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8001_{B7470A77-D995-4E7E-8DC9-80C053DD648E}" xr6:coauthVersionLast="47" xr6:coauthVersionMax="47" xr10:uidLastSave="{00000000-0000-0000-0000-000000000000}"/>
  <bookViews>
    <workbookView xWindow="-108" yWindow="-108" windowWidth="23256" windowHeight="12456" xr2:uid="{00000000-000D-0000-FFFF-FFFF00000000}"/>
  </bookViews>
  <sheets>
    <sheet name="FILF" sheetId="37" r:id="rId1"/>
    <sheet name="FIONF" sheetId="38" r:id="rId2"/>
    <sheet name="FIMMF" sheetId="39" r:id="rId3"/>
    <sheet name="FIFRF" sheetId="40" r:id="rId4"/>
    <sheet name="FICDF" sheetId="41" r:id="rId5"/>
    <sheet name="FBPF" sheetId="42" r:id="rId6"/>
    <sheet name="FIUSDF" sheetId="43" r:id="rId7"/>
    <sheet name="FIMLDF" sheetId="44" r:id="rId8"/>
    <sheet name="FILNGDF" sheetId="45" r:id="rId9"/>
    <sheet name="FIGSF" sheetId="46" r:id="rId10"/>
    <sheet name="FIPP" sheetId="47" r:id="rId11"/>
    <sheet name="FIDHY" sheetId="48" r:id="rId12"/>
    <sheet name="FIESF" sheetId="14" r:id="rId13"/>
    <sheet name="FIEHF" sheetId="15" r:id="rId14"/>
    <sheet name="FIBAF" sheetId="16" r:id="rId15"/>
    <sheet name="FIAF" sheetId="17" r:id="rId16"/>
    <sheet name="TIVF" sheetId="18" r:id="rId17"/>
    <sheet name="TIEIF" sheetId="19" r:id="rId18"/>
    <sheet name="FITF" sheetId="20" r:id="rId19"/>
    <sheet name="FISCF" sheetId="21" r:id="rId20"/>
    <sheet name="FIPF" sheetId="22" r:id="rId21"/>
    <sheet name="FIOF" sheetId="23" r:id="rId22"/>
    <sheet name="FIMCF" sheetId="24" r:id="rId23"/>
    <sheet name="FIFEF" sheetId="25" r:id="rId24"/>
    <sheet name="FIEF" sheetId="26" r:id="rId25"/>
    <sheet name="FIEAF" sheetId="27" r:id="rId26"/>
    <sheet name="FIBF" sheetId="28" r:id="rId27"/>
    <sheet name="FBIF" sheetId="29" r:id="rId28"/>
    <sheet name="FAEF" sheetId="30" r:id="rId29"/>
    <sheet name="FIIF-NSE" sheetId="31" r:id="rId30"/>
    <sheet name="FITX" sheetId="32" r:id="rId31"/>
    <sheet name="FIUS" sheetId="33" r:id="rId32"/>
    <sheet name="FEGF" sheetId="34" r:id="rId33"/>
    <sheet name="FIMAS" sheetId="35" r:id="rId34"/>
    <sheet name="FF" sheetId="36" r:id="rId35"/>
    <sheet name="FIDA" sheetId="49" r:id="rId36"/>
    <sheet name="FISTIP" sheetId="50" r:id="rId37"/>
    <sheet name="FICRF" sheetId="51"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51" l="1"/>
  <c r="F9" i="51" s="1"/>
  <c r="E7" i="51"/>
  <c r="E9" i="51" s="1"/>
  <c r="F90" i="50"/>
  <c r="F92" i="50" s="1"/>
  <c r="E90" i="50"/>
  <c r="E92" i="50" s="1"/>
  <c r="F78" i="48"/>
  <c r="E78" i="48"/>
  <c r="F74" i="48"/>
  <c r="E74" i="48"/>
  <c r="F70" i="48"/>
  <c r="E70" i="48"/>
  <c r="F57" i="48"/>
  <c r="F82" i="48" s="1"/>
  <c r="E57" i="48"/>
  <c r="E80" i="48" s="1"/>
  <c r="F79" i="47"/>
  <c r="E79" i="47"/>
  <c r="F73" i="47"/>
  <c r="E73" i="47"/>
  <c r="F57" i="47"/>
  <c r="F83" i="47" s="1"/>
  <c r="E57" i="47"/>
  <c r="E83" i="47" s="1"/>
  <c r="F17" i="46"/>
  <c r="F19" i="46" s="1"/>
  <c r="E17" i="46"/>
  <c r="F10" i="46"/>
  <c r="F21" i="46" s="1"/>
  <c r="E10" i="46"/>
  <c r="E19" i="46" s="1"/>
  <c r="F16" i="45"/>
  <c r="E16" i="45"/>
  <c r="F12" i="45"/>
  <c r="E12" i="45"/>
  <c r="F8" i="45"/>
  <c r="E8" i="45"/>
  <c r="F21" i="44"/>
  <c r="E21" i="44"/>
  <c r="F17" i="44"/>
  <c r="E17" i="44"/>
  <c r="F11" i="44"/>
  <c r="E11" i="44"/>
  <c r="F43" i="43"/>
  <c r="E43" i="43"/>
  <c r="F39" i="43"/>
  <c r="E39" i="43"/>
  <c r="F35" i="43"/>
  <c r="E35" i="43"/>
  <c r="F30" i="43"/>
  <c r="E30" i="43"/>
  <c r="F24" i="43"/>
  <c r="E24" i="43"/>
  <c r="F14" i="43"/>
  <c r="E14" i="43"/>
  <c r="F41" i="42"/>
  <c r="E41" i="42"/>
  <c r="F37" i="42"/>
  <c r="E37" i="42"/>
  <c r="F33" i="42"/>
  <c r="E33" i="42"/>
  <c r="F28" i="42"/>
  <c r="E28" i="42"/>
  <c r="F37" i="41"/>
  <c r="E37" i="41"/>
  <c r="F35" i="41"/>
  <c r="E35" i="41"/>
  <c r="F31" i="41"/>
  <c r="E31" i="41"/>
  <c r="F27" i="41"/>
  <c r="E27" i="41"/>
  <c r="E39" i="41" s="1"/>
  <c r="F24" i="40"/>
  <c r="F28" i="40" s="1"/>
  <c r="E24" i="40"/>
  <c r="F20" i="40"/>
  <c r="E20" i="40"/>
  <c r="F11" i="40"/>
  <c r="E11" i="40"/>
  <c r="F63" i="39"/>
  <c r="E63" i="39"/>
  <c r="F59" i="39"/>
  <c r="E59" i="39"/>
  <c r="F55" i="39"/>
  <c r="E55" i="39"/>
  <c r="F49" i="39"/>
  <c r="E49" i="39"/>
  <c r="F30" i="39"/>
  <c r="E30" i="39"/>
  <c r="F15" i="38"/>
  <c r="E15" i="38"/>
  <c r="F11" i="38"/>
  <c r="F13" i="38" s="1"/>
  <c r="E11" i="38"/>
  <c r="E13" i="38" s="1"/>
  <c r="F45" i="37"/>
  <c r="E45" i="37"/>
  <c r="F41" i="37"/>
  <c r="E41" i="37"/>
  <c r="F34" i="37"/>
  <c r="E34" i="37"/>
  <c r="F18" i="37"/>
  <c r="E18" i="37"/>
  <c r="E67" i="39" l="1"/>
  <c r="E49" i="37"/>
  <c r="F47" i="37"/>
  <c r="E23" i="44"/>
  <c r="E21" i="46"/>
  <c r="E81" i="47"/>
  <c r="F23" i="44"/>
  <c r="F14" i="45"/>
  <c r="F81" i="47"/>
  <c r="F67" i="39"/>
  <c r="E43" i="42"/>
  <c r="E45" i="43"/>
  <c r="E65" i="39"/>
  <c r="E28" i="40"/>
  <c r="F39" i="41"/>
  <c r="F45" i="42"/>
  <c r="F47" i="43"/>
  <c r="F65" i="39"/>
  <c r="F26" i="40"/>
  <c r="E14" i="45"/>
  <c r="E47" i="37"/>
  <c r="F25" i="44"/>
  <c r="F49" i="37"/>
  <c r="E25" i="44"/>
  <c r="F80" i="48"/>
  <c r="E26" i="40"/>
  <c r="E45" i="42"/>
  <c r="E47" i="43"/>
  <c r="E82" i="48"/>
  <c r="F43" i="42"/>
  <c r="F45" i="43"/>
  <c r="E7" i="35" l="1"/>
  <c r="D7" i="35"/>
  <c r="E12" i="36"/>
  <c r="E14" i="36" s="1"/>
  <c r="E16" i="36"/>
  <c r="D12" i="36"/>
  <c r="D14" i="36" s="1"/>
  <c r="D16" i="36"/>
  <c r="E16" i="35"/>
  <c r="D16" i="35"/>
  <c r="D18" i="35" s="1"/>
  <c r="D20" i="35" s="1"/>
  <c r="E7" i="34"/>
  <c r="E11" i="34" s="1"/>
  <c r="E9" i="34"/>
  <c r="D7" i="34"/>
  <c r="D9" i="34" s="1"/>
  <c r="E7" i="33"/>
  <c r="E11" i="33" s="1"/>
  <c r="E9" i="33"/>
  <c r="D7" i="33"/>
  <c r="D9" i="33" s="1"/>
  <c r="F66" i="32"/>
  <c r="F70" i="32" s="1"/>
  <c r="E66" i="32"/>
  <c r="E70" i="32" s="1"/>
  <c r="F61" i="32"/>
  <c r="F68" i="32" s="1"/>
  <c r="E61" i="32"/>
  <c r="F60" i="31"/>
  <c r="F58" i="31"/>
  <c r="F62" i="31" s="1"/>
  <c r="E58" i="31"/>
  <c r="E60" i="31" s="1"/>
  <c r="F61" i="30"/>
  <c r="E61" i="30"/>
  <c r="F26" i="30"/>
  <c r="F65" i="30"/>
  <c r="E26" i="30"/>
  <c r="E63" i="30" s="1"/>
  <c r="F48" i="29"/>
  <c r="F52" i="29" s="1"/>
  <c r="E48" i="29"/>
  <c r="E52" i="29" s="1"/>
  <c r="F55" i="28"/>
  <c r="E55" i="28"/>
  <c r="F51" i="28"/>
  <c r="F57" i="28" s="1"/>
  <c r="E51" i="28"/>
  <c r="E59" i="28" s="1"/>
  <c r="F65" i="27"/>
  <c r="E65" i="27"/>
  <c r="E67" i="27" s="1"/>
  <c r="F61" i="27"/>
  <c r="E61" i="27"/>
  <c r="F74" i="26"/>
  <c r="E74" i="26"/>
  <c r="F69" i="26"/>
  <c r="E69" i="26"/>
  <c r="F64" i="26"/>
  <c r="E64" i="26"/>
  <c r="F42" i="25"/>
  <c r="F46" i="25" s="1"/>
  <c r="E42" i="25"/>
  <c r="F37" i="25"/>
  <c r="E37" i="25"/>
  <c r="E46" i="25" s="1"/>
  <c r="E82" i="24"/>
  <c r="F78" i="24"/>
  <c r="F82" i="24" s="1"/>
  <c r="E78" i="24"/>
  <c r="E80" i="24" s="1"/>
  <c r="F81" i="23"/>
  <c r="E81" i="23"/>
  <c r="F76" i="23"/>
  <c r="E76" i="23"/>
  <c r="F71" i="23"/>
  <c r="F83" i="23" s="1"/>
  <c r="E71" i="23"/>
  <c r="F90" i="22"/>
  <c r="E90" i="22"/>
  <c r="F86" i="22"/>
  <c r="E86" i="22"/>
  <c r="F108" i="21"/>
  <c r="F112" i="21" s="1"/>
  <c r="E108" i="21"/>
  <c r="E110" i="21" s="1"/>
  <c r="F103" i="21"/>
  <c r="E103" i="21"/>
  <c r="E112" i="21" s="1"/>
  <c r="F41" i="20"/>
  <c r="E41" i="20"/>
  <c r="F37" i="20"/>
  <c r="E37" i="20"/>
  <c r="E45" i="20" s="1"/>
  <c r="F28" i="20"/>
  <c r="F45" i="20" s="1"/>
  <c r="E28" i="20"/>
  <c r="F65" i="19"/>
  <c r="E65" i="19"/>
  <c r="F61" i="19"/>
  <c r="E61" i="19"/>
  <c r="F46" i="19"/>
  <c r="E46" i="19"/>
  <c r="E69" i="19" s="1"/>
  <c r="F40" i="19"/>
  <c r="E40" i="19"/>
  <c r="F59" i="18"/>
  <c r="E59" i="18"/>
  <c r="F55" i="18"/>
  <c r="F63" i="18" s="1"/>
  <c r="E55" i="18"/>
  <c r="F101" i="17"/>
  <c r="E101" i="17"/>
  <c r="F96" i="17"/>
  <c r="E96" i="17"/>
  <c r="F88" i="17"/>
  <c r="E88" i="17"/>
  <c r="H83" i="17"/>
  <c r="D128" i="17"/>
  <c r="G83" i="17"/>
  <c r="F83" i="17"/>
  <c r="F107" i="17" s="1"/>
  <c r="E83" i="17"/>
  <c r="E94" i="16"/>
  <c r="F92" i="16"/>
  <c r="F88" i="16"/>
  <c r="F90" i="16" s="1"/>
  <c r="E88" i="16"/>
  <c r="F83" i="16"/>
  <c r="E83" i="16"/>
  <c r="H61" i="16"/>
  <c r="D117" i="16" s="1"/>
  <c r="G61" i="16"/>
  <c r="H57" i="16"/>
  <c r="G57" i="16"/>
  <c r="F57" i="16"/>
  <c r="E57" i="16"/>
  <c r="E90" i="16"/>
  <c r="F93" i="15"/>
  <c r="E93" i="15"/>
  <c r="F88" i="15"/>
  <c r="E88" i="15"/>
  <c r="F62" i="15"/>
  <c r="E62" i="15"/>
  <c r="F57" i="15"/>
  <c r="E57" i="15"/>
  <c r="E97" i="15" s="1"/>
  <c r="E95" i="15"/>
  <c r="F91" i="14"/>
  <c r="F87" i="14"/>
  <c r="E87" i="14"/>
  <c r="F82" i="14"/>
  <c r="E82" i="14"/>
  <c r="F77" i="14"/>
  <c r="E77" i="14"/>
  <c r="E89" i="14" s="1"/>
  <c r="H66" i="14"/>
  <c r="D122" i="14" s="1"/>
  <c r="G66" i="14"/>
  <c r="F66" i="14"/>
  <c r="F93" i="14" s="1"/>
  <c r="E66" i="14"/>
  <c r="E67" i="19"/>
  <c r="F85" i="23" l="1"/>
  <c r="F76" i="26"/>
  <c r="F69" i="27"/>
  <c r="E65" i="30"/>
  <c r="D11" i="33"/>
  <c r="F67" i="19"/>
  <c r="E94" i="22"/>
  <c r="F44" i="25"/>
  <c r="E76" i="26"/>
  <c r="F63" i="30"/>
  <c r="E83" i="23"/>
  <c r="E62" i="31"/>
  <c r="F97" i="15"/>
  <c r="F92" i="22"/>
  <c r="F78" i="26"/>
  <c r="F103" i="17"/>
  <c r="E107" i="17"/>
  <c r="F61" i="18"/>
  <c r="F59" i="28"/>
  <c r="E93" i="14"/>
  <c r="E63" i="18"/>
  <c r="E18" i="35"/>
  <c r="E20" i="35" s="1"/>
  <c r="F94" i="22"/>
  <c r="E92" i="22"/>
  <c r="D11" i="34"/>
  <c r="E68" i="32"/>
  <c r="E50" i="29"/>
  <c r="F50" i="29"/>
  <c r="E57" i="28"/>
  <c r="F67" i="27"/>
  <c r="E69" i="27"/>
  <c r="E78" i="26"/>
  <c r="E44" i="25"/>
  <c r="F80" i="24"/>
  <c r="E85" i="23"/>
  <c r="F110" i="21"/>
  <c r="E43" i="20"/>
  <c r="F43" i="20"/>
  <c r="F69" i="19"/>
  <c r="E61" i="18"/>
  <c r="E103" i="17"/>
  <c r="F94" i="16"/>
  <c r="F95" i="15"/>
  <c r="F89" i="14"/>
</calcChain>
</file>

<file path=xl/sharedStrings.xml><?xml version="1.0" encoding="utf-8"?>
<sst xmlns="http://schemas.openxmlformats.org/spreadsheetml/2006/main" count="6084" uniqueCount="1338">
  <si>
    <t>Name of the Instrument</t>
  </si>
  <si>
    <t>Quantity</t>
  </si>
  <si>
    <t>ISIN Number</t>
  </si>
  <si>
    <t>% to Net Assets</t>
  </si>
  <si>
    <t>Industry Classification / Rating</t>
  </si>
  <si>
    <t>YTM</t>
  </si>
  <si>
    <t>Market Value (including accrued interest, if any) (Rs. in Lakhs)</t>
  </si>
  <si>
    <t>Portfolio Statement as on January 31, 2025</t>
  </si>
  <si>
    <t>Franklin India Equity Savings Fund</t>
  </si>
  <si>
    <t>Franklin India Equity Hybrid Fund</t>
  </si>
  <si>
    <t>Franklin India Balanced Advantage Fund</t>
  </si>
  <si>
    <t>Franklin India Arbitrage Fund</t>
  </si>
  <si>
    <t>Templeton India Value Fund</t>
  </si>
  <si>
    <t>Templeton India Equity Income Fund</t>
  </si>
  <si>
    <t>Franklin India Technology Fund</t>
  </si>
  <si>
    <t>Franklin India Smaller Companies Fund</t>
  </si>
  <si>
    <t>Franklin India Prima Fund</t>
  </si>
  <si>
    <t>Franklin India Opportunities Fund</t>
  </si>
  <si>
    <t>Franklin India Multi Cap Fund</t>
  </si>
  <si>
    <t>Franklin India Focused Equity Fund</t>
  </si>
  <si>
    <t>Franklin India Equity Advantage Fund</t>
  </si>
  <si>
    <t>Franklin India Bluechip Fund</t>
  </si>
  <si>
    <t>Franklin Build India Fund</t>
  </si>
  <si>
    <t>Franklin Asian Equity Fund</t>
  </si>
  <si>
    <t>Franklin India Feeder - Franklin U.S. Opportunities Fund</t>
  </si>
  <si>
    <t>Debt Instruments</t>
  </si>
  <si>
    <t>(a) Listed / awaiting listing on Stock Exchanges</t>
  </si>
  <si>
    <t>ICRA AAA</t>
  </si>
  <si>
    <t>CRISIL AAA</t>
  </si>
  <si>
    <t>Sub Total</t>
  </si>
  <si>
    <t>Money Market Instruments</t>
  </si>
  <si>
    <t>Certificate of Deposit</t>
  </si>
  <si>
    <t>Canara Bank (30-Jan-2026) **</t>
  </si>
  <si>
    <t>INE476A16A16</t>
  </si>
  <si>
    <t>CRISIL A1+</t>
  </si>
  <si>
    <t>Treasury Bill</t>
  </si>
  <si>
    <t>Government Securities</t>
  </si>
  <si>
    <t>SOVEREIGN</t>
  </si>
  <si>
    <t>Mutual Fund Units</t>
  </si>
  <si>
    <t>Total</t>
  </si>
  <si>
    <t>Net Assets</t>
  </si>
  <si>
    <t>Call, Cash &amp; Other Assets</t>
  </si>
  <si>
    <t>** Non- Traded Scrips</t>
  </si>
  <si>
    <t>Notes</t>
  </si>
  <si>
    <t>a) NAV at the beginning and at the end of the Half-year ended 31-Jan-2025</t>
  </si>
  <si>
    <t xml:space="preserve">      Plan/Option</t>
  </si>
  <si>
    <t>As on 31-Jan-2025</t>
  </si>
  <si>
    <t>As on 31-Jul-2024</t>
  </si>
  <si>
    <t xml:space="preserve">      Growth Plan</t>
  </si>
  <si>
    <t xml:space="preserve">      IDCW Plan</t>
  </si>
  <si>
    <t xml:space="preserve">      Direct Growth Plan</t>
  </si>
  <si>
    <t xml:space="preserve">      Direct IDCW Plan</t>
  </si>
  <si>
    <t>IDCW - Income Distribution cum capital withdrawal</t>
  </si>
  <si>
    <t>b) Aggregate Distributions declared during the Half - year ended 31-Jan-2025</t>
  </si>
  <si>
    <t>Nil</t>
  </si>
  <si>
    <t>(In Years)</t>
  </si>
  <si>
    <t xml:space="preserve">d) During the month additional instances of fair valuation/deviation from valuation price provided by the valuation agencies </t>
  </si>
  <si>
    <t>Plan Name</t>
  </si>
  <si>
    <t>Distributions per unit (Rs.)+++</t>
  </si>
  <si>
    <t>+++ Distribution payouts/ re-investments are subject to deduction of TDS at the applicable rates.</t>
  </si>
  <si>
    <t>CRISIL AA+</t>
  </si>
  <si>
    <t>CARE AAA</t>
  </si>
  <si>
    <t>7.97% Mankind Pharma Ltd (16-Nov-2027) **</t>
  </si>
  <si>
    <t>INE634S07033</t>
  </si>
  <si>
    <t>6.45% ICICI Bank Ltd (15-Jun-2028) **</t>
  </si>
  <si>
    <t>INE090A08UE8</t>
  </si>
  <si>
    <t>91 DTB (20-Mar-2025)</t>
  </si>
  <si>
    <t>IN002024X375</t>
  </si>
  <si>
    <t>7.82% Bajaj Finance Ltd (31-Jan-2034)</t>
  </si>
  <si>
    <t>INE296A07SV1</t>
  </si>
  <si>
    <t>IND AAA</t>
  </si>
  <si>
    <t>8.75% Bharti Telecom Ltd (05-Nov-2029) **</t>
  </si>
  <si>
    <t>INE403D08264</t>
  </si>
  <si>
    <t>8.29% ONGC Petro Additions Ltd (25-Jan-2027)</t>
  </si>
  <si>
    <t>INE163N08289</t>
  </si>
  <si>
    <t>CRISIL AA</t>
  </si>
  <si>
    <t>8.10% ICICI Home Finance Co Ltd (05-Mar-2027) **</t>
  </si>
  <si>
    <t>INE071G07660</t>
  </si>
  <si>
    <t>7.96% Pipeline Infrastructure Ltd (11-Mar-2029) **</t>
  </si>
  <si>
    <t>INE01XX07034</t>
  </si>
  <si>
    <t>7.87% Summit Digitel Infrastructure Ltd (15-Mar-2030) **</t>
  </si>
  <si>
    <t>INE507T07146</t>
  </si>
  <si>
    <t>0.00% REC Ltd (03-Nov-2034)</t>
  </si>
  <si>
    <t>INE020B08FJ3</t>
  </si>
  <si>
    <t>8.39% ONGC Petro Additions Ltd (28-Jun-2027) **</t>
  </si>
  <si>
    <t>INE163N08313</t>
  </si>
  <si>
    <t>6.40% Jamnagar Utilities &amp; Power Pvt Ltd (29-Sep-2026) **</t>
  </si>
  <si>
    <t>INE936D07174</t>
  </si>
  <si>
    <t>8.3774% Kotak Mahindra Investments Ltd (21-Jun-2027) **</t>
  </si>
  <si>
    <t>INE975F07IR8</t>
  </si>
  <si>
    <t xml:space="preserve">      Monthly IDCW Plan</t>
  </si>
  <si>
    <t xml:space="preserve">      Quarterly IDCW Plan</t>
  </si>
  <si>
    <t xml:space="preserve">      Direct Monthly IDCW Plan</t>
  </si>
  <si>
    <t xml:space="preserve">      Direct Quarterly IDCW Plan</t>
  </si>
  <si>
    <t>7.58% National Bank For Agriculture &amp; Rural Development (31-Jul-2026)</t>
  </si>
  <si>
    <t>INE261F08DX0</t>
  </si>
  <si>
    <t>7.23% Indian Railway Finance Corporation Ltd (15-Oct-2026)</t>
  </si>
  <si>
    <t>INE053F08304</t>
  </si>
  <si>
    <t>7.44% Small Industries Development Bank Of India (04-Sep-2026)</t>
  </si>
  <si>
    <t>INE556F08KI9</t>
  </si>
  <si>
    <t>7.68% Small Industries Development Bank Of India (10-Aug-2027) **</t>
  </si>
  <si>
    <t>INE556F08KP4</t>
  </si>
  <si>
    <t>364 DTB (20-Feb-2025)</t>
  </si>
  <si>
    <t>IN002023Z505</t>
  </si>
  <si>
    <t>182 DTB (27-Feb-2025)</t>
  </si>
  <si>
    <t>IN002024Y225</t>
  </si>
  <si>
    <t>Equity &amp; Equity related</t>
  </si>
  <si>
    <t>HDFC Bank Ltd</t>
  </si>
  <si>
    <t>INE040A01034</t>
  </si>
  <si>
    <t>Banks</t>
  </si>
  <si>
    <t>ICICI Bank Ltd</t>
  </si>
  <si>
    <t>INE090A01021</t>
  </si>
  <si>
    <t>Infosys Ltd</t>
  </si>
  <si>
    <t>INE009A01021</t>
  </si>
  <si>
    <t>IT - Software</t>
  </si>
  <si>
    <t>Larsen &amp; Toubro Ltd</t>
  </si>
  <si>
    <t>INE018A01030</t>
  </si>
  <si>
    <t>Construction</t>
  </si>
  <si>
    <t>Bharti Airtel Ltd</t>
  </si>
  <si>
    <t>INE397D01024</t>
  </si>
  <si>
    <t>Telecom - Services</t>
  </si>
  <si>
    <t>Axis Bank Ltd</t>
  </si>
  <si>
    <t>INE238A01034</t>
  </si>
  <si>
    <t>Reliance Industries Ltd</t>
  </si>
  <si>
    <t>INE002A01018</t>
  </si>
  <si>
    <t>Petroleum Products</t>
  </si>
  <si>
    <t>HCL Technologies Ltd</t>
  </si>
  <si>
    <t>INE860A01027</t>
  </si>
  <si>
    <t>United Spirits Ltd</t>
  </si>
  <si>
    <t>INE854D01024</t>
  </si>
  <si>
    <t>Beverages</t>
  </si>
  <si>
    <t>Pearl Global Industries Ltd</t>
  </si>
  <si>
    <t>INE940H01022</t>
  </si>
  <si>
    <t>Textiles &amp; Apparels</t>
  </si>
  <si>
    <t>Zomato Ltd</t>
  </si>
  <si>
    <t>INE758T01015</t>
  </si>
  <si>
    <t>Retailing</t>
  </si>
  <si>
    <t>NTPC Ltd</t>
  </si>
  <si>
    <t>INE733E01010</t>
  </si>
  <si>
    <t>Power</t>
  </si>
  <si>
    <t>State Bank of India</t>
  </si>
  <si>
    <t>INE062A01020</t>
  </si>
  <si>
    <t>Apollo Hospitals Enterprise Ltd</t>
  </si>
  <si>
    <t>INE437A01024</t>
  </si>
  <si>
    <t>Healthcare Services</t>
  </si>
  <si>
    <t>Ultratech Cement Ltd</t>
  </si>
  <si>
    <t>INE481G01011</t>
  </si>
  <si>
    <t>Cement &amp; Cement Products</t>
  </si>
  <si>
    <t>Sun Pharmaceutical Industries Ltd</t>
  </si>
  <si>
    <t>INE044A01036</t>
  </si>
  <si>
    <t>Pharmaceuticals &amp; Biotechnology</t>
  </si>
  <si>
    <t>Tata Motors Ltd</t>
  </si>
  <si>
    <t>INE155A01022</t>
  </si>
  <si>
    <t>Automobiles</t>
  </si>
  <si>
    <t>Maruti Suzuki India Ltd</t>
  </si>
  <si>
    <t>INE585B01010</t>
  </si>
  <si>
    <t>Jubilant Foodworks Ltd</t>
  </si>
  <si>
    <t>INE797F01020</t>
  </si>
  <si>
    <t>Leisure Services</t>
  </si>
  <si>
    <t>PB Fintech Ltd</t>
  </si>
  <si>
    <t>INE417T01026</t>
  </si>
  <si>
    <t>Financial Technology (Fintech)</t>
  </si>
  <si>
    <t>GAIL (India) Ltd</t>
  </si>
  <si>
    <t>INE129A01019</t>
  </si>
  <si>
    <t>Gas</t>
  </si>
  <si>
    <t>Crompton Greaves Consumer Electricals Ltd</t>
  </si>
  <si>
    <t>INE299U01018</t>
  </si>
  <si>
    <t>Consumer Durables</t>
  </si>
  <si>
    <t>Tech Mahindra Ltd</t>
  </si>
  <si>
    <t>INE669C01036</t>
  </si>
  <si>
    <t>HDFC Life Insurance Co Ltd</t>
  </si>
  <si>
    <t>INE795G01014</t>
  </si>
  <si>
    <t>Insurance</t>
  </si>
  <si>
    <t>Eris Lifesciences Ltd</t>
  </si>
  <si>
    <t>INE406M01024</t>
  </si>
  <si>
    <t>Hindustan Unilever Ltd</t>
  </si>
  <si>
    <t>INE030A01027</t>
  </si>
  <si>
    <t>Diversified Fmcg</t>
  </si>
  <si>
    <t>IndusInd Bank Ltd</t>
  </si>
  <si>
    <t>INE095A01012</t>
  </si>
  <si>
    <t>Sapphire Foods India Ltd</t>
  </si>
  <si>
    <t>INE806T01020</t>
  </si>
  <si>
    <t>Bharat Electronics Ltd</t>
  </si>
  <si>
    <t>INE263A01024</t>
  </si>
  <si>
    <t>Aerospace &amp; Defense</t>
  </si>
  <si>
    <t>Lemon Tree Hotels Ltd</t>
  </si>
  <si>
    <t>INE970X01018</t>
  </si>
  <si>
    <t>Oil &amp; Natural Gas Corporation Ltd</t>
  </si>
  <si>
    <t>INE213A01029</t>
  </si>
  <si>
    <t>Oil</t>
  </si>
  <si>
    <t>Amber Enterprises India Ltd</t>
  </si>
  <si>
    <t>INE371P01015</t>
  </si>
  <si>
    <t>Amara Raja Energy And Mobility Ltd</t>
  </si>
  <si>
    <t>INE885A01032</t>
  </si>
  <si>
    <t>Auto Components</t>
  </si>
  <si>
    <t>Marico Ltd</t>
  </si>
  <si>
    <t>INE196A01026</t>
  </si>
  <si>
    <t>Agricultural Food &amp; Other Products</t>
  </si>
  <si>
    <t>Prestige Estates Projects Ltd</t>
  </si>
  <si>
    <t>INE811K01011</t>
  </si>
  <si>
    <t>Realty</t>
  </si>
  <si>
    <t>JK Lakshmi Cement Ltd</t>
  </si>
  <si>
    <t>INE786A01032</t>
  </si>
  <si>
    <t>Kirloskar Oil Engines Ltd</t>
  </si>
  <si>
    <t>INE146L01010</t>
  </si>
  <si>
    <t>Industrial Products</t>
  </si>
  <si>
    <t>Intellect Design Arena Ltd</t>
  </si>
  <si>
    <t>INE306R01017</t>
  </si>
  <si>
    <t>Bharti Hexacom Ltd</t>
  </si>
  <si>
    <t>INE343G01021</t>
  </si>
  <si>
    <t>Chemplast Sanmar Ltd</t>
  </si>
  <si>
    <t>INE488A01050</t>
  </si>
  <si>
    <t>Chemicals &amp; Petrochemicals</t>
  </si>
  <si>
    <t>Tube Investments of India Ltd</t>
  </si>
  <si>
    <t>INE974X01010</t>
  </si>
  <si>
    <t>PNB Housing Finance Ltd</t>
  </si>
  <si>
    <t>INE572E01012</t>
  </si>
  <si>
    <t>Finance</t>
  </si>
  <si>
    <t>Tata Steel Ltd</t>
  </si>
  <si>
    <t>INE081A01020</t>
  </si>
  <si>
    <t>Ferrous Metals</t>
  </si>
  <si>
    <t>360 One Wam Ltd</t>
  </si>
  <si>
    <t>INE466L01038</t>
  </si>
  <si>
    <t>Capital Markets</t>
  </si>
  <si>
    <t>Teamlease Services Ltd</t>
  </si>
  <si>
    <t>INE985S01024</t>
  </si>
  <si>
    <t>Commercial Services &amp; Supplies</t>
  </si>
  <si>
    <t>SRF Ltd</t>
  </si>
  <si>
    <t>INE647A01010</t>
  </si>
  <si>
    <t>Piramal Pharma Ltd</t>
  </si>
  <si>
    <t>INE0DK501011</t>
  </si>
  <si>
    <t>Indus Towers Ltd</t>
  </si>
  <si>
    <t>INE121J01017</t>
  </si>
  <si>
    <t>SKF India Ltd</t>
  </si>
  <si>
    <t>INE640A01023</t>
  </si>
  <si>
    <t>Elecon Engineering Co Ltd</t>
  </si>
  <si>
    <t>INE205B01031</t>
  </si>
  <si>
    <t>Industrial Manufacturing</t>
  </si>
  <si>
    <t>7.90% Bajaj Housing Finance Ltd (28-Apr-2028) **</t>
  </si>
  <si>
    <t>INE377Y07417</t>
  </si>
  <si>
    <t>7.50% National Bank For Agriculture &amp; Rural Development (31-Aug-2026)</t>
  </si>
  <si>
    <t>INE261F08EA6</t>
  </si>
  <si>
    <t>8.80% Bharti Telecom Ltd (21-Nov-2025) **</t>
  </si>
  <si>
    <t>INE403D08132</t>
  </si>
  <si>
    <t>5.63% GOI 2026 (12-Apr-2026)</t>
  </si>
  <si>
    <t>IN0020210012</t>
  </si>
  <si>
    <t>% to Net Assets(Hedged &amp; Unhedged)</t>
  </si>
  <si>
    <t>Outstanding position in Derivative Instruments (Rs. in Lakhs) Long / (Short)</t>
  </si>
  <si>
    <t>Outstanding derivative exposure as % to net assets Long / (Short)</t>
  </si>
  <si>
    <t>Kotak Mahindra Bank Ltd</t>
  </si>
  <si>
    <t>INE237A01028</t>
  </si>
  <si>
    <t>Mahindra &amp; Mahindra Ltd</t>
  </si>
  <si>
    <t>INE101A01026</t>
  </si>
  <si>
    <t>Bajaj Finance Ltd</t>
  </si>
  <si>
    <t>INE296A01024</t>
  </si>
  <si>
    <t>Hindustan Aeronautics Ltd</t>
  </si>
  <si>
    <t>INE066F01020</t>
  </si>
  <si>
    <t>Hindustan Petroleum Corporation Ltd</t>
  </si>
  <si>
    <t>INE094A01015</t>
  </si>
  <si>
    <t>Bharat Petroleum Corporation Ltd</t>
  </si>
  <si>
    <t>INE029A01011</t>
  </si>
  <si>
    <t>Tata Power Co Ltd</t>
  </si>
  <si>
    <t>INE245A01021</t>
  </si>
  <si>
    <t>Interglobe Aviation Ltd</t>
  </si>
  <si>
    <t>INE646L01027</t>
  </si>
  <si>
    <t>Transport Services</t>
  </si>
  <si>
    <t>Titan Co Ltd</t>
  </si>
  <si>
    <t>INE280A01028</t>
  </si>
  <si>
    <t>Bank of Baroda</t>
  </si>
  <si>
    <t>INE028A01039</t>
  </si>
  <si>
    <t>Power Finance Corporation Ltd</t>
  </si>
  <si>
    <t>INE134E01011</t>
  </si>
  <si>
    <t>Cipla Ltd</t>
  </si>
  <si>
    <t>INE059A01026</t>
  </si>
  <si>
    <t>Varun Beverages Ltd</t>
  </si>
  <si>
    <t>INE200M01039</t>
  </si>
  <si>
    <t>Power Grid Corporation of India Ltd</t>
  </si>
  <si>
    <t>INE752E01010</t>
  </si>
  <si>
    <t>Jio Financial Services Ltd</t>
  </si>
  <si>
    <t>INE758E01017</t>
  </si>
  <si>
    <t>Ambuja Cements Ltd</t>
  </si>
  <si>
    <t>INE079A01024</t>
  </si>
  <si>
    <t>Cholamandalam Investment and Finance Co Ltd</t>
  </si>
  <si>
    <t>INE121A01024</t>
  </si>
  <si>
    <t>REC Ltd</t>
  </si>
  <si>
    <t>INE020B01018</t>
  </si>
  <si>
    <t>Indian Oil Corporation Ltd</t>
  </si>
  <si>
    <t>INE242A01010</t>
  </si>
  <si>
    <t>Canara Bank</t>
  </si>
  <si>
    <t>INE476A01022</t>
  </si>
  <si>
    <t>Bandhan Bank Ltd</t>
  </si>
  <si>
    <t>INE545U01014</t>
  </si>
  <si>
    <t>Biocon Ltd</t>
  </si>
  <si>
    <t>INE376G01013</t>
  </si>
  <si>
    <t>Hero MotoCorp Ltd</t>
  </si>
  <si>
    <t>INE158A01026</t>
  </si>
  <si>
    <t>Havells India Ltd</t>
  </si>
  <si>
    <t>INE176B01034</t>
  </si>
  <si>
    <t>Hindalco Industries Ltd</t>
  </si>
  <si>
    <t>INE038A01020</t>
  </si>
  <si>
    <t>Non - Ferrous Metals</t>
  </si>
  <si>
    <t>ACC Ltd</t>
  </si>
  <si>
    <t>INE012A01025</t>
  </si>
  <si>
    <t>Adani Ports and Special Economic Zone Ltd</t>
  </si>
  <si>
    <t>INE742F01042</t>
  </si>
  <si>
    <t>Transport Infrastructure</t>
  </si>
  <si>
    <t>Wipro Ltd</t>
  </si>
  <si>
    <t>INE075A01022</t>
  </si>
  <si>
    <t>JSW Steel Ltd</t>
  </si>
  <si>
    <t>INE019A01038</t>
  </si>
  <si>
    <t>7.835% Lic Housing Finance Ltd 11-May-27 **</t>
  </si>
  <si>
    <t>INE115A07QO2</t>
  </si>
  <si>
    <t>8.65% Bharti Telecom Ltd (05-Nov-2027) **</t>
  </si>
  <si>
    <t>INE403D08231</t>
  </si>
  <si>
    <t>7.70% National Bank For Agriculture &amp; Rural Development (30-Sep-2027)</t>
  </si>
  <si>
    <t>INE261F08EI9</t>
  </si>
  <si>
    <t>7.37% GOI 2028 (23-Oct-2028)</t>
  </si>
  <si>
    <t>IN0020230101</t>
  </si>
  <si>
    <t>7.06% GOI 2028 (10-Apr-2028)</t>
  </si>
  <si>
    <t>IN0020230010</t>
  </si>
  <si>
    <t>Margin on Derivatives</t>
  </si>
  <si>
    <t xml:space="preserve">c) Total outstanding position (as at January 31, 2025) in Derivative Instruments (Gross Notional) </t>
  </si>
  <si>
    <t>Rs. 33,184.07 Lacs</t>
  </si>
  <si>
    <t xml:space="preserve">d) Outstanding derivative exposure as % to net assets </t>
  </si>
  <si>
    <t>e) Portfolio Turnover Ratio during the Half - year 31-Jan-2025</t>
  </si>
  <si>
    <t>f) Residual maturity / Average Maturity as on 31-Jan-2025</t>
  </si>
  <si>
    <t xml:space="preserve">g) During the month additional instances of fair valuation/deviation from valuation price provided by the valuation agencies </t>
  </si>
  <si>
    <t xml:space="preserve">(b) Unlisted </t>
  </si>
  <si>
    <t>Numero Uno International Ltd ** ^^</t>
  </si>
  <si>
    <t>Globsyn Technologies Ltd ** ^^</t>
  </si>
  <si>
    <t>INE671B01034</t>
  </si>
  <si>
    <t>IT - Services</t>
  </si>
  <si>
    <t>9.03% Credila Financial Services Ltd (04-Mar-2026) **</t>
  </si>
  <si>
    <t>INE539K07270</t>
  </si>
  <si>
    <t>CARE AA</t>
  </si>
  <si>
    <t>6.40% LIC Housing Finance Ltd (30-Nov-2026) **</t>
  </si>
  <si>
    <t>INE115A07PN6</t>
  </si>
  <si>
    <t>7.43% Small Industries Development Bank Of India (31-Aug-2026)</t>
  </si>
  <si>
    <t>INE556F08KH1</t>
  </si>
  <si>
    <t>7.61% LIC Housing Finance Ltd (30-Jul-2025)</t>
  </si>
  <si>
    <t>INE115A07PW7</t>
  </si>
  <si>
    <t>7.54% Small Industries Development Bank Of India (12-Jan-2026) **</t>
  </si>
  <si>
    <t>INE556F08KF5</t>
  </si>
  <si>
    <t>7.40% HDFC Bank Ltd (02-Jun-2025) **</t>
  </si>
  <si>
    <t>INE040A08AH8</t>
  </si>
  <si>
    <t>7.38% GOI 2027 (20-Jun-2027)</t>
  </si>
  <si>
    <t>IN0020220037</t>
  </si>
  <si>
    <t>^^ Securities are fair valued</t>
  </si>
  <si>
    <t>c) Portfolio Turnover Ratio during the Half - year 31-Jan-2025</t>
  </si>
  <si>
    <t>d) Residual maturity / Average Maturity as on 31-Jan-2025</t>
  </si>
  <si>
    <t xml:space="preserve">e) During the month additional instances of fair valuation/deviation from valuation price provided by the valuation agencies </t>
  </si>
  <si>
    <t>b) Index Futures</t>
  </si>
  <si>
    <t>8.09% Kotak Mahindra Prime Ltd (09-Nov-2026) **</t>
  </si>
  <si>
    <t>INE916DA7SL3</t>
  </si>
  <si>
    <t>Rs. 41,392.03 Lacs</t>
  </si>
  <si>
    <t>NMDC Ltd</t>
  </si>
  <si>
    <t>INE584A01023</t>
  </si>
  <si>
    <t>Minerals &amp; Mining</t>
  </si>
  <si>
    <t>Vodafone Idea Ltd</t>
  </si>
  <si>
    <t>INE669E01016</t>
  </si>
  <si>
    <t>TVS Motor Co Ltd</t>
  </si>
  <si>
    <t>INE494B01023</t>
  </si>
  <si>
    <t>Punjab National Bank</t>
  </si>
  <si>
    <t>INE160A01022</t>
  </si>
  <si>
    <t>Bajaj Auto Ltd</t>
  </si>
  <si>
    <t>INE917I01010</t>
  </si>
  <si>
    <t>One 97 Communications Ltd</t>
  </si>
  <si>
    <t>INE982J01020</t>
  </si>
  <si>
    <t>ABB India Ltd</t>
  </si>
  <si>
    <t>INE117A01022</t>
  </si>
  <si>
    <t>Electrical Equipment</t>
  </si>
  <si>
    <t>Yes Bank Ltd</t>
  </si>
  <si>
    <t>INE528G01035</t>
  </si>
  <si>
    <t>Aditya Birla Fashion and Retail Ltd</t>
  </si>
  <si>
    <t>INE647O01011</t>
  </si>
  <si>
    <t>Trent Ltd</t>
  </si>
  <si>
    <t>INE849A01020</t>
  </si>
  <si>
    <t>ITC Ltd</t>
  </si>
  <si>
    <t>INE154A01025</t>
  </si>
  <si>
    <t>ICICI Lombard General Insurance Co Ltd</t>
  </si>
  <si>
    <t>INE765G01017</t>
  </si>
  <si>
    <t>LIC Housing Finance Ltd</t>
  </si>
  <si>
    <t>INE115A01026</t>
  </si>
  <si>
    <t>HDFC Asset Management Company Ltd</t>
  </si>
  <si>
    <t>INE127D01025</t>
  </si>
  <si>
    <t>IDFC First Bank Ltd</t>
  </si>
  <si>
    <t>INE092T01019</t>
  </si>
  <si>
    <t>Info Edge (India) Ltd</t>
  </si>
  <si>
    <t>INE663F01024</t>
  </si>
  <si>
    <t>Grasim Industries Ltd</t>
  </si>
  <si>
    <t>INE047A01021</t>
  </si>
  <si>
    <t>GMR Airports Ltd</t>
  </si>
  <si>
    <t>INE776C01039</t>
  </si>
  <si>
    <t>CESC Ltd</t>
  </si>
  <si>
    <t>INE486A01021</t>
  </si>
  <si>
    <t>Tata Communications Ltd</t>
  </si>
  <si>
    <t>INE151A01013</t>
  </si>
  <si>
    <t>Coal India Ltd</t>
  </si>
  <si>
    <t>INE522F01014</t>
  </si>
  <si>
    <t>Consumable Fuels</t>
  </si>
  <si>
    <t>Indian Hotels Co Ltd</t>
  </si>
  <si>
    <t>INE053A01029</t>
  </si>
  <si>
    <t>The Ramco Cements Ltd</t>
  </si>
  <si>
    <t>INE331A01037</t>
  </si>
  <si>
    <t>Mahanagar Gas Ltd</t>
  </si>
  <si>
    <t>INE002S01010</t>
  </si>
  <si>
    <t>Eicher Motors Ltd</t>
  </si>
  <si>
    <t>INE066A01021</t>
  </si>
  <si>
    <t>Piramal Enterprises Ltd</t>
  </si>
  <si>
    <t>INE140A01024</t>
  </si>
  <si>
    <t>JSW Energy Ltd</t>
  </si>
  <si>
    <t>INE121E01018</t>
  </si>
  <si>
    <t>Pidilite Industries Ltd</t>
  </si>
  <si>
    <t>INE318A01026</t>
  </si>
  <si>
    <t>APL Apollo Tubes Ltd</t>
  </si>
  <si>
    <t>INE702C01027</t>
  </si>
  <si>
    <t>Glenmark Pharmaceuticals Ltd</t>
  </si>
  <si>
    <t>INE935A01035</t>
  </si>
  <si>
    <t>Samvardhana Motherson International Ltd</t>
  </si>
  <si>
    <t>INE775A01035</t>
  </si>
  <si>
    <t>Divi's Laboratories Ltd</t>
  </si>
  <si>
    <t>INE361B01024</t>
  </si>
  <si>
    <t>L&amp;T Technology Services Ltd</t>
  </si>
  <si>
    <t>INE010V01017</t>
  </si>
  <si>
    <t>PVR Inox Ltd</t>
  </si>
  <si>
    <t>INE191H01014</t>
  </si>
  <si>
    <t>Entertainment</t>
  </si>
  <si>
    <t>Max Healthcare Institute Ltd</t>
  </si>
  <si>
    <t>INE027H01010</t>
  </si>
  <si>
    <t>Tata Chemicals Ltd</t>
  </si>
  <si>
    <t>INE092A01019</t>
  </si>
  <si>
    <t>Cummins India Ltd</t>
  </si>
  <si>
    <t>INE298A01020</t>
  </si>
  <si>
    <t>Aditya Birla Capital Ltd</t>
  </si>
  <si>
    <t>INE674K01013</t>
  </si>
  <si>
    <t>Bharat Heavy Electricals Ltd</t>
  </si>
  <si>
    <t>INE257A01026</t>
  </si>
  <si>
    <t>Atul Ltd</t>
  </si>
  <si>
    <t>INE100A01010</t>
  </si>
  <si>
    <t>182 DTB (20-Feb-2025)</t>
  </si>
  <si>
    <t>IN002024Y217</t>
  </si>
  <si>
    <t>91 DTB (13-Mar-2025)</t>
  </si>
  <si>
    <t>IN002024X367</t>
  </si>
  <si>
    <t>91 DTB (17-Apr-2025)</t>
  </si>
  <si>
    <t>IN002024X417</t>
  </si>
  <si>
    <t>Franklin India Savings Fund Direct-Growth Plan</t>
  </si>
  <si>
    <t>INF090I01GV8</t>
  </si>
  <si>
    <t>Mutual Fund</t>
  </si>
  <si>
    <t>Franklin India Liquid Fund Direct-Growth Plan</t>
  </si>
  <si>
    <t>INF090I01JV2</t>
  </si>
  <si>
    <t>Rs. 13,449.72 Lacs</t>
  </si>
  <si>
    <t>ICICI Prudential Life Insurance Co Ltd</t>
  </si>
  <si>
    <t>INE726G01019</t>
  </si>
  <si>
    <t>Hyundai Motor India Ltd</t>
  </si>
  <si>
    <t>INE0V6F01027</t>
  </si>
  <si>
    <t>City Union Bank Ltd</t>
  </si>
  <si>
    <t>INE491A01021</t>
  </si>
  <si>
    <t>Dr. Reddy's Laboratories Ltd</t>
  </si>
  <si>
    <t>INE089A01031</t>
  </si>
  <si>
    <t>Emami Ltd</t>
  </si>
  <si>
    <t>INE548C01032</t>
  </si>
  <si>
    <t>Personal Products</t>
  </si>
  <si>
    <t>UPL Ltd</t>
  </si>
  <si>
    <t>INE628A01036</t>
  </si>
  <si>
    <t>Fertilizers &amp; Agrochemicals</t>
  </si>
  <si>
    <t>Nuvoco Vistas Corporation Ltd</t>
  </si>
  <si>
    <t>INE118D01016</t>
  </si>
  <si>
    <t>Akums Drugs And Pharmaceuticals Ltd</t>
  </si>
  <si>
    <t>INE09XN01023</t>
  </si>
  <si>
    <t>Indiamart Intermesh Ltd</t>
  </si>
  <si>
    <t>INE933S01016</t>
  </si>
  <si>
    <t>DCB Bank Ltd</t>
  </si>
  <si>
    <t>INE503A01015</t>
  </si>
  <si>
    <t>Akzo Nobel India Ltd</t>
  </si>
  <si>
    <t>INE133A01011</t>
  </si>
  <si>
    <t>Metropolis Healthcare Ltd</t>
  </si>
  <si>
    <t>INE112L01020</t>
  </si>
  <si>
    <t>Gujarat State Petronet Ltd</t>
  </si>
  <si>
    <t>INE246F01010</t>
  </si>
  <si>
    <t>Restaurant Brands Asia Ltd</t>
  </si>
  <si>
    <t>INE07T201019</t>
  </si>
  <si>
    <t>Gateway Distriparks Ltd</t>
  </si>
  <si>
    <t>INE079J01017</t>
  </si>
  <si>
    <t>Indraprastha Gas Ltd</t>
  </si>
  <si>
    <t>INE203G01027</t>
  </si>
  <si>
    <t>TVS Holdings Ltd</t>
  </si>
  <si>
    <t>INE105A01035</t>
  </si>
  <si>
    <t>ITC Hotels Ltd</t>
  </si>
  <si>
    <t>INE379A01028</t>
  </si>
  <si>
    <t>IN9628A01018</t>
  </si>
  <si>
    <t>(b) Units of Real Estate Investment Trusts (REITs)</t>
  </si>
  <si>
    <t>Brookfield India Real Estate Trust</t>
  </si>
  <si>
    <t>INE0FDU25010</t>
  </si>
  <si>
    <t>Industry Classification</t>
  </si>
  <si>
    <t>NHPC Ltd</t>
  </si>
  <si>
    <t>INE848E01016</t>
  </si>
  <si>
    <t>Tata Consultancy Services Ltd</t>
  </si>
  <si>
    <t>INE467B01029</t>
  </si>
  <si>
    <t>Petronet LNG Ltd</t>
  </si>
  <si>
    <t>INE347G01014</t>
  </si>
  <si>
    <t>Castrol India Ltd</t>
  </si>
  <si>
    <t>INE172A01027</t>
  </si>
  <si>
    <t>Chambal Fertilizers &amp; Chemicals Ltd</t>
  </si>
  <si>
    <t>INE085A01013</t>
  </si>
  <si>
    <t>Colgate Palmolive (India) Ltd</t>
  </si>
  <si>
    <t>INE259A01022</t>
  </si>
  <si>
    <t>Finolex Industries Ltd</t>
  </si>
  <si>
    <t>INE183A01024</t>
  </si>
  <si>
    <t>IN8047A01020</t>
  </si>
  <si>
    <t>Embassy Office Parks REIT</t>
  </si>
  <si>
    <t>INE041025011</t>
  </si>
  <si>
    <t>Nexus Select Trust REIT</t>
  </si>
  <si>
    <t>INE0NDH25011</t>
  </si>
  <si>
    <t>Foreign Equity Securities</t>
  </si>
  <si>
    <t>Mediatek Inc</t>
  </si>
  <si>
    <t>TW0002454006</t>
  </si>
  <si>
    <t>IT - Hardware</t>
  </si>
  <si>
    <t>Unilever PLC, (ADR)</t>
  </si>
  <si>
    <t>US9047677045</t>
  </si>
  <si>
    <t>Food Products</t>
  </si>
  <si>
    <t>Novatek Microelectronics Corp. Ltd</t>
  </si>
  <si>
    <t>TW0003034005</t>
  </si>
  <si>
    <t>Hon Hai Precision Industry Co Ltd</t>
  </si>
  <si>
    <t>TW0002317005</t>
  </si>
  <si>
    <t>Primax Electronics Ltd</t>
  </si>
  <si>
    <t>TW0004915004</t>
  </si>
  <si>
    <t>Cognizant Technology Solutions Corp., A</t>
  </si>
  <si>
    <t>US1924461023</t>
  </si>
  <si>
    <t>Xtep International Holdings Ltd</t>
  </si>
  <si>
    <t>KYG982771092</t>
  </si>
  <si>
    <t>Fila Holdings Corp</t>
  </si>
  <si>
    <t>KR7081660003</t>
  </si>
  <si>
    <t>Hyundai Motor Co Ltd</t>
  </si>
  <si>
    <t>KR7005380001</t>
  </si>
  <si>
    <t>SK Telecom Co Ltd</t>
  </si>
  <si>
    <t>KR7017670001</t>
  </si>
  <si>
    <t>Thai Beverage Pcl</t>
  </si>
  <si>
    <t>TH0902010014</t>
  </si>
  <si>
    <t>Xinyi Solar Holdings Ltd</t>
  </si>
  <si>
    <t>KYG9829N1025</t>
  </si>
  <si>
    <t>Foreign Mutual Fund Units</t>
  </si>
  <si>
    <t>TW0000056001</t>
  </si>
  <si>
    <t>Foreign Mutual Fund</t>
  </si>
  <si>
    <t>Zensar Technologies Ltd</t>
  </si>
  <si>
    <t>INE520A01027</t>
  </si>
  <si>
    <t>Rategain Travel Technologies Ltd</t>
  </si>
  <si>
    <t>INE0CLI01024</t>
  </si>
  <si>
    <t>Coforge Ltd</t>
  </si>
  <si>
    <t>INE591G01017</t>
  </si>
  <si>
    <t>Birlasoft Ltd</t>
  </si>
  <si>
    <t>INE836A01035</t>
  </si>
  <si>
    <t>CE Info Systems Ltd</t>
  </si>
  <si>
    <t>INE0BV301023</t>
  </si>
  <si>
    <t>Mphasis Ltd</t>
  </si>
  <si>
    <t>INE356A01018</t>
  </si>
  <si>
    <t>Swiggy Ltd</t>
  </si>
  <si>
    <t>INE00H001014</t>
  </si>
  <si>
    <t>Affle India Ltd</t>
  </si>
  <si>
    <t>INE00WC01027</t>
  </si>
  <si>
    <t>Tanla Platforms Ltd</t>
  </si>
  <si>
    <t>INE483C01032</t>
  </si>
  <si>
    <t>Tracxn Technologies Ltd</t>
  </si>
  <si>
    <t>INE0HMF01019</t>
  </si>
  <si>
    <t>Xelpmoc Design and Tech Ltd</t>
  </si>
  <si>
    <t>INE01P501012</t>
  </si>
  <si>
    <t>Meta Platforms Inc</t>
  </si>
  <si>
    <t>US30303M1027</t>
  </si>
  <si>
    <t>Amazon.com INC</t>
  </si>
  <si>
    <t>US0231351067</t>
  </si>
  <si>
    <t>Alphabet Inc</t>
  </si>
  <si>
    <t>US02079K3059</t>
  </si>
  <si>
    <t>Apple Inc</t>
  </si>
  <si>
    <t>US0378331005</t>
  </si>
  <si>
    <t>Microsoft Corp</t>
  </si>
  <si>
    <t>US5949181045</t>
  </si>
  <si>
    <t>Franklin Technology Fund, Class I (Acc)</t>
  </si>
  <si>
    <t>LU0626261944</t>
  </si>
  <si>
    <t>Brigade Enterprises Ltd</t>
  </si>
  <si>
    <t>INE791I01019</t>
  </si>
  <si>
    <t>Aster DM Healthcare Ltd</t>
  </si>
  <si>
    <t>INE914M01019</t>
  </si>
  <si>
    <t>Karur Vysya Bank Ltd</t>
  </si>
  <si>
    <t>INE036D01028</t>
  </si>
  <si>
    <t>Deepak Nitrite Ltd</t>
  </si>
  <si>
    <t>INE288B01029</t>
  </si>
  <si>
    <t>Equitas Small Finance Bank Ltd</t>
  </si>
  <si>
    <t>INE063P01018</t>
  </si>
  <si>
    <t>J.B. Chemicals &amp; Pharmaceuticals Ltd</t>
  </si>
  <si>
    <t>INE572A01036</t>
  </si>
  <si>
    <t>Kalyan Jewellers India Ltd</t>
  </si>
  <si>
    <t>INE303R01014</t>
  </si>
  <si>
    <t>K.P.R. Mill Ltd</t>
  </si>
  <si>
    <t>INE930H01031</t>
  </si>
  <si>
    <t>CCL Products (India) Ltd</t>
  </si>
  <si>
    <t>INE421D01022</t>
  </si>
  <si>
    <t>MedPlus Health Services Ltd</t>
  </si>
  <si>
    <t>INE804L01022</t>
  </si>
  <si>
    <t>Syrma SGS Technology Ltd</t>
  </si>
  <si>
    <t>INE0DYJ01015</t>
  </si>
  <si>
    <t>Carborundum Universal Ltd</t>
  </si>
  <si>
    <t>INE120A01034</t>
  </si>
  <si>
    <t>Sobha Ltd</t>
  </si>
  <si>
    <t>INE671H01015</t>
  </si>
  <si>
    <t>KNR Constructions Ltd</t>
  </si>
  <si>
    <t>INE634I01029</t>
  </si>
  <si>
    <t>Ion Exchange (India) Ltd</t>
  </si>
  <si>
    <t>INE570A01022</t>
  </si>
  <si>
    <t>Other Utilities</t>
  </si>
  <si>
    <t>Cholamandalam Financial Holdings Ltd</t>
  </si>
  <si>
    <t>INE149A01033</t>
  </si>
  <si>
    <t>Multi Commodity Exchange Of India Ltd</t>
  </si>
  <si>
    <t>INE745G01035</t>
  </si>
  <si>
    <t>KPIT Technologies Ltd</t>
  </si>
  <si>
    <t>INE04I401011</t>
  </si>
  <si>
    <t>Cyient Ltd</t>
  </si>
  <si>
    <t>INE136B01020</t>
  </si>
  <si>
    <t>Titagarh Rail Systems Ltd</t>
  </si>
  <si>
    <t>INE615H01020</t>
  </si>
  <si>
    <t>Kirloskar Pneumatic Co Ltd</t>
  </si>
  <si>
    <t>INE811A01020</t>
  </si>
  <si>
    <t>Hitachi Energy India Ltd</t>
  </si>
  <si>
    <t>INE07Y701011</t>
  </si>
  <si>
    <t>Jubilant Ingrevia Ltd</t>
  </si>
  <si>
    <t>INE0BY001018</t>
  </si>
  <si>
    <t>Praj Industries Ltd</t>
  </si>
  <si>
    <t>INE074A01025</t>
  </si>
  <si>
    <t>S J S Enterprises Ltd</t>
  </si>
  <si>
    <t>INE284S01014</t>
  </si>
  <si>
    <t>Jyothy Labs Ltd</t>
  </si>
  <si>
    <t>INE668F01031</t>
  </si>
  <si>
    <t>Household Products</t>
  </si>
  <si>
    <t>Exide Industries Ltd</t>
  </si>
  <si>
    <t>INE302A01020</t>
  </si>
  <si>
    <t>GHCL Ltd</t>
  </si>
  <si>
    <t>INE539A01019</t>
  </si>
  <si>
    <t>V-Mart Retail Ltd</t>
  </si>
  <si>
    <t>INE665J01013</t>
  </si>
  <si>
    <t>Tega Industries Ltd</t>
  </si>
  <si>
    <t>INE011K01018</t>
  </si>
  <si>
    <t>Finolex Cables Ltd</t>
  </si>
  <si>
    <t>INE235A01022</t>
  </si>
  <si>
    <t>Ahluwalia Contracts (India) Ltd</t>
  </si>
  <si>
    <t>INE758C01029</t>
  </si>
  <si>
    <t>Pricol Ltd</t>
  </si>
  <si>
    <t>INE726V01018</t>
  </si>
  <si>
    <t>Data Patterns India Ltd</t>
  </si>
  <si>
    <t>INE0IX101010</t>
  </si>
  <si>
    <t>Apollo Pipes Ltd</t>
  </si>
  <si>
    <t>INE126J01016</t>
  </si>
  <si>
    <t>Vishnu Chemicals Ltd</t>
  </si>
  <si>
    <t>INE270I01022</t>
  </si>
  <si>
    <t>Blue Star Ltd</t>
  </si>
  <si>
    <t>INE472A01039</t>
  </si>
  <si>
    <t>Angel One Ltd</t>
  </si>
  <si>
    <t>INE732I01013</t>
  </si>
  <si>
    <t>Ratnamani Metals &amp; Tubes Ltd</t>
  </si>
  <si>
    <t>INE703B01027</t>
  </si>
  <si>
    <t>SBFC Finance Ltd</t>
  </si>
  <si>
    <t>INE423Y01016</t>
  </si>
  <si>
    <t>Kirloskar Brothers Ltd</t>
  </si>
  <si>
    <t>INE732A01036</t>
  </si>
  <si>
    <t>Go Fashion India Ltd</t>
  </si>
  <si>
    <t>INE0BJS01011</t>
  </si>
  <si>
    <t>Nesco Ltd</t>
  </si>
  <si>
    <t>INE317F01035</t>
  </si>
  <si>
    <t>Shankara Building Products Ltd</t>
  </si>
  <si>
    <t>INE274V01019</t>
  </si>
  <si>
    <t>Karnataka Bank Ltd</t>
  </si>
  <si>
    <t>INE614B01018</t>
  </si>
  <si>
    <t>India Shelter Finance Corporation Ltd</t>
  </si>
  <si>
    <t>INE922K01024</t>
  </si>
  <si>
    <t>Anand Rathi Wealth Ltd</t>
  </si>
  <si>
    <t>INE463V01026</t>
  </si>
  <si>
    <t>TTK Prestige Ltd</t>
  </si>
  <si>
    <t>INE690A01028</t>
  </si>
  <si>
    <t>Rolex Rings Ltd</t>
  </si>
  <si>
    <t>INE645S01016</t>
  </si>
  <si>
    <t>Shivalik Bimetal Controls Ltd</t>
  </si>
  <si>
    <t>INE386D01027</t>
  </si>
  <si>
    <t>MTAR Technologies Ltd</t>
  </si>
  <si>
    <t>INE864I01014</t>
  </si>
  <si>
    <t>Indoco Remedies Ltd</t>
  </si>
  <si>
    <t>INE873D01024</t>
  </si>
  <si>
    <t>S P Apparels Ltd</t>
  </si>
  <si>
    <t>INE212I01016</t>
  </si>
  <si>
    <t>Techno Electric &amp; Engineering Co Ltd</t>
  </si>
  <si>
    <t>INE285K01026</t>
  </si>
  <si>
    <t>Stanley Lifestyles Ltd</t>
  </si>
  <si>
    <t>INE01A001028</t>
  </si>
  <si>
    <t>Devyani International Ltd</t>
  </si>
  <si>
    <t>INE872J01023</t>
  </si>
  <si>
    <t>Pitti Engineering Ltd</t>
  </si>
  <si>
    <t>INE450D01021</t>
  </si>
  <si>
    <t>IN8671H01014</t>
  </si>
  <si>
    <t>Music Broadcast Ltd (Non- Convertible Preference Shares)</t>
  </si>
  <si>
    <t>INE919I04010</t>
  </si>
  <si>
    <t>Campus Activewear Ltd</t>
  </si>
  <si>
    <t>INE278Y01022</t>
  </si>
  <si>
    <t>TV Today Network Ltd</t>
  </si>
  <si>
    <t>INE038F01029</t>
  </si>
  <si>
    <t>182 DTB (01-May-2025)</t>
  </si>
  <si>
    <t>IN002024Y290</t>
  </si>
  <si>
    <t>Federal Bank Ltd</t>
  </si>
  <si>
    <t>INE171A01029</t>
  </si>
  <si>
    <t>Persistent Systems Ltd</t>
  </si>
  <si>
    <t>INE262H01021</t>
  </si>
  <si>
    <t>Dixon Technologies (India) Ltd</t>
  </si>
  <si>
    <t>INE935N01020</t>
  </si>
  <si>
    <t>Coromandel International Ltd</t>
  </si>
  <si>
    <t>INE169A01031</t>
  </si>
  <si>
    <t>IPCA Laboratories Ltd</t>
  </si>
  <si>
    <t>INE571A01038</t>
  </si>
  <si>
    <t>J.K. Cement Ltd</t>
  </si>
  <si>
    <t>INE823G01014</t>
  </si>
  <si>
    <t>Max Financial Services Ltd</t>
  </si>
  <si>
    <t>INE180A01020</t>
  </si>
  <si>
    <t>Phoenix Mills Ltd</t>
  </si>
  <si>
    <t>INE211B01039</t>
  </si>
  <si>
    <t>Voltas Ltd</t>
  </si>
  <si>
    <t>INE226A01021</t>
  </si>
  <si>
    <t>United Breweries Ltd</t>
  </si>
  <si>
    <t>INE686F01025</t>
  </si>
  <si>
    <t>Oberoi Realty Ltd</t>
  </si>
  <si>
    <t>INE093I01010</t>
  </si>
  <si>
    <t>Page Industries Ltd</t>
  </si>
  <si>
    <t>INE761H01022</t>
  </si>
  <si>
    <t>CG Power and Industrial Solutions Ltd</t>
  </si>
  <si>
    <t>INE067A01029</t>
  </si>
  <si>
    <t>Mahindra &amp; Mahindra Financial Services Ltd</t>
  </si>
  <si>
    <t>INE774D01024</t>
  </si>
  <si>
    <t>Alkem Laboratories Ltd</t>
  </si>
  <si>
    <t>INE540L01014</t>
  </si>
  <si>
    <t>Escorts Kubota Ltd</t>
  </si>
  <si>
    <t>INE042A01014</t>
  </si>
  <si>
    <t>Agricultural, Commercial &amp; Construction Vehicles</t>
  </si>
  <si>
    <t>Endurance Technologies Ltd</t>
  </si>
  <si>
    <t>INE913H01037</t>
  </si>
  <si>
    <t>Abbott India Ltd</t>
  </si>
  <si>
    <t>INE358A01014</t>
  </si>
  <si>
    <t>Laurus Labs Ltd</t>
  </si>
  <si>
    <t>INE947Q01028</t>
  </si>
  <si>
    <t>PI Industries Ltd</t>
  </si>
  <si>
    <t>INE603J01030</t>
  </si>
  <si>
    <t>Ajanta Pharma Ltd</t>
  </si>
  <si>
    <t>INE031B01049</t>
  </si>
  <si>
    <t>Godrej Properties Ltd</t>
  </si>
  <si>
    <t>INE484J01027</t>
  </si>
  <si>
    <t>Sundram Fasteners Ltd</t>
  </si>
  <si>
    <t>INE387A01021</t>
  </si>
  <si>
    <t>Motherson Sumi Wiring India Ltd</t>
  </si>
  <si>
    <t>INE0FS801015</t>
  </si>
  <si>
    <t>Balkrishna Industries Ltd</t>
  </si>
  <si>
    <t>INE787D01026</t>
  </si>
  <si>
    <t>Kajaria Ceramics Ltd</t>
  </si>
  <si>
    <t>INE217B01036</t>
  </si>
  <si>
    <t>Timken India Ltd</t>
  </si>
  <si>
    <t>INE325A01013</t>
  </si>
  <si>
    <t>Uno Minda Ltd</t>
  </si>
  <si>
    <t>INE405E01023</t>
  </si>
  <si>
    <t>Shree Cement Ltd</t>
  </si>
  <si>
    <t>INE070A01015</t>
  </si>
  <si>
    <t>Lupin Ltd</t>
  </si>
  <si>
    <t>INE326A01037</t>
  </si>
  <si>
    <t>SBI Cards and Payment Services Ltd</t>
  </si>
  <si>
    <t>INE018E01016</t>
  </si>
  <si>
    <t>Vishal Mega Mart Ltd</t>
  </si>
  <si>
    <t>INE01EA01019</t>
  </si>
  <si>
    <t>Container Corporation Of India Ltd</t>
  </si>
  <si>
    <t>INE111A01025</t>
  </si>
  <si>
    <t>Waaree Energies Ltd</t>
  </si>
  <si>
    <t>INE377N01017</t>
  </si>
  <si>
    <t>* Less than 0.01%</t>
  </si>
  <si>
    <t>Sudarshan Chemical Industries Ltd</t>
  </si>
  <si>
    <t>INE659A01023</t>
  </si>
  <si>
    <t>Godrej Consumer Products Ltd</t>
  </si>
  <si>
    <t>INE102D01028</t>
  </si>
  <si>
    <t>Syngene International Ltd</t>
  </si>
  <si>
    <t>INE398R01022</t>
  </si>
  <si>
    <t>TBO Tek Ltd</t>
  </si>
  <si>
    <t>INE673O01025</t>
  </si>
  <si>
    <t>ISGEC Heavy Engineering Ltd</t>
  </si>
  <si>
    <t>INE858B01029</t>
  </si>
  <si>
    <t>Senco Gold Ltd</t>
  </si>
  <si>
    <t>INE602W01027</t>
  </si>
  <si>
    <t>Unichem Laboratories Ltd</t>
  </si>
  <si>
    <t>INE351A01035</t>
  </si>
  <si>
    <t>Somany Ceramics Ltd</t>
  </si>
  <si>
    <t>INE355A01028</t>
  </si>
  <si>
    <t>Emcure Pharmaceuticals Ltd</t>
  </si>
  <si>
    <t>INE168P01015</t>
  </si>
  <si>
    <t>Sai Life Sciences Ltd</t>
  </si>
  <si>
    <t>INE570L01029</t>
  </si>
  <si>
    <t>Godavari Biorefineries Ltd</t>
  </si>
  <si>
    <t>INE497S01012</t>
  </si>
  <si>
    <t>Diversified FMCG</t>
  </si>
  <si>
    <t>Chennai Interactive Business Services Pvt Ltd ** ^^</t>
  </si>
  <si>
    <t>91 DTB (27-Feb-2025)</t>
  </si>
  <si>
    <t>IN002024X342</t>
  </si>
  <si>
    <t>Ecos India Mobility &amp; Hospitality Ltd</t>
  </si>
  <si>
    <t>INE06HJ01020</t>
  </si>
  <si>
    <t>Dabur India Ltd</t>
  </si>
  <si>
    <t>INE016A01026</t>
  </si>
  <si>
    <t>The Anup Engineering Ltd</t>
  </si>
  <si>
    <t>INE294Z01018</t>
  </si>
  <si>
    <t>KEI Industries Ltd</t>
  </si>
  <si>
    <t>INE878B01027</t>
  </si>
  <si>
    <t>Dalmia Bharat Ltd</t>
  </si>
  <si>
    <t>INE00R701025</t>
  </si>
  <si>
    <t>Delhivery Ltd</t>
  </si>
  <si>
    <t>INE148O01028</t>
  </si>
  <si>
    <t>Kansai Nerolac Paints Ltd</t>
  </si>
  <si>
    <t>INE531A01024</t>
  </si>
  <si>
    <t>Quantum Information Systems ** ^^</t>
  </si>
  <si>
    <t>Sona Blw Precision Forgings Ltd</t>
  </si>
  <si>
    <t>INE073K01018</t>
  </si>
  <si>
    <t>Tata Consumer Products Ltd</t>
  </si>
  <si>
    <t>INE192A01025</t>
  </si>
  <si>
    <t>AU Small Finance Bank Ltd</t>
  </si>
  <si>
    <t>INE949L01017</t>
  </si>
  <si>
    <t>Ashok Leyland Ltd</t>
  </si>
  <si>
    <t>INE208A01029</t>
  </si>
  <si>
    <t>SBI Life Insurance Co Ltd</t>
  </si>
  <si>
    <t>INE123W01016</t>
  </si>
  <si>
    <t>Ltimindtree Ltd</t>
  </si>
  <si>
    <t>INE214T01019</t>
  </si>
  <si>
    <t>Mankind Pharma Ltd</t>
  </si>
  <si>
    <t>INE634S01028</t>
  </si>
  <si>
    <t>JSW Infrastructure Ltd</t>
  </si>
  <si>
    <t>INE880J01026</t>
  </si>
  <si>
    <t>Godrej Agrovet Ltd</t>
  </si>
  <si>
    <t>INE850D01014</t>
  </si>
  <si>
    <t>Torrent Pharmaceuticals Ltd</t>
  </si>
  <si>
    <t>INE685A01028</t>
  </si>
  <si>
    <t>Aadhar Housing Finance Ltd</t>
  </si>
  <si>
    <t>INE883F01010</t>
  </si>
  <si>
    <t>Bajaj Finserv Ltd</t>
  </si>
  <si>
    <t>INE918I01026</t>
  </si>
  <si>
    <t>NCC Ltd</t>
  </si>
  <si>
    <t>INE868B01028</t>
  </si>
  <si>
    <t>Taiwan Semiconductor Manufacturing Co. Ltd</t>
  </si>
  <si>
    <t>TW0002330008</t>
  </si>
  <si>
    <t>Tencent Holdings Ltd</t>
  </si>
  <si>
    <t>KYG875721634</t>
  </si>
  <si>
    <t>Samsung Electronics Co. Ltd</t>
  </si>
  <si>
    <t>KR7005930003</t>
  </si>
  <si>
    <t>Alibaba Group Holding Ltd</t>
  </si>
  <si>
    <t>KYG017191142</t>
  </si>
  <si>
    <t>AIA Group Ltd</t>
  </si>
  <si>
    <t>HK0000069689</t>
  </si>
  <si>
    <t>Yum China Holdings INC</t>
  </si>
  <si>
    <t>US98850P1093</t>
  </si>
  <si>
    <t>Meituan</t>
  </si>
  <si>
    <t>KYG596691041</t>
  </si>
  <si>
    <t>Contemporary Amperex Technology Co Ltd</t>
  </si>
  <si>
    <t>CNE100003662</t>
  </si>
  <si>
    <t>SK Hynix Inc</t>
  </si>
  <si>
    <t>KR7000660001</t>
  </si>
  <si>
    <t>Sumber Alfaria Trijaya Tbk PT</t>
  </si>
  <si>
    <t>ID1000128705</t>
  </si>
  <si>
    <t>DBS Group Holdings Ltd</t>
  </si>
  <si>
    <t>SG1L01001701</t>
  </si>
  <si>
    <t>Bank Central Asia Tbk Pt</t>
  </si>
  <si>
    <t>ID1000109507</t>
  </si>
  <si>
    <t>China Merchants Bank Co Ltd</t>
  </si>
  <si>
    <t>CNE1000002M1</t>
  </si>
  <si>
    <t>Budweiser Brewing Co APAC Ltd</t>
  </si>
  <si>
    <t>KYG1674K1013</t>
  </si>
  <si>
    <t>Weichai Power Co Ltd</t>
  </si>
  <si>
    <t>CNE1000004L9</t>
  </si>
  <si>
    <t>Makemytrip Ltd</t>
  </si>
  <si>
    <t>MU0295S00016</t>
  </si>
  <si>
    <t>Midea Group Co Ltd</t>
  </si>
  <si>
    <t>CNE100001QQ5</t>
  </si>
  <si>
    <t>BDO Unibank Inc.</t>
  </si>
  <si>
    <t>PHY077751022</t>
  </si>
  <si>
    <t>SF Holding Co Ltd</t>
  </si>
  <si>
    <t>CNE100000L63</t>
  </si>
  <si>
    <t>Bank Rakyat Indonesia Persero Tbk Pt</t>
  </si>
  <si>
    <t>ID1000118201</t>
  </si>
  <si>
    <t>Bangkok Dusit Medical Services Pcl</t>
  </si>
  <si>
    <t>TH0264A10Z12</t>
  </si>
  <si>
    <t>Kia Corp</t>
  </si>
  <si>
    <t>KR7000270009</t>
  </si>
  <si>
    <t>Minor International Pcl, Fgn.</t>
  </si>
  <si>
    <t>TH0128B10Z17</t>
  </si>
  <si>
    <t>Trip.Com Group Ltd</t>
  </si>
  <si>
    <t>KYG9066F1019</t>
  </si>
  <si>
    <t>Sunresin New Materials Co Ltd</t>
  </si>
  <si>
    <t>CNE100002136</t>
  </si>
  <si>
    <t>Ayala Land Inc</t>
  </si>
  <si>
    <t>PHY0488F1004</t>
  </si>
  <si>
    <t>Techtronic Industries Co. Ltd</t>
  </si>
  <si>
    <t>HK0669013440</t>
  </si>
  <si>
    <t>Xiaomi Corp</t>
  </si>
  <si>
    <t>KYG9830T1067</t>
  </si>
  <si>
    <t>CNE100006NF4</t>
  </si>
  <si>
    <t>Asian Paints Ltd</t>
  </si>
  <si>
    <t>INE021A01026</t>
  </si>
  <si>
    <t>Nestle India Ltd</t>
  </si>
  <si>
    <t>INE239A01024</t>
  </si>
  <si>
    <t>Shriram Finance Ltd</t>
  </si>
  <si>
    <t>INE721A01047</t>
  </si>
  <si>
    <t>Britannia Industries Ltd</t>
  </si>
  <si>
    <t>INE216A01030</t>
  </si>
  <si>
    <t>Adani Enterprises Ltd</t>
  </si>
  <si>
    <t>INE423A01024</t>
  </si>
  <si>
    <t>Metals &amp; Minerals Trading</t>
  </si>
  <si>
    <t>Franklin U.S. Opportunities Fund, Class I (Acc)</t>
  </si>
  <si>
    <t>LU0195948665</t>
  </si>
  <si>
    <t>Templeton European Opportunities Fund, Class I (Acc)</t>
  </si>
  <si>
    <t>LU0195949390</t>
  </si>
  <si>
    <t>Nippon India ETF Gold Bees</t>
  </si>
  <si>
    <t>INF204KB17I5</t>
  </si>
  <si>
    <t>Franklin India Bluechip Fund Direct-Growth Plan</t>
  </si>
  <si>
    <t>INF090I01FN7</t>
  </si>
  <si>
    <t>INF109K013N3</t>
  </si>
  <si>
    <t>INF200K01VE4</t>
  </si>
  <si>
    <t>Franklin India Short-Term Income Plan (No. of Segregated Portfolios in the Scheme- 3) - (under winding up) Direct-Growth Plan ^^ $$$</t>
  </si>
  <si>
    <t>INF090I01GK1</t>
  </si>
  <si>
    <t>Franklin India Short Term Income Plan-Segregated Portfolio 3- 9.50% Yes Bank Ltd CO 23 Dec 2021-Direct-Growth Plan</t>
  </si>
  <si>
    <t>INF090I01VS3</t>
  </si>
  <si>
    <t>Franklin India Flexi Cap Fund-Direct Growth Plan (Formerly known as Franklin India Equity Fund)</t>
  </si>
  <si>
    <t>INF090I01FK3</t>
  </si>
  <si>
    <t>Franklin India Dynamic Accrual Fund- Segregated Portfolio 3- 9.50% Yes Bank Ltd CO 23 Dec 2021-Direct-Growth Plan</t>
  </si>
  <si>
    <t>INF090I01WD3</t>
  </si>
  <si>
    <t>Franklin India Flexi Cap Fund ( Formerly known as Franklin India Equity Fund) ^</t>
  </si>
  <si>
    <t>Franklin India NSE Nifty 50 Index Fund (Formerly known as Franklin India Index Fund – NSE Nifty Plan) ^</t>
  </si>
  <si>
    <t>Franklin India ELSS Tax Saver Fund (Formerly known as Franklin India TAXSHIELD) ^</t>
  </si>
  <si>
    <t>Franklin India Feeder - Templeton European Opportunities Fund</t>
  </si>
  <si>
    <t>Franklin India Multi-Asset Solution Fund of Funds (Formerly known as Franklin India Multi-Asset Solution Fund) ^</t>
  </si>
  <si>
    <t>Franklin India Dynamic Asset Allocation Fund Of Funds**</t>
  </si>
  <si>
    <t>Foreign ETF</t>
  </si>
  <si>
    <t>Yuanta/P-shares Taiwan Dividend Plus ETF</t>
  </si>
  <si>
    <t>ETF</t>
  </si>
  <si>
    <t>ICICI Prudential Short Term Fund Direct - Growth Plan</t>
  </si>
  <si>
    <t>SBI Short Term Debt Fund Direct - Growth Plan</t>
  </si>
  <si>
    <t>$$$ This scheme is under winding-up wherein SBI Fund Management Limited (SBIFM) was appointed as the liquidator as per the order of Hon'ble Supreme Court (SC) dated February 12, 2021. On July 7, 2024 , the SC accepted the closure report filed by SBIFM with regards to the winding up and allowed their request to transfer the amount remaining unclaimed to FTMF for further distribution in accordance with the applicable laws. On Jan 1, 2025, SBIFM transferred the cash balances pertaining to unclaimed payouts and expenses amounting to Rs 1,651.24 Lakhs to the scheme.</t>
  </si>
  <si>
    <t>Nifty Index Future  - 27-Feb-2025</t>
  </si>
  <si>
    <t>NA</t>
  </si>
  <si>
    <t>As on 31-Jul-2024***</t>
  </si>
  <si>
    <t>*** Allotment date for the scheme was November 19, 2024</t>
  </si>
  <si>
    <t>Refer below link for rationale of devation under Valuation policy</t>
  </si>
  <si>
    <t>Additional Disclosure Valuation Policy</t>
  </si>
  <si>
    <t xml:space="preserve">e) Risk-o-meter </t>
  </si>
  <si>
    <t>NIL</t>
  </si>
  <si>
    <t xml:space="preserve">h) Risk-o-meter </t>
  </si>
  <si>
    <t>Primary Benchmark: Nifty Equity Savings Index</t>
  </si>
  <si>
    <t>Investors should consult their financial advisers if in doubt about whether the product is suitable for them</t>
  </si>
  <si>
    <t>Risk level based on portfolio as on January 31, 2025</t>
  </si>
  <si>
    <t>Risk level of primary benchmark as on January 31, 2025</t>
  </si>
  <si>
    <t xml:space="preserve">f) Risk-o-meter </t>
  </si>
  <si>
    <t>Primary Benchmark: CRISIL Hybrid 35+65 - Aggressive Index</t>
  </si>
  <si>
    <t>Primary Benchmark: Nifty 50 Hybrid Composite Debt 50:50 Index</t>
  </si>
  <si>
    <t>Primary Benchmark: NIFTY 50 Arbitrage Index</t>
  </si>
  <si>
    <t>Primary Benchmark:  Tier-1 Index:  Nifty 500 (Effective August 1, 2023, the benchmark of the scheme has been changed from NIFTY500 Value 50)</t>
  </si>
  <si>
    <t xml:space="preserve">Tier-2 Index:  NIFTY500 Value 50 </t>
  </si>
  <si>
    <t>Primary Benchmark: Tier-1 Index:  Nifty 500 (Effective August 1, 2023, the benchmark of the scheme has been changed from  Nifty Dividend Opportunities 50 )</t>
  </si>
  <si>
    <t>Tier-2 Index:  Nifty Dividend Opportunities 50</t>
  </si>
  <si>
    <t>Primary Benchmark: BSE Teck (Effective June 1, 2024, the benchmark of the scheme has been renamed from S&amp;P BSE Teck)</t>
  </si>
  <si>
    <t>Primary Benchmark: Nifty Smallcap 250</t>
  </si>
  <si>
    <t>Primary Benchmark: Nifty Midcap 150</t>
  </si>
  <si>
    <t>Primary Benchmark: NIFTY 500</t>
  </si>
  <si>
    <t>Primary Benchmark: Nifty 500 Multi Cap 50:25:25 Total Returns Index</t>
  </si>
  <si>
    <t>^ Franklin India Equity Fund is renamed as Franklin India Flexi Cap Fund effective Jan 29, 2021.</t>
  </si>
  <si>
    <t>Primary Benchmark: NIFTY LargeMidcap 250</t>
  </si>
  <si>
    <t>Primary Benchmark: Nifty 100</t>
  </si>
  <si>
    <t>Primary Benchmark: BSE India Infrastructure Index (Effective June 1, 2024, the benchmark of the scheme has been renamed from S&amp;P BSE India Infrastructure Index)</t>
  </si>
  <si>
    <t>Primary Benchmark: 75% MSCI Asia (Ex-Japan) Standard Index + 25% Nifty 500 Index (Effective March 9, 2024, the benchmark of the scheme has changed from MSCI Asia (ex-Japan) Standard Index)</t>
  </si>
  <si>
    <t>Primary Benchmark: Nifty 50</t>
  </si>
  <si>
    <t>^ Franklin India Index Fund – NSE Nifty Plan is renamed as Franklin India NSE Nifty 50 Index Fund effective July 01, 2022.</t>
  </si>
  <si>
    <t>^ Franklin India TAXSHIELD is renamed as Franklin India ELSS Tax Saver Fund effective December 22, 2023.</t>
  </si>
  <si>
    <t>Primary Benchmark: Russell 3000 Growth Index</t>
  </si>
  <si>
    <t>Primary Benchmark: MSCI Europe Index</t>
  </si>
  <si>
    <t xml:space="preserve">Primary Benchmark: 40% Nifty 500 TRI + 40% Nifty Short Duration Debt Index + 20% domestic gold price </t>
  </si>
  <si>
    <t>^ Franklin India Multi-Asset Solution Fund is renamed as Franklin India Multi-Asset Solution Fund of Funds effective Dec 19, 2022.</t>
  </si>
  <si>
    <t>Primary Benchmark: CRISIL Hybrid 50+50 - Moderate Index</t>
  </si>
  <si>
    <t>** All Plans under Franklin India Life Stage Fund of Funds (FILSF) were merged with Franklin India Dynamic Asset Allocation Fund of Funds (FIDAAF) as on December 19, 2022.</t>
  </si>
  <si>
    <t>Risk level of tier-1 benchmark  as on January 31, 2025</t>
  </si>
  <si>
    <t>Franklin India Liquid Fund</t>
  </si>
  <si>
    <t>Rating</t>
  </si>
  <si>
    <t>INE238AD6AJ8</t>
  </si>
  <si>
    <t>Axis Bank Ltd (02-May-2025) **</t>
  </si>
  <si>
    <t>INE556F16AR4</t>
  </si>
  <si>
    <t>Small Industries Development Bank of India (27-Feb-2025)</t>
  </si>
  <si>
    <t>CARE A1+</t>
  </si>
  <si>
    <t>INE238AD6819</t>
  </si>
  <si>
    <t>Axis Bank Ltd (27-Feb-2025) **</t>
  </si>
  <si>
    <t>INE261F16850</t>
  </si>
  <si>
    <t>National Bank For Agriculture &amp; Rural Development (18-Mar-2025)</t>
  </si>
  <si>
    <t>IND A1+</t>
  </si>
  <si>
    <t>INE028A16HB4</t>
  </si>
  <si>
    <t>Bank of Baroda (19-Mar-2025) **</t>
  </si>
  <si>
    <t>INE040A16GB1</t>
  </si>
  <si>
    <t>HDFC Bank Ltd (20-Mar-2025) **</t>
  </si>
  <si>
    <t>INE261F16801</t>
  </si>
  <si>
    <t>National Bank For Agriculture &amp; Rural Development (14-Feb-2025) **</t>
  </si>
  <si>
    <t>INE160A16OM8</t>
  </si>
  <si>
    <t>Punjab National Bank (25-Feb-2025)</t>
  </si>
  <si>
    <t>INE476A16XV0</t>
  </si>
  <si>
    <t>Canara Bank (11-Mar-2025) **</t>
  </si>
  <si>
    <t>INE476A16YH7</t>
  </si>
  <si>
    <t>Canara Bank (13-Mar-2025)</t>
  </si>
  <si>
    <t>INE160A16QP6</t>
  </si>
  <si>
    <t>Punjab National Bank (20-Mar-2025) **</t>
  </si>
  <si>
    <t>Commercial Paper</t>
  </si>
  <si>
    <t>INE481G14EW0</t>
  </si>
  <si>
    <t>UltraTech Cement Ltd (11-Feb-2025) **@</t>
  </si>
  <si>
    <t>INE053F14237</t>
  </si>
  <si>
    <t>Indian Railway Finance Corporation Ltd (18-Mar-2025) **@</t>
  </si>
  <si>
    <t>INE261F14ML4</t>
  </si>
  <si>
    <t>National Bank For Agriculture &amp; Rural Development (21-Feb-2025) **@</t>
  </si>
  <si>
    <t>INE338I14IX7</t>
  </si>
  <si>
    <t>Motilal Oswal Financial Services Ltd (06-Mar-2025) **@</t>
  </si>
  <si>
    <t>ICRA A1+</t>
  </si>
  <si>
    <t>INE763G14WK8</t>
  </si>
  <si>
    <t>ICICI Securities Ltd (21-Mar-2025) **@</t>
  </si>
  <si>
    <t>INE556F14KU2</t>
  </si>
  <si>
    <t>Small Industries Development Bank Of India (24-Mar-2025) **@</t>
  </si>
  <si>
    <t>INE824H14QP7</t>
  </si>
  <si>
    <t>Julius Baer Capital (India) Pvt Ltd (13-Feb-2025) **@</t>
  </si>
  <si>
    <t>INE018A14LG1</t>
  </si>
  <si>
    <t>Larsen &amp; Toubro Ltd (14-Feb-2025) **@</t>
  </si>
  <si>
    <t>INE212K14AM0</t>
  </si>
  <si>
    <t>SBICAP Securities Ltd (18-Mar-2025) **@</t>
  </si>
  <si>
    <t>INE824H14QX1</t>
  </si>
  <si>
    <t>Julius Baer Capital (India) Pvt Ltd (19-Mar-2025) **@</t>
  </si>
  <si>
    <t>INE860H144S2</t>
  </si>
  <si>
    <t>Aditya Birla Finance Ltd (25-Apr-2025) **@</t>
  </si>
  <si>
    <t>INE891K14ON0</t>
  </si>
  <si>
    <t>Axis Finance Ltd (30-Apr-2025) **@</t>
  </si>
  <si>
    <t>INE860H144L7</t>
  </si>
  <si>
    <t>Aditya Birla Finance Ltd (03-Mar-2025) **@</t>
  </si>
  <si>
    <t>IN002024X425</t>
  </si>
  <si>
    <t>91 DTB (24-Apr-2025)</t>
  </si>
  <si>
    <t>IN002024X433</t>
  </si>
  <si>
    <t>91 DTB (01-May-2025)</t>
  </si>
  <si>
    <t>IN002024X359</t>
  </si>
  <si>
    <t>91 DTB (06-Mar-2025)</t>
  </si>
  <si>
    <t>Alternative Investment Fund #</t>
  </si>
  <si>
    <t>INF0RQ622028</t>
  </si>
  <si>
    <t>Corporate Debt Market Development Fund Class A2</t>
  </si>
  <si>
    <t>Alternative Investment Fund Units</t>
  </si>
  <si>
    <t>@ Listed</t>
  </si>
  <si>
    <t># In accordance with SEBI/HO/IMD/PoD2/P/CIR/2023/129 circular dated July 27, 2023, Investment in Corporate Debt Market Development Fund.</t>
  </si>
  <si>
    <t>Aggregate investments by other schemes of Franklin Templeton Mutual Fund in this scheme is Rs. 50.28 lakhs.</t>
  </si>
  <si>
    <t>AUM excluding the aggregate investments by other schemes of Franklin Templeton Mutual Fund in this scheme is Rs. 2,07,476.61 lakhs.</t>
  </si>
  <si>
    <t xml:space="preserve">      Regular Plan Growth Option</t>
  </si>
  <si>
    <t xml:space="preserve">      Regular Plan Daily IDCW Reinvestment Option</t>
  </si>
  <si>
    <t xml:space="preserve">      Regular Plan Weekly IDCW Option</t>
  </si>
  <si>
    <t xml:space="preserve">      Institutional Plan Daily IDCW Reinvestment Option</t>
  </si>
  <si>
    <t xml:space="preserve">      Institutional Plan Weekly IDCW Option</t>
  </si>
  <si>
    <t xml:space="preserve">      Super Institutional Plan Growth Option</t>
  </si>
  <si>
    <t xml:space="preserve">      Super Institutional Plan Daily IDCW Reinvestment Option</t>
  </si>
  <si>
    <t xml:space="preserve">      Super Institutional Plan Weekly IDCW Option</t>
  </si>
  <si>
    <t xml:space="preserve">      Direct Super Institutional Growth Option</t>
  </si>
  <si>
    <t xml:space="preserve">      Direct Super Institutional Daily IDCW Reinvestment Option</t>
  </si>
  <si>
    <t xml:space="preserve">      Direct Super Institutional Weekly IDCW Option</t>
  </si>
  <si>
    <t xml:space="preserve">      Unclaimed Redemption Plan - Growth</t>
  </si>
  <si>
    <t xml:space="preserve">      Unclaimed IDCW Plan - Growth</t>
  </si>
  <si>
    <t xml:space="preserve">      Unclaimed Redemption Investor Education Plan - Growth</t>
  </si>
  <si>
    <t xml:space="preserve">      Unclaimed IDCW Investor Education Plan - Growth</t>
  </si>
  <si>
    <t>c) Residual maturity / Average Maturity as on 31-Jan-2025</t>
  </si>
  <si>
    <t>e) Risk-o-meter</t>
  </si>
  <si>
    <t xml:space="preserve">Primary Benchmark: Tier-1 Index:  NIFTY Liquid Index A-I (Effective April 1, 2024, the benchmark of the scheme is changed from CRISIL Liquid Debt B-I Index) </t>
  </si>
  <si>
    <t>Franklin India Overnight Fund</t>
  </si>
  <si>
    <t>IN002023Z471</t>
  </si>
  <si>
    <t>364 DTB (06-Feb-2025)</t>
  </si>
  <si>
    <t>IN002023Z489</t>
  </si>
  <si>
    <t>364 DTB (13-Feb-2025)</t>
  </si>
  <si>
    <t xml:space="preserve">      Daily IDCW Plan</t>
  </si>
  <si>
    <t xml:space="preserve">      Weekly IDCW Plan</t>
  </si>
  <si>
    <t xml:space="preserve">      Direct Daily IDCW Plan</t>
  </si>
  <si>
    <t xml:space="preserve">      Direct Weekly IDCW Plan</t>
  </si>
  <si>
    <t xml:space="preserve">      Unclaimed Redemption Plan</t>
  </si>
  <si>
    <t xml:space="preserve">      Unclaimed IDCW Plan</t>
  </si>
  <si>
    <t xml:space="preserve">      Unclaimed Redemption Investor Education Plan</t>
  </si>
  <si>
    <t xml:space="preserve">      Unclaimed IDCW Investor Education Plan</t>
  </si>
  <si>
    <t xml:space="preserve">Primary Benchmark: Tier-1 Index: NIFTY 1D Rate Index (Effective April 1, 2024, the benchmark of the scheme is changed from CRISIL Liquid Overnight Index) </t>
  </si>
  <si>
    <t>Franklin India Money Market Fund (formerly known as Franklin India Savings Fund) ^</t>
  </si>
  <si>
    <t>INE040A16GD7</t>
  </si>
  <si>
    <t>HDFC Bank Ltd (30-Jan-2026) **</t>
  </si>
  <si>
    <t>INE562A16MR8</t>
  </si>
  <si>
    <t>Indian Bank (13-Mar-2025)</t>
  </si>
  <si>
    <t>INE028A16GR2</t>
  </si>
  <si>
    <t>Bank of Baroda (15-May-2025) **</t>
  </si>
  <si>
    <t>INE238AD6843</t>
  </si>
  <si>
    <t>Axis Bank Ltd (05-Jun-2025) **</t>
  </si>
  <si>
    <t>INE261F16892</t>
  </si>
  <si>
    <t>National Bank For Agriculture &amp; Rural Development (20-Jan-2026) **</t>
  </si>
  <si>
    <t>INE160A16OP1</t>
  </si>
  <si>
    <t>Punjab National Bank (11-Mar-2025) **</t>
  </si>
  <si>
    <t>INE562A16MT4</t>
  </si>
  <si>
    <t>Indian Bank (10-Mar-2025)</t>
  </si>
  <si>
    <t>INE008A16X57</t>
  </si>
  <si>
    <t>IDBI Bank Ltd (30-Jan-2026) **</t>
  </si>
  <si>
    <t>INE238AD6983</t>
  </si>
  <si>
    <t>Axis Bank Ltd (13-Nov-2025) **</t>
  </si>
  <si>
    <t>INE092T16WB9</t>
  </si>
  <si>
    <t>IDFC First Bank Ltd (21-Feb-2025) **</t>
  </si>
  <si>
    <t>INE028A16GG5</t>
  </si>
  <si>
    <t>Bank of Baroda (03-Mar-2025)</t>
  </si>
  <si>
    <t>INE01GA16228</t>
  </si>
  <si>
    <t>DBS Bank India Ltd (07-Mar-2025)</t>
  </si>
  <si>
    <t>INE040A16EU6</t>
  </si>
  <si>
    <t>HDFC Bank Ltd (12-Mar-2025) **</t>
  </si>
  <si>
    <t>INE556F16AT0</t>
  </si>
  <si>
    <t>Small Industries Development Bank of India (26-Aug-2025)</t>
  </si>
  <si>
    <t>INE476A16ZA9</t>
  </si>
  <si>
    <t>Canara Bank (03-Sep-2025) **</t>
  </si>
  <si>
    <t>INE556F16AW4</t>
  </si>
  <si>
    <t>Small Industries Development Bank of India (07-Nov-2025) **</t>
  </si>
  <si>
    <t>INE692A16IK6</t>
  </si>
  <si>
    <t>Union Bank of India (16-Jan-2026) **</t>
  </si>
  <si>
    <t>INE237A163Z0</t>
  </si>
  <si>
    <t>Kotak Mahindra Bank Ltd (28-Jan-2026)</t>
  </si>
  <si>
    <t>INE692A16IN0</t>
  </si>
  <si>
    <t>Union Bank of India (29-Jan-2026) **</t>
  </si>
  <si>
    <t>INE692A16GZ8</t>
  </si>
  <si>
    <t>Union Bank of India (27-Feb-2025) **</t>
  </si>
  <si>
    <t>INE261F16835</t>
  </si>
  <si>
    <t>National Bank For Agriculture &amp; Rural Development (07-Mar-2025) **</t>
  </si>
  <si>
    <t>INE403D14544</t>
  </si>
  <si>
    <t>Bharti Telecom Ltd (17-Oct-2025)@</t>
  </si>
  <si>
    <t>INE02JD14492</t>
  </si>
  <si>
    <t>Godrej Housing Finance Ltd (07-Feb-2025) **@</t>
  </si>
  <si>
    <t>INE516Y14HD9</t>
  </si>
  <si>
    <t>Piramal Capital &amp; Housing Finance Ltd (27-Feb-2025) **@</t>
  </si>
  <si>
    <t>INE879F14JL9</t>
  </si>
  <si>
    <t>Infina Finance Pvt Ltd (10-Mar-2025) **@</t>
  </si>
  <si>
    <t>INE115A14FI3</t>
  </si>
  <si>
    <t>LIC Housing Finance Ltd (21-Jan-2026) **@</t>
  </si>
  <si>
    <t>INE634S14039</t>
  </si>
  <si>
    <t>Mankind Pharma Ltd (17-Oct-2025) **@</t>
  </si>
  <si>
    <t>INE115A14EX5</t>
  </si>
  <si>
    <t>LIC Housing Finance Ltd (21-Mar-2025) **@</t>
  </si>
  <si>
    <t>INE417C14710</t>
  </si>
  <si>
    <t>Pilani Investment And Industries Corporation Ltd (21-Mar-2025) **@</t>
  </si>
  <si>
    <t>INE414G14TR9</t>
  </si>
  <si>
    <t>Muthoot Finance Ltd (10-Jun-2025) **@</t>
  </si>
  <si>
    <t>INE115A14FF9</t>
  </si>
  <si>
    <t>LIC Housing Finance Ltd (11-Sep-2025) **@</t>
  </si>
  <si>
    <t>INE115A14EV9</t>
  </si>
  <si>
    <t>LIC Housing Finance Ltd (04-Mar-2025) **@</t>
  </si>
  <si>
    <t>INE140A144D3</t>
  </si>
  <si>
    <t>Piramal Enterprises Ltd (03-Mar-2025) **@</t>
  </si>
  <si>
    <t>INE860H142T4</t>
  </si>
  <si>
    <t>Aditya Birla Finance Ltd (14-Mar-2025) **@</t>
  </si>
  <si>
    <t>INE472H14391</t>
  </si>
  <si>
    <t>Standard Chartered Securities (India) Ltd (13-Mar-2025) **@</t>
  </si>
  <si>
    <t>INE634S14013</t>
  </si>
  <si>
    <t>Mankind Pharma Ltd (17-Apr-2025) **@</t>
  </si>
  <si>
    <t>INE472H14466</t>
  </si>
  <si>
    <t>Standard Chartered Securities (India) Ltd (12-Sep-2025) **@</t>
  </si>
  <si>
    <t>IN002024Y365</t>
  </si>
  <si>
    <t>182 DTB (19-Jun-2025)</t>
  </si>
  <si>
    <t>IN002024Z222</t>
  </si>
  <si>
    <t>364 DTB (28-Aug-2025)</t>
  </si>
  <si>
    <t>IN002024Z412</t>
  </si>
  <si>
    <t>364 DTB (22-Jan-2026)</t>
  </si>
  <si>
    <t>IN0020200112</t>
  </si>
  <si>
    <t>5.22% GOI 2025 (15-Jun-2025)</t>
  </si>
  <si>
    <t>Aggregate investments by other schemes of Franklin Templeton Mutual Fund in this scheme is Rs. 552.66 lakhs.</t>
  </si>
  <si>
    <t>AUM excluding the aggregate investments by other schemes of Franklin Templeton Mutual Fund in this scheme is Rs. 254,230.25 lakhs.</t>
  </si>
  <si>
    <t xml:space="preserve">      Retail Plan Growth Option</t>
  </si>
  <si>
    <t xml:space="preserve">      Retail Plan Daily IDCW Option</t>
  </si>
  <si>
    <t xml:space="preserve">      Retail Plan Weekly IDCW Option</t>
  </si>
  <si>
    <t xml:space="preserve">      Retail Plan Monthly IDCW Option</t>
  </si>
  <si>
    <t xml:space="preserve">      Retail Plan Quarterly IDCW Option</t>
  </si>
  <si>
    <t xml:space="preserve">      Direct Retail Plan Growth Option</t>
  </si>
  <si>
    <t xml:space="preserve">      Direct Retail Plan Daily IDCW Option</t>
  </si>
  <si>
    <t xml:space="preserve">      Direct Retail Plan Weekly IDCW Option</t>
  </si>
  <si>
    <t xml:space="preserve">      Direct Retail Plan Monthly IDCW Option</t>
  </si>
  <si>
    <t xml:space="preserve">      Direct Retail Plan Quarterly IDCW Option</t>
  </si>
  <si>
    <t xml:space="preserve">Primary Benchmark: Tier-1 Index: NIFTY Money Market Index A-I (Effective April 1, 2024, the benchmark of the scheme is changed from NIFTY Money Market Index B-I) </t>
  </si>
  <si>
    <t>^ Franklin India Savings Fund is renames as Franklin India Money Market effective May 15, 2023.</t>
  </si>
  <si>
    <t>Franklin India Floating Rate Fund</t>
  </si>
  <si>
    <t>IN0020200120</t>
  </si>
  <si>
    <t>GOI FRB 2033 (22-Sep-2033)$</t>
  </si>
  <si>
    <t>IN0020210160</t>
  </si>
  <si>
    <t>GOI FRB 2028 (04-Oct-2028)$</t>
  </si>
  <si>
    <t>IN0020240126</t>
  </si>
  <si>
    <t>6.79% GOI 2034 (07-Oct-2034)</t>
  </si>
  <si>
    <t>IN0020210137</t>
  </si>
  <si>
    <t>GOI FRB 2034 (30-Oct-2034)$</t>
  </si>
  <si>
    <t>IN0020180041</t>
  </si>
  <si>
    <t>GOI FRB 2031 (07-Dec-2031)$</t>
  </si>
  <si>
    <t>IN0020240050</t>
  </si>
  <si>
    <t>7.04% GOI 2029 (03-Jun-2029)</t>
  </si>
  <si>
    <t>$ Yield to maturity (YTM) for floating rate securities is calculated by recomputing yield from simple average of valuation prices provided by valuation agencies.</t>
  </si>
  <si>
    <t>This scheme has exposure to floating rate instruments.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</si>
  <si>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 xml:space="preserve">Primary Benchmark: NIFTY Short Duration Debt Index A-II (Effective April 1, 2024, the benchmark of the scheme is changed from CRISIL Low Duration Debt Index) </t>
  </si>
  <si>
    <t>Franklin India Corporate Debt Fund</t>
  </si>
  <si>
    <t>INE941D07208</t>
  </si>
  <si>
    <t>6.75% Sikka Ports &amp; Terminals Ltd (22-Apr-2026) **</t>
  </si>
  <si>
    <t>INE296A07SX7</t>
  </si>
  <si>
    <t>8.1167% BAJAJ FINANCE LTD 10-MAY-27 **</t>
  </si>
  <si>
    <t>INE261F08EF5</t>
  </si>
  <si>
    <t>7.80% National Bank For Agriculture &amp; Rural Development (15-Mar-2027)</t>
  </si>
  <si>
    <t>INE756I07EY1</t>
  </si>
  <si>
    <t>8.3324% HDB FINANCIAL SERVICES LTD 10-MAY-27 **</t>
  </si>
  <si>
    <t>INE134E08MT1</t>
  </si>
  <si>
    <t>7.64% Power Finance Corporation Ltd (25-Aug-2026) **</t>
  </si>
  <si>
    <t>INE403D08215</t>
  </si>
  <si>
    <t>8.90% Bharti Telecom Ltd (05-Nov-2034) **</t>
  </si>
  <si>
    <t>INE403D08256</t>
  </si>
  <si>
    <t>8.75% Bharti Telecom Ltd (05-Nov-2028) **</t>
  </si>
  <si>
    <t>INE556F08KB4</t>
  </si>
  <si>
    <t>7.11% Small Industries Development Bank Of India (27-Feb-2026)</t>
  </si>
  <si>
    <t>INE261F08DO9</t>
  </si>
  <si>
    <t>7.40% National Bank For Agriculture &amp; Rural Development (30-Jan-2026)</t>
  </si>
  <si>
    <t>INE941D07158</t>
  </si>
  <si>
    <t>7.95% Sikka Ports &amp; Terminals Ltd (28-Oct-2026) **</t>
  </si>
  <si>
    <t xml:space="preserve">      Half Yearly IDCW Plan</t>
  </si>
  <si>
    <t xml:space="preserve">      Annual IDCW Plan</t>
  </si>
  <si>
    <t xml:space="preserve">      Direct Half Yearly IDCW Plan</t>
  </si>
  <si>
    <t xml:space="preserve">      Direct Annual IDCW Plan</t>
  </si>
  <si>
    <t>e) For ISIN INE445K07106 - 9.50% Reliance Broadcast Network Ltd (20-Jul-2020), the amount due at maturity was not received. For further details refer below link</t>
  </si>
  <si>
    <t>https://www.franklintempletonindia.com/download/en-in/latest%20updates/189ea834-ae3f-48eb-9d73-a9cc9cd9317e/franklin-templeton-update-on-reliance-broadcast-july-23-2020-kcg9m1gq-en-in.pdf</t>
  </si>
  <si>
    <t>f) Risk-o-meter</t>
  </si>
  <si>
    <t>Primary Benchmark: Tier-1 Index:  NIFTY Corporate Bond Index A-II (Effective April 1, 2024, the benchmark of the scheme is changed from NIFTY Corporate Bond Index B-III)</t>
  </si>
  <si>
    <t>Franklin India Banking &amp; PSU Debt Fund</t>
  </si>
  <si>
    <t>YTC</t>
  </si>
  <si>
    <t>INE134E08ML8</t>
  </si>
  <si>
    <t>7.55% Power Finance Corporation Ltd (15-Jul-2026) **</t>
  </si>
  <si>
    <t>INE557F08FR8</t>
  </si>
  <si>
    <t>7.22% National Housing Bank (23-Jul-2026) **</t>
  </si>
  <si>
    <t>INE557F08FS6</t>
  </si>
  <si>
    <t>7.40% National Housing Bank (16-Jul-2026) **</t>
  </si>
  <si>
    <t>INE556F08KM1</t>
  </si>
  <si>
    <t>7.79% Small Industries Development Bank Of India (14-May-2027)</t>
  </si>
  <si>
    <t>INE062A08256</t>
  </si>
  <si>
    <t>6.24% State Bank Of India (20-Sep-2030) **</t>
  </si>
  <si>
    <t>INE040A08500</t>
  </si>
  <si>
    <t>8.35% HDFC Bank Ltd (13-May-2026) **</t>
  </si>
  <si>
    <t>INE020B08FC8</t>
  </si>
  <si>
    <t>7.70% REC Ltd (31-Aug-2026) **</t>
  </si>
  <si>
    <t>INE053F08312</t>
  </si>
  <si>
    <t>7.41% Indian Railway Finance Corporation Ltd (15-Oct-2026)</t>
  </si>
  <si>
    <t>INE206D08261</t>
  </si>
  <si>
    <t>8.14% Nuclear Power Corporation of India Ltd (25-Mar-2026) **</t>
  </si>
  <si>
    <t>INE040A08567</t>
  </si>
  <si>
    <t>7.78% HDFC Bank Ltd (27-Mar-2027) **</t>
  </si>
  <si>
    <t>INE238AD6827</t>
  </si>
  <si>
    <t>Axis Bank Ltd (28-Feb-2025) **</t>
  </si>
  <si>
    <t>Primary Benchmark: Nifty Banking &amp; PSU Debt Index A-II (Effective April 1, 2024, the benchmark of the scheme is changed from NIFTY Banking &amp; PSU Debt Index)</t>
  </si>
  <si>
    <t>Franklin India Ultra Short Duration Fund</t>
  </si>
  <si>
    <t>INE261F08DQ4</t>
  </si>
  <si>
    <t>7.25% National Bank For Agriculture &amp; Rural Development (01-Aug-2025) **</t>
  </si>
  <si>
    <t>INE115A07OS8</t>
  </si>
  <si>
    <t>7.33% LIC Housing Finance Ltd (12-Feb-2025) **</t>
  </si>
  <si>
    <t>INE535H07BM2</t>
  </si>
  <si>
    <t>6.80% Smfg India Credit Co Ltd (28-Mar-2025) **</t>
  </si>
  <si>
    <t>INE134E08KT5</t>
  </si>
  <si>
    <t>7.17% Power Finance Corporation Ltd (22-May-2025) **</t>
  </si>
  <si>
    <t>INE514E08FU6</t>
  </si>
  <si>
    <t>5.62% Export-Import Bank Of India (20-Jun-2025) **</t>
  </si>
  <si>
    <t>INE556F08JX0</t>
  </si>
  <si>
    <t>5.70% Small Industries Development Bank Of India (28-Mar-2025) **</t>
  </si>
  <si>
    <t>INE115A07QG8</t>
  </si>
  <si>
    <t>8.1432% LIC HOUSING FINANCE LTD 25-MAR-26 **</t>
  </si>
  <si>
    <t>INE028A16EX5</t>
  </si>
  <si>
    <t>Bank of Baroda (20-Feb-2025)</t>
  </si>
  <si>
    <t>INE916D144I1</t>
  </si>
  <si>
    <t>Kotak Mahindra Prime Ltd (05-Nov-2025) **@</t>
  </si>
  <si>
    <t>*** Allotment date for the scheme was August 29, 2024</t>
  </si>
  <si>
    <t xml:space="preserve">Primary Benchmark: Nifty Ultra Short Duration Debt Index A-I </t>
  </si>
  <si>
    <t>Franklin India Medium to Long Duration Fund</t>
  </si>
  <si>
    <t>INE115A07QU9</t>
  </si>
  <si>
    <t>7.75% LIC Housing Finance Ltd (23-Aug-2029) **</t>
  </si>
  <si>
    <t>IN0020240019</t>
  </si>
  <si>
    <t>7.10% GOI 2034 (08-Apr-2034)</t>
  </si>
  <si>
    <t>*** Allotment date for the scheme was September 24, 2024</t>
  </si>
  <si>
    <t>Primary Benchmark: CRISIL Medium to Long Duration Debt A-III Index</t>
  </si>
  <si>
    <t>Franklin India Long Duration Fund</t>
  </si>
  <si>
    <t>IN0020240142</t>
  </si>
  <si>
    <t>7.09% GOI 2074 (25-Nov-2074)</t>
  </si>
  <si>
    <t>*** Allotment date for the scheme was December 11, 2024</t>
  </si>
  <si>
    <t>Primary Benchmark: CRISIL Long Duration Debt A-III Index</t>
  </si>
  <si>
    <t>Franklin India Government Securities Fund</t>
  </si>
  <si>
    <t>IN002024X318</t>
  </si>
  <si>
    <t>91 DTB (06-Feb-2025)</t>
  </si>
  <si>
    <t>IN0020230085</t>
  </si>
  <si>
    <t>7.18% GOI 2033 (14-Aug-2033)</t>
  </si>
  <si>
    <t xml:space="preserve">      Growth Option</t>
  </si>
  <si>
    <t xml:space="preserve">      Quarterly IDCW Option</t>
  </si>
  <si>
    <t xml:space="preserve">      Direct Growth Option</t>
  </si>
  <si>
    <t xml:space="preserve">      Direct Quarterly IDCW Option</t>
  </si>
  <si>
    <t xml:space="preserve">Primary Benchmark: NIFTY All Duration G-Sec Index </t>
  </si>
  <si>
    <t>Franklin India Pension Plan</t>
  </si>
  <si>
    <t>INE774D07UX3</t>
  </si>
  <si>
    <t>8.10% Mahindra &amp; Mahindra Financial Services Ltd (21-May-2026) **</t>
  </si>
  <si>
    <t>INE020B08EM0</t>
  </si>
  <si>
    <t>7.64% REC Ltd (30-Jun-2026) **</t>
  </si>
  <si>
    <t>INE756I07EI4</t>
  </si>
  <si>
    <t>7.50% HDB Financial Services Ltd (23-Sep-2025) **</t>
  </si>
  <si>
    <t>Primary Benchmark: CRISIL Short Term Debt Hybrid 60+40 Index (Effective August 12, 2024, the benchmark is changed from 40% Nifty 500+60% Crisil Composite Bond Index)</t>
  </si>
  <si>
    <t>Franklin India Debt Hybrid Fund</t>
  </si>
  <si>
    <t>INE950O07420</t>
  </si>
  <si>
    <t>8.20% Mahindra Rural Housing Finance Ltd (30-Jan-2026) **</t>
  </si>
  <si>
    <t>INE121A07QV5</t>
  </si>
  <si>
    <t>8.50% Cholamandalam Investment and Finance Co Ltd (27-Mar-2026) **</t>
  </si>
  <si>
    <t>ICRA AA+</t>
  </si>
  <si>
    <t>Alternative Investment Fund</t>
  </si>
  <si>
    <t>e) Post the creation of the segregated portfolio (10.25% Yes Bank Ltd CO 05Mar 20) on March 6, 2020, the full principal due, along with the interest from March 6, 2020 to December 29, 2020 was received by the segregated portfolio on December 30, 2020. With these receipts, the segregated portfolio completed full recovery on December 30, 2020.</t>
  </si>
  <si>
    <t>Primary Benchmark: CRISIL Hybrid 85+15 Conservative Index</t>
  </si>
  <si>
    <t>Franklin India Dynamic Accrual Fund - Segregated Portfolio 3 - 9.50% Yes Bank Ltd CO 23 Dec 2021</t>
  </si>
  <si>
    <t>INE528G08352</t>
  </si>
  <si>
    <t>9.50% Yes Bank Ltd (23-Dec-2116) ~~~ $$ **</t>
  </si>
  <si>
    <t>CARE (withdrawn)/ ICRA D (hyb)</t>
  </si>
  <si>
    <t xml:space="preserve"> $$ Indicates securities below investment grade or default</t>
  </si>
  <si>
    <t>~~~ Call option for December 23, 2021 has not been exercised by the issuer as per RBI Regulations and thereby, per SEBI circular dated March 22, 2021, maturity of the security has been moved to 100 years from the date of issuance.</t>
  </si>
  <si>
    <t>c) Main portfolio of the Scheme Franklin India Dynamic Accrual Fund ceased to exist as per Regulation 41(3) of SEBI Mutual Fund Regulations and therefore no separate disclosure is published for the main portfolio</t>
  </si>
  <si>
    <t>Franklin India Short-Term Income Plan (No. of segregated Portfolios in the scheme - 3) - (under winding up) $$$</t>
  </si>
  <si>
    <t xml:space="preserve">      Institutional Plan Growth Option</t>
  </si>
  <si>
    <t>e) Essel Infra Projects Ltd - Further to the favorable Decision from the Delhi High Court, the Debenture Trustees have recovered Rs. 16,078.96 Lakhs (across 4 schemes) from sale of pledged shares. We continue efforts to recover the maximum value for the benefit of the unitholders. Recovery made by Franklin India Short Term Income Plan is 5,092.71 Lakhs.</t>
  </si>
  <si>
    <t>f) For ISIN INE445K07106 - 9.50% Reliance Broadcast Network Ltd (20-Jul-2020), the amount due at maturity was not received. The remaining value in the portfolio of the scheme represents FISTIP’s investment in the NCDs of 9.50% Reliance Broadcast Network Ltd (20-JUL-2020) issued by Reliance Broadcast Network Ltd (RBNL). RBNL defaulted on meeting its payment obligation at maturity. For further details refer below link</t>
  </si>
  <si>
    <t>g) @@@ Coupons/ part payments/ maturity payments were due to be paid by Nufuture Digital (India) Ltd. on July 31, 2020, August 31, 2020, September 2, 2020, September 30, 2020, October 31, 2020, November 30, 2020, December 31, 2020, January 31, 2021, February 28, 2021, March 31, 2021, April 30, 2021, May 31, 2021, June 30,2021, July 31, 2021, August 31,2021, September 30, 2021, October 31, 2021, November 30, 2021, December 31, 2021 by Future Ideas Co. Ltd. on July 31, 2020, October 31, 2020, January 31, 2021, April 30, 2021, July 31, 2021, October 31, 2021, January 31, 2022, April 30, 2022, July 31, 2022, October 31, 2022 , January 31, 2023 and by Rivaaz Trade Ventures Pvt Ltd on July 31, 2020, August 31, 2020, September 30, 2020, October 31, 2020, November 7, 2020, December 30, 2020, June 30,2021, December 30, 2021, June 30, 2022, December 30, 2022, December 31, 2023. However, these issuers were unable to meet their payment obligations. Due to default in payment, the securities of these issuers were valued at zero basis the AMFI standard haircut matrix. This amount only reflects the realizable value as on the date of disclosure and does not indicate any reduction or write-off of the amount repayable by the issuers.</t>
  </si>
  <si>
    <t>h) Maturity proceeds from Reliance Big Private Ltd (ISIN: INE333T07048 and INE333T07055) &amp; Reliance Infrastructure Consulting &amp; Engineers Private Ltd (ISIN: INE428K07011) were due on January 14, 2021 and January 31, 2021 respectively. However, the issuers were unable to meet their payment obligations. The securities of the issuer were fair valued at zero on November 4, 2020. Kindly refer note on our website on fair valuation. This fair valued price only reflects the realizable value as on the date of disclosure and does not indicate any reduction or write-off of the amount repayable by the issuers. We continue efforts to recover the maximum value for the benefit of the unitholders.</t>
  </si>
  <si>
    <t>https://www.franklintempletonindia.com/download/en-in/valuation-policy/a0e293eb-f28b-4edc-9535-c7d9e7321ddc/fair_valuation_reliance_big_reliance_infra_november_4_2020-kgox4tdb-en-in.pdf</t>
  </si>
  <si>
    <t>i) Post the creation of the segregated portfolio i.e. 8.25% Vodafone Idea Ltd 10JUL20 - Segregated Portfolio 1 on January 24, 2020, the annual coupon due and the full principal due along with the interest was received by the segregated portfolio on June 12, 2020 and July 10, 2020 respectively. With these receipts, the segregated portfolio completed full recovery on July 10, 2020.</t>
  </si>
  <si>
    <t>j) Post the creation of the segregated portfolio i.e. 10.90% Vodafone Idea Ltd 02-Sep-2023 - Segregated Portfolio 2 on January 24, 2020, the annual coupon due and the full principal due along with the interest was received by the segregated portfolio on September 3, 2020, September 3, 2021, September 2, 2022 and September 1, 2023. With these receipts, the segregated portfolio completed full recovery on September 1, 2023.</t>
  </si>
  <si>
    <t>k) Risk-o-meter</t>
  </si>
  <si>
    <t xml:space="preserve">Primary Benchmark: CRISIL Short Term Bond Index </t>
  </si>
  <si>
    <t>Franklin India Short Term Income Plan - Segregated Portfolio 3 - 9.50% Yes Bank Ltd CO 23 Dec 2021</t>
  </si>
  <si>
    <t>Franklin India Credit Risk Fund - Segregated Portfolio 3 - 9.50% Yes Bank Ltd CO 23 Dec 2021</t>
  </si>
  <si>
    <t>c) Main portfolio of the Scheme Franklin India Credit Risk Fund ceased to exist as per Regulation 41(3) of SEBI Mutual Fund Regulations and therefore no separate disclosure is published for the main portfolio</t>
  </si>
  <si>
    <t>d) During the month additional instances of fair valuation/deviation from valuation price provided by the valuation agencies</t>
  </si>
  <si>
    <t>b) During the month additional instances of fair valuation/deviation from valuation price provided by the valuation agencies</t>
  </si>
  <si>
    <t>Risk level of tier-1 benchmark as on January 31, 2025</t>
  </si>
  <si>
    <t>## suspended security</t>
  </si>
  <si>
    <t xml:space="preserve">UPL Ltd-Partly Paid ## </t>
  </si>
  <si>
    <t>UPL Ltd-Partly Paid ##</t>
  </si>
  <si>
    <t>Grasim Industries Ltd-Partly Paid #</t>
  </si>
  <si>
    <t># Awaitng listing</t>
  </si>
  <si>
    <t># Awating listing</t>
  </si>
  <si>
    <t># Awaiting listing</t>
  </si>
  <si>
    <t>Sobha Ltd-Partly Paid #</t>
  </si>
  <si>
    <t>Risk level of tier-2 benchmark  as on January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</si>
</sst>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000"/>
    <numFmt numFmtId="166" formatCode="#,##0.00%"/>
    <numFmt numFmtId="167" formatCode="#,##0.000"/>
    <numFmt numFmtId="168" formatCode="#,##0.0000_);\(#,##0.0000\)"/>
  </numFmts>
  <fonts count="12" x14ac:knownFonts="1">
    <font>
      <sz val="11"/>
      <color theme="1"/>
      <name val="Calibri"/>
      <family val="2"/>
      <scheme val="minor"/>
    </font>
    <font>
      <b/>
      <sz val="9"/>
      <name val="Arial"/>
      <family val="2"/>
    </font>
    <font>
      <sz val="9"/>
      <name val="Arial"/>
      <family val="2"/>
    </font>
    <font>
      <b/>
      <sz val="8"/>
      <name val="Arial"/>
      <family val="2"/>
    </font>
    <font>
      <b/>
      <sz val="11"/>
      <color indexed="63"/>
      <name val="Arial"/>
      <family val="2"/>
    </font>
    <font>
      <u/>
      <sz val="11"/>
      <color theme="10"/>
      <name val="Calibri"/>
      <family val="2"/>
      <scheme val="minor"/>
    </font>
    <font>
      <sz val="9"/>
      <color theme="1"/>
      <name val="Arial"/>
      <family val="2"/>
    </font>
    <font>
      <b/>
      <sz val="8"/>
      <color theme="1"/>
      <name val="Arial"/>
      <family val="2"/>
    </font>
    <font>
      <sz val="8"/>
      <color theme="1"/>
      <name val="Arial"/>
      <family val="2"/>
    </font>
    <font>
      <b/>
      <sz val="9"/>
      <color theme="1"/>
      <name val="Arial"/>
      <family val="2"/>
    </font>
    <font>
      <sz val="8"/>
      <color rgb="FF000000"/>
      <name val="Arial"/>
      <family val="2"/>
    </font>
    <font>
      <u/>
      <sz val="8"/>
      <color theme="10"/>
      <name val="Arial"/>
      <family val="2"/>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5" fillId="0" borderId="0" applyNumberFormat="0" applyFill="0" applyBorder="0" applyAlignment="0" applyProtection="0"/>
  </cellStyleXfs>
  <cellXfs count="95">
    <xf numFmtId="0" fontId="0" fillId="0" borderId="0" xfId="0"/>
    <xf numFmtId="0" fontId="6" fillId="2" borderId="0" xfId="0" applyFont="1" applyFill="1"/>
    <xf numFmtId="0" fontId="1" fillId="2" borderId="0" xfId="0" applyFont="1" applyFill="1" applyAlignment="1">
      <alignment horizontal="left" vertical="top" wrapText="1"/>
    </xf>
    <xf numFmtId="0" fontId="2" fillId="2" borderId="0" xfId="0" applyFont="1" applyFill="1" applyAlignment="1">
      <alignment horizontal="left" vertical="top" wrapText="1"/>
    </xf>
    <xf numFmtId="4" fontId="2" fillId="2" borderId="0" xfId="0" applyNumberFormat="1" applyFont="1" applyFill="1" applyAlignment="1">
      <alignment horizontal="left" vertical="top" wrapText="1"/>
    </xf>
    <xf numFmtId="4" fontId="6" fillId="2" borderId="0" xfId="0" applyNumberFormat="1" applyFont="1" applyFill="1"/>
    <xf numFmtId="0" fontId="7" fillId="0" borderId="1" xfId="0" applyFont="1" applyBorder="1" applyAlignment="1">
      <alignment vertical="center"/>
    </xf>
    <xf numFmtId="0" fontId="8" fillId="2" borderId="0" xfId="0" applyFont="1" applyFill="1"/>
    <xf numFmtId="0" fontId="3" fillId="2" borderId="0" xfId="0" applyFont="1" applyFill="1" applyAlignment="1">
      <alignment horizontal="left" vertical="top"/>
    </xf>
    <xf numFmtId="4" fontId="8" fillId="3" borderId="0" xfId="0" applyNumberFormat="1" applyFont="1" applyFill="1"/>
    <xf numFmtId="39" fontId="8" fillId="2" borderId="0" xfId="0" applyNumberFormat="1" applyFont="1" applyFill="1"/>
    <xf numFmtId="39" fontId="8" fillId="3" borderId="0" xfId="0" applyNumberFormat="1" applyFont="1" applyFill="1"/>
    <xf numFmtId="2"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2" borderId="0" xfId="0" applyFont="1" applyFill="1"/>
    <xf numFmtId="39" fontId="7" fillId="3" borderId="0" xfId="0" applyNumberFormat="1" applyFont="1" applyFill="1"/>
    <xf numFmtId="0" fontId="7" fillId="2" borderId="2" xfId="0" applyFont="1" applyFill="1" applyBorder="1"/>
    <xf numFmtId="0" fontId="8" fillId="2" borderId="2" xfId="0" applyFont="1" applyFill="1" applyBorder="1"/>
    <xf numFmtId="39" fontId="8" fillId="2" borderId="2" xfId="0" applyNumberFormat="1" applyFont="1" applyFill="1" applyBorder="1"/>
    <xf numFmtId="39" fontId="8" fillId="3" borderId="2" xfId="0" applyNumberFormat="1" applyFont="1" applyFill="1" applyBorder="1"/>
    <xf numFmtId="0" fontId="7" fillId="2" borderId="3" xfId="0" applyFont="1" applyFill="1" applyBorder="1"/>
    <xf numFmtId="0" fontId="8" fillId="2" borderId="3" xfId="0" applyFont="1" applyFill="1" applyBorder="1"/>
    <xf numFmtId="39" fontId="8" fillId="2" borderId="3" xfId="0" applyNumberFormat="1" applyFont="1" applyFill="1" applyBorder="1"/>
    <xf numFmtId="39" fontId="8" fillId="3" borderId="3" xfId="0" applyNumberFormat="1" applyFont="1" applyFill="1" applyBorder="1"/>
    <xf numFmtId="3" fontId="8" fillId="2" borderId="3" xfId="0" applyNumberFormat="1" applyFont="1" applyFill="1" applyBorder="1"/>
    <xf numFmtId="39" fontId="7" fillId="2" borderId="3" xfId="0" applyNumberFormat="1" applyFont="1" applyFill="1" applyBorder="1"/>
    <xf numFmtId="39" fontId="7" fillId="3" borderId="3" xfId="0" applyNumberFormat="1" applyFont="1" applyFill="1" applyBorder="1"/>
    <xf numFmtId="0" fontId="7" fillId="2" borderId="4" xfId="0" applyFont="1" applyFill="1" applyBorder="1"/>
    <xf numFmtId="39" fontId="7" fillId="2" borderId="4" xfId="0" applyNumberFormat="1" applyFont="1" applyFill="1" applyBorder="1"/>
    <xf numFmtId="39" fontId="7" fillId="3" borderId="4" xfId="0" applyNumberFormat="1" applyFont="1" applyFill="1" applyBorder="1"/>
    <xf numFmtId="0" fontId="7" fillId="2" borderId="0" xfId="0" applyFont="1" applyFill="1" applyAlignment="1">
      <alignment horizontal="right"/>
    </xf>
    <xf numFmtId="165" fontId="8" fillId="2" borderId="0" xfId="0" applyNumberFormat="1" applyFont="1" applyFill="1"/>
    <xf numFmtId="4" fontId="8" fillId="2" borderId="0" xfId="0" applyNumberFormat="1" applyFont="1" applyFill="1"/>
    <xf numFmtId="0" fontId="7" fillId="2" borderId="1" xfId="0" applyFont="1" applyFill="1" applyBorder="1" applyAlignment="1">
      <alignment horizontal="center"/>
    </xf>
    <xf numFmtId="165" fontId="8" fillId="2" borderId="1" xfId="0" applyNumberFormat="1" applyFont="1" applyFill="1" applyBorder="1"/>
    <xf numFmtId="0" fontId="5" fillId="2" borderId="0" xfId="1" applyFill="1"/>
    <xf numFmtId="0" fontId="9" fillId="2" borderId="0" xfId="0" applyFont="1" applyFill="1"/>
    <xf numFmtId="0" fontId="7" fillId="0" borderId="5" xfId="0" applyFont="1" applyBorder="1" applyAlignment="1">
      <alignment vertical="center"/>
    </xf>
    <xf numFmtId="0" fontId="7" fillId="0" borderId="5" xfId="0" applyFont="1" applyBorder="1" applyAlignment="1">
      <alignment horizontal="center" vertical="center"/>
    </xf>
    <xf numFmtId="2" fontId="7" fillId="0" borderId="5" xfId="0" applyNumberFormat="1" applyFont="1" applyBorder="1" applyAlignment="1">
      <alignment horizontal="center" vertical="center"/>
    </xf>
    <xf numFmtId="0" fontId="9" fillId="2" borderId="5" xfId="0" applyFont="1" applyFill="1" applyBorder="1"/>
    <xf numFmtId="0" fontId="7" fillId="2" borderId="6" xfId="0" applyFont="1" applyFill="1" applyBorder="1"/>
    <xf numFmtId="0" fontId="8" fillId="2" borderId="6" xfId="0" applyFont="1" applyFill="1" applyBorder="1"/>
    <xf numFmtId="39" fontId="8" fillId="2" borderId="6" xfId="0" applyNumberFormat="1" applyFont="1" applyFill="1" applyBorder="1"/>
    <xf numFmtId="39" fontId="8" fillId="3" borderId="6" xfId="0" applyNumberFormat="1" applyFont="1" applyFill="1" applyBorder="1"/>
    <xf numFmtId="3" fontId="8" fillId="2" borderId="6" xfId="0" applyNumberFormat="1" applyFont="1" applyFill="1" applyBorder="1"/>
    <xf numFmtId="4" fontId="8" fillId="2" borderId="6" xfId="0" applyNumberFormat="1" applyFont="1" applyFill="1" applyBorder="1"/>
    <xf numFmtId="39" fontId="7" fillId="2" borderId="6" xfId="0" applyNumberFormat="1" applyFont="1" applyFill="1" applyBorder="1"/>
    <xf numFmtId="39" fontId="7" fillId="3" borderId="6" xfId="0" applyNumberFormat="1" applyFont="1" applyFill="1" applyBorder="1"/>
    <xf numFmtId="0" fontId="7" fillId="2" borderId="7" xfId="0" applyFont="1" applyFill="1" applyBorder="1"/>
    <xf numFmtId="39" fontId="7" fillId="2" borderId="7" xfId="0" applyNumberFormat="1" applyFont="1" applyFill="1" applyBorder="1"/>
    <xf numFmtId="39" fontId="7" fillId="3" borderId="7" xfId="0" applyNumberFormat="1" applyFont="1" applyFill="1" applyBorder="1"/>
    <xf numFmtId="166" fontId="8" fillId="2" borderId="0" xfId="0" applyNumberFormat="1" applyFont="1" applyFill="1"/>
    <xf numFmtId="2" fontId="7" fillId="0" borderId="1"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9" fillId="2" borderId="5" xfId="0" applyFont="1" applyFill="1" applyBorder="1" applyAlignment="1">
      <alignment wrapText="1"/>
    </xf>
    <xf numFmtId="39" fontId="7" fillId="0" borderId="6" xfId="0" applyNumberFormat="1" applyFont="1" applyBorder="1"/>
    <xf numFmtId="39" fontId="7" fillId="3" borderId="8" xfId="0" applyNumberFormat="1" applyFont="1" applyFill="1" applyBorder="1"/>
    <xf numFmtId="0" fontId="8" fillId="2" borderId="11" xfId="0" applyFont="1" applyFill="1" applyBorder="1"/>
    <xf numFmtId="0" fontId="7" fillId="2" borderId="11" xfId="0" applyFont="1" applyFill="1" applyBorder="1"/>
    <xf numFmtId="0" fontId="8" fillId="2" borderId="3" xfId="0" applyFont="1" applyFill="1" applyBorder="1" applyAlignment="1">
      <alignment wrapText="1"/>
    </xf>
    <xf numFmtId="165" fontId="8" fillId="2" borderId="0" xfId="0" applyNumberFormat="1" applyFont="1" applyFill="1" applyAlignment="1">
      <alignment horizontal="right"/>
    </xf>
    <xf numFmtId="0" fontId="10" fillId="0" borderId="0" xfId="0" applyFont="1" applyAlignment="1">
      <alignment vertical="center"/>
    </xf>
    <xf numFmtId="0" fontId="7" fillId="3" borderId="0" xfId="0" applyFont="1" applyFill="1"/>
    <xf numFmtId="0" fontId="11" fillId="2" borderId="0" xfId="1" applyFont="1" applyFill="1"/>
    <xf numFmtId="0" fontId="11" fillId="3" borderId="0" xfId="1" applyFont="1" applyFill="1"/>
    <xf numFmtId="0" fontId="8" fillId="3" borderId="0" xfId="0" applyFont="1" applyFill="1"/>
    <xf numFmtId="0" fontId="7" fillId="3" borderId="0" xfId="0" applyFont="1" applyFill="1" applyAlignment="1">
      <alignment horizontal="left" wrapText="1"/>
    </xf>
    <xf numFmtId="0" fontId="7" fillId="3" borderId="0" xfId="0" applyFont="1" applyFill="1" applyAlignment="1">
      <alignment horizontal="left"/>
    </xf>
    <xf numFmtId="0" fontId="8" fillId="2" borderId="0" xfId="0" applyFont="1" applyFill="1" applyAlignment="1">
      <alignment horizontal="left" wrapText="1"/>
    </xf>
    <xf numFmtId="0" fontId="8" fillId="2" borderId="0" xfId="0" applyFont="1" applyFill="1" applyAlignment="1">
      <alignment horizontal="left"/>
    </xf>
    <xf numFmtId="167" fontId="8" fillId="2" borderId="0" xfId="0" applyNumberFormat="1" applyFont="1" applyFill="1"/>
    <xf numFmtId="168" fontId="8" fillId="2" borderId="3" xfId="0" applyNumberFormat="1" applyFont="1" applyFill="1" applyBorder="1"/>
    <xf numFmtId="39" fontId="7" fillId="2" borderId="8" xfId="0" applyNumberFormat="1" applyFont="1" applyFill="1" applyBorder="1"/>
    <xf numFmtId="39" fontId="7" fillId="2" borderId="0" xfId="0" applyNumberFormat="1" applyFont="1" applyFill="1"/>
    <xf numFmtId="0" fontId="7" fillId="3" borderId="0" xfId="0" applyFont="1" applyFill="1" applyAlignment="1">
      <alignment vertical="top"/>
    </xf>
    <xf numFmtId="0" fontId="7" fillId="3" borderId="0" xfId="0" applyFont="1" applyFill="1" applyAlignment="1">
      <alignment vertical="top" wrapText="1"/>
    </xf>
    <xf numFmtId="164" fontId="7" fillId="2" borderId="3" xfId="0" applyNumberFormat="1" applyFont="1" applyFill="1" applyBorder="1"/>
    <xf numFmtId="0" fontId="7" fillId="0" borderId="1" xfId="0" applyFont="1" applyBorder="1" applyAlignment="1">
      <alignment horizontal="center" vertical="center" wrapText="1"/>
    </xf>
    <xf numFmtId="0" fontId="7" fillId="2" borderId="0" xfId="0" applyFont="1" applyFill="1" applyAlignment="1">
      <alignment vertical="top" wrapText="1"/>
    </xf>
    <xf numFmtId="0" fontId="8" fillId="2" borderId="9" xfId="0" applyFont="1" applyFill="1" applyBorder="1"/>
    <xf numFmtId="0" fontId="8" fillId="2" borderId="10" xfId="0" applyFont="1" applyFill="1" applyBorder="1"/>
    <xf numFmtId="0" fontId="4" fillId="4" borderId="8" xfId="0" applyFont="1" applyFill="1" applyBorder="1" applyAlignment="1">
      <alignment horizontal="center" vertical="center" wrapText="1"/>
    </xf>
    <xf numFmtId="0" fontId="4" fillId="4" borderId="0" xfId="0" applyFont="1" applyFill="1" applyAlignment="1">
      <alignment horizontal="center" vertical="center" wrapText="1"/>
    </xf>
    <xf numFmtId="0" fontId="8" fillId="2" borderId="0" xfId="0" applyFont="1" applyFill="1" applyAlignment="1">
      <alignment wrapText="1"/>
    </xf>
    <xf numFmtId="0" fontId="7" fillId="2" borderId="9" xfId="0" applyFont="1" applyFill="1" applyBorder="1"/>
    <xf numFmtId="0" fontId="7" fillId="2" borderId="10" xfId="0" applyFont="1" applyFill="1" applyBorder="1"/>
    <xf numFmtId="0" fontId="8" fillId="2" borderId="0" xfId="0" applyFont="1" applyFill="1" applyAlignment="1">
      <alignment horizontal="left" wrapText="1"/>
    </xf>
    <xf numFmtId="0" fontId="7" fillId="2" borderId="0" xfId="0" applyFont="1" applyFill="1" applyAlignment="1">
      <alignment horizontal="left" wrapText="1"/>
    </xf>
    <xf numFmtId="0" fontId="7" fillId="2" borderId="0" xfId="0" applyFont="1" applyFill="1" applyAlignment="1">
      <alignment horizontal="left" vertical="center" wrapText="1"/>
    </xf>
    <xf numFmtId="0" fontId="7" fillId="2" borderId="0" xfId="0" applyFont="1" applyFill="1" applyAlignment="1">
      <alignment wrapText="1"/>
    </xf>
    <xf numFmtId="0" fontId="0" fillId="0" borderId="0" xfId="0" applyAlignment="1">
      <alignment wrapText="1"/>
    </xf>
    <xf numFmtId="0" fontId="7" fillId="2" borderId="0" xfId="0" applyFont="1" applyFill="1" applyAlignment="1">
      <alignment horizontal="justify" wrapText="1"/>
    </xf>
    <xf numFmtId="0" fontId="0" fillId="0" borderId="0" xfId="0" applyAlignment="1">
      <alignment horizontal="justify" wrapText="1"/>
    </xf>
    <xf numFmtId="0" fontId="7" fillId="2" borderId="0" xfId="0" applyFont="1" applyFill="1" applyAlignment="1">
      <alignment vertical="top" wrapText="1"/>
    </xf>
  </cellXfs>
  <cellStyles count="2">
    <cellStyle name="Hyperlink" xfId="1" builtinId="8"/>
    <cellStyle name="Normal" xfId="0" builtinId="0"/>
  </cellStyles>
  <dxfs count="110">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3.png"/></Relationships>
</file>

<file path=xl/drawings/_rels/drawing3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116</xdr:row>
      <xdr:rowOff>123825</xdr:rowOff>
    </xdr:from>
    <xdr:to>
      <xdr:col>1</xdr:col>
      <xdr:colOff>552450</xdr:colOff>
      <xdr:row>128</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6954500"/>
          <a:ext cx="27432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99</xdr:row>
      <xdr:rowOff>0</xdr:rowOff>
    </xdr:from>
    <xdr:to>
      <xdr:col>1</xdr:col>
      <xdr:colOff>476250</xdr:colOff>
      <xdr:row>111</xdr:row>
      <xdr:rowOff>104775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4401800"/>
          <a:ext cx="276225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68</xdr:row>
      <xdr:rowOff>123825</xdr:rowOff>
    </xdr:from>
    <xdr:to>
      <xdr:col>1</xdr:col>
      <xdr:colOff>504825</xdr:colOff>
      <xdr:row>81</xdr:row>
      <xdr:rowOff>104775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096500"/>
          <a:ext cx="2667000"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48</xdr:row>
      <xdr:rowOff>133350</xdr:rowOff>
    </xdr:from>
    <xdr:to>
      <xdr:col>1</xdr:col>
      <xdr:colOff>619125</xdr:colOff>
      <xdr:row>62</xdr:row>
      <xdr:rowOff>114300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7248525"/>
          <a:ext cx="282892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228600</xdr:colOff>
      <xdr:row>129</xdr:row>
      <xdr:rowOff>114300</xdr:rowOff>
    </xdr:from>
    <xdr:to>
      <xdr:col>1</xdr:col>
      <xdr:colOff>628650</xdr:colOff>
      <xdr:row>141</xdr:row>
      <xdr:rowOff>114300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8802350"/>
          <a:ext cx="272415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112</xdr:row>
      <xdr:rowOff>0</xdr:rowOff>
    </xdr:from>
    <xdr:to>
      <xdr:col>1</xdr:col>
      <xdr:colOff>542925</xdr:colOff>
      <xdr:row>124</xdr:row>
      <xdr:rowOff>114300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6259175"/>
          <a:ext cx="2752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1</xdr:col>
      <xdr:colOff>180975</xdr:colOff>
      <xdr:row>72</xdr:row>
      <xdr:rowOff>104775</xdr:rowOff>
    </xdr:to>
    <xdr:pic>
      <xdr:nvPicPr>
        <xdr:cNvPr id="2" name="Picture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63050"/>
          <a:ext cx="276225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78</xdr:row>
      <xdr:rowOff>0</xdr:rowOff>
    </xdr:from>
    <xdr:to>
      <xdr:col>1</xdr:col>
      <xdr:colOff>180975</xdr:colOff>
      <xdr:row>90</xdr:row>
      <xdr:rowOff>0</xdr:rowOff>
    </xdr:to>
    <xdr:pic>
      <xdr:nvPicPr>
        <xdr:cNvPr id="3" name="Picture 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1734800"/>
          <a:ext cx="272415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101</xdr:row>
      <xdr:rowOff>38100</xdr:rowOff>
    </xdr:from>
    <xdr:to>
      <xdr:col>1</xdr:col>
      <xdr:colOff>381000</xdr:colOff>
      <xdr:row>114</xdr:row>
      <xdr:rowOff>104775</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5059025"/>
          <a:ext cx="2895600"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84</xdr:row>
      <xdr:rowOff>0</xdr:rowOff>
    </xdr:from>
    <xdr:to>
      <xdr:col>1</xdr:col>
      <xdr:colOff>219075</xdr:colOff>
      <xdr:row>97</xdr:row>
      <xdr:rowOff>38100</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2592050"/>
          <a:ext cx="2781300"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95</xdr:row>
      <xdr:rowOff>85725</xdr:rowOff>
    </xdr:from>
    <xdr:to>
      <xdr:col>1</xdr:col>
      <xdr:colOff>304800</xdr:colOff>
      <xdr:row>107</xdr:row>
      <xdr:rowOff>114300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49400"/>
          <a:ext cx="274320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77</xdr:row>
      <xdr:rowOff>0</xdr:rowOff>
    </xdr:from>
    <xdr:to>
      <xdr:col>1</xdr:col>
      <xdr:colOff>190500</xdr:colOff>
      <xdr:row>90</xdr:row>
      <xdr:rowOff>38100</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91925"/>
          <a:ext cx="2771775"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96</xdr:row>
      <xdr:rowOff>142875</xdr:rowOff>
    </xdr:from>
    <xdr:to>
      <xdr:col>1</xdr:col>
      <xdr:colOff>152400</xdr:colOff>
      <xdr:row>109</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401800"/>
          <a:ext cx="2733675"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78</xdr:row>
      <xdr:rowOff>0</xdr:rowOff>
    </xdr:from>
    <xdr:to>
      <xdr:col>1</xdr:col>
      <xdr:colOff>190500</xdr:colOff>
      <xdr:row>90</xdr:row>
      <xdr:rowOff>114300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1687175"/>
          <a:ext cx="27527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72</xdr:row>
      <xdr:rowOff>76200</xdr:rowOff>
    </xdr:from>
    <xdr:to>
      <xdr:col>1</xdr:col>
      <xdr:colOff>381000</xdr:colOff>
      <xdr:row>86</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0906125"/>
          <a:ext cx="288607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55</xdr:row>
      <xdr:rowOff>0</xdr:rowOff>
    </xdr:from>
    <xdr:to>
      <xdr:col>1</xdr:col>
      <xdr:colOff>228600</xdr:colOff>
      <xdr:row>68</xdr:row>
      <xdr:rowOff>38100</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8401050"/>
          <a:ext cx="2781300"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142875</xdr:colOff>
      <xdr:row>59</xdr:row>
      <xdr:rowOff>76200</xdr:rowOff>
    </xdr:from>
    <xdr:to>
      <xdr:col>1</xdr:col>
      <xdr:colOff>704850</xdr:colOff>
      <xdr:row>73</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763000"/>
          <a:ext cx="288607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41</xdr:row>
      <xdr:rowOff>9525</xdr:rowOff>
    </xdr:from>
    <xdr:to>
      <xdr:col>1</xdr:col>
      <xdr:colOff>552450</xdr:colOff>
      <xdr:row>54</xdr:row>
      <xdr:rowOff>38100</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6124575"/>
          <a:ext cx="277177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68</xdr:row>
      <xdr:rowOff>123825</xdr:rowOff>
    </xdr:from>
    <xdr:to>
      <xdr:col>1</xdr:col>
      <xdr:colOff>628650</xdr:colOff>
      <xdr:row>82</xdr:row>
      <xdr:rowOff>38100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0382250"/>
          <a:ext cx="2886075"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51</xdr:row>
      <xdr:rowOff>9525</xdr:rowOff>
    </xdr:from>
    <xdr:to>
      <xdr:col>1</xdr:col>
      <xdr:colOff>638175</xdr:colOff>
      <xdr:row>63</xdr:row>
      <xdr:rowOff>95250</xdr:rowOff>
    </xdr:to>
    <xdr:pic>
      <xdr:nvPicPr>
        <xdr:cNvPr id="3" name="Picture 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7839075"/>
          <a:ext cx="277177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128</xdr:row>
      <xdr:rowOff>47625</xdr:rowOff>
    </xdr:from>
    <xdr:to>
      <xdr:col>1</xdr:col>
      <xdr:colOff>457200</xdr:colOff>
      <xdr:row>141</xdr:row>
      <xdr:rowOff>57150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592800"/>
          <a:ext cx="296227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110</xdr:row>
      <xdr:rowOff>0</xdr:rowOff>
    </xdr:from>
    <xdr:to>
      <xdr:col>1</xdr:col>
      <xdr:colOff>447675</xdr:colOff>
      <xdr:row>124</xdr:row>
      <xdr:rowOff>38100</xdr:rowOff>
    </xdr:to>
    <xdr:pic>
      <xdr:nvPicPr>
        <xdr:cNvPr id="3" name="Picture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973425"/>
          <a:ext cx="30289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123825</xdr:colOff>
      <xdr:row>136</xdr:row>
      <xdr:rowOff>95250</xdr:rowOff>
    </xdr:from>
    <xdr:to>
      <xdr:col>1</xdr:col>
      <xdr:colOff>495300</xdr:colOff>
      <xdr:row>149</xdr:row>
      <xdr:rowOff>114300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9783425"/>
          <a:ext cx="295275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117</xdr:row>
      <xdr:rowOff>0</xdr:rowOff>
    </xdr:from>
    <xdr:to>
      <xdr:col>1</xdr:col>
      <xdr:colOff>533400</xdr:colOff>
      <xdr:row>131</xdr:row>
      <xdr:rowOff>76200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6973550"/>
          <a:ext cx="3067050" cy="207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151</xdr:row>
      <xdr:rowOff>85725</xdr:rowOff>
    </xdr:from>
    <xdr:to>
      <xdr:col>1</xdr:col>
      <xdr:colOff>381000</xdr:colOff>
      <xdr:row>165</xdr:row>
      <xdr:rowOff>9525</xdr:rowOff>
    </xdr:to>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1907500"/>
          <a:ext cx="288607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133</xdr:row>
      <xdr:rowOff>66675</xdr:rowOff>
    </xdr:from>
    <xdr:to>
      <xdr:col>1</xdr:col>
      <xdr:colOff>266700</xdr:colOff>
      <xdr:row>146</xdr:row>
      <xdr:rowOff>28575</xdr:rowOff>
    </xdr:to>
    <xdr:pic>
      <xdr:nvPicPr>
        <xdr:cNvPr id="3" name="Picture 5">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9316700"/>
          <a:ext cx="2752725"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171450</xdr:colOff>
      <xdr:row>147</xdr:row>
      <xdr:rowOff>95250</xdr:rowOff>
    </xdr:from>
    <xdr:to>
      <xdr:col>1</xdr:col>
      <xdr:colOff>704850</xdr:colOff>
      <xdr:row>162</xdr:row>
      <xdr:rowOff>0</xdr:rowOff>
    </xdr:to>
    <xdr:pic>
      <xdr:nvPicPr>
        <xdr:cNvPr id="2" name="Picture 3">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1393150"/>
          <a:ext cx="311467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127</xdr:row>
      <xdr:rowOff>19050</xdr:rowOff>
    </xdr:from>
    <xdr:to>
      <xdr:col>1</xdr:col>
      <xdr:colOff>438150</xdr:colOff>
      <xdr:row>140</xdr:row>
      <xdr:rowOff>114300</xdr:rowOff>
    </xdr:to>
    <xdr:pic>
      <xdr:nvPicPr>
        <xdr:cNvPr id="3" name="Picture 4">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8459450"/>
          <a:ext cx="288607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133350</xdr:colOff>
      <xdr:row>147</xdr:row>
      <xdr:rowOff>104775</xdr:rowOff>
    </xdr:from>
    <xdr:to>
      <xdr:col>1</xdr:col>
      <xdr:colOff>628650</xdr:colOff>
      <xdr:row>161</xdr:row>
      <xdr:rowOff>85725</xdr:rowOff>
    </xdr:to>
    <xdr:pic>
      <xdr:nvPicPr>
        <xdr:cNvPr id="2" name="Picture 3">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22355175"/>
          <a:ext cx="30765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128</xdr:row>
      <xdr:rowOff>19050</xdr:rowOff>
    </xdr:from>
    <xdr:to>
      <xdr:col>1</xdr:col>
      <xdr:colOff>561975</xdr:colOff>
      <xdr:row>142</xdr:row>
      <xdr:rowOff>57150</xdr:rowOff>
    </xdr:to>
    <xdr:pic>
      <xdr:nvPicPr>
        <xdr:cNvPr id="3" name="Picture 4">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9554825"/>
          <a:ext cx="30289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133350</xdr:colOff>
      <xdr:row>158</xdr:row>
      <xdr:rowOff>85725</xdr:rowOff>
    </xdr:from>
    <xdr:to>
      <xdr:col>1</xdr:col>
      <xdr:colOff>123825</xdr:colOff>
      <xdr:row>170</xdr:row>
      <xdr:rowOff>57150</xdr:rowOff>
    </xdr:to>
    <xdr:pic>
      <xdr:nvPicPr>
        <xdr:cNvPr id="2" name="Picture 2">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9764375"/>
          <a:ext cx="257175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139</xdr:row>
      <xdr:rowOff>0</xdr:rowOff>
    </xdr:from>
    <xdr:to>
      <xdr:col>1</xdr:col>
      <xdr:colOff>295275</xdr:colOff>
      <xdr:row>152</xdr:row>
      <xdr:rowOff>114300</xdr:rowOff>
    </xdr:to>
    <xdr:pic>
      <xdr:nvPicPr>
        <xdr:cNvPr id="3" name="Picture 3">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6964025"/>
          <a:ext cx="281940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114300</xdr:colOff>
      <xdr:row>133</xdr:row>
      <xdr:rowOff>0</xdr:rowOff>
    </xdr:from>
    <xdr:to>
      <xdr:col>1</xdr:col>
      <xdr:colOff>514350</xdr:colOff>
      <xdr:row>147</xdr:row>
      <xdr:rowOff>38100</xdr:rowOff>
    </xdr:to>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9392900"/>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113</xdr:row>
      <xdr:rowOff>76200</xdr:rowOff>
    </xdr:from>
    <xdr:to>
      <xdr:col>1</xdr:col>
      <xdr:colOff>514350</xdr:colOff>
      <xdr:row>127</xdr:row>
      <xdr:rowOff>114300</xdr:rowOff>
    </xdr:to>
    <xdr:pic>
      <xdr:nvPicPr>
        <xdr:cNvPr id="3" name="Picture 5">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6611600"/>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92</xdr:row>
      <xdr:rowOff>9525</xdr:rowOff>
    </xdr:from>
    <xdr:to>
      <xdr:col>1</xdr:col>
      <xdr:colOff>342900</xdr:colOff>
      <xdr:row>105</xdr:row>
      <xdr:rowOff>104775</xdr:rowOff>
    </xdr:to>
    <xdr:pic>
      <xdr:nvPicPr>
        <xdr:cNvPr id="4" name="Picture 6">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544550"/>
          <a:ext cx="2876550"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95250</xdr:colOff>
      <xdr:row>138</xdr:row>
      <xdr:rowOff>38100</xdr:rowOff>
    </xdr:from>
    <xdr:to>
      <xdr:col>1</xdr:col>
      <xdr:colOff>495300</xdr:colOff>
      <xdr:row>152</xdr:row>
      <xdr:rowOff>76200</xdr:rowOff>
    </xdr:to>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0002500"/>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117</xdr:row>
      <xdr:rowOff>19050</xdr:rowOff>
    </xdr:from>
    <xdr:to>
      <xdr:col>1</xdr:col>
      <xdr:colOff>400050</xdr:colOff>
      <xdr:row>131</xdr:row>
      <xdr:rowOff>57150</xdr:rowOff>
    </xdr:to>
    <xdr:pic>
      <xdr:nvPicPr>
        <xdr:cNvPr id="3" name="Picture 5">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983075"/>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96</xdr:row>
      <xdr:rowOff>57150</xdr:rowOff>
    </xdr:from>
    <xdr:to>
      <xdr:col>1</xdr:col>
      <xdr:colOff>304800</xdr:colOff>
      <xdr:row>110</xdr:row>
      <xdr:rowOff>28575</xdr:rowOff>
    </xdr:to>
    <xdr:pic>
      <xdr:nvPicPr>
        <xdr:cNvPr id="4" name="Picture 6">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4020800"/>
          <a:ext cx="287655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19050</xdr:colOff>
      <xdr:row>92</xdr:row>
      <xdr:rowOff>57150</xdr:rowOff>
    </xdr:from>
    <xdr:to>
      <xdr:col>1</xdr:col>
      <xdr:colOff>552450</xdr:colOff>
      <xdr:row>106</xdr:row>
      <xdr:rowOff>95250</xdr:rowOff>
    </xdr:to>
    <xdr:pic>
      <xdr:nvPicPr>
        <xdr:cNvPr id="2" name="Picture 3">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3592175"/>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71</xdr:row>
      <xdr:rowOff>0</xdr:rowOff>
    </xdr:from>
    <xdr:to>
      <xdr:col>1</xdr:col>
      <xdr:colOff>409575</xdr:colOff>
      <xdr:row>84</xdr:row>
      <xdr:rowOff>95250</xdr:rowOff>
    </xdr:to>
    <xdr:pic>
      <xdr:nvPicPr>
        <xdr:cNvPr id="3" name="Picture 4">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0534650"/>
          <a:ext cx="288607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104775</xdr:colOff>
      <xdr:row>156</xdr:row>
      <xdr:rowOff>66675</xdr:rowOff>
    </xdr:from>
    <xdr:to>
      <xdr:col>1</xdr:col>
      <xdr:colOff>638175</xdr:colOff>
      <xdr:row>170</xdr:row>
      <xdr:rowOff>104775</xdr:rowOff>
    </xdr:to>
    <xdr:pic>
      <xdr:nvPicPr>
        <xdr:cNvPr id="2" name="Picture 5">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2459950"/>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136</xdr:row>
      <xdr:rowOff>123825</xdr:rowOff>
    </xdr:from>
    <xdr:to>
      <xdr:col>1</xdr:col>
      <xdr:colOff>352425</xdr:colOff>
      <xdr:row>150</xdr:row>
      <xdr:rowOff>95250</xdr:rowOff>
    </xdr:to>
    <xdr:pic>
      <xdr:nvPicPr>
        <xdr:cNvPr id="3" name="Picture 6">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9659600"/>
          <a:ext cx="287655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95250</xdr:colOff>
      <xdr:row>143</xdr:row>
      <xdr:rowOff>95250</xdr:rowOff>
    </xdr:from>
    <xdr:to>
      <xdr:col>1</xdr:col>
      <xdr:colOff>628650</xdr:colOff>
      <xdr:row>158</xdr:row>
      <xdr:rowOff>0</xdr:rowOff>
    </xdr:to>
    <xdr:pic>
      <xdr:nvPicPr>
        <xdr:cNvPr id="2" name="Picture 3">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0964525"/>
          <a:ext cx="311467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123</xdr:row>
      <xdr:rowOff>76200</xdr:rowOff>
    </xdr:from>
    <xdr:to>
      <xdr:col>1</xdr:col>
      <xdr:colOff>457200</xdr:colOff>
      <xdr:row>137</xdr:row>
      <xdr:rowOff>47625</xdr:rowOff>
    </xdr:to>
    <xdr:pic>
      <xdr:nvPicPr>
        <xdr:cNvPr id="3" name="Picture 4">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8087975"/>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76200</xdr:colOff>
      <xdr:row>138</xdr:row>
      <xdr:rowOff>57150</xdr:rowOff>
    </xdr:from>
    <xdr:to>
      <xdr:col>1</xdr:col>
      <xdr:colOff>609600</xdr:colOff>
      <xdr:row>152</xdr:row>
      <xdr:rowOff>95250</xdr:rowOff>
    </xdr:to>
    <xdr:pic>
      <xdr:nvPicPr>
        <xdr:cNvPr id="2" name="Picture 3">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9926300"/>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116</xdr:row>
      <xdr:rowOff>95250</xdr:rowOff>
    </xdr:from>
    <xdr:to>
      <xdr:col>1</xdr:col>
      <xdr:colOff>428625</xdr:colOff>
      <xdr:row>130</xdr:row>
      <xdr:rowOff>66675</xdr:rowOff>
    </xdr:to>
    <xdr:pic>
      <xdr:nvPicPr>
        <xdr:cNvPr id="3" name="Picture 4">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6821150"/>
          <a:ext cx="287655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57150</xdr:colOff>
      <xdr:row>129</xdr:row>
      <xdr:rowOff>47625</xdr:rowOff>
    </xdr:from>
    <xdr:to>
      <xdr:col>1</xdr:col>
      <xdr:colOff>590550</xdr:colOff>
      <xdr:row>143</xdr:row>
      <xdr:rowOff>85725</xdr:rowOff>
    </xdr:to>
    <xdr:pic>
      <xdr:nvPicPr>
        <xdr:cNvPr id="2" name="Picture 3">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8564225"/>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107</xdr:row>
      <xdr:rowOff>104775</xdr:rowOff>
    </xdr:from>
    <xdr:to>
      <xdr:col>1</xdr:col>
      <xdr:colOff>485775</xdr:colOff>
      <xdr:row>121</xdr:row>
      <xdr:rowOff>76200</xdr:rowOff>
    </xdr:to>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5478125"/>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152400</xdr:colOff>
      <xdr:row>93</xdr:row>
      <xdr:rowOff>0</xdr:rowOff>
    </xdr:from>
    <xdr:to>
      <xdr:col>1</xdr:col>
      <xdr:colOff>685800</xdr:colOff>
      <xdr:row>107</xdr:row>
      <xdr:rowOff>38100</xdr:rowOff>
    </xdr:to>
    <xdr:pic>
      <xdr:nvPicPr>
        <xdr:cNvPr id="2" name="Picture 3">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3535025"/>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73</xdr:row>
      <xdr:rowOff>57150</xdr:rowOff>
    </xdr:from>
    <xdr:to>
      <xdr:col>1</xdr:col>
      <xdr:colOff>352425</xdr:colOff>
      <xdr:row>87</xdr:row>
      <xdr:rowOff>28575</xdr:rowOff>
    </xdr:to>
    <xdr:pic>
      <xdr:nvPicPr>
        <xdr:cNvPr id="3" name="Picture 4">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0734675"/>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95250</xdr:colOff>
      <xdr:row>129</xdr:row>
      <xdr:rowOff>95250</xdr:rowOff>
    </xdr:from>
    <xdr:to>
      <xdr:col>1</xdr:col>
      <xdr:colOff>628650</xdr:colOff>
      <xdr:row>144</xdr:row>
      <xdr:rowOff>0</xdr:rowOff>
    </xdr:to>
    <xdr:pic>
      <xdr:nvPicPr>
        <xdr:cNvPr id="2" name="Picture 3">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8535650"/>
          <a:ext cx="311467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107</xdr:row>
      <xdr:rowOff>66675</xdr:rowOff>
    </xdr:from>
    <xdr:to>
      <xdr:col>1</xdr:col>
      <xdr:colOff>409575</xdr:colOff>
      <xdr:row>121</xdr:row>
      <xdr:rowOff>38100</xdr:rowOff>
    </xdr:to>
    <xdr:pic>
      <xdr:nvPicPr>
        <xdr:cNvPr id="3" name="Picture 4">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5363825"/>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19050</xdr:colOff>
      <xdr:row>112</xdr:row>
      <xdr:rowOff>66675</xdr:rowOff>
    </xdr:from>
    <xdr:to>
      <xdr:col>1</xdr:col>
      <xdr:colOff>552450</xdr:colOff>
      <xdr:row>126</xdr:row>
      <xdr:rowOff>104775</xdr:rowOff>
    </xdr:to>
    <xdr:pic>
      <xdr:nvPicPr>
        <xdr:cNvPr id="2" name="Picture 3">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6173450"/>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93</xdr:row>
      <xdr:rowOff>0</xdr:rowOff>
    </xdr:from>
    <xdr:to>
      <xdr:col>1</xdr:col>
      <xdr:colOff>381000</xdr:colOff>
      <xdr:row>106</xdr:row>
      <xdr:rowOff>95250</xdr:rowOff>
    </xdr:to>
    <xdr:pic>
      <xdr:nvPicPr>
        <xdr:cNvPr id="3" name="Picture 4">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3392150"/>
          <a:ext cx="288607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76200</xdr:colOff>
      <xdr:row>105</xdr:row>
      <xdr:rowOff>38100</xdr:rowOff>
    </xdr:from>
    <xdr:to>
      <xdr:col>1</xdr:col>
      <xdr:colOff>609600</xdr:colOff>
      <xdr:row>119</xdr:row>
      <xdr:rowOff>76200</xdr:rowOff>
    </xdr:to>
    <xdr:pic>
      <xdr:nvPicPr>
        <xdr:cNvPr id="2" name="Picture 3">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4716125"/>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85</xdr:row>
      <xdr:rowOff>95250</xdr:rowOff>
    </xdr:from>
    <xdr:to>
      <xdr:col>1</xdr:col>
      <xdr:colOff>409575</xdr:colOff>
      <xdr:row>99</xdr:row>
      <xdr:rowOff>57150</xdr:rowOff>
    </xdr:to>
    <xdr:pic>
      <xdr:nvPicPr>
        <xdr:cNvPr id="3" name="Picture 4">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1915775"/>
          <a:ext cx="2886075"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57150</xdr:colOff>
      <xdr:row>99</xdr:row>
      <xdr:rowOff>19050</xdr:rowOff>
    </xdr:from>
    <xdr:to>
      <xdr:col>1</xdr:col>
      <xdr:colOff>590550</xdr:colOff>
      <xdr:row>113</xdr:row>
      <xdr:rowOff>57150</xdr:rowOff>
    </xdr:to>
    <xdr:pic>
      <xdr:nvPicPr>
        <xdr:cNvPr id="2" name="Picture 3">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4554200"/>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209550</xdr:colOff>
      <xdr:row>79</xdr:row>
      <xdr:rowOff>57150</xdr:rowOff>
    </xdr:from>
    <xdr:to>
      <xdr:col>1</xdr:col>
      <xdr:colOff>514350</xdr:colOff>
      <xdr:row>93</xdr:row>
      <xdr:rowOff>28575</xdr:rowOff>
    </xdr:to>
    <xdr:pic>
      <xdr:nvPicPr>
        <xdr:cNvPr id="3" name="Picture 4">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1734800"/>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171450</xdr:colOff>
      <xdr:row>108</xdr:row>
      <xdr:rowOff>0</xdr:rowOff>
    </xdr:from>
    <xdr:to>
      <xdr:col>1</xdr:col>
      <xdr:colOff>704850</xdr:colOff>
      <xdr:row>122</xdr:row>
      <xdr:rowOff>38100</xdr:rowOff>
    </xdr:to>
    <xdr:pic>
      <xdr:nvPicPr>
        <xdr:cNvPr id="2" name="Picture 3">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5821025"/>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88</xdr:row>
      <xdr:rowOff>85725</xdr:rowOff>
    </xdr:from>
    <xdr:to>
      <xdr:col>1</xdr:col>
      <xdr:colOff>466725</xdr:colOff>
      <xdr:row>102</xdr:row>
      <xdr:rowOff>57150</xdr:rowOff>
    </xdr:to>
    <xdr:pic>
      <xdr:nvPicPr>
        <xdr:cNvPr id="3" name="Picture 4">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3049250"/>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171450</xdr:colOff>
      <xdr:row>105</xdr:row>
      <xdr:rowOff>66675</xdr:rowOff>
    </xdr:from>
    <xdr:to>
      <xdr:col>1</xdr:col>
      <xdr:colOff>704850</xdr:colOff>
      <xdr:row>119</xdr:row>
      <xdr:rowOff>104775</xdr:rowOff>
    </xdr:to>
    <xdr:pic>
      <xdr:nvPicPr>
        <xdr:cNvPr id="2" name="Picture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5173325"/>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85</xdr:row>
      <xdr:rowOff>114300</xdr:rowOff>
    </xdr:from>
    <xdr:to>
      <xdr:col>1</xdr:col>
      <xdr:colOff>485775</xdr:colOff>
      <xdr:row>99</xdr:row>
      <xdr:rowOff>85725</xdr:rowOff>
    </xdr:to>
    <xdr:pic>
      <xdr:nvPicPr>
        <xdr:cNvPr id="3" name="Picture 4">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2363450"/>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171450</xdr:colOff>
      <xdr:row>123</xdr:row>
      <xdr:rowOff>57150</xdr:rowOff>
    </xdr:from>
    <xdr:to>
      <xdr:col>1</xdr:col>
      <xdr:colOff>704850</xdr:colOff>
      <xdr:row>137</xdr:row>
      <xdr:rowOff>95250</xdr:rowOff>
    </xdr:to>
    <xdr:pic>
      <xdr:nvPicPr>
        <xdr:cNvPr id="2" name="Picture 3">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7354550"/>
          <a:ext cx="31146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102</xdr:row>
      <xdr:rowOff>114300</xdr:rowOff>
    </xdr:from>
    <xdr:to>
      <xdr:col>1</xdr:col>
      <xdr:colOff>438150</xdr:colOff>
      <xdr:row>116</xdr:row>
      <xdr:rowOff>85725</xdr:rowOff>
    </xdr:to>
    <xdr:pic>
      <xdr:nvPicPr>
        <xdr:cNvPr id="3" name="Picture 4">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4411325"/>
          <a:ext cx="28860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57150</xdr:colOff>
      <xdr:row>54</xdr:row>
      <xdr:rowOff>104775</xdr:rowOff>
    </xdr:from>
    <xdr:to>
      <xdr:col>1</xdr:col>
      <xdr:colOff>847725</xdr:colOff>
      <xdr:row>69</xdr:row>
      <xdr:rowOff>19050</xdr:rowOff>
    </xdr:to>
    <xdr:pic>
      <xdr:nvPicPr>
        <xdr:cNvPr id="2" name="Picture 3">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067675"/>
          <a:ext cx="311467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34</xdr:row>
      <xdr:rowOff>19050</xdr:rowOff>
    </xdr:from>
    <xdr:to>
      <xdr:col>1</xdr:col>
      <xdr:colOff>647700</xdr:colOff>
      <xdr:row>47</xdr:row>
      <xdr:rowOff>123825</xdr:rowOff>
    </xdr:to>
    <xdr:pic>
      <xdr:nvPicPr>
        <xdr:cNvPr id="3" name="Picture 4">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5124450"/>
          <a:ext cx="287655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57150</xdr:colOff>
      <xdr:row>54</xdr:row>
      <xdr:rowOff>57150</xdr:rowOff>
    </xdr:from>
    <xdr:to>
      <xdr:col>1</xdr:col>
      <xdr:colOff>838200</xdr:colOff>
      <xdr:row>68</xdr:row>
      <xdr:rowOff>95250</xdr:rowOff>
    </xdr:to>
    <xdr:pic>
      <xdr:nvPicPr>
        <xdr:cNvPr id="2" name="Picture 3">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020050"/>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34</xdr:row>
      <xdr:rowOff>57150</xdr:rowOff>
    </xdr:from>
    <xdr:to>
      <xdr:col>1</xdr:col>
      <xdr:colOff>685800</xdr:colOff>
      <xdr:row>48</xdr:row>
      <xdr:rowOff>19050</xdr:rowOff>
    </xdr:to>
    <xdr:pic>
      <xdr:nvPicPr>
        <xdr:cNvPr id="3" name="Picture 4">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5162550"/>
          <a:ext cx="287655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114300</xdr:colOff>
      <xdr:row>67</xdr:row>
      <xdr:rowOff>85725</xdr:rowOff>
    </xdr:from>
    <xdr:to>
      <xdr:col>1</xdr:col>
      <xdr:colOff>742950</xdr:colOff>
      <xdr:row>80</xdr:row>
      <xdr:rowOff>104775</xdr:rowOff>
    </xdr:to>
    <xdr:pic>
      <xdr:nvPicPr>
        <xdr:cNvPr id="2" name="Picture 3">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0572750"/>
          <a:ext cx="295275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48</xdr:row>
      <xdr:rowOff>66675</xdr:rowOff>
    </xdr:from>
    <xdr:to>
      <xdr:col>1</xdr:col>
      <xdr:colOff>828675</xdr:colOff>
      <xdr:row>62</xdr:row>
      <xdr:rowOff>104775</xdr:rowOff>
    </xdr:to>
    <xdr:pic>
      <xdr:nvPicPr>
        <xdr:cNvPr id="3" name="Picture 5">
          <a:extLst>
            <a:ext uri="{FF2B5EF4-FFF2-40B4-BE49-F238E27FC236}">
              <a16:creationId xmlns:a16="http://schemas.microsoft.com/office/drawing/2014/main" id="{00000000-0008-0000-2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7839075"/>
          <a:ext cx="30289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95250</xdr:colOff>
      <xdr:row>67</xdr:row>
      <xdr:rowOff>19050</xdr:rowOff>
    </xdr:from>
    <xdr:to>
      <xdr:col>1</xdr:col>
      <xdr:colOff>838200</xdr:colOff>
      <xdr:row>80</xdr:row>
      <xdr:rowOff>123825</xdr:rowOff>
    </xdr:to>
    <xdr:pic>
      <xdr:nvPicPr>
        <xdr:cNvPr id="2" name="Picture 3">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610850"/>
          <a:ext cx="306705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47</xdr:row>
      <xdr:rowOff>57150</xdr:rowOff>
    </xdr:from>
    <xdr:to>
      <xdr:col>1</xdr:col>
      <xdr:colOff>819150</xdr:colOff>
      <xdr:row>61</xdr:row>
      <xdr:rowOff>95250</xdr:rowOff>
    </xdr:to>
    <xdr:pic>
      <xdr:nvPicPr>
        <xdr:cNvPr id="3" name="Picture 4">
          <a:extLst>
            <a:ext uri="{FF2B5EF4-FFF2-40B4-BE49-F238E27FC236}">
              <a16:creationId xmlns:a16="http://schemas.microsoft.com/office/drawing/2014/main" id="{00000000-0008-0000-2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7791450"/>
          <a:ext cx="30289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47</xdr:row>
      <xdr:rowOff>104775</xdr:rowOff>
    </xdr:from>
    <xdr:to>
      <xdr:col>0</xdr:col>
      <xdr:colOff>2505075</xdr:colOff>
      <xdr:row>59</xdr:row>
      <xdr:rowOff>104775</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05925"/>
          <a:ext cx="2505075"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63</xdr:row>
      <xdr:rowOff>95250</xdr:rowOff>
    </xdr:from>
    <xdr:to>
      <xdr:col>1</xdr:col>
      <xdr:colOff>47625</xdr:colOff>
      <xdr:row>75</xdr:row>
      <xdr:rowOff>85725</xdr:rowOff>
    </xdr:to>
    <xdr:pic>
      <xdr:nvPicPr>
        <xdr:cNvPr id="3" name="Picture 2">
          <a:extLst>
            <a:ext uri="{FF2B5EF4-FFF2-40B4-BE49-F238E27FC236}">
              <a16:creationId xmlns:a16="http://schemas.microsoft.com/office/drawing/2014/main" id="{00000000-0008-0000-2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1582400"/>
          <a:ext cx="25622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franklintempletonindia.com/download/en-in/latest%20updates/189ea834-ae3f-48eb-9d73-a9cc9cd9317e/franklin-templeton-update-on-reliance-broadcast-july-23-2020-kcg9m1gq-en-in.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franklintempletonindia.com/downloadsServlet/pdf/product-labels-jg9o5k7l"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franklintempletonindia.com/downloadsServlet/pdf/product-labels-jg9o5k7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franklintempletonindia.com/downloadsServlet/pdf/product-labels-jg9o5k7l"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www.franklintempletonindia.com/downloadsServlet/pdf/product-labels-jg9o5k7l"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www.franklintempletonindia.com/downloadsServlet/pdf/product-labels-jg9o5k7l"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www.franklintempletonindia.com/downloadsServlet/pdf/product-labels-jg9o5k7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www.franklintempletonindia.com/downloadsServlet/pdf/product-labels-jg9o5k7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s://www.franklintempletonindia.com/downloadsServlet/pdf/product-labels-jg9o5k7l"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s://www.franklintempletonindia.com/downloadsServlet/pdf/product-labels-jg9o5k7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https://www.franklintempletonindia.com/downloadsServlet/pdf/product-labels-jg9o5k7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https://www.franklintempletonindia.com/downloadsServlet/pdf/product-labels-jg9o5k7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https://www.franklintempletonindia.com/downloadsServlet/pdf/product-labels-jg9o5k7l"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https://www.franklintempletonindia.com/downloadsServlet/pdf/product-labels-jg9o5k7l"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www.franklintempletonindia.com/download/en-in/valuation-policy/a0e293eb-f28b-4edc-9535-c7d9e7321ddc/fair_valuation_reliance_big_reliance_infra_november_4_2020-kgox4tdb-en-in.pdf" TargetMode="External"/><Relationship Id="rId1" Type="http://schemas.openxmlformats.org/officeDocument/2006/relationships/hyperlink" Target="https://www.franklintempletonindia.com/download/en-in/latest%20updates/189ea834-ae3f-48eb-9d73-a9cc9cd9317e/franklin-templeton-update-on-reliance-broadcast-july-23-2020-kcg9m1gq-en-in.pdf" TargetMode="External"/><Relationship Id="rId4"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1"/>
  <sheetViews>
    <sheetView tabSelected="1" workbookViewId="0">
      <selection sqref="A1:G1"/>
    </sheetView>
  </sheetViews>
  <sheetFormatPr defaultColWidth="9.109375" defaultRowHeight="10.199999999999999" x14ac:dyDescent="0.2"/>
  <cols>
    <col min="1" max="1" width="34.88671875" style="7" bestFit="1" customWidth="1"/>
    <col min="2" max="2" width="50.6640625" style="7" bestFit="1" customWidth="1"/>
    <col min="3" max="3" width="24.6640625" style="7" bestFit="1" customWidth="1"/>
    <col min="4" max="4" width="15.109375" style="7" bestFit="1" customWidth="1"/>
    <col min="5" max="5" width="32.5546875" style="10" customWidth="1"/>
    <col min="6" max="6" width="13.5546875" style="11" bestFit="1" customWidth="1"/>
    <col min="7" max="7" width="4.5546875" style="10" bestFit="1" customWidth="1"/>
    <col min="8" max="16384" width="9.109375" style="7"/>
  </cols>
  <sheetData>
    <row r="1" spans="1:7" s="1" customFormat="1" ht="13.8" x14ac:dyDescent="0.2">
      <c r="A1" s="82" t="s">
        <v>978</v>
      </c>
      <c r="B1" s="83"/>
      <c r="C1" s="83"/>
      <c r="D1" s="83"/>
      <c r="E1" s="83"/>
      <c r="F1" s="83"/>
      <c r="G1" s="83"/>
    </row>
    <row r="2" spans="1:7" s="1" customFormat="1" ht="11.4" x14ac:dyDescent="0.2">
      <c r="E2" s="5"/>
      <c r="F2" s="9"/>
      <c r="G2" s="10"/>
    </row>
    <row r="3" spans="1:7" s="1" customFormat="1" ht="12" x14ac:dyDescent="0.2">
      <c r="A3" s="8" t="s">
        <v>7</v>
      </c>
      <c r="B3" s="2"/>
      <c r="C3" s="3"/>
      <c r="D3" s="3"/>
      <c r="E3" s="4"/>
      <c r="F3" s="9"/>
      <c r="G3" s="10"/>
    </row>
    <row r="4" spans="1:7" s="1" customFormat="1" ht="26.25" customHeight="1" x14ac:dyDescent="0.2">
      <c r="A4" s="6" t="s">
        <v>2</v>
      </c>
      <c r="B4" s="6" t="s">
        <v>0</v>
      </c>
      <c r="C4" s="13" t="s">
        <v>979</v>
      </c>
      <c r="D4" s="13" t="s">
        <v>1</v>
      </c>
      <c r="E4" s="53" t="s">
        <v>6</v>
      </c>
      <c r="F4" s="12" t="s">
        <v>3</v>
      </c>
      <c r="G4" s="12" t="s">
        <v>5</v>
      </c>
    </row>
    <row r="5" spans="1:7" x14ac:dyDescent="0.2">
      <c r="A5" s="16" t="s">
        <v>30</v>
      </c>
      <c r="B5" s="17"/>
      <c r="C5" s="17"/>
      <c r="D5" s="17"/>
      <c r="E5" s="18"/>
      <c r="F5" s="19"/>
      <c r="G5" s="18"/>
    </row>
    <row r="6" spans="1:7" x14ac:dyDescent="0.2">
      <c r="A6" s="20" t="s">
        <v>31</v>
      </c>
      <c r="B6" s="21"/>
      <c r="C6" s="21"/>
      <c r="D6" s="21"/>
      <c r="E6" s="22"/>
      <c r="F6" s="23"/>
      <c r="G6" s="22"/>
    </row>
    <row r="7" spans="1:7" x14ac:dyDescent="0.2">
      <c r="A7" s="21" t="s">
        <v>980</v>
      </c>
      <c r="B7" s="21" t="s">
        <v>981</v>
      </c>
      <c r="C7" s="21" t="s">
        <v>34</v>
      </c>
      <c r="D7" s="24">
        <v>2500</v>
      </c>
      <c r="E7" s="22">
        <v>12272.887500000001</v>
      </c>
      <c r="F7" s="23">
        <v>5.9138781635212299</v>
      </c>
      <c r="G7" s="22">
        <v>7.5049000000000001</v>
      </c>
    </row>
    <row r="8" spans="1:7" x14ac:dyDescent="0.2">
      <c r="A8" s="21" t="s">
        <v>982</v>
      </c>
      <c r="B8" s="21" t="s">
        <v>983</v>
      </c>
      <c r="C8" s="21" t="s">
        <v>984</v>
      </c>
      <c r="D8" s="24">
        <v>2300</v>
      </c>
      <c r="E8" s="22">
        <v>11440.5105</v>
      </c>
      <c r="F8" s="23">
        <v>5.5127846014628004</v>
      </c>
      <c r="G8" s="22">
        <v>7.2999000000000001</v>
      </c>
    </row>
    <row r="9" spans="1:7" x14ac:dyDescent="0.2">
      <c r="A9" s="21" t="s">
        <v>985</v>
      </c>
      <c r="B9" s="21" t="s">
        <v>986</v>
      </c>
      <c r="C9" s="21" t="s">
        <v>34</v>
      </c>
      <c r="D9" s="24">
        <v>1500</v>
      </c>
      <c r="E9" s="22">
        <v>7461.2025000000003</v>
      </c>
      <c r="F9" s="23">
        <v>3.59529430530183</v>
      </c>
      <c r="G9" s="22">
        <v>7.2999000000000001</v>
      </c>
    </row>
    <row r="10" spans="1:7" x14ac:dyDescent="0.2">
      <c r="A10" s="21" t="s">
        <v>987</v>
      </c>
      <c r="B10" s="21" t="s">
        <v>988</v>
      </c>
      <c r="C10" s="21" t="s">
        <v>989</v>
      </c>
      <c r="D10" s="24">
        <v>1500</v>
      </c>
      <c r="E10" s="22">
        <v>7432.92</v>
      </c>
      <c r="F10" s="23">
        <v>3.5816659509997302</v>
      </c>
      <c r="G10" s="22">
        <v>7.32</v>
      </c>
    </row>
    <row r="11" spans="1:7" x14ac:dyDescent="0.2">
      <c r="A11" s="21" t="s">
        <v>990</v>
      </c>
      <c r="B11" s="21" t="s">
        <v>991</v>
      </c>
      <c r="C11" s="21" t="s">
        <v>989</v>
      </c>
      <c r="D11" s="24">
        <v>1500</v>
      </c>
      <c r="E11" s="22">
        <v>7431.9975000000004</v>
      </c>
      <c r="F11" s="23">
        <v>3.58122143029457</v>
      </c>
      <c r="G11" s="22">
        <v>7.2603</v>
      </c>
    </row>
    <row r="12" spans="1:7" x14ac:dyDescent="0.2">
      <c r="A12" s="21" t="s">
        <v>992</v>
      </c>
      <c r="B12" s="21" t="s">
        <v>993</v>
      </c>
      <c r="C12" s="21" t="s">
        <v>984</v>
      </c>
      <c r="D12" s="24">
        <v>1500</v>
      </c>
      <c r="E12" s="22">
        <v>7430.3474999999999</v>
      </c>
      <c r="F12" s="23">
        <v>3.58042635261054</v>
      </c>
      <c r="G12" s="22">
        <v>7.2798999999999996</v>
      </c>
    </row>
    <row r="13" spans="1:7" x14ac:dyDescent="0.2">
      <c r="A13" s="21" t="s">
        <v>994</v>
      </c>
      <c r="B13" s="21" t="s">
        <v>995</v>
      </c>
      <c r="C13" s="21" t="s">
        <v>34</v>
      </c>
      <c r="D13" s="24">
        <v>1000</v>
      </c>
      <c r="E13" s="22">
        <v>4987.0349999999999</v>
      </c>
      <c r="F13" s="23">
        <v>2.4030789320945098</v>
      </c>
      <c r="G13" s="22">
        <v>7.2992999999999997</v>
      </c>
    </row>
    <row r="14" spans="1:7" x14ac:dyDescent="0.2">
      <c r="A14" s="21" t="s">
        <v>996</v>
      </c>
      <c r="B14" s="21" t="s">
        <v>997</v>
      </c>
      <c r="C14" s="21" t="s">
        <v>989</v>
      </c>
      <c r="D14" s="24">
        <v>1000</v>
      </c>
      <c r="E14" s="22">
        <v>4976.1149999999998</v>
      </c>
      <c r="F14" s="23">
        <v>2.3978169634220499</v>
      </c>
      <c r="G14" s="22">
        <v>7.2999000000000001</v>
      </c>
    </row>
    <row r="15" spans="1:7" x14ac:dyDescent="0.2">
      <c r="A15" s="21" t="s">
        <v>998</v>
      </c>
      <c r="B15" s="21" t="s">
        <v>999</v>
      </c>
      <c r="C15" s="21" t="s">
        <v>34</v>
      </c>
      <c r="D15" s="24">
        <v>1000</v>
      </c>
      <c r="E15" s="22">
        <v>4962.49</v>
      </c>
      <c r="F15" s="23">
        <v>2.3912515492130502</v>
      </c>
      <c r="G15" s="22">
        <v>7.2603</v>
      </c>
    </row>
    <row r="16" spans="1:7" x14ac:dyDescent="0.2">
      <c r="A16" s="21" t="s">
        <v>1000</v>
      </c>
      <c r="B16" s="21" t="s">
        <v>1001</v>
      </c>
      <c r="C16" s="21" t="s">
        <v>34</v>
      </c>
      <c r="D16" s="24">
        <v>1000</v>
      </c>
      <c r="E16" s="22">
        <v>4960.5349999999999</v>
      </c>
      <c r="F16" s="23">
        <v>2.3903095026237899</v>
      </c>
      <c r="G16" s="22">
        <v>7.2596999999999996</v>
      </c>
    </row>
    <row r="17" spans="1:9" x14ac:dyDescent="0.2">
      <c r="A17" s="21" t="s">
        <v>1002</v>
      </c>
      <c r="B17" s="21" t="s">
        <v>1003</v>
      </c>
      <c r="C17" s="21" t="s">
        <v>989</v>
      </c>
      <c r="D17" s="24">
        <v>1000</v>
      </c>
      <c r="E17" s="22">
        <v>4953.4399999999996</v>
      </c>
      <c r="F17" s="23">
        <v>2.3868906685824798</v>
      </c>
      <c r="G17" s="22">
        <v>7.2995999999999999</v>
      </c>
    </row>
    <row r="18" spans="1:9" x14ac:dyDescent="0.2">
      <c r="A18" s="20" t="s">
        <v>29</v>
      </c>
      <c r="B18" s="20"/>
      <c r="C18" s="20"/>
      <c r="D18" s="20"/>
      <c r="E18" s="25">
        <f>SUM(E6:E17)</f>
        <v>78309.480500000005</v>
      </c>
      <c r="F18" s="26">
        <f>SUM(F6:F17)</f>
        <v>37.73461842012658</v>
      </c>
      <c r="G18" s="25"/>
      <c r="H18" s="14"/>
      <c r="I18" s="14"/>
    </row>
    <row r="19" spans="1:9" x14ac:dyDescent="0.2">
      <c r="A19" s="21"/>
      <c r="B19" s="21"/>
      <c r="C19" s="21"/>
      <c r="D19" s="21"/>
      <c r="E19" s="22"/>
      <c r="F19" s="23"/>
      <c r="G19" s="22"/>
    </row>
    <row r="20" spans="1:9" x14ac:dyDescent="0.2">
      <c r="A20" s="20" t="s">
        <v>1004</v>
      </c>
      <c r="B20" s="21"/>
      <c r="C20" s="21"/>
      <c r="D20" s="21"/>
      <c r="E20" s="22"/>
      <c r="F20" s="23"/>
      <c r="G20" s="22"/>
    </row>
    <row r="21" spans="1:9" x14ac:dyDescent="0.2">
      <c r="A21" s="21" t="s">
        <v>1005</v>
      </c>
      <c r="B21" s="21" t="s">
        <v>1006</v>
      </c>
      <c r="C21" s="21" t="s">
        <v>34</v>
      </c>
      <c r="D21" s="24">
        <v>2000</v>
      </c>
      <c r="E21" s="22">
        <v>9979.85</v>
      </c>
      <c r="F21" s="23">
        <v>4.8089430454094302</v>
      </c>
      <c r="G21" s="22">
        <v>7.3696000000000002</v>
      </c>
    </row>
    <row r="22" spans="1:9" x14ac:dyDescent="0.2">
      <c r="A22" s="21" t="s">
        <v>1007</v>
      </c>
      <c r="B22" s="21" t="s">
        <v>1008</v>
      </c>
      <c r="C22" s="21" t="s">
        <v>34</v>
      </c>
      <c r="D22" s="24">
        <v>2000</v>
      </c>
      <c r="E22" s="22">
        <v>9911.0499999999993</v>
      </c>
      <c r="F22" s="23">
        <v>4.7757907153118699</v>
      </c>
      <c r="G22" s="22">
        <v>7.28</v>
      </c>
    </row>
    <row r="23" spans="1:9" x14ac:dyDescent="0.2">
      <c r="A23" s="21" t="s">
        <v>1009</v>
      </c>
      <c r="B23" s="21" t="s">
        <v>1010</v>
      </c>
      <c r="C23" s="21" t="s">
        <v>34</v>
      </c>
      <c r="D23" s="24">
        <v>1500</v>
      </c>
      <c r="E23" s="22">
        <v>7470.12</v>
      </c>
      <c r="F23" s="23">
        <v>3.5995913387850398</v>
      </c>
      <c r="G23" s="22">
        <v>7.2999000000000001</v>
      </c>
    </row>
    <row r="24" spans="1:9" x14ac:dyDescent="0.2">
      <c r="A24" s="21" t="s">
        <v>1011</v>
      </c>
      <c r="B24" s="21" t="s">
        <v>1012</v>
      </c>
      <c r="C24" s="21" t="s">
        <v>1013</v>
      </c>
      <c r="D24" s="24">
        <v>1500</v>
      </c>
      <c r="E24" s="22">
        <v>7446.81</v>
      </c>
      <c r="F24" s="23">
        <v>3.58835905950344</v>
      </c>
      <c r="G24" s="22">
        <v>7.9008000000000003</v>
      </c>
    </row>
    <row r="25" spans="1:9" x14ac:dyDescent="0.2">
      <c r="A25" s="21" t="s">
        <v>1014</v>
      </c>
      <c r="B25" s="21" t="s">
        <v>1015</v>
      </c>
      <c r="C25" s="21" t="s">
        <v>34</v>
      </c>
      <c r="D25" s="24">
        <v>1500</v>
      </c>
      <c r="E25" s="22">
        <v>7424.8424999999997</v>
      </c>
      <c r="F25" s="23">
        <v>3.5777736843374801</v>
      </c>
      <c r="G25" s="22">
        <v>7.6973000000000003</v>
      </c>
    </row>
    <row r="26" spans="1:9" x14ac:dyDescent="0.2">
      <c r="A26" s="21" t="s">
        <v>1016</v>
      </c>
      <c r="B26" s="21" t="s">
        <v>1017</v>
      </c>
      <c r="C26" s="21" t="s">
        <v>984</v>
      </c>
      <c r="D26" s="24">
        <v>1500</v>
      </c>
      <c r="E26" s="22">
        <v>7424.5275000000001</v>
      </c>
      <c r="F26" s="23">
        <v>3.5776218967796201</v>
      </c>
      <c r="G26" s="22">
        <v>7.2751999999999999</v>
      </c>
    </row>
    <row r="27" spans="1:9" x14ac:dyDescent="0.2">
      <c r="A27" s="21" t="s">
        <v>1018</v>
      </c>
      <c r="B27" s="21" t="s">
        <v>1019</v>
      </c>
      <c r="C27" s="21" t="s">
        <v>34</v>
      </c>
      <c r="D27" s="24">
        <v>1000</v>
      </c>
      <c r="E27" s="22">
        <v>4987.04</v>
      </c>
      <c r="F27" s="23">
        <v>2.4030813414208301</v>
      </c>
      <c r="G27" s="22">
        <v>7.9059999999999997</v>
      </c>
    </row>
    <row r="28" spans="1:9" x14ac:dyDescent="0.2">
      <c r="A28" s="21" t="s">
        <v>1020</v>
      </c>
      <c r="B28" s="21" t="s">
        <v>1021</v>
      </c>
      <c r="C28" s="21" t="s">
        <v>34</v>
      </c>
      <c r="D28" s="24">
        <v>1000</v>
      </c>
      <c r="E28" s="22">
        <v>4986.8549999999996</v>
      </c>
      <c r="F28" s="23">
        <v>2.4029921963471601</v>
      </c>
      <c r="G28" s="22">
        <v>7.4009</v>
      </c>
    </row>
    <row r="29" spans="1:9" x14ac:dyDescent="0.2">
      <c r="A29" s="21" t="s">
        <v>1022</v>
      </c>
      <c r="B29" s="21" t="s">
        <v>1023</v>
      </c>
      <c r="C29" s="21" t="s">
        <v>34</v>
      </c>
      <c r="D29" s="24">
        <v>1000</v>
      </c>
      <c r="E29" s="22">
        <v>4952.1049999999996</v>
      </c>
      <c r="F29" s="23">
        <v>2.3862473784563201</v>
      </c>
      <c r="G29" s="22">
        <v>7.8452000000000002</v>
      </c>
    </row>
    <row r="30" spans="1:9" x14ac:dyDescent="0.2">
      <c r="A30" s="21" t="s">
        <v>1024</v>
      </c>
      <c r="B30" s="21" t="s">
        <v>1025</v>
      </c>
      <c r="C30" s="21" t="s">
        <v>34</v>
      </c>
      <c r="D30" s="24">
        <v>1000</v>
      </c>
      <c r="E30" s="22">
        <v>4950.7749999999996</v>
      </c>
      <c r="F30" s="23">
        <v>2.3856064976564602</v>
      </c>
      <c r="G30" s="22">
        <v>7.8898999999999999</v>
      </c>
    </row>
    <row r="31" spans="1:9" x14ac:dyDescent="0.2">
      <c r="A31" s="21" t="s">
        <v>1026</v>
      </c>
      <c r="B31" s="21" t="s">
        <v>1027</v>
      </c>
      <c r="C31" s="21" t="s">
        <v>989</v>
      </c>
      <c r="D31" s="24">
        <v>1000</v>
      </c>
      <c r="E31" s="22">
        <v>4912.2</v>
      </c>
      <c r="F31" s="23">
        <v>2.3670185451344699</v>
      </c>
      <c r="G31" s="22">
        <v>7.8601999999999999</v>
      </c>
    </row>
    <row r="32" spans="1:9" x14ac:dyDescent="0.2">
      <c r="A32" s="21" t="s">
        <v>1028</v>
      </c>
      <c r="B32" s="21" t="s">
        <v>1029</v>
      </c>
      <c r="C32" s="21" t="s">
        <v>34</v>
      </c>
      <c r="D32" s="24">
        <v>1000</v>
      </c>
      <c r="E32" s="22">
        <v>4906.7250000000004</v>
      </c>
      <c r="F32" s="23">
        <v>2.3643803328192901</v>
      </c>
      <c r="G32" s="22">
        <v>7.8849</v>
      </c>
    </row>
    <row r="33" spans="1:9" x14ac:dyDescent="0.2">
      <c r="A33" s="21" t="s">
        <v>1030</v>
      </c>
      <c r="B33" s="21" t="s">
        <v>1031</v>
      </c>
      <c r="C33" s="21" t="s">
        <v>989</v>
      </c>
      <c r="D33" s="24">
        <v>800</v>
      </c>
      <c r="E33" s="22">
        <v>3975.22</v>
      </c>
      <c r="F33" s="23">
        <v>1.91552043096564</v>
      </c>
      <c r="G33" s="22">
        <v>7.5849000000000002</v>
      </c>
    </row>
    <row r="34" spans="1:9" x14ac:dyDescent="0.2">
      <c r="A34" s="20" t="s">
        <v>29</v>
      </c>
      <c r="B34" s="20"/>
      <c r="C34" s="20"/>
      <c r="D34" s="20"/>
      <c r="E34" s="25">
        <f>SUM(E20:E33)</f>
        <v>83328.12</v>
      </c>
      <c r="F34" s="26">
        <f>SUM(F20:F33)</f>
        <v>40.152926462927049</v>
      </c>
      <c r="G34" s="25"/>
      <c r="H34" s="14"/>
      <c r="I34" s="14"/>
    </row>
    <row r="35" spans="1:9" x14ac:dyDescent="0.2">
      <c r="A35" s="21"/>
      <c r="B35" s="21"/>
      <c r="C35" s="21"/>
      <c r="D35" s="21"/>
      <c r="E35" s="22"/>
      <c r="F35" s="23"/>
      <c r="G35" s="22"/>
    </row>
    <row r="36" spans="1:9" x14ac:dyDescent="0.2">
      <c r="A36" s="20" t="s">
        <v>35</v>
      </c>
      <c r="B36" s="21"/>
      <c r="C36" s="21"/>
      <c r="D36" s="21"/>
      <c r="E36" s="22"/>
      <c r="F36" s="23"/>
      <c r="G36" s="22"/>
    </row>
    <row r="37" spans="1:9" x14ac:dyDescent="0.2">
      <c r="A37" s="21" t="s">
        <v>1032</v>
      </c>
      <c r="B37" s="21" t="s">
        <v>1033</v>
      </c>
      <c r="C37" s="21" t="s">
        <v>37</v>
      </c>
      <c r="D37" s="24">
        <v>22500000</v>
      </c>
      <c r="E37" s="22">
        <v>22175.505000000001</v>
      </c>
      <c r="F37" s="23">
        <v>10.685605550002499</v>
      </c>
      <c r="G37" s="22">
        <v>6.5137</v>
      </c>
    </row>
    <row r="38" spans="1:9" x14ac:dyDescent="0.2">
      <c r="A38" s="21" t="s">
        <v>1034</v>
      </c>
      <c r="B38" s="21" t="s">
        <v>1035</v>
      </c>
      <c r="C38" s="21" t="s">
        <v>37</v>
      </c>
      <c r="D38" s="24">
        <v>20000000</v>
      </c>
      <c r="E38" s="22">
        <v>19687.259999999998</v>
      </c>
      <c r="F38" s="23">
        <v>9.4866067185546097</v>
      </c>
      <c r="G38" s="22">
        <v>6.5148000000000001</v>
      </c>
    </row>
    <row r="39" spans="1:9" x14ac:dyDescent="0.2">
      <c r="A39" s="21" t="s">
        <v>67</v>
      </c>
      <c r="B39" s="21" t="s">
        <v>66</v>
      </c>
      <c r="C39" s="21" t="s">
        <v>37</v>
      </c>
      <c r="D39" s="24">
        <v>5000000</v>
      </c>
      <c r="E39" s="22">
        <v>4958.9750000000004</v>
      </c>
      <c r="F39" s="23">
        <v>2.3895577928134402</v>
      </c>
      <c r="G39" s="22">
        <v>6.4250999999999996</v>
      </c>
    </row>
    <row r="40" spans="1:9" x14ac:dyDescent="0.2">
      <c r="A40" s="21" t="s">
        <v>1036</v>
      </c>
      <c r="B40" s="21" t="s">
        <v>1037</v>
      </c>
      <c r="C40" s="21" t="s">
        <v>37</v>
      </c>
      <c r="D40" s="24">
        <v>1000000</v>
      </c>
      <c r="E40" s="22">
        <v>994.24699999999996</v>
      </c>
      <c r="F40" s="23">
        <v>0.47909309218767698</v>
      </c>
      <c r="G40" s="22">
        <v>6.4</v>
      </c>
    </row>
    <row r="41" spans="1:9" x14ac:dyDescent="0.2">
      <c r="A41" s="20" t="s">
        <v>29</v>
      </c>
      <c r="B41" s="20"/>
      <c r="C41" s="20"/>
      <c r="D41" s="20"/>
      <c r="E41" s="25">
        <f>SUM(E36:E40)</f>
        <v>47815.987000000001</v>
      </c>
      <c r="F41" s="26">
        <f>SUM(F36:F40)</f>
        <v>23.040863153558231</v>
      </c>
      <c r="G41" s="25"/>
      <c r="H41" s="14"/>
      <c r="I41" s="14"/>
    </row>
    <row r="42" spans="1:9" x14ac:dyDescent="0.2">
      <c r="A42" s="21"/>
      <c r="B42" s="21"/>
      <c r="C42" s="21"/>
      <c r="D42" s="21"/>
      <c r="E42" s="22"/>
      <c r="F42" s="23"/>
      <c r="G42" s="22"/>
    </row>
    <row r="43" spans="1:9" x14ac:dyDescent="0.2">
      <c r="A43" s="20" t="s">
        <v>1038</v>
      </c>
      <c r="B43" s="21"/>
      <c r="C43" s="21"/>
      <c r="D43" s="21"/>
      <c r="E43" s="22"/>
      <c r="F43" s="23"/>
      <c r="G43" s="22"/>
    </row>
    <row r="44" spans="1:9" x14ac:dyDescent="0.2">
      <c r="A44" s="21" t="s">
        <v>1039</v>
      </c>
      <c r="B44" s="21" t="s">
        <v>1040</v>
      </c>
      <c r="C44" s="21" t="s">
        <v>1041</v>
      </c>
      <c r="D44" s="24">
        <v>5135.567</v>
      </c>
      <c r="E44" s="22">
        <v>560.32088550000003</v>
      </c>
      <c r="F44" s="23">
        <v>0.26999917088161401</v>
      </c>
      <c r="G44" s="22">
        <v>6.64</v>
      </c>
    </row>
    <row r="45" spans="1:9" x14ac:dyDescent="0.2">
      <c r="A45" s="20" t="s">
        <v>29</v>
      </c>
      <c r="B45" s="20"/>
      <c r="C45" s="20"/>
      <c r="D45" s="20"/>
      <c r="E45" s="25">
        <f>SUM(E44:E44)</f>
        <v>560.32088550000003</v>
      </c>
      <c r="F45" s="26">
        <f>SUM(F44:F44)</f>
        <v>0.26999917088161401</v>
      </c>
      <c r="G45" s="25"/>
      <c r="H45" s="14"/>
      <c r="I45" s="14"/>
    </row>
    <row r="46" spans="1:9" x14ac:dyDescent="0.2">
      <c r="A46" s="21"/>
      <c r="B46" s="21"/>
      <c r="C46" s="21"/>
      <c r="D46" s="21"/>
      <c r="E46" s="22"/>
      <c r="F46" s="23"/>
      <c r="G46" s="22"/>
    </row>
    <row r="47" spans="1:9" x14ac:dyDescent="0.2">
      <c r="A47" s="20" t="s">
        <v>39</v>
      </c>
      <c r="B47" s="20"/>
      <c r="C47" s="20"/>
      <c r="D47" s="20"/>
      <c r="E47" s="25">
        <f>E18+E34+E41+E45</f>
        <v>210013.90838549999</v>
      </c>
      <c r="F47" s="26">
        <f>F18+F34+F41+F45</f>
        <v>101.19840720749349</v>
      </c>
      <c r="G47" s="25"/>
      <c r="H47" s="14"/>
      <c r="I47" s="14"/>
    </row>
    <row r="48" spans="1:9" x14ac:dyDescent="0.2">
      <c r="A48" s="20"/>
      <c r="B48" s="20"/>
      <c r="C48" s="20"/>
      <c r="D48" s="20"/>
      <c r="E48" s="25"/>
      <c r="F48" s="26"/>
      <c r="G48" s="25"/>
      <c r="H48" s="14"/>
      <c r="I48" s="14"/>
    </row>
    <row r="49" spans="1:9" x14ac:dyDescent="0.2">
      <c r="A49" s="20" t="s">
        <v>41</v>
      </c>
      <c r="B49" s="20"/>
      <c r="C49" s="20"/>
      <c r="D49" s="20"/>
      <c r="E49" s="25">
        <f>E51-(E18+E34+E41+E45)</f>
        <v>-2487.0172211999889</v>
      </c>
      <c r="F49" s="26">
        <f>F51-(F18+F34+F41+F45)</f>
        <v>-1.1984072074934886</v>
      </c>
      <c r="G49" s="25"/>
      <c r="H49" s="14"/>
      <c r="I49" s="14"/>
    </row>
    <row r="50" spans="1:9" x14ac:dyDescent="0.2">
      <c r="A50" s="20"/>
      <c r="B50" s="20"/>
      <c r="C50" s="20"/>
      <c r="D50" s="20"/>
      <c r="E50" s="25"/>
      <c r="F50" s="26"/>
      <c r="G50" s="25"/>
      <c r="H50" s="14"/>
      <c r="I50" s="14"/>
    </row>
    <row r="51" spans="1:9" x14ac:dyDescent="0.2">
      <c r="A51" s="27" t="s">
        <v>40</v>
      </c>
      <c r="B51" s="27"/>
      <c r="C51" s="27"/>
      <c r="D51" s="27"/>
      <c r="E51" s="28">
        <v>207526.8911643</v>
      </c>
      <c r="F51" s="29">
        <v>100</v>
      </c>
      <c r="G51" s="28"/>
      <c r="H51" s="14"/>
      <c r="I51" s="14"/>
    </row>
    <row r="53" spans="1:9" x14ac:dyDescent="0.2">
      <c r="A53" s="14" t="s">
        <v>1042</v>
      </c>
    </row>
    <row r="54" spans="1:9" x14ac:dyDescent="0.2">
      <c r="A54" s="14" t="s">
        <v>42</v>
      </c>
    </row>
    <row r="55" spans="1:9" x14ac:dyDescent="0.2">
      <c r="A55" s="14" t="s">
        <v>1043</v>
      </c>
    </row>
    <row r="56" spans="1:9" x14ac:dyDescent="0.2">
      <c r="A56" s="14"/>
    </row>
    <row r="57" spans="1:9" x14ac:dyDescent="0.2">
      <c r="A57" s="84" t="s">
        <v>1044</v>
      </c>
      <c r="B57" s="84"/>
      <c r="C57" s="84"/>
      <c r="D57" s="84"/>
      <c r="E57" s="84"/>
      <c r="F57" s="84"/>
      <c r="G57" s="84"/>
    </row>
    <row r="58" spans="1:9" ht="11.25" customHeight="1" x14ac:dyDescent="0.2">
      <c r="A58" s="84" t="s">
        <v>1045</v>
      </c>
      <c r="B58" s="84"/>
      <c r="C58" s="84"/>
      <c r="D58" s="84"/>
      <c r="E58" s="84"/>
      <c r="F58" s="84"/>
      <c r="G58" s="84"/>
    </row>
    <row r="60" spans="1:9" x14ac:dyDescent="0.2">
      <c r="A60" s="14" t="s">
        <v>43</v>
      </c>
    </row>
    <row r="61" spans="1:9" x14ac:dyDescent="0.2">
      <c r="A61" s="14" t="s">
        <v>44</v>
      </c>
    </row>
    <row r="62" spans="1:9" x14ac:dyDescent="0.2">
      <c r="A62" s="14" t="s">
        <v>45</v>
      </c>
      <c r="B62" s="14"/>
      <c r="C62" s="30" t="s">
        <v>47</v>
      </c>
      <c r="D62" s="14" t="s">
        <v>46</v>
      </c>
    </row>
    <row r="63" spans="1:9" x14ac:dyDescent="0.2">
      <c r="A63" s="7" t="s">
        <v>1046</v>
      </c>
      <c r="C63" s="31">
        <v>5580.1523999999999</v>
      </c>
      <c r="D63" s="31">
        <v>5759.5042999999996</v>
      </c>
    </row>
    <row r="64" spans="1:9" x14ac:dyDescent="0.2">
      <c r="A64" s="7" t="s">
        <v>1047</v>
      </c>
      <c r="C64" s="31">
        <v>1509.3204000000001</v>
      </c>
      <c r="D64" s="31">
        <v>1509.3204000000001</v>
      </c>
    </row>
    <row r="65" spans="1:4" x14ac:dyDescent="0.2">
      <c r="A65" s="7" t="s">
        <v>1048</v>
      </c>
      <c r="C65" s="31">
        <v>1244.9276</v>
      </c>
      <c r="D65" s="31">
        <v>1245.4217000000001</v>
      </c>
    </row>
    <row r="66" spans="1:4" x14ac:dyDescent="0.2">
      <c r="A66" s="7" t="s">
        <v>1049</v>
      </c>
      <c r="C66" s="31">
        <v>1000</v>
      </c>
      <c r="D66" s="31">
        <v>1000</v>
      </c>
    </row>
    <row r="67" spans="1:4" x14ac:dyDescent="0.2">
      <c r="A67" s="7" t="s">
        <v>1050</v>
      </c>
      <c r="C67" s="31">
        <v>1055.2782</v>
      </c>
      <c r="D67" s="31">
        <v>1055.7088000000001</v>
      </c>
    </row>
    <row r="68" spans="1:4" x14ac:dyDescent="0.2">
      <c r="A68" s="7" t="s">
        <v>1051</v>
      </c>
      <c r="C68" s="31">
        <v>3687.3627000000001</v>
      </c>
      <c r="D68" s="31">
        <v>3818.6487000000002</v>
      </c>
    </row>
    <row r="69" spans="1:4" x14ac:dyDescent="0.2">
      <c r="A69" s="7" t="s">
        <v>1052</v>
      </c>
      <c r="C69" s="31">
        <v>1000</v>
      </c>
      <c r="D69" s="31">
        <v>1000</v>
      </c>
    </row>
    <row r="70" spans="1:4" x14ac:dyDescent="0.2">
      <c r="A70" s="7" t="s">
        <v>1053</v>
      </c>
      <c r="C70" s="31">
        <v>1025.6257000000001</v>
      </c>
      <c r="D70" s="31">
        <v>1027.6936000000001</v>
      </c>
    </row>
    <row r="71" spans="1:4" x14ac:dyDescent="0.2">
      <c r="A71" s="7" t="s">
        <v>1054</v>
      </c>
      <c r="C71" s="31">
        <v>3715.4627</v>
      </c>
      <c r="D71" s="31">
        <v>3849.0547000000001</v>
      </c>
    </row>
    <row r="72" spans="1:4" x14ac:dyDescent="0.2">
      <c r="A72" s="7" t="s">
        <v>1055</v>
      </c>
      <c r="C72" s="31">
        <v>1001.6033</v>
      </c>
      <c r="D72" s="31">
        <v>1001.6033</v>
      </c>
    </row>
    <row r="73" spans="1:4" x14ac:dyDescent="0.2">
      <c r="A73" s="7" t="s">
        <v>1056</v>
      </c>
      <c r="C73" s="31">
        <v>1021.9681</v>
      </c>
      <c r="D73" s="31">
        <v>1022.414</v>
      </c>
    </row>
    <row r="74" spans="1:4" x14ac:dyDescent="0.2">
      <c r="A74" s="7" t="s">
        <v>1057</v>
      </c>
      <c r="C74" s="31">
        <v>15.681100000000001</v>
      </c>
      <c r="D74" s="31">
        <v>16.2441</v>
      </c>
    </row>
    <row r="75" spans="1:4" x14ac:dyDescent="0.2">
      <c r="A75" s="7" t="s">
        <v>1058</v>
      </c>
      <c r="C75" s="31">
        <v>15.681100000000001</v>
      </c>
      <c r="D75" s="31">
        <v>16.2441</v>
      </c>
    </row>
    <row r="76" spans="1:4" x14ac:dyDescent="0.2">
      <c r="A76" s="7" t="s">
        <v>1059</v>
      </c>
      <c r="C76" s="31">
        <v>10</v>
      </c>
      <c r="D76" s="31">
        <v>10</v>
      </c>
    </row>
    <row r="77" spans="1:4" x14ac:dyDescent="0.2">
      <c r="A77" s="7" t="s">
        <v>1060</v>
      </c>
      <c r="C77" s="31">
        <v>10</v>
      </c>
      <c r="D77" s="31">
        <v>10</v>
      </c>
    </row>
    <row r="79" spans="1:4" x14ac:dyDescent="0.2">
      <c r="A79" s="14" t="s">
        <v>53</v>
      </c>
    </row>
    <row r="80" spans="1:4" x14ac:dyDescent="0.2">
      <c r="A80" s="85" t="s">
        <v>57</v>
      </c>
      <c r="B80" s="86"/>
      <c r="C80" s="33" t="s">
        <v>58</v>
      </c>
    </row>
    <row r="81" spans="1:5" x14ac:dyDescent="0.2">
      <c r="A81" s="80" t="s">
        <v>1047</v>
      </c>
      <c r="B81" s="81"/>
      <c r="C81" s="34">
        <v>47.752738899999997</v>
      </c>
    </row>
    <row r="82" spans="1:5" x14ac:dyDescent="0.2">
      <c r="A82" s="80" t="s">
        <v>1048</v>
      </c>
      <c r="B82" s="81"/>
      <c r="C82" s="34">
        <v>38.893986159999997</v>
      </c>
    </row>
    <row r="83" spans="1:5" x14ac:dyDescent="0.2">
      <c r="A83" s="80" t="s">
        <v>1049</v>
      </c>
      <c r="B83" s="81"/>
      <c r="C83" s="34">
        <v>32.944562500000004</v>
      </c>
    </row>
    <row r="84" spans="1:5" x14ac:dyDescent="0.2">
      <c r="A84" s="80" t="s">
        <v>1050</v>
      </c>
      <c r="B84" s="81"/>
      <c r="C84" s="34">
        <v>34.326428399999998</v>
      </c>
    </row>
    <row r="85" spans="1:5" x14ac:dyDescent="0.2">
      <c r="A85" s="80" t="s">
        <v>1052</v>
      </c>
      <c r="B85" s="81"/>
      <c r="C85" s="34">
        <v>34.968016030000001</v>
      </c>
    </row>
    <row r="86" spans="1:5" x14ac:dyDescent="0.2">
      <c r="A86" s="80" t="s">
        <v>1053</v>
      </c>
      <c r="B86" s="81"/>
      <c r="C86" s="34">
        <v>33.842351749999999</v>
      </c>
    </row>
    <row r="87" spans="1:5" x14ac:dyDescent="0.2">
      <c r="A87" s="80" t="s">
        <v>1055</v>
      </c>
      <c r="B87" s="81"/>
      <c r="C87" s="34">
        <v>35.330119979999999</v>
      </c>
    </row>
    <row r="88" spans="1:5" x14ac:dyDescent="0.2">
      <c r="A88" s="80" t="s">
        <v>1056</v>
      </c>
      <c r="B88" s="81"/>
      <c r="C88" s="34">
        <v>35.620180519999998</v>
      </c>
    </row>
    <row r="89" spans="1:5" x14ac:dyDescent="0.2">
      <c r="A89" s="7" t="s">
        <v>59</v>
      </c>
    </row>
    <row r="90" spans="1:5" x14ac:dyDescent="0.2">
      <c r="A90" s="7" t="s">
        <v>52</v>
      </c>
    </row>
    <row r="92" spans="1:5" x14ac:dyDescent="0.2">
      <c r="A92" s="14" t="s">
        <v>1061</v>
      </c>
      <c r="D92" s="32">
        <v>0.142438235303121</v>
      </c>
      <c r="E92" s="10" t="s">
        <v>55</v>
      </c>
    </row>
    <row r="94" spans="1:5" x14ac:dyDescent="0.2">
      <c r="A94" s="14" t="s">
        <v>1326</v>
      </c>
      <c r="D94" s="30" t="s">
        <v>54</v>
      </c>
    </row>
    <row r="96" spans="1:5" x14ac:dyDescent="0.2">
      <c r="A96" s="14" t="s">
        <v>1062</v>
      </c>
    </row>
    <row r="98" spans="1:1" x14ac:dyDescent="0.2">
      <c r="A98" s="63" t="s">
        <v>948</v>
      </c>
    </row>
    <row r="99" spans="1:1" x14ac:dyDescent="0.2">
      <c r="A99" s="66"/>
    </row>
    <row r="100" spans="1:1" x14ac:dyDescent="0.2">
      <c r="A100" s="66"/>
    </row>
    <row r="101" spans="1:1" x14ac:dyDescent="0.2">
      <c r="A101" s="66"/>
    </row>
    <row r="102" spans="1:1" x14ac:dyDescent="0.2">
      <c r="A102" s="66"/>
    </row>
    <row r="103" spans="1:1" x14ac:dyDescent="0.2">
      <c r="A103" s="66"/>
    </row>
    <row r="104" spans="1:1" x14ac:dyDescent="0.2">
      <c r="A104" s="66"/>
    </row>
    <row r="105" spans="1:1" x14ac:dyDescent="0.2">
      <c r="A105" s="66"/>
    </row>
    <row r="106" spans="1:1" x14ac:dyDescent="0.2">
      <c r="A106" s="66"/>
    </row>
    <row r="107" spans="1:1" x14ac:dyDescent="0.2">
      <c r="A107" s="66"/>
    </row>
    <row r="108" spans="1:1" x14ac:dyDescent="0.2">
      <c r="A108" s="66"/>
    </row>
    <row r="109" spans="1:1" x14ac:dyDescent="0.2">
      <c r="A109" s="66"/>
    </row>
    <row r="110" spans="1:1" x14ac:dyDescent="0.2">
      <c r="A110" s="66"/>
    </row>
    <row r="111" spans="1:1" x14ac:dyDescent="0.2">
      <c r="A111" s="66"/>
    </row>
    <row r="112" spans="1:1" x14ac:dyDescent="0.2">
      <c r="A112" s="66"/>
    </row>
    <row r="113" spans="1:1" x14ac:dyDescent="0.2">
      <c r="A113" s="66"/>
    </row>
    <row r="114" spans="1:1" x14ac:dyDescent="0.2">
      <c r="A114" s="63" t="s">
        <v>1063</v>
      </c>
    </row>
    <row r="115" spans="1:1" x14ac:dyDescent="0.2">
      <c r="A115" s="66"/>
    </row>
    <row r="116" spans="1:1" x14ac:dyDescent="0.2">
      <c r="A116" s="63" t="s">
        <v>1328</v>
      </c>
    </row>
    <row r="117" spans="1:1" x14ac:dyDescent="0.2">
      <c r="A117" s="66"/>
    </row>
    <row r="118" spans="1:1" x14ac:dyDescent="0.2">
      <c r="A118" s="66"/>
    </row>
    <row r="119" spans="1:1" x14ac:dyDescent="0.2">
      <c r="A119" s="66"/>
    </row>
    <row r="120" spans="1:1" x14ac:dyDescent="0.2">
      <c r="A120" s="66"/>
    </row>
    <row r="121" spans="1:1" x14ac:dyDescent="0.2">
      <c r="A121" s="66"/>
    </row>
    <row r="122" spans="1:1" x14ac:dyDescent="0.2">
      <c r="A122" s="66"/>
    </row>
    <row r="123" spans="1:1" x14ac:dyDescent="0.2">
      <c r="A123" s="66"/>
    </row>
    <row r="124" spans="1:1" x14ac:dyDescent="0.2">
      <c r="A124" s="66"/>
    </row>
    <row r="125" spans="1:1" x14ac:dyDescent="0.2">
      <c r="A125" s="66"/>
    </row>
    <row r="126" spans="1:1" x14ac:dyDescent="0.2">
      <c r="A126" s="66"/>
    </row>
    <row r="127" spans="1:1" x14ac:dyDescent="0.2">
      <c r="A127" s="66"/>
    </row>
    <row r="128" spans="1:1" x14ac:dyDescent="0.2">
      <c r="A128" s="66"/>
    </row>
    <row r="129" spans="1:1" x14ac:dyDescent="0.2">
      <c r="A129" s="66"/>
    </row>
    <row r="130" spans="1:1" x14ac:dyDescent="0.2">
      <c r="A130" s="66"/>
    </row>
    <row r="131" spans="1:1" x14ac:dyDescent="0.2">
      <c r="A131" s="7" t="s">
        <v>947</v>
      </c>
    </row>
    <row r="132" spans="1:1" x14ac:dyDescent="0.2">
      <c r="A132" s="66"/>
    </row>
    <row r="133" spans="1:1" x14ac:dyDescent="0.2">
      <c r="A133" s="66"/>
    </row>
    <row r="134" spans="1:1" x14ac:dyDescent="0.2">
      <c r="A134" s="65"/>
    </row>
    <row r="135" spans="1:1" x14ac:dyDescent="0.2">
      <c r="A135" s="65"/>
    </row>
    <row r="136" spans="1:1" x14ac:dyDescent="0.2">
      <c r="A136" s="66"/>
    </row>
    <row r="137" spans="1:1" x14ac:dyDescent="0.2">
      <c r="A137" s="66"/>
    </row>
    <row r="138" spans="1:1" x14ac:dyDescent="0.2">
      <c r="A138" s="66"/>
    </row>
    <row r="139" spans="1:1" x14ac:dyDescent="0.2">
      <c r="A139" s="66"/>
    </row>
    <row r="140" spans="1:1" x14ac:dyDescent="0.2">
      <c r="A140" s="66"/>
    </row>
    <row r="141" spans="1:1" x14ac:dyDescent="0.2">
      <c r="A141" s="66"/>
    </row>
    <row r="142" spans="1:1" x14ac:dyDescent="0.2">
      <c r="A142" s="66"/>
    </row>
    <row r="143" spans="1:1" x14ac:dyDescent="0.2">
      <c r="A143" s="66"/>
    </row>
    <row r="144" spans="1:1" x14ac:dyDescent="0.2">
      <c r="A144" s="66"/>
    </row>
    <row r="145" spans="1:1" x14ac:dyDescent="0.2">
      <c r="A145" s="66"/>
    </row>
    <row r="146" spans="1:1" x14ac:dyDescent="0.2">
      <c r="A146" s="66"/>
    </row>
    <row r="147" spans="1:1" x14ac:dyDescent="0.2">
      <c r="A147" s="66"/>
    </row>
    <row r="148" spans="1:1" x14ac:dyDescent="0.2">
      <c r="A148" s="65"/>
    </row>
    <row r="149" spans="1:1" x14ac:dyDescent="0.2">
      <c r="A149" s="65"/>
    </row>
    <row r="150" spans="1:1" x14ac:dyDescent="0.2">
      <c r="A150" s="66"/>
    </row>
    <row r="151" spans="1:1" x14ac:dyDescent="0.2">
      <c r="A151" s="65"/>
    </row>
  </sheetData>
  <mergeCells count="12">
    <mergeCell ref="A88:B88"/>
    <mergeCell ref="A1:G1"/>
    <mergeCell ref="A57:G57"/>
    <mergeCell ref="A58:G58"/>
    <mergeCell ref="A80:B80"/>
    <mergeCell ref="A81:B81"/>
    <mergeCell ref="A82:B82"/>
    <mergeCell ref="A83:B83"/>
    <mergeCell ref="A84:B84"/>
    <mergeCell ref="A85:B85"/>
    <mergeCell ref="A86:B86"/>
    <mergeCell ref="A87:B87"/>
  </mergeCells>
  <conditionalFormatting sqref="F2:F3 F5:F56">
    <cfRule type="cellIs" dxfId="109" priority="2" stopIfTrue="1" operator="between">
      <formula>0.009</formula>
      <formula>-0.009</formula>
    </cfRule>
  </conditionalFormatting>
  <conditionalFormatting sqref="F59:F65536">
    <cfRule type="cellIs" dxfId="108"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8"/>
  <sheetViews>
    <sheetView workbookViewId="0">
      <selection sqref="A1:G1"/>
    </sheetView>
  </sheetViews>
  <sheetFormatPr defaultColWidth="9.109375" defaultRowHeight="10.199999999999999" x14ac:dyDescent="0.2"/>
  <cols>
    <col min="1" max="1" width="34.88671875" style="7" bestFit="1" customWidth="1"/>
    <col min="2" max="2" width="20" style="7" bestFit="1" customWidth="1"/>
    <col min="3" max="3" width="24.6640625" style="7" bestFit="1" customWidth="1"/>
    <col min="4" max="4" width="15.109375" style="7" bestFit="1" customWidth="1"/>
    <col min="5" max="5" width="32.5546875" style="10" customWidth="1"/>
    <col min="6" max="6" width="13.5546875" style="11" bestFit="1" customWidth="1"/>
    <col min="7" max="7" width="4.5546875" style="10" bestFit="1" customWidth="1"/>
    <col min="8" max="16384" width="9.109375" style="7"/>
  </cols>
  <sheetData>
    <row r="1" spans="1:9" s="1" customFormat="1" ht="13.8" x14ac:dyDescent="0.2">
      <c r="A1" s="82" t="s">
        <v>1064</v>
      </c>
      <c r="B1" s="83"/>
      <c r="C1" s="83"/>
      <c r="D1" s="83"/>
      <c r="E1" s="83"/>
      <c r="F1" s="83"/>
      <c r="G1" s="83"/>
    </row>
    <row r="2" spans="1:9" s="1" customFormat="1" ht="11.4" x14ac:dyDescent="0.2">
      <c r="E2" s="5"/>
      <c r="F2" s="9"/>
      <c r="G2" s="10"/>
    </row>
    <row r="3" spans="1:9" s="1" customFormat="1" ht="12" x14ac:dyDescent="0.2">
      <c r="A3" s="8" t="s">
        <v>7</v>
      </c>
      <c r="B3" s="2"/>
      <c r="C3" s="3"/>
      <c r="D3" s="3"/>
      <c r="E3" s="4"/>
      <c r="F3" s="9"/>
      <c r="G3" s="10"/>
    </row>
    <row r="4" spans="1:9" s="1" customFormat="1" ht="26.25" customHeight="1" x14ac:dyDescent="0.2">
      <c r="A4" s="6" t="s">
        <v>2</v>
      </c>
      <c r="B4" s="6" t="s">
        <v>0</v>
      </c>
      <c r="C4" s="13" t="s">
        <v>979</v>
      </c>
      <c r="D4" s="13" t="s">
        <v>1</v>
      </c>
      <c r="E4" s="53" t="s">
        <v>6</v>
      </c>
      <c r="F4" s="12" t="s">
        <v>3</v>
      </c>
      <c r="G4" s="12" t="s">
        <v>5</v>
      </c>
    </row>
    <row r="5" spans="1:9" x14ac:dyDescent="0.2">
      <c r="A5" s="16" t="s">
        <v>30</v>
      </c>
      <c r="B5" s="17"/>
      <c r="C5" s="17"/>
      <c r="D5" s="17"/>
      <c r="E5" s="18"/>
      <c r="F5" s="19"/>
      <c r="G5" s="18"/>
    </row>
    <row r="6" spans="1:9" x14ac:dyDescent="0.2">
      <c r="A6" s="20" t="s">
        <v>35</v>
      </c>
      <c r="B6" s="21"/>
      <c r="C6" s="21"/>
      <c r="D6" s="21"/>
      <c r="E6" s="22"/>
      <c r="F6" s="23"/>
      <c r="G6" s="22"/>
    </row>
    <row r="7" spans="1:9" x14ac:dyDescent="0.2">
      <c r="A7" s="21" t="s">
        <v>1065</v>
      </c>
      <c r="B7" s="21" t="s">
        <v>1066</v>
      </c>
      <c r="C7" s="21" t="s">
        <v>37</v>
      </c>
      <c r="D7" s="24">
        <v>500000</v>
      </c>
      <c r="E7" s="22">
        <v>499.56450000000001</v>
      </c>
      <c r="F7" s="23">
        <v>1.03819188724946</v>
      </c>
      <c r="G7" s="22">
        <v>6.3638000000000003</v>
      </c>
    </row>
    <row r="8" spans="1:9" x14ac:dyDescent="0.2">
      <c r="A8" s="21" t="s">
        <v>1067</v>
      </c>
      <c r="B8" s="21" t="s">
        <v>1068</v>
      </c>
      <c r="C8" s="21" t="s">
        <v>37</v>
      </c>
      <c r="D8" s="24">
        <v>500000</v>
      </c>
      <c r="E8" s="22">
        <v>498.94650000000001</v>
      </c>
      <c r="F8" s="23">
        <v>1.0369075634307701</v>
      </c>
      <c r="G8" s="22">
        <v>6.4238999999999997</v>
      </c>
    </row>
    <row r="9" spans="1:9" x14ac:dyDescent="0.2">
      <c r="A9" s="21" t="s">
        <v>103</v>
      </c>
      <c r="B9" s="21" t="s">
        <v>102</v>
      </c>
      <c r="C9" s="21" t="s">
        <v>37</v>
      </c>
      <c r="D9" s="24">
        <v>500000</v>
      </c>
      <c r="E9" s="22">
        <v>498.33350000000002</v>
      </c>
      <c r="F9" s="23">
        <v>1.0356336305814899</v>
      </c>
      <c r="G9" s="22">
        <v>6.4242999999999997</v>
      </c>
    </row>
    <row r="10" spans="1:9" x14ac:dyDescent="0.2">
      <c r="A10" s="21" t="s">
        <v>105</v>
      </c>
      <c r="B10" s="21" t="s">
        <v>104</v>
      </c>
      <c r="C10" s="21" t="s">
        <v>37</v>
      </c>
      <c r="D10" s="24">
        <v>479700</v>
      </c>
      <c r="E10" s="22">
        <v>477.51448679999999</v>
      </c>
      <c r="F10" s="23">
        <v>0.992367684733101</v>
      </c>
      <c r="G10" s="22">
        <v>6.4252000000000002</v>
      </c>
    </row>
    <row r="11" spans="1:9" x14ac:dyDescent="0.2">
      <c r="A11" s="20" t="s">
        <v>29</v>
      </c>
      <c r="B11" s="20"/>
      <c r="C11" s="20"/>
      <c r="D11" s="20"/>
      <c r="E11" s="25">
        <f>SUM(E6:E10)</f>
        <v>1974.3589867999999</v>
      </c>
      <c r="F11" s="26">
        <f>SUM(F6:F10)</f>
        <v>4.1031007659948209</v>
      </c>
      <c r="G11" s="25"/>
      <c r="H11" s="14"/>
      <c r="I11" s="14"/>
    </row>
    <row r="12" spans="1:9" x14ac:dyDescent="0.2">
      <c r="A12" s="21"/>
      <c r="B12" s="21"/>
      <c r="C12" s="21"/>
      <c r="D12" s="21"/>
      <c r="E12" s="22"/>
      <c r="F12" s="23"/>
      <c r="G12" s="22"/>
    </row>
    <row r="13" spans="1:9" x14ac:dyDescent="0.2">
      <c r="A13" s="20" t="s">
        <v>39</v>
      </c>
      <c r="B13" s="20"/>
      <c r="C13" s="20"/>
      <c r="D13" s="20"/>
      <c r="E13" s="25">
        <f>E11</f>
        <v>1974.3589867999999</v>
      </c>
      <c r="F13" s="26">
        <f>F11</f>
        <v>4.1031007659948209</v>
      </c>
      <c r="G13" s="25"/>
      <c r="H13" s="14"/>
      <c r="I13" s="14"/>
    </row>
    <row r="14" spans="1:9" x14ac:dyDescent="0.2">
      <c r="A14" s="20"/>
      <c r="B14" s="20"/>
      <c r="C14" s="20"/>
      <c r="D14" s="20"/>
      <c r="E14" s="25"/>
      <c r="F14" s="26"/>
      <c r="G14" s="25"/>
      <c r="H14" s="14"/>
      <c r="I14" s="14"/>
    </row>
    <row r="15" spans="1:9" x14ac:dyDescent="0.2">
      <c r="A15" s="20" t="s">
        <v>41</v>
      </c>
      <c r="B15" s="20"/>
      <c r="C15" s="20"/>
      <c r="D15" s="20"/>
      <c r="E15" s="25">
        <f>E17-(E11)</f>
        <v>46144.346826200002</v>
      </c>
      <c r="F15" s="26">
        <f>F17-(F11)</f>
        <v>95.896899234005176</v>
      </c>
      <c r="G15" s="25"/>
      <c r="H15" s="14"/>
      <c r="I15" s="14"/>
    </row>
    <row r="16" spans="1:9" x14ac:dyDescent="0.2">
      <c r="A16" s="20"/>
      <c r="B16" s="20"/>
      <c r="C16" s="20"/>
      <c r="D16" s="20"/>
      <c r="E16" s="25"/>
      <c r="F16" s="26"/>
      <c r="G16" s="25"/>
      <c r="H16" s="14"/>
      <c r="I16" s="14"/>
    </row>
    <row r="17" spans="1:9" x14ac:dyDescent="0.2">
      <c r="A17" s="27" t="s">
        <v>40</v>
      </c>
      <c r="B17" s="27"/>
      <c r="C17" s="27"/>
      <c r="D17" s="27"/>
      <c r="E17" s="28">
        <v>48118.705813</v>
      </c>
      <c r="F17" s="29">
        <v>100</v>
      </c>
      <c r="G17" s="28"/>
      <c r="H17" s="14"/>
      <c r="I17" s="14"/>
    </row>
    <row r="19" spans="1:9" x14ac:dyDescent="0.2">
      <c r="A19" s="14" t="s">
        <v>43</v>
      </c>
    </row>
    <row r="20" spans="1:9" x14ac:dyDescent="0.2">
      <c r="A20" s="14" t="s">
        <v>44</v>
      </c>
    </row>
    <row r="21" spans="1:9" x14ac:dyDescent="0.2">
      <c r="A21" s="14" t="s">
        <v>45</v>
      </c>
      <c r="B21" s="14"/>
      <c r="C21" s="30" t="s">
        <v>47</v>
      </c>
      <c r="D21" s="14" t="s">
        <v>46</v>
      </c>
    </row>
    <row r="22" spans="1:9" x14ac:dyDescent="0.2">
      <c r="A22" s="7" t="s">
        <v>48</v>
      </c>
      <c r="C22" s="31">
        <v>1272.7253000000001</v>
      </c>
      <c r="D22" s="31">
        <v>1314.077</v>
      </c>
    </row>
    <row r="23" spans="1:9" x14ac:dyDescent="0.2">
      <c r="A23" s="7" t="s">
        <v>1069</v>
      </c>
      <c r="C23" s="31">
        <v>1000</v>
      </c>
      <c r="D23" s="31">
        <v>1000.0001</v>
      </c>
    </row>
    <row r="24" spans="1:9" x14ac:dyDescent="0.2">
      <c r="A24" s="7" t="s">
        <v>1070</v>
      </c>
      <c r="C24" s="31">
        <v>1000.5199</v>
      </c>
      <c r="D24" s="31">
        <v>1000.8944</v>
      </c>
    </row>
    <row r="25" spans="1:9" x14ac:dyDescent="0.2">
      <c r="A25" s="7" t="s">
        <v>50</v>
      </c>
      <c r="C25" s="31">
        <v>1276.1865</v>
      </c>
      <c r="D25" s="31">
        <v>1317.9525000000001</v>
      </c>
    </row>
    <row r="26" spans="1:9" x14ac:dyDescent="0.2">
      <c r="A26" s="7" t="s">
        <v>1071</v>
      </c>
      <c r="C26" s="31">
        <v>1000.0008</v>
      </c>
      <c r="D26" s="31">
        <v>1000.0008</v>
      </c>
    </row>
    <row r="27" spans="1:9" x14ac:dyDescent="0.2">
      <c r="A27" s="7" t="s">
        <v>1072</v>
      </c>
      <c r="C27" s="31">
        <v>1000.5164</v>
      </c>
      <c r="D27" s="31">
        <v>1000.8896999999999</v>
      </c>
    </row>
    <row r="28" spans="1:9" x14ac:dyDescent="0.2">
      <c r="A28" s="7" t="s">
        <v>1073</v>
      </c>
      <c r="C28" s="31">
        <v>11.5829</v>
      </c>
      <c r="D28" s="31">
        <v>11.9619</v>
      </c>
    </row>
    <row r="29" spans="1:9" x14ac:dyDescent="0.2">
      <c r="A29" s="7" t="s">
        <v>1074</v>
      </c>
      <c r="C29" s="31">
        <v>11.5829</v>
      </c>
      <c r="D29" s="31">
        <v>11.9619</v>
      </c>
    </row>
    <row r="30" spans="1:9" x14ac:dyDescent="0.2">
      <c r="A30" s="7" t="s">
        <v>1075</v>
      </c>
      <c r="C30" s="31">
        <v>10</v>
      </c>
      <c r="D30" s="31">
        <v>10</v>
      </c>
    </row>
    <row r="31" spans="1:9" x14ac:dyDescent="0.2">
      <c r="A31" s="7" t="s">
        <v>1076</v>
      </c>
      <c r="C31" s="31">
        <v>10</v>
      </c>
      <c r="D31" s="31">
        <v>10</v>
      </c>
    </row>
    <row r="33" spans="1:5" x14ac:dyDescent="0.2">
      <c r="A33" s="14" t="s">
        <v>53</v>
      </c>
    </row>
    <row r="34" spans="1:5" x14ac:dyDescent="0.2">
      <c r="A34" s="85" t="s">
        <v>57</v>
      </c>
      <c r="B34" s="86"/>
      <c r="C34" s="33" t="s">
        <v>58</v>
      </c>
    </row>
    <row r="35" spans="1:5" x14ac:dyDescent="0.2">
      <c r="A35" s="80" t="s">
        <v>1069</v>
      </c>
      <c r="B35" s="81"/>
      <c r="C35" s="34">
        <v>32.004841970000001</v>
      </c>
    </row>
    <row r="36" spans="1:5" x14ac:dyDescent="0.2">
      <c r="A36" s="80" t="s">
        <v>1070</v>
      </c>
      <c r="B36" s="81"/>
      <c r="C36" s="34">
        <v>31.737505469999999</v>
      </c>
    </row>
    <row r="37" spans="1:5" x14ac:dyDescent="0.2">
      <c r="A37" s="80" t="s">
        <v>1071</v>
      </c>
      <c r="B37" s="81"/>
      <c r="C37" s="34">
        <v>32.31103529</v>
      </c>
    </row>
    <row r="38" spans="1:5" x14ac:dyDescent="0.2">
      <c r="A38" s="80" t="s">
        <v>1072</v>
      </c>
      <c r="B38" s="81"/>
      <c r="C38" s="34">
        <v>31.87059971</v>
      </c>
    </row>
    <row r="39" spans="1:5" x14ac:dyDescent="0.2">
      <c r="A39" s="7" t="s">
        <v>59</v>
      </c>
    </row>
    <row r="40" spans="1:5" x14ac:dyDescent="0.2">
      <c r="A40" s="7" t="s">
        <v>52</v>
      </c>
    </row>
    <row r="42" spans="1:5" x14ac:dyDescent="0.2">
      <c r="A42" s="14" t="s">
        <v>1061</v>
      </c>
      <c r="D42" s="71">
        <v>1.8415219108909699E-3</v>
      </c>
      <c r="E42" s="10" t="s">
        <v>55</v>
      </c>
    </row>
    <row r="44" spans="1:5" x14ac:dyDescent="0.2">
      <c r="A44" s="14" t="s">
        <v>1326</v>
      </c>
      <c r="D44" s="30" t="s">
        <v>54</v>
      </c>
    </row>
    <row r="46" spans="1:5" x14ac:dyDescent="0.2">
      <c r="A46" s="14" t="s">
        <v>1062</v>
      </c>
    </row>
    <row r="48" spans="1:5" x14ac:dyDescent="0.2">
      <c r="A48" s="63" t="s">
        <v>948</v>
      </c>
    </row>
    <row r="49" spans="1:1" x14ac:dyDescent="0.2">
      <c r="A49" s="65"/>
    </row>
    <row r="50" spans="1:1" x14ac:dyDescent="0.2">
      <c r="A50" s="66"/>
    </row>
    <row r="51" spans="1:1" x14ac:dyDescent="0.2">
      <c r="A51" s="66"/>
    </row>
    <row r="52" spans="1:1" x14ac:dyDescent="0.2">
      <c r="A52" s="66"/>
    </row>
    <row r="53" spans="1:1" x14ac:dyDescent="0.2">
      <c r="A53" s="66"/>
    </row>
    <row r="54" spans="1:1" x14ac:dyDescent="0.2">
      <c r="A54" s="66"/>
    </row>
    <row r="55" spans="1:1" x14ac:dyDescent="0.2">
      <c r="A55" s="66"/>
    </row>
    <row r="56" spans="1:1" x14ac:dyDescent="0.2">
      <c r="A56" s="66"/>
    </row>
    <row r="57" spans="1:1" x14ac:dyDescent="0.2">
      <c r="A57" s="66"/>
    </row>
    <row r="58" spans="1:1" x14ac:dyDescent="0.2">
      <c r="A58" s="66"/>
    </row>
    <row r="59" spans="1:1" x14ac:dyDescent="0.2">
      <c r="A59" s="66"/>
    </row>
    <row r="60" spans="1:1" x14ac:dyDescent="0.2">
      <c r="A60" s="66"/>
    </row>
    <row r="61" spans="1:1" x14ac:dyDescent="0.2">
      <c r="A61" s="66"/>
    </row>
    <row r="62" spans="1:1" x14ac:dyDescent="0.2">
      <c r="A62" s="66"/>
    </row>
    <row r="63" spans="1:1" x14ac:dyDescent="0.2">
      <c r="A63" s="66"/>
    </row>
    <row r="64" spans="1:1" x14ac:dyDescent="0.2">
      <c r="A64" s="66"/>
    </row>
    <row r="65" spans="1:1" x14ac:dyDescent="0.2">
      <c r="A65" s="66"/>
    </row>
    <row r="66" spans="1:1" x14ac:dyDescent="0.2">
      <c r="A66" s="63" t="s">
        <v>1077</v>
      </c>
    </row>
    <row r="67" spans="1:1" x14ac:dyDescent="0.2">
      <c r="A67" s="66"/>
    </row>
    <row r="68" spans="1:1" x14ac:dyDescent="0.2">
      <c r="A68" s="63" t="s">
        <v>949</v>
      </c>
    </row>
    <row r="69" spans="1:1" x14ac:dyDescent="0.2">
      <c r="A69" s="66"/>
    </row>
    <row r="70" spans="1:1" x14ac:dyDescent="0.2">
      <c r="A70" s="66"/>
    </row>
    <row r="71" spans="1:1" x14ac:dyDescent="0.2">
      <c r="A71" s="66"/>
    </row>
    <row r="72" spans="1:1" x14ac:dyDescent="0.2">
      <c r="A72" s="66"/>
    </row>
    <row r="73" spans="1:1" x14ac:dyDescent="0.2">
      <c r="A73" s="66"/>
    </row>
    <row r="74" spans="1:1" x14ac:dyDescent="0.2">
      <c r="A74" s="66"/>
    </row>
    <row r="75" spans="1:1" x14ac:dyDescent="0.2">
      <c r="A75" s="66"/>
    </row>
    <row r="76" spans="1:1" x14ac:dyDescent="0.2">
      <c r="A76" s="66"/>
    </row>
    <row r="77" spans="1:1" x14ac:dyDescent="0.2">
      <c r="A77" s="66"/>
    </row>
    <row r="78" spans="1:1" x14ac:dyDescent="0.2">
      <c r="A78" s="66"/>
    </row>
    <row r="79" spans="1:1" x14ac:dyDescent="0.2">
      <c r="A79" s="66"/>
    </row>
    <row r="80" spans="1:1" x14ac:dyDescent="0.2">
      <c r="A80" s="66"/>
    </row>
    <row r="81" spans="1:1" x14ac:dyDescent="0.2">
      <c r="A81" s="66"/>
    </row>
    <row r="82" spans="1:1" x14ac:dyDescent="0.2">
      <c r="A82" s="66"/>
    </row>
    <row r="83" spans="1:1" x14ac:dyDescent="0.2">
      <c r="A83" s="66"/>
    </row>
    <row r="84" spans="1:1" x14ac:dyDescent="0.2">
      <c r="A84" s="66"/>
    </row>
    <row r="85" spans="1:1" x14ac:dyDescent="0.2">
      <c r="A85" s="7" t="s">
        <v>947</v>
      </c>
    </row>
    <row r="86" spans="1:1" x14ac:dyDescent="0.2">
      <c r="A86" s="65"/>
    </row>
    <row r="87" spans="1:1" x14ac:dyDescent="0.2">
      <c r="A87" s="66"/>
    </row>
    <row r="88" spans="1:1" x14ac:dyDescent="0.2">
      <c r="A88" s="65"/>
    </row>
  </sheetData>
  <mergeCells count="6">
    <mergeCell ref="A38:B38"/>
    <mergeCell ref="A1:G1"/>
    <mergeCell ref="A34:B34"/>
    <mergeCell ref="A35:B35"/>
    <mergeCell ref="A36:B36"/>
    <mergeCell ref="A37:B37"/>
  </mergeCells>
  <conditionalFormatting sqref="F2:F3">
    <cfRule type="cellIs" dxfId="107" priority="2" stopIfTrue="1" operator="between">
      <formula>0.009</formula>
      <formula>-0.009</formula>
    </cfRule>
  </conditionalFormatting>
  <conditionalFormatting sqref="F5:F65536">
    <cfRule type="cellIs" dxfId="106"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50"/>
  <sheetViews>
    <sheetView workbookViewId="0">
      <selection sqref="A1:G1"/>
    </sheetView>
  </sheetViews>
  <sheetFormatPr defaultColWidth="9.109375" defaultRowHeight="10.199999999999999" x14ac:dyDescent="0.2"/>
  <cols>
    <col min="1" max="1" width="34.88671875" style="7" bestFit="1" customWidth="1"/>
    <col min="2" max="2" width="49" style="7" bestFit="1" customWidth="1"/>
    <col min="3" max="3" width="24.6640625" style="7" bestFit="1" customWidth="1"/>
    <col min="4" max="4" width="15.109375" style="7" bestFit="1" customWidth="1"/>
    <col min="5" max="5" width="32.5546875" style="10" customWidth="1"/>
    <col min="6" max="6" width="13.5546875" style="11" bestFit="1" customWidth="1"/>
    <col min="7" max="7" width="4.5546875" style="10" bestFit="1" customWidth="1"/>
    <col min="8" max="16384" width="9.109375" style="7"/>
  </cols>
  <sheetData>
    <row r="1" spans="1:7" s="1" customFormat="1" ht="13.8" x14ac:dyDescent="0.2">
      <c r="A1" s="82" t="s">
        <v>1078</v>
      </c>
      <c r="B1" s="83"/>
      <c r="C1" s="83"/>
      <c r="D1" s="83"/>
      <c r="E1" s="83"/>
      <c r="F1" s="83"/>
      <c r="G1" s="83"/>
    </row>
    <row r="2" spans="1:7" s="1" customFormat="1" ht="11.4" x14ac:dyDescent="0.2">
      <c r="E2" s="5"/>
      <c r="F2" s="9"/>
      <c r="G2" s="10"/>
    </row>
    <row r="3" spans="1:7" s="1" customFormat="1" ht="12" x14ac:dyDescent="0.2">
      <c r="A3" s="8" t="s">
        <v>7</v>
      </c>
      <c r="B3" s="2"/>
      <c r="C3" s="3"/>
      <c r="D3" s="3"/>
      <c r="E3" s="4"/>
      <c r="F3" s="9"/>
      <c r="G3" s="10"/>
    </row>
    <row r="4" spans="1:7" s="1" customFormat="1" ht="26.25" customHeight="1" x14ac:dyDescent="0.2">
      <c r="A4" s="6" t="s">
        <v>2</v>
      </c>
      <c r="B4" s="6" t="s">
        <v>0</v>
      </c>
      <c r="C4" s="13" t="s">
        <v>979</v>
      </c>
      <c r="D4" s="13" t="s">
        <v>1</v>
      </c>
      <c r="E4" s="53" t="s">
        <v>6</v>
      </c>
      <c r="F4" s="12" t="s">
        <v>3</v>
      </c>
      <c r="G4" s="12" t="s">
        <v>5</v>
      </c>
    </row>
    <row r="5" spans="1:7" x14ac:dyDescent="0.2">
      <c r="A5" s="16" t="s">
        <v>30</v>
      </c>
      <c r="B5" s="17"/>
      <c r="C5" s="17"/>
      <c r="D5" s="17"/>
      <c r="E5" s="18"/>
      <c r="F5" s="19"/>
      <c r="G5" s="18"/>
    </row>
    <row r="6" spans="1:7" x14ac:dyDescent="0.2">
      <c r="A6" s="20" t="s">
        <v>31</v>
      </c>
      <c r="B6" s="21"/>
      <c r="C6" s="21"/>
      <c r="D6" s="21"/>
      <c r="E6" s="22"/>
      <c r="F6" s="23"/>
      <c r="G6" s="22"/>
    </row>
    <row r="7" spans="1:7" x14ac:dyDescent="0.2">
      <c r="A7" s="21" t="s">
        <v>1079</v>
      </c>
      <c r="B7" s="21" t="s">
        <v>1080</v>
      </c>
      <c r="C7" s="21" t="s">
        <v>984</v>
      </c>
      <c r="D7" s="24">
        <v>4000</v>
      </c>
      <c r="E7" s="22">
        <v>18594.560000000001</v>
      </c>
      <c r="F7" s="23">
        <v>7.2981975470466596</v>
      </c>
      <c r="G7" s="22">
        <v>7.6</v>
      </c>
    </row>
    <row r="8" spans="1:7" x14ac:dyDescent="0.2">
      <c r="A8" s="21" t="s">
        <v>33</v>
      </c>
      <c r="B8" s="21" t="s">
        <v>32</v>
      </c>
      <c r="C8" s="21" t="s">
        <v>34</v>
      </c>
      <c r="D8" s="24">
        <v>3000</v>
      </c>
      <c r="E8" s="22">
        <v>13947.21</v>
      </c>
      <c r="F8" s="23">
        <v>5.4741544736818</v>
      </c>
      <c r="G8" s="22">
        <v>7.59</v>
      </c>
    </row>
    <row r="9" spans="1:7" x14ac:dyDescent="0.2">
      <c r="A9" s="21" t="s">
        <v>1081</v>
      </c>
      <c r="B9" s="21" t="s">
        <v>1082</v>
      </c>
      <c r="C9" s="21" t="s">
        <v>34</v>
      </c>
      <c r="D9" s="24">
        <v>2000</v>
      </c>
      <c r="E9" s="22">
        <v>9920.85</v>
      </c>
      <c r="F9" s="23">
        <v>3.8938443896826702</v>
      </c>
      <c r="G9" s="22">
        <v>7.2801</v>
      </c>
    </row>
    <row r="10" spans="1:7" x14ac:dyDescent="0.2">
      <c r="A10" s="21" t="s">
        <v>1083</v>
      </c>
      <c r="B10" s="21" t="s">
        <v>1084</v>
      </c>
      <c r="C10" s="21" t="s">
        <v>989</v>
      </c>
      <c r="D10" s="24">
        <v>2000</v>
      </c>
      <c r="E10" s="22">
        <v>9791.1200000000008</v>
      </c>
      <c r="F10" s="23">
        <v>3.8429265315683399</v>
      </c>
      <c r="G10" s="22">
        <v>7.56</v>
      </c>
    </row>
    <row r="11" spans="1:7" x14ac:dyDescent="0.2">
      <c r="A11" s="21" t="s">
        <v>1085</v>
      </c>
      <c r="B11" s="21" t="s">
        <v>1086</v>
      </c>
      <c r="C11" s="21" t="s">
        <v>34</v>
      </c>
      <c r="D11" s="24">
        <v>2000</v>
      </c>
      <c r="E11" s="22">
        <v>9746.3700000000008</v>
      </c>
      <c r="F11" s="23">
        <v>3.8253625590822899</v>
      </c>
      <c r="G11" s="22">
        <v>7.66</v>
      </c>
    </row>
    <row r="12" spans="1:7" x14ac:dyDescent="0.2">
      <c r="A12" s="21" t="s">
        <v>1087</v>
      </c>
      <c r="B12" s="21" t="s">
        <v>1088</v>
      </c>
      <c r="C12" s="21" t="s">
        <v>989</v>
      </c>
      <c r="D12" s="24">
        <v>2000</v>
      </c>
      <c r="E12" s="22">
        <v>9313.6299999999992</v>
      </c>
      <c r="F12" s="23">
        <v>3.6555160014595698</v>
      </c>
      <c r="G12" s="22">
        <v>7.62</v>
      </c>
    </row>
    <row r="13" spans="1:7" x14ac:dyDescent="0.2">
      <c r="A13" s="21" t="s">
        <v>1089</v>
      </c>
      <c r="B13" s="21" t="s">
        <v>1090</v>
      </c>
      <c r="C13" s="21" t="s">
        <v>1013</v>
      </c>
      <c r="D13" s="24">
        <v>1700</v>
      </c>
      <c r="E13" s="22">
        <v>8435.893</v>
      </c>
      <c r="F13" s="23">
        <v>3.3110121239625001</v>
      </c>
      <c r="G13" s="22">
        <v>7.2998000000000003</v>
      </c>
    </row>
    <row r="14" spans="1:7" x14ac:dyDescent="0.2">
      <c r="A14" s="21" t="s">
        <v>1091</v>
      </c>
      <c r="B14" s="21" t="s">
        <v>1092</v>
      </c>
      <c r="C14" s="21" t="s">
        <v>34</v>
      </c>
      <c r="D14" s="24">
        <v>1500</v>
      </c>
      <c r="E14" s="22">
        <v>7445.0625</v>
      </c>
      <c r="F14" s="23">
        <v>2.92212006496035</v>
      </c>
      <c r="G14" s="22">
        <v>7.2793000000000001</v>
      </c>
    </row>
    <row r="15" spans="1:7" x14ac:dyDescent="0.2">
      <c r="A15" s="21" t="s">
        <v>1093</v>
      </c>
      <c r="B15" s="21" t="s">
        <v>1094</v>
      </c>
      <c r="C15" s="21" t="s">
        <v>34</v>
      </c>
      <c r="D15" s="24">
        <v>1500</v>
      </c>
      <c r="E15" s="22">
        <v>6964.59</v>
      </c>
      <c r="F15" s="23">
        <v>2.73353893042834</v>
      </c>
      <c r="G15" s="22">
        <v>7.73</v>
      </c>
    </row>
    <row r="16" spans="1:7" x14ac:dyDescent="0.2">
      <c r="A16" s="21" t="s">
        <v>1095</v>
      </c>
      <c r="B16" s="21" t="s">
        <v>1096</v>
      </c>
      <c r="C16" s="21" t="s">
        <v>34</v>
      </c>
      <c r="D16" s="24">
        <v>1200</v>
      </c>
      <c r="E16" s="22">
        <v>5661.384</v>
      </c>
      <c r="F16" s="23">
        <v>2.2220422974079099</v>
      </c>
      <c r="G16" s="22">
        <v>7.6600999999999999</v>
      </c>
    </row>
    <row r="17" spans="1:9" x14ac:dyDescent="0.2">
      <c r="A17" s="21" t="s">
        <v>1097</v>
      </c>
      <c r="B17" s="21" t="s">
        <v>1098</v>
      </c>
      <c r="C17" s="21" t="s">
        <v>34</v>
      </c>
      <c r="D17" s="24">
        <v>1000</v>
      </c>
      <c r="E17" s="22">
        <v>4979.875</v>
      </c>
      <c r="F17" s="23">
        <v>1.9545561448939399</v>
      </c>
      <c r="G17" s="22">
        <v>7.3753000000000002</v>
      </c>
    </row>
    <row r="18" spans="1:9" x14ac:dyDescent="0.2">
      <c r="A18" s="21" t="s">
        <v>982</v>
      </c>
      <c r="B18" s="21" t="s">
        <v>983</v>
      </c>
      <c r="C18" s="21" t="s">
        <v>984</v>
      </c>
      <c r="D18" s="24">
        <v>1000</v>
      </c>
      <c r="E18" s="22">
        <v>4974.1350000000002</v>
      </c>
      <c r="F18" s="23">
        <v>1.9523032465236601</v>
      </c>
      <c r="G18" s="22">
        <v>7.2999000000000001</v>
      </c>
    </row>
    <row r="19" spans="1:9" x14ac:dyDescent="0.2">
      <c r="A19" s="21" t="s">
        <v>1099</v>
      </c>
      <c r="B19" s="21" t="s">
        <v>1100</v>
      </c>
      <c r="C19" s="21" t="s">
        <v>989</v>
      </c>
      <c r="D19" s="24">
        <v>1000</v>
      </c>
      <c r="E19" s="22">
        <v>4970.3450000000003</v>
      </c>
      <c r="F19" s="23">
        <v>1.9508157056136599</v>
      </c>
      <c r="G19" s="22">
        <v>7.2591000000000001</v>
      </c>
    </row>
    <row r="20" spans="1:9" x14ac:dyDescent="0.2">
      <c r="A20" s="21" t="s">
        <v>1101</v>
      </c>
      <c r="B20" s="21" t="s">
        <v>1102</v>
      </c>
      <c r="C20" s="21" t="s">
        <v>989</v>
      </c>
      <c r="D20" s="24">
        <v>1000</v>
      </c>
      <c r="E20" s="22">
        <v>4966.46</v>
      </c>
      <c r="F20" s="23">
        <v>1.9492908780581699</v>
      </c>
      <c r="G20" s="22">
        <v>7.2499000000000002</v>
      </c>
    </row>
    <row r="21" spans="1:9" x14ac:dyDescent="0.2">
      <c r="A21" s="21" t="s">
        <v>1103</v>
      </c>
      <c r="B21" s="21" t="s">
        <v>1104</v>
      </c>
      <c r="C21" s="21" t="s">
        <v>984</v>
      </c>
      <c r="D21" s="24">
        <v>1000</v>
      </c>
      <c r="E21" s="22">
        <v>4961.4049999999997</v>
      </c>
      <c r="F21" s="23">
        <v>1.94730683602651</v>
      </c>
      <c r="G21" s="22">
        <v>7.2804000000000002</v>
      </c>
    </row>
    <row r="22" spans="1:9" x14ac:dyDescent="0.2">
      <c r="A22" s="21" t="s">
        <v>1105</v>
      </c>
      <c r="B22" s="21" t="s">
        <v>1106</v>
      </c>
      <c r="C22" s="21" t="s">
        <v>984</v>
      </c>
      <c r="D22" s="24">
        <v>1000</v>
      </c>
      <c r="E22" s="22">
        <v>4791.7650000000003</v>
      </c>
      <c r="F22" s="23">
        <v>1.88072466189165</v>
      </c>
      <c r="G22" s="22">
        <v>7.6999000000000004</v>
      </c>
    </row>
    <row r="23" spans="1:9" x14ac:dyDescent="0.2">
      <c r="A23" s="21" t="s">
        <v>1107</v>
      </c>
      <c r="B23" s="21" t="s">
        <v>1108</v>
      </c>
      <c r="C23" s="21" t="s">
        <v>34</v>
      </c>
      <c r="D23" s="24">
        <v>1000</v>
      </c>
      <c r="E23" s="22">
        <v>4786.3100000000004</v>
      </c>
      <c r="F23" s="23">
        <v>1.8785836234578801</v>
      </c>
      <c r="G23" s="22">
        <v>7.6150000000000002</v>
      </c>
    </row>
    <row r="24" spans="1:9" x14ac:dyDescent="0.2">
      <c r="A24" s="21" t="s">
        <v>1109</v>
      </c>
      <c r="B24" s="21" t="s">
        <v>1110</v>
      </c>
      <c r="C24" s="21" t="s">
        <v>984</v>
      </c>
      <c r="D24" s="24">
        <v>1000</v>
      </c>
      <c r="E24" s="22">
        <v>4724.2049999999999</v>
      </c>
      <c r="F24" s="23">
        <v>1.85420796957527</v>
      </c>
      <c r="G24" s="22">
        <v>7.6375000000000002</v>
      </c>
    </row>
    <row r="25" spans="1:9" x14ac:dyDescent="0.2">
      <c r="A25" s="21" t="s">
        <v>1111</v>
      </c>
      <c r="B25" s="21" t="s">
        <v>1112</v>
      </c>
      <c r="C25" s="21" t="s">
        <v>989</v>
      </c>
      <c r="D25" s="24">
        <v>1000</v>
      </c>
      <c r="E25" s="22">
        <v>4661.6899999999996</v>
      </c>
      <c r="F25" s="23">
        <v>1.8296713943805001</v>
      </c>
      <c r="G25" s="22">
        <v>7.5899000000000001</v>
      </c>
    </row>
    <row r="26" spans="1:9" x14ac:dyDescent="0.2">
      <c r="A26" s="21" t="s">
        <v>1113</v>
      </c>
      <c r="B26" s="21" t="s">
        <v>1114</v>
      </c>
      <c r="C26" s="21" t="s">
        <v>34</v>
      </c>
      <c r="D26" s="24">
        <v>1000</v>
      </c>
      <c r="E26" s="22">
        <v>4652.1499999999996</v>
      </c>
      <c r="F26" s="23">
        <v>1.82592703019018</v>
      </c>
      <c r="G26" s="22">
        <v>7.56</v>
      </c>
    </row>
    <row r="27" spans="1:9" x14ac:dyDescent="0.2">
      <c r="A27" s="21" t="s">
        <v>1115</v>
      </c>
      <c r="B27" s="21" t="s">
        <v>1116</v>
      </c>
      <c r="C27" s="21" t="s">
        <v>1013</v>
      </c>
      <c r="D27" s="24">
        <v>1000</v>
      </c>
      <c r="E27" s="22">
        <v>4649.97</v>
      </c>
      <c r="F27" s="23">
        <v>1.82507139979868</v>
      </c>
      <c r="G27" s="22">
        <v>7.59</v>
      </c>
    </row>
    <row r="28" spans="1:9" x14ac:dyDescent="0.2">
      <c r="A28" s="21" t="s">
        <v>1117</v>
      </c>
      <c r="B28" s="21" t="s">
        <v>1118</v>
      </c>
      <c r="C28" s="21" t="s">
        <v>989</v>
      </c>
      <c r="D28" s="24">
        <v>500</v>
      </c>
      <c r="E28" s="22">
        <v>2487.1025</v>
      </c>
      <c r="F28" s="23">
        <v>0.97616536044701296</v>
      </c>
      <c r="G28" s="22">
        <v>7.28</v>
      </c>
    </row>
    <row r="29" spans="1:9" x14ac:dyDescent="0.2">
      <c r="A29" s="21" t="s">
        <v>1119</v>
      </c>
      <c r="B29" s="21" t="s">
        <v>1120</v>
      </c>
      <c r="C29" s="21" t="s">
        <v>34</v>
      </c>
      <c r="D29" s="24">
        <v>500</v>
      </c>
      <c r="E29" s="22">
        <v>2483.0700000000002</v>
      </c>
      <c r="F29" s="23">
        <v>0.97458264046824095</v>
      </c>
      <c r="G29" s="22">
        <v>7.3201000000000001</v>
      </c>
    </row>
    <row r="30" spans="1:9" x14ac:dyDescent="0.2">
      <c r="A30" s="20" t="s">
        <v>29</v>
      </c>
      <c r="B30" s="20"/>
      <c r="C30" s="20"/>
      <c r="D30" s="20"/>
      <c r="E30" s="25">
        <f>SUM(E6:E29)</f>
        <v>157909.152</v>
      </c>
      <c r="F30" s="26">
        <f>SUM(F6:F29)</f>
        <v>61.977921810605785</v>
      </c>
      <c r="G30" s="25"/>
      <c r="H30" s="14"/>
      <c r="I30" s="14"/>
    </row>
    <row r="31" spans="1:9" x14ac:dyDescent="0.2">
      <c r="A31" s="21"/>
      <c r="B31" s="21"/>
      <c r="C31" s="21"/>
      <c r="D31" s="21"/>
      <c r="E31" s="22"/>
      <c r="F31" s="23"/>
      <c r="G31" s="22"/>
    </row>
    <row r="32" spans="1:9" x14ac:dyDescent="0.2">
      <c r="A32" s="20" t="s">
        <v>1004</v>
      </c>
      <c r="B32" s="21"/>
      <c r="C32" s="21"/>
      <c r="D32" s="21"/>
      <c r="E32" s="22"/>
      <c r="F32" s="23"/>
      <c r="G32" s="22"/>
    </row>
    <row r="33" spans="1:7" x14ac:dyDescent="0.2">
      <c r="A33" s="21" t="s">
        <v>1121</v>
      </c>
      <c r="B33" s="21" t="s">
        <v>1122</v>
      </c>
      <c r="C33" s="21" t="s">
        <v>34</v>
      </c>
      <c r="D33" s="24">
        <v>2000</v>
      </c>
      <c r="E33" s="22">
        <v>9449.61</v>
      </c>
      <c r="F33" s="23">
        <v>3.7088869283568702</v>
      </c>
      <c r="G33" s="22">
        <v>8.24</v>
      </c>
    </row>
    <row r="34" spans="1:7" x14ac:dyDescent="0.2">
      <c r="A34" s="21" t="s">
        <v>1123</v>
      </c>
      <c r="B34" s="21" t="s">
        <v>1124</v>
      </c>
      <c r="C34" s="21" t="s">
        <v>34</v>
      </c>
      <c r="D34" s="24">
        <v>1500</v>
      </c>
      <c r="E34" s="22">
        <v>7490.6925000000001</v>
      </c>
      <c r="F34" s="23">
        <v>2.9400294295310401</v>
      </c>
      <c r="G34" s="22">
        <v>7.5587999999999997</v>
      </c>
    </row>
    <row r="35" spans="1:7" x14ac:dyDescent="0.2">
      <c r="A35" s="21" t="s">
        <v>1125</v>
      </c>
      <c r="B35" s="21" t="s">
        <v>1126</v>
      </c>
      <c r="C35" s="21" t="s">
        <v>34</v>
      </c>
      <c r="D35" s="24">
        <v>1500</v>
      </c>
      <c r="E35" s="22">
        <v>7455.7875000000004</v>
      </c>
      <c r="F35" s="23">
        <v>2.9263295309919202</v>
      </c>
      <c r="G35" s="22">
        <v>8.3254999999999999</v>
      </c>
    </row>
    <row r="36" spans="1:7" x14ac:dyDescent="0.2">
      <c r="A36" s="21" t="s">
        <v>1127</v>
      </c>
      <c r="B36" s="21" t="s">
        <v>1128</v>
      </c>
      <c r="C36" s="21" t="s">
        <v>1013</v>
      </c>
      <c r="D36" s="24">
        <v>1500</v>
      </c>
      <c r="E36" s="22">
        <v>7440.6</v>
      </c>
      <c r="F36" s="23">
        <v>2.9203685738493101</v>
      </c>
      <c r="G36" s="22">
        <v>7.8753000000000002</v>
      </c>
    </row>
    <row r="37" spans="1:7" x14ac:dyDescent="0.2">
      <c r="A37" s="21" t="s">
        <v>1129</v>
      </c>
      <c r="B37" s="21" t="s">
        <v>1130</v>
      </c>
      <c r="C37" s="21" t="s">
        <v>1013</v>
      </c>
      <c r="D37" s="24">
        <v>1500</v>
      </c>
      <c r="E37" s="22">
        <v>6977.5649999999996</v>
      </c>
      <c r="F37" s="23">
        <v>2.7386315012217901</v>
      </c>
      <c r="G37" s="22">
        <v>7.72</v>
      </c>
    </row>
    <row r="38" spans="1:7" x14ac:dyDescent="0.2">
      <c r="A38" s="21" t="s">
        <v>1131</v>
      </c>
      <c r="B38" s="21" t="s">
        <v>1132</v>
      </c>
      <c r="C38" s="21" t="s">
        <v>34</v>
      </c>
      <c r="D38" s="24">
        <v>1400</v>
      </c>
      <c r="E38" s="22">
        <v>6627.348</v>
      </c>
      <c r="F38" s="23">
        <v>2.6011744788273901</v>
      </c>
      <c r="G38" s="22">
        <v>7.9550000000000001</v>
      </c>
    </row>
    <row r="39" spans="1:7" x14ac:dyDescent="0.2">
      <c r="A39" s="21" t="s">
        <v>1133</v>
      </c>
      <c r="B39" s="21" t="s">
        <v>1134</v>
      </c>
      <c r="C39" s="21" t="s">
        <v>34</v>
      </c>
      <c r="D39" s="24">
        <v>1000</v>
      </c>
      <c r="E39" s="22">
        <v>4952.3599999999997</v>
      </c>
      <c r="F39" s="23">
        <v>1.94375675488379</v>
      </c>
      <c r="G39" s="22">
        <v>7.3152999999999997</v>
      </c>
    </row>
    <row r="40" spans="1:7" x14ac:dyDescent="0.2">
      <c r="A40" s="21" t="s">
        <v>1135</v>
      </c>
      <c r="B40" s="21" t="s">
        <v>1136</v>
      </c>
      <c r="C40" s="21" t="s">
        <v>34</v>
      </c>
      <c r="D40" s="24">
        <v>1000</v>
      </c>
      <c r="E40" s="22">
        <v>4948.3</v>
      </c>
      <c r="F40" s="23">
        <v>1.9421632414023799</v>
      </c>
      <c r="G40" s="22">
        <v>7.9451999999999998</v>
      </c>
    </row>
    <row r="41" spans="1:7" x14ac:dyDescent="0.2">
      <c r="A41" s="21" t="s">
        <v>1137</v>
      </c>
      <c r="B41" s="21" t="s">
        <v>1138</v>
      </c>
      <c r="C41" s="21" t="s">
        <v>1013</v>
      </c>
      <c r="D41" s="24">
        <v>1000</v>
      </c>
      <c r="E41" s="22">
        <v>4859.43</v>
      </c>
      <c r="F41" s="23">
        <v>1.9072825657635899</v>
      </c>
      <c r="G41" s="22">
        <v>8.1850000000000005</v>
      </c>
    </row>
    <row r="42" spans="1:7" x14ac:dyDescent="0.2">
      <c r="A42" s="21" t="s">
        <v>1139</v>
      </c>
      <c r="B42" s="21" t="s">
        <v>1140</v>
      </c>
      <c r="C42" s="21" t="s">
        <v>1013</v>
      </c>
      <c r="D42" s="24">
        <v>1000</v>
      </c>
      <c r="E42" s="22">
        <v>4775.34</v>
      </c>
      <c r="F42" s="23">
        <v>1.8742779971300101</v>
      </c>
      <c r="G42" s="22">
        <v>7.7350000000000003</v>
      </c>
    </row>
    <row r="43" spans="1:7" x14ac:dyDescent="0.2">
      <c r="A43" s="21" t="s">
        <v>1141</v>
      </c>
      <c r="B43" s="21" t="s">
        <v>1142</v>
      </c>
      <c r="C43" s="21" t="s">
        <v>34</v>
      </c>
      <c r="D43" s="24">
        <v>500</v>
      </c>
      <c r="E43" s="22">
        <v>2484.5650000000001</v>
      </c>
      <c r="F43" s="23">
        <v>0.97516941452112704</v>
      </c>
      <c r="G43" s="22">
        <v>7.3151000000000002</v>
      </c>
    </row>
    <row r="44" spans="1:7" x14ac:dyDescent="0.2">
      <c r="A44" s="21" t="s">
        <v>1143</v>
      </c>
      <c r="B44" s="21" t="s">
        <v>1144</v>
      </c>
      <c r="C44" s="21" t="s">
        <v>34</v>
      </c>
      <c r="D44" s="24">
        <v>500</v>
      </c>
      <c r="E44" s="22">
        <v>2483.125</v>
      </c>
      <c r="F44" s="23">
        <v>0.97460422747353104</v>
      </c>
      <c r="G44" s="22">
        <v>8.2683</v>
      </c>
    </row>
    <row r="45" spans="1:7" x14ac:dyDescent="0.2">
      <c r="A45" s="21" t="s">
        <v>1145</v>
      </c>
      <c r="B45" s="21" t="s">
        <v>1146</v>
      </c>
      <c r="C45" s="21" t="s">
        <v>1013</v>
      </c>
      <c r="D45" s="24">
        <v>500</v>
      </c>
      <c r="E45" s="22">
        <v>2478.88</v>
      </c>
      <c r="F45" s="23">
        <v>0.97293810315613904</v>
      </c>
      <c r="G45" s="22">
        <v>7.5853000000000002</v>
      </c>
    </row>
    <row r="46" spans="1:7" x14ac:dyDescent="0.2">
      <c r="A46" s="21" t="s">
        <v>1147</v>
      </c>
      <c r="B46" s="21" t="s">
        <v>1148</v>
      </c>
      <c r="C46" s="21" t="s">
        <v>1013</v>
      </c>
      <c r="D46" s="24">
        <v>500</v>
      </c>
      <c r="E46" s="22">
        <v>2478.2849999999999</v>
      </c>
      <c r="F46" s="23">
        <v>0.97270457100800001</v>
      </c>
      <c r="G46" s="22">
        <v>7.9954000000000001</v>
      </c>
    </row>
    <row r="47" spans="1:7" x14ac:dyDescent="0.2">
      <c r="A47" s="21" t="s">
        <v>1149</v>
      </c>
      <c r="B47" s="21" t="s">
        <v>1150</v>
      </c>
      <c r="C47" s="21" t="s">
        <v>34</v>
      </c>
      <c r="D47" s="24">
        <v>500</v>
      </c>
      <c r="E47" s="22">
        <v>2460.5625</v>
      </c>
      <c r="F47" s="23">
        <v>0.96574864916701397</v>
      </c>
      <c r="G47" s="22">
        <v>7.8002000000000002</v>
      </c>
    </row>
    <row r="48" spans="1:7" x14ac:dyDescent="0.2">
      <c r="A48" s="21" t="s">
        <v>1151</v>
      </c>
      <c r="B48" s="21" t="s">
        <v>1152</v>
      </c>
      <c r="C48" s="21" t="s">
        <v>1013</v>
      </c>
      <c r="D48" s="24">
        <v>500</v>
      </c>
      <c r="E48" s="22">
        <v>2376.2375000000002</v>
      </c>
      <c r="F48" s="23">
        <v>0.93265184514719801</v>
      </c>
      <c r="G48" s="22">
        <v>8.5250000000000004</v>
      </c>
    </row>
    <row r="49" spans="1:9" x14ac:dyDescent="0.2">
      <c r="A49" s="20" t="s">
        <v>29</v>
      </c>
      <c r="B49" s="20"/>
      <c r="C49" s="20"/>
      <c r="D49" s="20"/>
      <c r="E49" s="25">
        <f>SUM(E32:E48)</f>
        <v>79738.688000000024</v>
      </c>
      <c r="F49" s="26">
        <f>SUM(F32:F48)</f>
        <v>31.296717812431098</v>
      </c>
      <c r="G49" s="25"/>
      <c r="H49" s="14"/>
      <c r="I49" s="14"/>
    </row>
    <row r="50" spans="1:9" x14ac:dyDescent="0.2">
      <c r="A50" s="21"/>
      <c r="B50" s="21"/>
      <c r="C50" s="21"/>
      <c r="D50" s="21"/>
      <c r="E50" s="22"/>
      <c r="F50" s="23"/>
      <c r="G50" s="22"/>
    </row>
    <row r="51" spans="1:9" x14ac:dyDescent="0.2">
      <c r="A51" s="20" t="s">
        <v>35</v>
      </c>
      <c r="B51" s="21"/>
      <c r="C51" s="21"/>
      <c r="D51" s="21"/>
      <c r="E51" s="22"/>
      <c r="F51" s="23"/>
      <c r="G51" s="22"/>
    </row>
    <row r="52" spans="1:9" x14ac:dyDescent="0.2">
      <c r="A52" s="21" t="s">
        <v>1153</v>
      </c>
      <c r="B52" s="21" t="s">
        <v>1154</v>
      </c>
      <c r="C52" s="21" t="s">
        <v>37</v>
      </c>
      <c r="D52" s="24">
        <v>22500000</v>
      </c>
      <c r="E52" s="22">
        <v>21953.744999999999</v>
      </c>
      <c r="F52" s="23">
        <v>8.6166474446014192</v>
      </c>
      <c r="G52" s="22">
        <v>6.5812999999999997</v>
      </c>
    </row>
    <row r="53" spans="1:9" x14ac:dyDescent="0.2">
      <c r="A53" s="21" t="s">
        <v>1155</v>
      </c>
      <c r="B53" s="21" t="s">
        <v>1156</v>
      </c>
      <c r="C53" s="21" t="s">
        <v>37</v>
      </c>
      <c r="D53" s="24">
        <v>6151200</v>
      </c>
      <c r="E53" s="22">
        <v>5928.3973850000002</v>
      </c>
      <c r="F53" s="23">
        <v>2.32684264930844</v>
      </c>
      <c r="G53" s="22">
        <v>6.5951000000000004</v>
      </c>
    </row>
    <row r="54" spans="1:9" x14ac:dyDescent="0.2">
      <c r="A54" s="21" t="s">
        <v>1157</v>
      </c>
      <c r="B54" s="21" t="s">
        <v>1158</v>
      </c>
      <c r="C54" s="21" t="s">
        <v>37</v>
      </c>
      <c r="D54" s="24">
        <v>316500</v>
      </c>
      <c r="E54" s="22">
        <v>297.49037700000002</v>
      </c>
      <c r="F54" s="23">
        <v>0.11676229712837401</v>
      </c>
      <c r="G54" s="22">
        <v>6.57</v>
      </c>
    </row>
    <row r="55" spans="1:9" x14ac:dyDescent="0.2">
      <c r="A55" s="20" t="s">
        <v>29</v>
      </c>
      <c r="B55" s="20"/>
      <c r="C55" s="20"/>
      <c r="D55" s="20"/>
      <c r="E55" s="25">
        <f>SUM(E51:E54)</f>
        <v>28179.632761999997</v>
      </c>
      <c r="F55" s="26">
        <f>SUM(F51:F54)</f>
        <v>11.060252391038233</v>
      </c>
      <c r="G55" s="25"/>
      <c r="H55" s="14"/>
      <c r="I55" s="14"/>
    </row>
    <row r="56" spans="1:9" x14ac:dyDescent="0.2">
      <c r="A56" s="21"/>
      <c r="B56" s="21"/>
      <c r="C56" s="21"/>
      <c r="D56" s="21"/>
      <c r="E56" s="22"/>
      <c r="F56" s="23"/>
      <c r="G56" s="22"/>
    </row>
    <row r="57" spans="1:9" x14ac:dyDescent="0.2">
      <c r="A57" s="20" t="s">
        <v>36</v>
      </c>
      <c r="B57" s="21"/>
      <c r="C57" s="21"/>
      <c r="D57" s="21"/>
      <c r="E57" s="22"/>
      <c r="F57" s="23"/>
      <c r="G57" s="22"/>
    </row>
    <row r="58" spans="1:9" x14ac:dyDescent="0.2">
      <c r="A58" s="21" t="s">
        <v>1159</v>
      </c>
      <c r="B58" s="21" t="s">
        <v>1160</v>
      </c>
      <c r="C58" s="21" t="s">
        <v>37</v>
      </c>
      <c r="D58" s="24">
        <v>5000000</v>
      </c>
      <c r="E58" s="22">
        <v>5008.5349999999999</v>
      </c>
      <c r="F58" s="23">
        <v>1.9658049371051201</v>
      </c>
      <c r="G58" s="22">
        <v>6.6330999999999998</v>
      </c>
    </row>
    <row r="59" spans="1:9" x14ac:dyDescent="0.2">
      <c r="A59" s="20" t="s">
        <v>29</v>
      </c>
      <c r="B59" s="20"/>
      <c r="C59" s="20"/>
      <c r="D59" s="20"/>
      <c r="E59" s="25">
        <f>SUM(E58:E58)</f>
        <v>5008.5349999999999</v>
      </c>
      <c r="F59" s="26">
        <f>SUM(F58:F58)</f>
        <v>1.9658049371051201</v>
      </c>
      <c r="G59" s="25"/>
      <c r="H59" s="14"/>
      <c r="I59" s="14"/>
    </row>
    <row r="60" spans="1:9" x14ac:dyDescent="0.2">
      <c r="A60" s="21"/>
      <c r="B60" s="21"/>
      <c r="C60" s="21"/>
      <c r="D60" s="21"/>
      <c r="E60" s="22"/>
      <c r="F60" s="23"/>
      <c r="G60" s="22"/>
    </row>
    <row r="61" spans="1:9" x14ac:dyDescent="0.2">
      <c r="A61" s="20" t="s">
        <v>1038</v>
      </c>
      <c r="B61" s="21"/>
      <c r="C61" s="21"/>
      <c r="D61" s="21"/>
      <c r="E61" s="22"/>
      <c r="F61" s="23"/>
      <c r="G61" s="22"/>
    </row>
    <row r="62" spans="1:9" x14ac:dyDescent="0.2">
      <c r="A62" s="21" t="s">
        <v>1039</v>
      </c>
      <c r="B62" s="21" t="s">
        <v>1040</v>
      </c>
      <c r="C62" s="21" t="s">
        <v>1041</v>
      </c>
      <c r="D62" s="24">
        <v>5772.3720000000003</v>
      </c>
      <c r="E62" s="22">
        <v>629.80009619999998</v>
      </c>
      <c r="F62" s="23">
        <v>0.24719087287984201</v>
      </c>
      <c r="G62" s="22">
        <v>6.64</v>
      </c>
    </row>
    <row r="63" spans="1:9" x14ac:dyDescent="0.2">
      <c r="A63" s="20" t="s">
        <v>29</v>
      </c>
      <c r="B63" s="20"/>
      <c r="C63" s="20"/>
      <c r="D63" s="20"/>
      <c r="E63" s="25">
        <f>SUM(E62:E62)</f>
        <v>629.80009619999998</v>
      </c>
      <c r="F63" s="26">
        <f>SUM(F62:F62)</f>
        <v>0.24719087287984201</v>
      </c>
      <c r="G63" s="25"/>
      <c r="H63" s="14"/>
      <c r="I63" s="14"/>
    </row>
    <row r="64" spans="1:9" x14ac:dyDescent="0.2">
      <c r="A64" s="21"/>
      <c r="B64" s="21"/>
      <c r="C64" s="21"/>
      <c r="D64" s="21"/>
      <c r="E64" s="22"/>
      <c r="F64" s="23"/>
      <c r="G64" s="22"/>
    </row>
    <row r="65" spans="1:9" x14ac:dyDescent="0.2">
      <c r="A65" s="20" t="s">
        <v>39</v>
      </c>
      <c r="B65" s="20"/>
      <c r="C65" s="20"/>
      <c r="D65" s="20"/>
      <c r="E65" s="25">
        <f>E30+E49+E55+E59+E63</f>
        <v>271465.80785820005</v>
      </c>
      <c r="F65" s="26">
        <f>F30+F49+F55+F59+F63</f>
        <v>106.54788782406007</v>
      </c>
      <c r="G65" s="25"/>
      <c r="H65" s="14"/>
      <c r="I65" s="14"/>
    </row>
    <row r="66" spans="1:9" x14ac:dyDescent="0.2">
      <c r="A66" s="20"/>
      <c r="B66" s="20"/>
      <c r="C66" s="20"/>
      <c r="D66" s="20"/>
      <c r="E66" s="25"/>
      <c r="F66" s="26"/>
      <c r="G66" s="25"/>
      <c r="H66" s="14"/>
      <c r="I66" s="14"/>
    </row>
    <row r="67" spans="1:9" x14ac:dyDescent="0.2">
      <c r="A67" s="20" t="s">
        <v>41</v>
      </c>
      <c r="B67" s="20"/>
      <c r="C67" s="20"/>
      <c r="D67" s="20"/>
      <c r="E67" s="25">
        <f>E69-(E30+E49+E55+E59+E63)</f>
        <v>-16682.899062800047</v>
      </c>
      <c r="F67" s="26">
        <f>F69-(F30+F49+F55+F59+F63)</f>
        <v>-6.5478878240600693</v>
      </c>
      <c r="G67" s="25"/>
      <c r="H67" s="14"/>
      <c r="I67" s="14"/>
    </row>
    <row r="68" spans="1:9" x14ac:dyDescent="0.2">
      <c r="A68" s="20"/>
      <c r="B68" s="20"/>
      <c r="C68" s="20"/>
      <c r="D68" s="20"/>
      <c r="E68" s="25"/>
      <c r="F68" s="26"/>
      <c r="G68" s="25"/>
      <c r="H68" s="14"/>
      <c r="I68" s="14"/>
    </row>
    <row r="69" spans="1:9" x14ac:dyDescent="0.2">
      <c r="A69" s="27" t="s">
        <v>40</v>
      </c>
      <c r="B69" s="27"/>
      <c r="C69" s="27"/>
      <c r="D69" s="27"/>
      <c r="E69" s="28">
        <v>254782.9087954</v>
      </c>
      <c r="F69" s="29">
        <v>100</v>
      </c>
      <c r="G69" s="28"/>
      <c r="H69" s="14"/>
      <c r="I69" s="14"/>
    </row>
    <row r="71" spans="1:9" x14ac:dyDescent="0.2">
      <c r="A71" s="14" t="s">
        <v>1042</v>
      </c>
    </row>
    <row r="72" spans="1:9" x14ac:dyDescent="0.2">
      <c r="A72" s="14" t="s">
        <v>42</v>
      </c>
    </row>
    <row r="73" spans="1:9" x14ac:dyDescent="0.2">
      <c r="A73" s="14" t="s">
        <v>1043</v>
      </c>
    </row>
    <row r="74" spans="1:9" x14ac:dyDescent="0.2">
      <c r="A74" s="14"/>
    </row>
    <row r="75" spans="1:9" x14ac:dyDescent="0.2">
      <c r="A75" s="84" t="s">
        <v>1161</v>
      </c>
      <c r="B75" s="84"/>
      <c r="C75" s="84"/>
      <c r="D75" s="84"/>
      <c r="E75" s="84"/>
      <c r="F75" s="84"/>
      <c r="G75" s="84"/>
    </row>
    <row r="76" spans="1:9" x14ac:dyDescent="0.2">
      <c r="A76" s="84" t="s">
        <v>1162</v>
      </c>
      <c r="B76" s="84"/>
      <c r="C76" s="84"/>
      <c r="D76" s="84"/>
      <c r="E76" s="84"/>
      <c r="F76" s="84"/>
      <c r="G76" s="84"/>
    </row>
    <row r="78" spans="1:9" x14ac:dyDescent="0.2">
      <c r="A78" s="14" t="s">
        <v>43</v>
      </c>
    </row>
    <row r="79" spans="1:9" x14ac:dyDescent="0.2">
      <c r="A79" s="14" t="s">
        <v>44</v>
      </c>
    </row>
    <row r="80" spans="1:9" x14ac:dyDescent="0.2">
      <c r="A80" s="14" t="s">
        <v>45</v>
      </c>
      <c r="B80" s="14"/>
      <c r="C80" s="30" t="s">
        <v>47</v>
      </c>
      <c r="D80" s="14" t="s">
        <v>46</v>
      </c>
    </row>
    <row r="81" spans="1:4" x14ac:dyDescent="0.2">
      <c r="A81" s="7" t="s">
        <v>1163</v>
      </c>
      <c r="C81" s="31">
        <v>46.802399999999999</v>
      </c>
      <c r="D81" s="31">
        <v>48.508000000000003</v>
      </c>
    </row>
    <row r="82" spans="1:4" x14ac:dyDescent="0.2">
      <c r="A82" s="7" t="s">
        <v>1164</v>
      </c>
      <c r="C82" s="31">
        <v>10.045199999999999</v>
      </c>
      <c r="D82" s="31">
        <v>10.045199999999999</v>
      </c>
    </row>
    <row r="83" spans="1:4" x14ac:dyDescent="0.2">
      <c r="A83" s="7" t="s">
        <v>1165</v>
      </c>
      <c r="C83" s="31">
        <v>10.023199999999999</v>
      </c>
      <c r="D83" s="31">
        <v>10.0282</v>
      </c>
    </row>
    <row r="84" spans="1:4" x14ac:dyDescent="0.2">
      <c r="A84" s="7" t="s">
        <v>1166</v>
      </c>
      <c r="C84" s="31">
        <v>10.4032</v>
      </c>
      <c r="D84" s="31">
        <v>10.4468</v>
      </c>
    </row>
    <row r="85" spans="1:4" x14ac:dyDescent="0.2">
      <c r="A85" s="7" t="s">
        <v>1167</v>
      </c>
      <c r="C85" s="31">
        <v>10.8674</v>
      </c>
      <c r="D85" s="31">
        <v>10.9686</v>
      </c>
    </row>
    <row r="86" spans="1:4" x14ac:dyDescent="0.2">
      <c r="A86" s="7" t="s">
        <v>1168</v>
      </c>
      <c r="C86" s="31">
        <v>48.2911</v>
      </c>
      <c r="D86" s="31">
        <v>50.088700000000003</v>
      </c>
    </row>
    <row r="87" spans="1:4" x14ac:dyDescent="0.2">
      <c r="A87" s="7" t="s">
        <v>1169</v>
      </c>
      <c r="C87" s="31">
        <v>10.056699999999999</v>
      </c>
      <c r="D87" s="31">
        <v>10.056699999999999</v>
      </c>
    </row>
    <row r="88" spans="1:4" x14ac:dyDescent="0.2">
      <c r="A88" s="7" t="s">
        <v>1170</v>
      </c>
      <c r="C88" s="31">
        <v>10.028</v>
      </c>
      <c r="D88" s="31">
        <v>10.033099999999999</v>
      </c>
    </row>
    <row r="89" spans="1:4" x14ac:dyDescent="0.2">
      <c r="A89" s="7" t="s">
        <v>1171</v>
      </c>
      <c r="C89" s="31">
        <v>10.827999999999999</v>
      </c>
      <c r="D89" s="31">
        <v>10.864800000000001</v>
      </c>
    </row>
    <row r="90" spans="1:4" x14ac:dyDescent="0.2">
      <c r="A90" s="7" t="s">
        <v>1172</v>
      </c>
      <c r="C90" s="31">
        <v>11.3857</v>
      </c>
      <c r="D90" s="31">
        <v>11.4947</v>
      </c>
    </row>
    <row r="92" spans="1:4" x14ac:dyDescent="0.2">
      <c r="A92" s="14" t="s">
        <v>53</v>
      </c>
    </row>
    <row r="93" spans="1:4" x14ac:dyDescent="0.2">
      <c r="A93" s="85" t="s">
        <v>57</v>
      </c>
      <c r="B93" s="86"/>
      <c r="C93" s="33" t="s">
        <v>58</v>
      </c>
    </row>
    <row r="94" spans="1:4" x14ac:dyDescent="0.2">
      <c r="A94" s="80" t="s">
        <v>1164</v>
      </c>
      <c r="B94" s="81"/>
      <c r="C94" s="34">
        <v>0.35955941000000002</v>
      </c>
    </row>
    <row r="95" spans="1:4" x14ac:dyDescent="0.2">
      <c r="A95" s="80" t="s">
        <v>1165</v>
      </c>
      <c r="B95" s="81"/>
      <c r="C95" s="34">
        <v>0.35381708000000001</v>
      </c>
    </row>
    <row r="96" spans="1:4" x14ac:dyDescent="0.2">
      <c r="A96" s="80" t="s">
        <v>1166</v>
      </c>
      <c r="B96" s="81"/>
      <c r="C96" s="34">
        <v>0.33</v>
      </c>
    </row>
    <row r="97" spans="1:5" x14ac:dyDescent="0.2">
      <c r="A97" s="80" t="s">
        <v>1167</v>
      </c>
      <c r="B97" s="81"/>
      <c r="C97" s="34">
        <v>0.28999999999999998</v>
      </c>
    </row>
    <row r="98" spans="1:5" x14ac:dyDescent="0.2">
      <c r="A98" s="80" t="s">
        <v>1169</v>
      </c>
      <c r="B98" s="81"/>
      <c r="C98" s="34">
        <v>0.36797861999999998</v>
      </c>
    </row>
    <row r="99" spans="1:5" x14ac:dyDescent="0.2">
      <c r="A99" s="80" t="s">
        <v>1170</v>
      </c>
      <c r="B99" s="81"/>
      <c r="C99" s="34">
        <v>0.36123273</v>
      </c>
    </row>
    <row r="100" spans="1:5" x14ac:dyDescent="0.2">
      <c r="A100" s="80" t="s">
        <v>1171</v>
      </c>
      <c r="B100" s="81"/>
      <c r="C100" s="34">
        <v>0.36</v>
      </c>
    </row>
    <row r="101" spans="1:5" x14ac:dyDescent="0.2">
      <c r="A101" s="80" t="s">
        <v>1172</v>
      </c>
      <c r="B101" s="81"/>
      <c r="C101" s="34">
        <v>0.31</v>
      </c>
    </row>
    <row r="102" spans="1:5" x14ac:dyDescent="0.2">
      <c r="A102" s="7" t="s">
        <v>59</v>
      </c>
    </row>
    <row r="103" spans="1:5" x14ac:dyDescent="0.2">
      <c r="A103" s="7" t="s">
        <v>52</v>
      </c>
    </row>
    <row r="105" spans="1:5" x14ac:dyDescent="0.2">
      <c r="A105" s="14" t="s">
        <v>1061</v>
      </c>
      <c r="D105" s="32">
        <v>0.51022782786899401</v>
      </c>
      <c r="E105" s="10" t="s">
        <v>55</v>
      </c>
    </row>
    <row r="107" spans="1:5" x14ac:dyDescent="0.2">
      <c r="A107" s="14" t="s">
        <v>1326</v>
      </c>
      <c r="D107" s="30" t="s">
        <v>54</v>
      </c>
    </row>
    <row r="109" spans="1:5" x14ac:dyDescent="0.2">
      <c r="A109" s="14" t="s">
        <v>1062</v>
      </c>
    </row>
    <row r="111" spans="1:5" x14ac:dyDescent="0.2">
      <c r="A111" s="63" t="s">
        <v>948</v>
      </c>
    </row>
    <row r="112" spans="1:5" x14ac:dyDescent="0.2">
      <c r="A112" s="66"/>
    </row>
    <row r="113" spans="1:1" x14ac:dyDescent="0.2">
      <c r="A113" s="66"/>
    </row>
    <row r="114" spans="1:1" x14ac:dyDescent="0.2">
      <c r="A114" s="66"/>
    </row>
    <row r="115" spans="1:1" x14ac:dyDescent="0.2">
      <c r="A115" s="66"/>
    </row>
    <row r="116" spans="1:1" x14ac:dyDescent="0.2">
      <c r="A116" s="66"/>
    </row>
    <row r="117" spans="1:1" x14ac:dyDescent="0.2">
      <c r="A117" s="66"/>
    </row>
    <row r="118" spans="1:1" x14ac:dyDescent="0.2">
      <c r="A118" s="66"/>
    </row>
    <row r="119" spans="1:1" x14ac:dyDescent="0.2">
      <c r="A119" s="66"/>
    </row>
    <row r="120" spans="1:1" x14ac:dyDescent="0.2">
      <c r="A120" s="66"/>
    </row>
    <row r="121" spans="1:1" x14ac:dyDescent="0.2">
      <c r="A121" s="66"/>
    </row>
    <row r="122" spans="1:1" x14ac:dyDescent="0.2">
      <c r="A122" s="66"/>
    </row>
    <row r="123" spans="1:1" x14ac:dyDescent="0.2">
      <c r="A123" s="66"/>
    </row>
    <row r="124" spans="1:1" x14ac:dyDescent="0.2">
      <c r="A124" s="66"/>
    </row>
    <row r="125" spans="1:1" x14ac:dyDescent="0.2">
      <c r="A125" s="63"/>
    </row>
    <row r="126" spans="1:1" x14ac:dyDescent="0.2">
      <c r="A126" s="66"/>
    </row>
    <row r="127" spans="1:1" x14ac:dyDescent="0.2">
      <c r="A127" s="63" t="s">
        <v>1173</v>
      </c>
    </row>
    <row r="128" spans="1:1" x14ac:dyDescent="0.2">
      <c r="A128" s="66"/>
    </row>
    <row r="129" spans="1:1" x14ac:dyDescent="0.2">
      <c r="A129" s="63" t="s">
        <v>1328</v>
      </c>
    </row>
    <row r="130" spans="1:1" x14ac:dyDescent="0.2">
      <c r="A130" s="66"/>
    </row>
    <row r="131" spans="1:1" x14ac:dyDescent="0.2">
      <c r="A131" s="66"/>
    </row>
    <row r="132" spans="1:1" x14ac:dyDescent="0.2">
      <c r="A132" s="66"/>
    </row>
    <row r="133" spans="1:1" x14ac:dyDescent="0.2">
      <c r="A133" s="66"/>
    </row>
    <row r="134" spans="1:1" x14ac:dyDescent="0.2">
      <c r="A134" s="66"/>
    </row>
    <row r="135" spans="1:1" x14ac:dyDescent="0.2">
      <c r="A135" s="66"/>
    </row>
    <row r="136" spans="1:1" x14ac:dyDescent="0.2">
      <c r="A136" s="66"/>
    </row>
    <row r="137" spans="1:1" x14ac:dyDescent="0.2">
      <c r="A137" s="66"/>
    </row>
    <row r="138" spans="1:1" x14ac:dyDescent="0.2">
      <c r="A138" s="66"/>
    </row>
    <row r="139" spans="1:1" x14ac:dyDescent="0.2">
      <c r="A139" s="66"/>
    </row>
    <row r="140" spans="1:1" x14ac:dyDescent="0.2">
      <c r="A140" s="66"/>
    </row>
    <row r="141" spans="1:1" x14ac:dyDescent="0.2">
      <c r="A141" s="66"/>
    </row>
    <row r="142" spans="1:1" x14ac:dyDescent="0.2">
      <c r="A142" s="66"/>
    </row>
    <row r="143" spans="1:1" x14ac:dyDescent="0.2">
      <c r="A143" s="14" t="s">
        <v>1174</v>
      </c>
    </row>
    <row r="145" spans="1:1" x14ac:dyDescent="0.2">
      <c r="A145" s="66"/>
    </row>
    <row r="146" spans="1:1" x14ac:dyDescent="0.2">
      <c r="A146" s="7" t="s">
        <v>947</v>
      </c>
    </row>
    <row r="148" spans="1:1" x14ac:dyDescent="0.2">
      <c r="A148" s="66"/>
    </row>
    <row r="149" spans="1:1" x14ac:dyDescent="0.2">
      <c r="A149" s="65"/>
    </row>
    <row r="150" spans="1:1" x14ac:dyDescent="0.2">
      <c r="A150" s="65"/>
    </row>
  </sheetData>
  <mergeCells count="12">
    <mergeCell ref="A101:B101"/>
    <mergeCell ref="A1:G1"/>
    <mergeCell ref="A75:G75"/>
    <mergeCell ref="A76:G76"/>
    <mergeCell ref="A93:B93"/>
    <mergeCell ref="A94:B94"/>
    <mergeCell ref="A95:B95"/>
    <mergeCell ref="A96:B96"/>
    <mergeCell ref="A97:B97"/>
    <mergeCell ref="A98:B98"/>
    <mergeCell ref="A99:B99"/>
    <mergeCell ref="A100:B100"/>
  </mergeCells>
  <conditionalFormatting sqref="F2:F3 F5:F74">
    <cfRule type="cellIs" dxfId="105" priority="2" stopIfTrue="1" operator="between">
      <formula>0.009</formula>
      <formula>-0.009</formula>
    </cfRule>
  </conditionalFormatting>
  <conditionalFormatting sqref="F77:F65536">
    <cfRule type="cellIs" dxfId="104"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7"/>
  <sheetViews>
    <sheetView workbookViewId="0">
      <selection sqref="A1:G1"/>
    </sheetView>
  </sheetViews>
  <sheetFormatPr defaultColWidth="9.109375" defaultRowHeight="10.199999999999999" x14ac:dyDescent="0.2"/>
  <cols>
    <col min="1" max="1" width="38.6640625" style="7" bestFit="1" customWidth="1"/>
    <col min="2" max="2" width="34.6640625" style="7" bestFit="1" customWidth="1"/>
    <col min="3" max="3" width="24.6640625" style="7" bestFit="1" customWidth="1"/>
    <col min="4" max="4" width="15.109375" style="7" bestFit="1" customWidth="1"/>
    <col min="5" max="5" width="32.5546875" style="10" customWidth="1"/>
    <col min="6" max="6" width="13.5546875" style="11" bestFit="1" customWidth="1"/>
    <col min="7" max="7" width="4.5546875" style="10" bestFit="1" customWidth="1"/>
    <col min="8" max="16384" width="9.109375" style="7"/>
  </cols>
  <sheetData>
    <row r="1" spans="1:9" s="1" customFormat="1" ht="13.8" x14ac:dyDescent="0.2">
      <c r="A1" s="82" t="s">
        <v>1175</v>
      </c>
      <c r="B1" s="83"/>
      <c r="C1" s="83"/>
      <c r="D1" s="83"/>
      <c r="E1" s="83"/>
      <c r="F1" s="83"/>
      <c r="G1" s="83"/>
    </row>
    <row r="2" spans="1:9" s="1" customFormat="1" ht="11.4" x14ac:dyDescent="0.2">
      <c r="E2" s="5"/>
      <c r="F2" s="9"/>
      <c r="G2" s="10"/>
    </row>
    <row r="3" spans="1:9" s="1" customFormat="1" ht="12" x14ac:dyDescent="0.2">
      <c r="A3" s="8" t="s">
        <v>7</v>
      </c>
      <c r="B3" s="2"/>
      <c r="C3" s="3"/>
      <c r="D3" s="3"/>
      <c r="E3" s="4"/>
      <c r="F3" s="9"/>
      <c r="G3" s="10"/>
    </row>
    <row r="4" spans="1:9" s="1" customFormat="1" ht="26.25" customHeight="1" x14ac:dyDescent="0.2">
      <c r="A4" s="6" t="s">
        <v>2</v>
      </c>
      <c r="B4" s="6" t="s">
        <v>0</v>
      </c>
      <c r="C4" s="13" t="s">
        <v>979</v>
      </c>
      <c r="D4" s="13" t="s">
        <v>1</v>
      </c>
      <c r="E4" s="53" t="s">
        <v>6</v>
      </c>
      <c r="F4" s="12" t="s">
        <v>3</v>
      </c>
      <c r="G4" s="12" t="s">
        <v>5</v>
      </c>
    </row>
    <row r="5" spans="1:9" x14ac:dyDescent="0.2">
      <c r="A5" s="16" t="s">
        <v>25</v>
      </c>
      <c r="B5" s="17"/>
      <c r="C5" s="17"/>
      <c r="D5" s="17"/>
      <c r="E5" s="18"/>
      <c r="F5" s="19"/>
      <c r="G5" s="18"/>
    </row>
    <row r="6" spans="1:9" x14ac:dyDescent="0.2">
      <c r="A6" s="20" t="s">
        <v>26</v>
      </c>
      <c r="B6" s="21"/>
      <c r="C6" s="21"/>
      <c r="D6" s="21"/>
      <c r="E6" s="22"/>
      <c r="F6" s="23"/>
      <c r="G6" s="22"/>
    </row>
    <row r="7" spans="1:9" x14ac:dyDescent="0.2">
      <c r="A7" s="21" t="s">
        <v>69</v>
      </c>
      <c r="B7" s="21" t="s">
        <v>68</v>
      </c>
      <c r="C7" s="21" t="s">
        <v>70</v>
      </c>
      <c r="D7" s="24">
        <v>2000</v>
      </c>
      <c r="E7" s="22">
        <v>2176.4007431999999</v>
      </c>
      <c r="F7" s="23">
        <v>7.5618055573541101</v>
      </c>
      <c r="G7" s="22">
        <v>7.4455999999999998</v>
      </c>
    </row>
    <row r="8" spans="1:9" x14ac:dyDescent="0.2">
      <c r="A8" s="21" t="s">
        <v>72</v>
      </c>
      <c r="B8" s="21" t="s">
        <v>71</v>
      </c>
      <c r="C8" s="21" t="s">
        <v>60</v>
      </c>
      <c r="D8" s="24">
        <v>2000</v>
      </c>
      <c r="E8" s="22">
        <v>2075.1637808</v>
      </c>
      <c r="F8" s="23">
        <v>7.2100623284116301</v>
      </c>
      <c r="G8" s="22">
        <v>8.3000000000000007</v>
      </c>
    </row>
    <row r="9" spans="1:9" x14ac:dyDescent="0.2">
      <c r="A9" s="21" t="s">
        <v>63</v>
      </c>
      <c r="B9" s="21" t="s">
        <v>62</v>
      </c>
      <c r="C9" s="21" t="s">
        <v>60</v>
      </c>
      <c r="D9" s="24">
        <v>2000</v>
      </c>
      <c r="E9" s="22">
        <v>2054.6249315</v>
      </c>
      <c r="F9" s="23">
        <v>7.1387010291363699</v>
      </c>
      <c r="G9" s="22">
        <v>7.9668000000000001</v>
      </c>
    </row>
    <row r="10" spans="1:9" x14ac:dyDescent="0.2">
      <c r="A10" s="21" t="s">
        <v>74</v>
      </c>
      <c r="B10" s="21" t="s">
        <v>73</v>
      </c>
      <c r="C10" s="21" t="s">
        <v>75</v>
      </c>
      <c r="D10" s="24">
        <v>1500</v>
      </c>
      <c r="E10" s="22">
        <v>1509.2866644000001</v>
      </c>
      <c r="F10" s="23">
        <v>5.2439479825391597</v>
      </c>
      <c r="G10" s="22">
        <v>8.0500000000000007</v>
      </c>
    </row>
    <row r="11" spans="1:9" x14ac:dyDescent="0.2">
      <c r="A11" s="20" t="s">
        <v>29</v>
      </c>
      <c r="B11" s="20"/>
      <c r="C11" s="20"/>
      <c r="D11" s="20"/>
      <c r="E11" s="25">
        <f>SUM(E6:E10)</f>
        <v>7815.4761199000004</v>
      </c>
      <c r="F11" s="26">
        <f>SUM(F6:F10)</f>
        <v>27.154516897441269</v>
      </c>
      <c r="G11" s="25"/>
      <c r="H11" s="14"/>
      <c r="I11" s="14"/>
    </row>
    <row r="12" spans="1:9" x14ac:dyDescent="0.2">
      <c r="A12" s="21"/>
      <c r="B12" s="21"/>
      <c r="C12" s="21"/>
      <c r="D12" s="21"/>
      <c r="E12" s="22"/>
      <c r="F12" s="23"/>
      <c r="G12" s="22"/>
    </row>
    <row r="13" spans="1:9" x14ac:dyDescent="0.2">
      <c r="A13" s="20" t="s">
        <v>36</v>
      </c>
      <c r="B13" s="21"/>
      <c r="C13" s="21"/>
      <c r="D13" s="21"/>
      <c r="E13" s="22"/>
      <c r="F13" s="23"/>
      <c r="G13" s="22"/>
    </row>
    <row r="14" spans="1:9" x14ac:dyDescent="0.2">
      <c r="A14" s="21" t="s">
        <v>1176</v>
      </c>
      <c r="B14" s="21" t="s">
        <v>1177</v>
      </c>
      <c r="C14" s="21" t="s">
        <v>37</v>
      </c>
      <c r="D14" s="24">
        <v>7500000</v>
      </c>
      <c r="E14" s="22">
        <v>7905.2387500000004</v>
      </c>
      <c r="F14" s="23">
        <v>27.466393079827998</v>
      </c>
      <c r="G14" s="22">
        <v>7.5234919375458498</v>
      </c>
    </row>
    <row r="15" spans="1:9" x14ac:dyDescent="0.2">
      <c r="A15" s="21" t="s">
        <v>1178</v>
      </c>
      <c r="B15" s="21" t="s">
        <v>1179</v>
      </c>
      <c r="C15" s="21" t="s">
        <v>37</v>
      </c>
      <c r="D15" s="24">
        <v>7000000</v>
      </c>
      <c r="E15" s="22">
        <v>7194.18</v>
      </c>
      <c r="F15" s="23">
        <v>24.995851740345898</v>
      </c>
      <c r="G15" s="22">
        <v>7.1029637846147899</v>
      </c>
    </row>
    <row r="16" spans="1:9" x14ac:dyDescent="0.2">
      <c r="A16" s="21" t="s">
        <v>1180</v>
      </c>
      <c r="B16" s="21" t="s">
        <v>1181</v>
      </c>
      <c r="C16" s="21" t="s">
        <v>37</v>
      </c>
      <c r="D16" s="24">
        <v>1500000</v>
      </c>
      <c r="E16" s="22">
        <v>1542.1465000000001</v>
      </c>
      <c r="F16" s="23">
        <v>5.3581179892487096</v>
      </c>
      <c r="G16" s="22">
        <v>6.8065204128124996</v>
      </c>
    </row>
    <row r="17" spans="1:9" x14ac:dyDescent="0.2">
      <c r="A17" s="21" t="s">
        <v>1182</v>
      </c>
      <c r="B17" s="21" t="s">
        <v>1183</v>
      </c>
      <c r="C17" s="21" t="s">
        <v>37</v>
      </c>
      <c r="D17" s="24">
        <v>1500000</v>
      </c>
      <c r="E17" s="22">
        <v>1539.4817499999999</v>
      </c>
      <c r="F17" s="23">
        <v>5.3488594363733197</v>
      </c>
      <c r="G17" s="22">
        <v>7.3368846366642497</v>
      </c>
    </row>
    <row r="18" spans="1:9" x14ac:dyDescent="0.2">
      <c r="A18" s="21" t="s">
        <v>1184</v>
      </c>
      <c r="B18" s="21" t="s">
        <v>1185</v>
      </c>
      <c r="C18" s="21" t="s">
        <v>37</v>
      </c>
      <c r="D18" s="24">
        <v>1500000</v>
      </c>
      <c r="E18" s="22">
        <v>1536.9735000000001</v>
      </c>
      <c r="F18" s="23">
        <v>5.3401446356416598</v>
      </c>
      <c r="G18" s="22">
        <v>7.40741463662191</v>
      </c>
    </row>
    <row r="19" spans="1:9" x14ac:dyDescent="0.2">
      <c r="A19" s="21" t="s">
        <v>1186</v>
      </c>
      <c r="B19" s="21" t="s">
        <v>1187</v>
      </c>
      <c r="C19" s="21" t="s">
        <v>37</v>
      </c>
      <c r="D19" s="24">
        <v>500000</v>
      </c>
      <c r="E19" s="22">
        <v>513.30111109999996</v>
      </c>
      <c r="F19" s="23">
        <v>1.78344140280204</v>
      </c>
      <c r="G19" s="22">
        <v>6.7359831580499998</v>
      </c>
    </row>
    <row r="20" spans="1:9" x14ac:dyDescent="0.2">
      <c r="A20" s="20" t="s">
        <v>29</v>
      </c>
      <c r="B20" s="20"/>
      <c r="C20" s="20"/>
      <c r="D20" s="20"/>
      <c r="E20" s="25">
        <f>SUM(E14:E19)</f>
        <v>20231.3216111</v>
      </c>
      <c r="F20" s="26">
        <f>SUM(F14:F19)</f>
        <v>70.292808284239626</v>
      </c>
      <c r="G20" s="25"/>
      <c r="H20" s="14"/>
      <c r="I20" s="14"/>
    </row>
    <row r="21" spans="1:9" x14ac:dyDescent="0.2">
      <c r="A21" s="21"/>
      <c r="B21" s="21"/>
      <c r="C21" s="21"/>
      <c r="D21" s="21"/>
      <c r="E21" s="22"/>
      <c r="F21" s="23"/>
      <c r="G21" s="22"/>
    </row>
    <row r="22" spans="1:9" x14ac:dyDescent="0.2">
      <c r="A22" s="20" t="s">
        <v>1038</v>
      </c>
      <c r="B22" s="21"/>
      <c r="C22" s="21"/>
      <c r="D22" s="21"/>
      <c r="E22" s="22"/>
      <c r="F22" s="23"/>
      <c r="G22" s="22"/>
    </row>
    <row r="23" spans="1:9" x14ac:dyDescent="0.2">
      <c r="A23" s="21" t="s">
        <v>1039</v>
      </c>
      <c r="B23" s="21" t="s">
        <v>1040</v>
      </c>
      <c r="C23" s="21" t="s">
        <v>1041</v>
      </c>
      <c r="D23" s="24">
        <v>789.46100000000001</v>
      </c>
      <c r="E23" s="22">
        <v>86.134887699999993</v>
      </c>
      <c r="F23" s="23">
        <v>0.29927175614462498</v>
      </c>
      <c r="G23" s="22">
        <v>6.64</v>
      </c>
    </row>
    <row r="24" spans="1:9" x14ac:dyDescent="0.2">
      <c r="A24" s="20" t="s">
        <v>29</v>
      </c>
      <c r="B24" s="20"/>
      <c r="C24" s="20"/>
      <c r="D24" s="20"/>
      <c r="E24" s="25">
        <f>SUM(E23:E23)</f>
        <v>86.134887699999993</v>
      </c>
      <c r="F24" s="26">
        <f>SUM(F23:F23)</f>
        <v>0.29927175614462498</v>
      </c>
      <c r="G24" s="25"/>
      <c r="H24" s="14"/>
      <c r="I24" s="14"/>
    </row>
    <row r="25" spans="1:9" x14ac:dyDescent="0.2">
      <c r="A25" s="21"/>
      <c r="B25" s="21"/>
      <c r="C25" s="21"/>
      <c r="D25" s="21"/>
      <c r="E25" s="22"/>
      <c r="F25" s="23"/>
      <c r="G25" s="22"/>
    </row>
    <row r="26" spans="1:9" x14ac:dyDescent="0.2">
      <c r="A26" s="20" t="s">
        <v>39</v>
      </c>
      <c r="B26" s="20"/>
      <c r="C26" s="20"/>
      <c r="D26" s="20"/>
      <c r="E26" s="25">
        <f>E11+E20+E24</f>
        <v>28132.932618699997</v>
      </c>
      <c r="F26" s="26">
        <f>F11+F20+F24</f>
        <v>97.746596937825515</v>
      </c>
      <c r="G26" s="25"/>
      <c r="H26" s="14"/>
      <c r="I26" s="14"/>
    </row>
    <row r="27" spans="1:9" x14ac:dyDescent="0.2">
      <c r="A27" s="20"/>
      <c r="B27" s="20"/>
      <c r="C27" s="20"/>
      <c r="D27" s="20"/>
      <c r="E27" s="25"/>
      <c r="F27" s="26"/>
      <c r="G27" s="25"/>
      <c r="H27" s="14"/>
      <c r="I27" s="14"/>
    </row>
    <row r="28" spans="1:9" x14ac:dyDescent="0.2">
      <c r="A28" s="20" t="s">
        <v>41</v>
      </c>
      <c r="B28" s="20"/>
      <c r="C28" s="20"/>
      <c r="D28" s="20"/>
      <c r="E28" s="25">
        <f>E30-(E11+E20+E24)</f>
        <v>648.56310600000143</v>
      </c>
      <c r="F28" s="26">
        <f>F30-(F11+F20+F24)</f>
        <v>2.2534030621744847</v>
      </c>
      <c r="G28" s="25"/>
      <c r="H28" s="14"/>
      <c r="I28" s="14"/>
    </row>
    <row r="29" spans="1:9" x14ac:dyDescent="0.2">
      <c r="A29" s="20"/>
      <c r="B29" s="20"/>
      <c r="C29" s="20"/>
      <c r="D29" s="20"/>
      <c r="E29" s="25"/>
      <c r="F29" s="26"/>
      <c r="G29" s="25"/>
      <c r="H29" s="14"/>
      <c r="I29" s="14"/>
    </row>
    <row r="30" spans="1:9" x14ac:dyDescent="0.2">
      <c r="A30" s="27" t="s">
        <v>40</v>
      </c>
      <c r="B30" s="27"/>
      <c r="C30" s="27"/>
      <c r="D30" s="27"/>
      <c r="E30" s="28">
        <v>28781.495724699998</v>
      </c>
      <c r="F30" s="29">
        <v>100</v>
      </c>
      <c r="G30" s="28"/>
      <c r="H30" s="14"/>
      <c r="I30" s="14"/>
    </row>
    <row r="32" spans="1:9" x14ac:dyDescent="0.2">
      <c r="A32" s="14" t="s">
        <v>42</v>
      </c>
    </row>
    <row r="33" spans="1:7" x14ac:dyDescent="0.2">
      <c r="A33" s="14" t="s">
        <v>1043</v>
      </c>
    </row>
    <row r="34" spans="1:7" x14ac:dyDescent="0.2">
      <c r="A34" s="14" t="s">
        <v>1188</v>
      </c>
    </row>
    <row r="35" spans="1:7" x14ac:dyDescent="0.2">
      <c r="A35" s="14"/>
    </row>
    <row r="36" spans="1:7" ht="33.75" customHeight="1" x14ac:dyDescent="0.2">
      <c r="A36" s="84" t="s">
        <v>1189</v>
      </c>
      <c r="B36" s="84"/>
      <c r="C36" s="84"/>
      <c r="D36" s="84"/>
      <c r="E36" s="84"/>
      <c r="F36" s="84"/>
      <c r="G36" s="84"/>
    </row>
    <row r="38" spans="1:7" x14ac:dyDescent="0.2">
      <c r="A38" s="14" t="s">
        <v>43</v>
      </c>
    </row>
    <row r="39" spans="1:7" x14ac:dyDescent="0.2">
      <c r="A39" s="14" t="s">
        <v>44</v>
      </c>
    </row>
    <row r="40" spans="1:7" x14ac:dyDescent="0.2">
      <c r="A40" s="14" t="s">
        <v>45</v>
      </c>
      <c r="B40" s="14"/>
      <c r="C40" s="30" t="s">
        <v>47</v>
      </c>
      <c r="D40" s="14" t="s">
        <v>46</v>
      </c>
    </row>
    <row r="41" spans="1:7" x14ac:dyDescent="0.2">
      <c r="A41" s="7" t="s">
        <v>48</v>
      </c>
      <c r="C41" s="31">
        <v>37.843899999999998</v>
      </c>
      <c r="D41" s="31">
        <v>39.167299999999997</v>
      </c>
    </row>
    <row r="42" spans="1:7" x14ac:dyDescent="0.2">
      <c r="A42" s="7" t="s">
        <v>1069</v>
      </c>
      <c r="C42" s="31">
        <v>10.251300000000001</v>
      </c>
      <c r="D42" s="31">
        <v>10.2486</v>
      </c>
    </row>
    <row r="43" spans="1:7" x14ac:dyDescent="0.2">
      <c r="A43" s="7" t="s">
        <v>50</v>
      </c>
      <c r="C43" s="31">
        <v>41.039000000000001</v>
      </c>
      <c r="D43" s="31">
        <v>42.629600000000003</v>
      </c>
    </row>
    <row r="44" spans="1:7" x14ac:dyDescent="0.2">
      <c r="A44" s="7" t="s">
        <v>1071</v>
      </c>
      <c r="C44" s="31">
        <v>10.148199999999999</v>
      </c>
      <c r="D44" s="31">
        <v>10.146800000000001</v>
      </c>
    </row>
    <row r="46" spans="1:7" x14ac:dyDescent="0.2">
      <c r="A46" s="14" t="s">
        <v>53</v>
      </c>
    </row>
    <row r="47" spans="1:7" x14ac:dyDescent="0.2">
      <c r="A47" s="85" t="s">
        <v>57</v>
      </c>
      <c r="B47" s="86"/>
      <c r="C47" s="33" t="s">
        <v>58</v>
      </c>
    </row>
    <row r="48" spans="1:7" x14ac:dyDescent="0.2">
      <c r="A48" s="80" t="s">
        <v>1069</v>
      </c>
      <c r="B48" s="81"/>
      <c r="C48" s="34">
        <v>0.35565771000000002</v>
      </c>
    </row>
    <row r="49" spans="1:5" x14ac:dyDescent="0.2">
      <c r="A49" s="80" t="s">
        <v>1071</v>
      </c>
      <c r="B49" s="81"/>
      <c r="C49" s="34">
        <v>0.37934039000000003</v>
      </c>
    </row>
    <row r="50" spans="1:5" x14ac:dyDescent="0.2">
      <c r="A50" s="7" t="s">
        <v>59</v>
      </c>
    </row>
    <row r="51" spans="1:5" x14ac:dyDescent="0.2">
      <c r="A51" s="7" t="s">
        <v>52</v>
      </c>
    </row>
    <row r="53" spans="1:5" x14ac:dyDescent="0.2">
      <c r="A53" s="14" t="s">
        <v>1061</v>
      </c>
      <c r="D53" s="32">
        <v>6.1239944102609298</v>
      </c>
      <c r="E53" s="10" t="s">
        <v>55</v>
      </c>
    </row>
    <row r="55" spans="1:5" x14ac:dyDescent="0.2">
      <c r="A55" s="14" t="s">
        <v>1326</v>
      </c>
      <c r="D55" s="30" t="s">
        <v>54</v>
      </c>
    </row>
    <row r="57" spans="1:5" x14ac:dyDescent="0.2">
      <c r="A57" s="14" t="s">
        <v>1062</v>
      </c>
    </row>
    <row r="58" spans="1:5" ht="14.4" x14ac:dyDescent="0.3">
      <c r="A58" s="35"/>
    </row>
    <row r="59" spans="1:5" x14ac:dyDescent="0.2">
      <c r="A59" s="63" t="s">
        <v>948</v>
      </c>
    </row>
    <row r="60" spans="1:5" x14ac:dyDescent="0.2">
      <c r="A60" s="66"/>
    </row>
    <row r="61" spans="1:5" x14ac:dyDescent="0.2">
      <c r="A61" s="66"/>
    </row>
    <row r="62" spans="1:5" x14ac:dyDescent="0.2">
      <c r="A62" s="66"/>
    </row>
    <row r="63" spans="1:5" x14ac:dyDescent="0.2">
      <c r="A63" s="66"/>
    </row>
    <row r="64" spans="1:5" x14ac:dyDescent="0.2">
      <c r="A64" s="66"/>
    </row>
    <row r="65" spans="1:1" x14ac:dyDescent="0.2">
      <c r="A65" s="66"/>
    </row>
    <row r="66" spans="1:1" x14ac:dyDescent="0.2">
      <c r="A66" s="66"/>
    </row>
    <row r="67" spans="1:1" x14ac:dyDescent="0.2">
      <c r="A67" s="66"/>
    </row>
    <row r="68" spans="1:1" x14ac:dyDescent="0.2">
      <c r="A68" s="66"/>
    </row>
    <row r="69" spans="1:1" x14ac:dyDescent="0.2">
      <c r="A69" s="66"/>
    </row>
    <row r="70" spans="1:1" x14ac:dyDescent="0.2">
      <c r="A70" s="66"/>
    </row>
    <row r="71" spans="1:1" x14ac:dyDescent="0.2">
      <c r="A71" s="66"/>
    </row>
    <row r="72" spans="1:1" x14ac:dyDescent="0.2">
      <c r="A72" s="66"/>
    </row>
    <row r="73" spans="1:1" x14ac:dyDescent="0.2">
      <c r="A73" s="66"/>
    </row>
    <row r="74" spans="1:1" x14ac:dyDescent="0.2">
      <c r="A74" s="66"/>
    </row>
    <row r="75" spans="1:1" x14ac:dyDescent="0.2">
      <c r="A75" s="63" t="s">
        <v>1190</v>
      </c>
    </row>
    <row r="76" spans="1:1" x14ac:dyDescent="0.2">
      <c r="A76" s="66"/>
    </row>
    <row r="77" spans="1:1" x14ac:dyDescent="0.2">
      <c r="A77" s="63" t="s">
        <v>949</v>
      </c>
    </row>
    <row r="78" spans="1:1" x14ac:dyDescent="0.2">
      <c r="A78" s="66"/>
    </row>
    <row r="79" spans="1:1" x14ac:dyDescent="0.2">
      <c r="A79" s="66"/>
    </row>
    <row r="80" spans="1:1" x14ac:dyDescent="0.2">
      <c r="A80" s="66"/>
    </row>
    <row r="81" spans="1:1" x14ac:dyDescent="0.2">
      <c r="A81" s="66"/>
    </row>
    <row r="82" spans="1:1" x14ac:dyDescent="0.2">
      <c r="A82" s="66"/>
    </row>
    <row r="83" spans="1:1" x14ac:dyDescent="0.2">
      <c r="A83" s="66"/>
    </row>
    <row r="84" spans="1:1" x14ac:dyDescent="0.2">
      <c r="A84" s="66"/>
    </row>
    <row r="85" spans="1:1" x14ac:dyDescent="0.2">
      <c r="A85" s="66"/>
    </row>
    <row r="86" spans="1:1" x14ac:dyDescent="0.2">
      <c r="A86" s="66"/>
    </row>
    <row r="87" spans="1:1" x14ac:dyDescent="0.2">
      <c r="A87" s="66"/>
    </row>
    <row r="88" spans="1:1" x14ac:dyDescent="0.2">
      <c r="A88" s="66"/>
    </row>
    <row r="89" spans="1:1" x14ac:dyDescent="0.2">
      <c r="A89" s="66"/>
    </row>
    <row r="90" spans="1:1" x14ac:dyDescent="0.2">
      <c r="A90" s="66"/>
    </row>
    <row r="91" spans="1:1" x14ac:dyDescent="0.2">
      <c r="A91" s="66"/>
    </row>
    <row r="92" spans="1:1" x14ac:dyDescent="0.2">
      <c r="A92" s="7" t="s">
        <v>947</v>
      </c>
    </row>
    <row r="93" spans="1:1" x14ac:dyDescent="0.2">
      <c r="A93" s="65"/>
    </row>
    <row r="94" spans="1:1" x14ac:dyDescent="0.2">
      <c r="A94" s="66"/>
    </row>
    <row r="95" spans="1:1" x14ac:dyDescent="0.2">
      <c r="A95" s="65"/>
    </row>
    <row r="96" spans="1:1" x14ac:dyDescent="0.2">
      <c r="A96" s="66"/>
    </row>
    <row r="97" spans="1:1" x14ac:dyDescent="0.2">
      <c r="A97" s="65"/>
    </row>
  </sheetData>
  <mergeCells count="5">
    <mergeCell ref="A1:G1"/>
    <mergeCell ref="A36:G36"/>
    <mergeCell ref="A47:B47"/>
    <mergeCell ref="A48:B48"/>
    <mergeCell ref="A49:B49"/>
  </mergeCells>
  <conditionalFormatting sqref="F2:F3 F5:F35">
    <cfRule type="cellIs" dxfId="103" priority="2" stopIfTrue="1" operator="between">
      <formula>0.009</formula>
      <formula>-0.009</formula>
    </cfRule>
  </conditionalFormatting>
  <conditionalFormatting sqref="F37:F65536">
    <cfRule type="cellIs" dxfId="102"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20"/>
  <sheetViews>
    <sheetView workbookViewId="0">
      <selection sqref="A1:G1"/>
    </sheetView>
  </sheetViews>
  <sheetFormatPr defaultColWidth="9.109375" defaultRowHeight="10.199999999999999" x14ac:dyDescent="0.2"/>
  <cols>
    <col min="1" max="1" width="38.6640625" style="7" bestFit="1" customWidth="1"/>
    <col min="2" max="2" width="52.44140625" style="7" customWidth="1"/>
    <col min="3" max="3" width="24.6640625" style="7" bestFit="1" customWidth="1"/>
    <col min="4" max="4" width="15.109375" style="7" bestFit="1" customWidth="1"/>
    <col min="5" max="5" width="32.5546875" style="10" customWidth="1"/>
    <col min="6" max="6" width="13.5546875" style="11" bestFit="1" customWidth="1"/>
    <col min="7" max="7" width="4.5546875" style="10" bestFit="1" customWidth="1"/>
    <col min="8" max="16384" width="9.109375" style="7"/>
  </cols>
  <sheetData>
    <row r="1" spans="1:7" s="1" customFormat="1" ht="13.8" x14ac:dyDescent="0.2">
      <c r="A1" s="82" t="s">
        <v>1191</v>
      </c>
      <c r="B1" s="83"/>
      <c r="C1" s="83"/>
      <c r="D1" s="83"/>
      <c r="E1" s="83"/>
      <c r="F1" s="83"/>
      <c r="G1" s="83"/>
    </row>
    <row r="2" spans="1:7" s="1" customFormat="1" ht="11.4" x14ac:dyDescent="0.2">
      <c r="E2" s="5"/>
      <c r="F2" s="9"/>
      <c r="G2" s="10"/>
    </row>
    <row r="3" spans="1:7" s="1" customFormat="1" ht="12" x14ac:dyDescent="0.2">
      <c r="A3" s="8" t="s">
        <v>7</v>
      </c>
      <c r="B3" s="2"/>
      <c r="C3" s="3"/>
      <c r="D3" s="3"/>
      <c r="E3" s="4"/>
      <c r="F3" s="9"/>
      <c r="G3" s="10"/>
    </row>
    <row r="4" spans="1:7" s="1" customFormat="1" ht="26.25" customHeight="1" x14ac:dyDescent="0.2">
      <c r="A4" s="6" t="s">
        <v>2</v>
      </c>
      <c r="B4" s="6" t="s">
        <v>0</v>
      </c>
      <c r="C4" s="13" t="s">
        <v>979</v>
      </c>
      <c r="D4" s="13" t="s">
        <v>1</v>
      </c>
      <c r="E4" s="53" t="s">
        <v>6</v>
      </c>
      <c r="F4" s="12" t="s">
        <v>3</v>
      </c>
      <c r="G4" s="12" t="s">
        <v>5</v>
      </c>
    </row>
    <row r="5" spans="1:7" x14ac:dyDescent="0.2">
      <c r="A5" s="16" t="s">
        <v>25</v>
      </c>
      <c r="B5" s="17"/>
      <c r="C5" s="17"/>
      <c r="D5" s="17"/>
      <c r="E5" s="18"/>
      <c r="F5" s="19"/>
      <c r="G5" s="18"/>
    </row>
    <row r="6" spans="1:7" x14ac:dyDescent="0.2">
      <c r="A6" s="20" t="s">
        <v>26</v>
      </c>
      <c r="B6" s="21"/>
      <c r="C6" s="21"/>
      <c r="D6" s="21"/>
      <c r="E6" s="22"/>
      <c r="F6" s="23"/>
      <c r="G6" s="22"/>
    </row>
    <row r="7" spans="1:7" x14ac:dyDescent="0.2">
      <c r="A7" s="21" t="s">
        <v>77</v>
      </c>
      <c r="B7" s="21" t="s">
        <v>76</v>
      </c>
      <c r="C7" s="21" t="s">
        <v>61</v>
      </c>
      <c r="D7" s="24">
        <v>5000</v>
      </c>
      <c r="E7" s="22">
        <v>5394.1285615999996</v>
      </c>
      <c r="F7" s="23">
        <v>7.1649224896611097</v>
      </c>
      <c r="G7" s="22">
        <v>7.81</v>
      </c>
    </row>
    <row r="8" spans="1:7" x14ac:dyDescent="0.2">
      <c r="A8" s="21" t="s">
        <v>1192</v>
      </c>
      <c r="B8" s="21" t="s">
        <v>1193</v>
      </c>
      <c r="C8" s="21" t="s">
        <v>28</v>
      </c>
      <c r="D8" s="24">
        <v>500</v>
      </c>
      <c r="E8" s="22">
        <v>5203.2873972999996</v>
      </c>
      <c r="F8" s="23">
        <v>6.9114316552415902</v>
      </c>
      <c r="G8" s="22">
        <v>7.7850000000000001</v>
      </c>
    </row>
    <row r="9" spans="1:7" x14ac:dyDescent="0.2">
      <c r="A9" s="21" t="s">
        <v>63</v>
      </c>
      <c r="B9" s="21" t="s">
        <v>62</v>
      </c>
      <c r="C9" s="21" t="s">
        <v>60</v>
      </c>
      <c r="D9" s="24">
        <v>5000</v>
      </c>
      <c r="E9" s="22">
        <v>5136.5623287999997</v>
      </c>
      <c r="F9" s="23">
        <v>6.8228019649291998</v>
      </c>
      <c r="G9" s="22">
        <v>7.9668000000000001</v>
      </c>
    </row>
    <row r="10" spans="1:7" x14ac:dyDescent="0.2">
      <c r="A10" s="21" t="s">
        <v>79</v>
      </c>
      <c r="B10" s="21" t="s">
        <v>78</v>
      </c>
      <c r="C10" s="21" t="s">
        <v>28</v>
      </c>
      <c r="D10" s="24">
        <v>5000</v>
      </c>
      <c r="E10" s="22">
        <v>5091.2181506999996</v>
      </c>
      <c r="F10" s="23">
        <v>6.7625721209917096</v>
      </c>
      <c r="G10" s="22">
        <v>7.84</v>
      </c>
    </row>
    <row r="11" spans="1:7" x14ac:dyDescent="0.2">
      <c r="A11" s="21" t="s">
        <v>81</v>
      </c>
      <c r="B11" s="21" t="s">
        <v>80</v>
      </c>
      <c r="C11" s="21" t="s">
        <v>28</v>
      </c>
      <c r="D11" s="24">
        <v>5000</v>
      </c>
      <c r="E11" s="22">
        <v>5069.2205479000004</v>
      </c>
      <c r="F11" s="23">
        <v>6.7333531067949899</v>
      </c>
      <c r="G11" s="22">
        <v>7.9188999999999998</v>
      </c>
    </row>
    <row r="12" spans="1:7" x14ac:dyDescent="0.2">
      <c r="A12" s="21" t="s">
        <v>83</v>
      </c>
      <c r="B12" s="21" t="s">
        <v>82</v>
      </c>
      <c r="C12" s="21" t="s">
        <v>28</v>
      </c>
      <c r="D12" s="24">
        <v>9000</v>
      </c>
      <c r="E12" s="22">
        <v>4850.6580000000004</v>
      </c>
      <c r="F12" s="23">
        <v>6.4430404646391599</v>
      </c>
      <c r="G12" s="22">
        <v>6.5425000000000004</v>
      </c>
    </row>
    <row r="13" spans="1:7" x14ac:dyDescent="0.2">
      <c r="A13" s="21" t="s">
        <v>69</v>
      </c>
      <c r="B13" s="21" t="s">
        <v>68</v>
      </c>
      <c r="C13" s="21" t="s">
        <v>70</v>
      </c>
      <c r="D13" s="24">
        <v>2500</v>
      </c>
      <c r="E13" s="22">
        <v>2720.5009289999998</v>
      </c>
      <c r="F13" s="23">
        <v>3.6135917167599598</v>
      </c>
      <c r="G13" s="22">
        <v>7.4455999999999998</v>
      </c>
    </row>
    <row r="14" spans="1:7" x14ac:dyDescent="0.2">
      <c r="A14" s="21" t="s">
        <v>1194</v>
      </c>
      <c r="B14" s="21" t="s">
        <v>1195</v>
      </c>
      <c r="C14" s="21" t="s">
        <v>28</v>
      </c>
      <c r="D14" s="24">
        <v>2500</v>
      </c>
      <c r="E14" s="22">
        <v>2687.5040205</v>
      </c>
      <c r="F14" s="23">
        <v>3.5697625256123899</v>
      </c>
      <c r="G14" s="22">
        <v>7.84</v>
      </c>
    </row>
    <row r="15" spans="1:7" x14ac:dyDescent="0.2">
      <c r="A15" s="21" t="s">
        <v>1196</v>
      </c>
      <c r="B15" s="21" t="s">
        <v>1197</v>
      </c>
      <c r="C15" s="21" t="s">
        <v>70</v>
      </c>
      <c r="D15" s="24">
        <v>2500</v>
      </c>
      <c r="E15" s="22">
        <v>2683.9166438000002</v>
      </c>
      <c r="F15" s="23">
        <v>3.5649974786352501</v>
      </c>
      <c r="G15" s="22">
        <v>7.5442999999999998</v>
      </c>
    </row>
    <row r="16" spans="1:7" x14ac:dyDescent="0.2">
      <c r="A16" s="21" t="s">
        <v>1198</v>
      </c>
      <c r="B16" s="21" t="s">
        <v>1199</v>
      </c>
      <c r="C16" s="21" t="s">
        <v>28</v>
      </c>
      <c r="D16" s="24">
        <v>2500</v>
      </c>
      <c r="E16" s="22">
        <v>2669.9626917999999</v>
      </c>
      <c r="F16" s="23">
        <v>3.5464626989460601</v>
      </c>
      <c r="G16" s="22">
        <v>7.95</v>
      </c>
    </row>
    <row r="17" spans="1:9" x14ac:dyDescent="0.2">
      <c r="A17" s="21" t="s">
        <v>85</v>
      </c>
      <c r="B17" s="21" t="s">
        <v>84</v>
      </c>
      <c r="C17" s="21" t="s">
        <v>75</v>
      </c>
      <c r="D17" s="24">
        <v>2500</v>
      </c>
      <c r="E17" s="22">
        <v>2642.335</v>
      </c>
      <c r="F17" s="23">
        <v>3.5097653403171898</v>
      </c>
      <c r="G17" s="22">
        <v>8.0399999999999991</v>
      </c>
    </row>
    <row r="18" spans="1:9" x14ac:dyDescent="0.2">
      <c r="A18" s="21" t="s">
        <v>1200</v>
      </c>
      <c r="B18" s="21" t="s">
        <v>1201</v>
      </c>
      <c r="C18" s="21" t="s">
        <v>27</v>
      </c>
      <c r="D18" s="24">
        <v>2500</v>
      </c>
      <c r="E18" s="22">
        <v>2582.7135274000002</v>
      </c>
      <c r="F18" s="23">
        <v>3.4305712267509101</v>
      </c>
      <c r="G18" s="22">
        <v>7.62</v>
      </c>
    </row>
    <row r="19" spans="1:9" x14ac:dyDescent="0.2">
      <c r="A19" s="21" t="s">
        <v>87</v>
      </c>
      <c r="B19" s="21" t="s">
        <v>86</v>
      </c>
      <c r="C19" s="21" t="s">
        <v>28</v>
      </c>
      <c r="D19" s="24">
        <v>250</v>
      </c>
      <c r="E19" s="22">
        <v>2503.5170204999999</v>
      </c>
      <c r="F19" s="23">
        <v>3.3253759524984798</v>
      </c>
      <c r="G19" s="22">
        <v>7.73</v>
      </c>
    </row>
    <row r="20" spans="1:9" x14ac:dyDescent="0.2">
      <c r="A20" s="21" t="s">
        <v>1202</v>
      </c>
      <c r="B20" s="21" t="s">
        <v>1203</v>
      </c>
      <c r="C20" s="21" t="s">
        <v>60</v>
      </c>
      <c r="D20" s="24">
        <v>2000</v>
      </c>
      <c r="E20" s="22">
        <v>2107.5810685000001</v>
      </c>
      <c r="F20" s="23">
        <v>2.7994614559205999</v>
      </c>
      <c r="G20" s="22">
        <v>8.3916000000000004</v>
      </c>
    </row>
    <row r="21" spans="1:9" x14ac:dyDescent="0.2">
      <c r="A21" s="21" t="s">
        <v>1204</v>
      </c>
      <c r="B21" s="21" t="s">
        <v>1205</v>
      </c>
      <c r="C21" s="21" t="s">
        <v>60</v>
      </c>
      <c r="D21" s="24">
        <v>2000</v>
      </c>
      <c r="E21" s="22">
        <v>2066.5577807999998</v>
      </c>
      <c r="F21" s="23">
        <v>2.7449709718164601</v>
      </c>
      <c r="G21" s="22">
        <v>8.3388000000000009</v>
      </c>
    </row>
    <row r="22" spans="1:9" x14ac:dyDescent="0.2">
      <c r="A22" s="21" t="s">
        <v>1206</v>
      </c>
      <c r="B22" s="21" t="s">
        <v>1207</v>
      </c>
      <c r="C22" s="21" t="s">
        <v>27</v>
      </c>
      <c r="D22" s="24">
        <v>200</v>
      </c>
      <c r="E22" s="22">
        <v>2052.6629588999999</v>
      </c>
      <c r="F22" s="23">
        <v>2.7265147335595801</v>
      </c>
      <c r="G22" s="22">
        <v>7.75</v>
      </c>
    </row>
    <row r="23" spans="1:9" x14ac:dyDescent="0.2">
      <c r="A23" s="21" t="s">
        <v>1208</v>
      </c>
      <c r="B23" s="21" t="s">
        <v>1209</v>
      </c>
      <c r="C23" s="21" t="s">
        <v>28</v>
      </c>
      <c r="D23" s="24">
        <v>200</v>
      </c>
      <c r="E23" s="22">
        <v>1994.7569589</v>
      </c>
      <c r="F23" s="23">
        <v>2.6495992509291</v>
      </c>
      <c r="G23" s="22">
        <v>7.7247000000000003</v>
      </c>
    </row>
    <row r="24" spans="1:9" x14ac:dyDescent="0.2">
      <c r="A24" s="21" t="s">
        <v>74</v>
      </c>
      <c r="B24" s="21" t="s">
        <v>73</v>
      </c>
      <c r="C24" s="21" t="s">
        <v>75</v>
      </c>
      <c r="D24" s="24">
        <v>1500</v>
      </c>
      <c r="E24" s="22">
        <v>1509.2866644000001</v>
      </c>
      <c r="F24" s="23">
        <v>2.0047579218055498</v>
      </c>
      <c r="G24" s="22">
        <v>8.0500000000000007</v>
      </c>
    </row>
    <row r="25" spans="1:9" x14ac:dyDescent="0.2">
      <c r="A25" s="21" t="s">
        <v>89</v>
      </c>
      <c r="B25" s="21" t="s">
        <v>88</v>
      </c>
      <c r="C25" s="21" t="s">
        <v>28</v>
      </c>
      <c r="D25" s="24">
        <v>1000</v>
      </c>
      <c r="E25" s="22">
        <v>1062.2855067999999</v>
      </c>
      <c r="F25" s="23">
        <v>1.4110144449087301</v>
      </c>
      <c r="G25" s="22">
        <v>7.835</v>
      </c>
    </row>
    <row r="26" spans="1:9" x14ac:dyDescent="0.2">
      <c r="A26" s="21" t="s">
        <v>1210</v>
      </c>
      <c r="B26" s="21" t="s">
        <v>1211</v>
      </c>
      <c r="C26" s="21" t="s">
        <v>28</v>
      </c>
      <c r="D26" s="24">
        <v>50</v>
      </c>
      <c r="E26" s="22">
        <v>512.29179450000004</v>
      </c>
      <c r="F26" s="23">
        <v>0.68046783790283905</v>
      </c>
      <c r="G26" s="22">
        <v>7.68</v>
      </c>
    </row>
    <row r="27" spans="1:9" x14ac:dyDescent="0.2">
      <c r="A27" s="20" t="s">
        <v>29</v>
      </c>
      <c r="B27" s="20"/>
      <c r="C27" s="20"/>
      <c r="D27" s="20"/>
      <c r="E27" s="25">
        <f>SUM(E6:E26)</f>
        <v>60540.947552100006</v>
      </c>
      <c r="F27" s="26">
        <f>SUM(F6:F26)</f>
        <v>80.41543535862084</v>
      </c>
      <c r="G27" s="25"/>
      <c r="H27" s="14"/>
      <c r="I27" s="14"/>
    </row>
    <row r="28" spans="1:9" x14ac:dyDescent="0.2">
      <c r="A28" s="21"/>
      <c r="B28" s="21"/>
      <c r="C28" s="21"/>
      <c r="D28" s="21"/>
      <c r="E28" s="22"/>
      <c r="F28" s="23"/>
      <c r="G28" s="22"/>
    </row>
    <row r="29" spans="1:9" x14ac:dyDescent="0.2">
      <c r="A29" s="20" t="s">
        <v>36</v>
      </c>
      <c r="B29" s="21"/>
      <c r="C29" s="21"/>
      <c r="D29" s="21"/>
      <c r="E29" s="22"/>
      <c r="F29" s="23"/>
      <c r="G29" s="22"/>
    </row>
    <row r="30" spans="1:9" x14ac:dyDescent="0.2">
      <c r="A30" s="21" t="s">
        <v>1182</v>
      </c>
      <c r="B30" s="21" t="s">
        <v>1183</v>
      </c>
      <c r="C30" s="21" t="s">
        <v>37</v>
      </c>
      <c r="D30" s="24">
        <v>5500000</v>
      </c>
      <c r="E30" s="22">
        <v>5644.7664167000003</v>
      </c>
      <c r="F30" s="23">
        <v>7.4978401767830798</v>
      </c>
      <c r="G30" s="22">
        <v>7.3368846366642497</v>
      </c>
    </row>
    <row r="31" spans="1:9" x14ac:dyDescent="0.2">
      <c r="A31" s="20" t="s">
        <v>29</v>
      </c>
      <c r="B31" s="20"/>
      <c r="C31" s="20"/>
      <c r="D31" s="20"/>
      <c r="E31" s="25">
        <f>SUM(E30:E30)</f>
        <v>5644.7664167000003</v>
      </c>
      <c r="F31" s="26">
        <f>SUM(F30:F30)</f>
        <v>7.4978401767830798</v>
      </c>
      <c r="G31" s="25"/>
      <c r="H31" s="14"/>
      <c r="I31" s="14"/>
    </row>
    <row r="32" spans="1:9" x14ac:dyDescent="0.2">
      <c r="A32" s="21"/>
      <c r="B32" s="21"/>
      <c r="C32" s="21"/>
      <c r="D32" s="21"/>
      <c r="E32" s="22"/>
      <c r="F32" s="23"/>
      <c r="G32" s="22"/>
    </row>
    <row r="33" spans="1:9" x14ac:dyDescent="0.2">
      <c r="A33" s="20" t="s">
        <v>1038</v>
      </c>
      <c r="B33" s="21"/>
      <c r="C33" s="21"/>
      <c r="D33" s="21"/>
      <c r="E33" s="22"/>
      <c r="F33" s="23"/>
      <c r="G33" s="22"/>
    </row>
    <row r="34" spans="1:9" x14ac:dyDescent="0.2">
      <c r="A34" s="21" t="s">
        <v>1039</v>
      </c>
      <c r="B34" s="21" t="s">
        <v>1040</v>
      </c>
      <c r="C34" s="21" t="s">
        <v>1041</v>
      </c>
      <c r="D34" s="24">
        <v>1954.4390000000001</v>
      </c>
      <c r="E34" s="22">
        <v>213.2409121</v>
      </c>
      <c r="F34" s="23">
        <v>0.28324401047793102</v>
      </c>
      <c r="G34" s="22">
        <v>6.64</v>
      </c>
    </row>
    <row r="35" spans="1:9" x14ac:dyDescent="0.2">
      <c r="A35" s="20" t="s">
        <v>29</v>
      </c>
      <c r="B35" s="20"/>
      <c r="C35" s="20"/>
      <c r="D35" s="20"/>
      <c r="E35" s="25">
        <f>SUM(E34:E34)</f>
        <v>213.2409121</v>
      </c>
      <c r="F35" s="26">
        <f>SUM(F34:F34)</f>
        <v>0.28324401047793102</v>
      </c>
      <c r="G35" s="25"/>
      <c r="H35" s="14"/>
      <c r="I35" s="14"/>
    </row>
    <row r="36" spans="1:9" x14ac:dyDescent="0.2">
      <c r="A36" s="21"/>
      <c r="B36" s="21"/>
      <c r="C36" s="21"/>
      <c r="D36" s="21"/>
      <c r="E36" s="22"/>
      <c r="F36" s="23"/>
      <c r="G36" s="22"/>
    </row>
    <row r="37" spans="1:9" x14ac:dyDescent="0.2">
      <c r="A37" s="20" t="s">
        <v>39</v>
      </c>
      <c r="B37" s="20"/>
      <c r="C37" s="20"/>
      <c r="D37" s="20"/>
      <c r="E37" s="25">
        <f>E27+E31+E35</f>
        <v>66398.954880899997</v>
      </c>
      <c r="F37" s="26">
        <f>F27+F31+F35</f>
        <v>88.196519545881856</v>
      </c>
      <c r="G37" s="25"/>
      <c r="H37" s="14"/>
      <c r="I37" s="14"/>
    </row>
    <row r="38" spans="1:9" x14ac:dyDescent="0.2">
      <c r="A38" s="20"/>
      <c r="B38" s="20"/>
      <c r="C38" s="20"/>
      <c r="D38" s="20"/>
      <c r="E38" s="25"/>
      <c r="F38" s="26"/>
      <c r="G38" s="25"/>
      <c r="H38" s="14"/>
      <c r="I38" s="14"/>
    </row>
    <row r="39" spans="1:9" x14ac:dyDescent="0.2">
      <c r="A39" s="20" t="s">
        <v>41</v>
      </c>
      <c r="B39" s="20"/>
      <c r="C39" s="20"/>
      <c r="D39" s="20"/>
      <c r="E39" s="25">
        <f>E41-(E27+E31+E35)</f>
        <v>8886.2777141999977</v>
      </c>
      <c r="F39" s="26">
        <f>F41-(F27+F31+F35)</f>
        <v>11.803480454118144</v>
      </c>
      <c r="G39" s="25"/>
      <c r="H39" s="14"/>
      <c r="I39" s="14"/>
    </row>
    <row r="40" spans="1:9" x14ac:dyDescent="0.2">
      <c r="A40" s="20"/>
      <c r="B40" s="20"/>
      <c r="C40" s="20"/>
      <c r="D40" s="20"/>
      <c r="E40" s="25"/>
      <c r="F40" s="26"/>
      <c r="G40" s="25"/>
      <c r="H40" s="14"/>
      <c r="I40" s="14"/>
    </row>
    <row r="41" spans="1:9" x14ac:dyDescent="0.2">
      <c r="A41" s="27" t="s">
        <v>40</v>
      </c>
      <c r="B41" s="27"/>
      <c r="C41" s="27"/>
      <c r="D41" s="27"/>
      <c r="E41" s="28">
        <v>75285.232595099995</v>
      </c>
      <c r="F41" s="29">
        <v>100</v>
      </c>
      <c r="G41" s="28"/>
      <c r="H41" s="14"/>
      <c r="I41" s="14"/>
    </row>
    <row r="43" spans="1:9" x14ac:dyDescent="0.2">
      <c r="A43" s="14" t="s">
        <v>42</v>
      </c>
    </row>
    <row r="44" spans="1:9" x14ac:dyDescent="0.2">
      <c r="A44" s="14" t="s">
        <v>1043</v>
      </c>
    </row>
    <row r="45" spans="1:9" x14ac:dyDescent="0.2">
      <c r="A45" s="14" t="s">
        <v>1188</v>
      </c>
    </row>
    <row r="46" spans="1:9" x14ac:dyDescent="0.2">
      <c r="A46" s="14"/>
    </row>
    <row r="47" spans="1:9" ht="33.75" customHeight="1" x14ac:dyDescent="0.2">
      <c r="A47" s="84" t="s">
        <v>1189</v>
      </c>
      <c r="B47" s="84"/>
      <c r="C47" s="84"/>
      <c r="D47" s="84"/>
      <c r="E47" s="84"/>
      <c r="F47" s="84"/>
      <c r="G47" s="84"/>
    </row>
    <row r="49" spans="1:4" x14ac:dyDescent="0.2">
      <c r="A49" s="14" t="s">
        <v>43</v>
      </c>
    </row>
    <row r="50" spans="1:4" x14ac:dyDescent="0.2">
      <c r="A50" s="14" t="s">
        <v>44</v>
      </c>
    </row>
    <row r="51" spans="1:4" x14ac:dyDescent="0.2">
      <c r="A51" s="14" t="s">
        <v>45</v>
      </c>
      <c r="B51" s="14"/>
      <c r="C51" s="30" t="s">
        <v>47</v>
      </c>
      <c r="D51" s="14" t="s">
        <v>46</v>
      </c>
    </row>
    <row r="52" spans="1:4" x14ac:dyDescent="0.2">
      <c r="A52" s="7" t="s">
        <v>48</v>
      </c>
      <c r="C52" s="31">
        <v>91.380899999999997</v>
      </c>
      <c r="D52" s="31">
        <v>94.631100000000004</v>
      </c>
    </row>
    <row r="53" spans="1:4" x14ac:dyDescent="0.2">
      <c r="A53" s="7" t="s">
        <v>90</v>
      </c>
      <c r="C53" s="31">
        <v>14.9503</v>
      </c>
      <c r="D53" s="31">
        <v>14.9953</v>
      </c>
    </row>
    <row r="54" spans="1:4" x14ac:dyDescent="0.2">
      <c r="A54" s="7" t="s">
        <v>91</v>
      </c>
      <c r="C54" s="31">
        <v>11.9199</v>
      </c>
      <c r="D54" s="31">
        <v>11.887600000000001</v>
      </c>
    </row>
    <row r="55" spans="1:4" x14ac:dyDescent="0.2">
      <c r="A55" s="7" t="s">
        <v>1212</v>
      </c>
      <c r="C55" s="31">
        <v>12.7622</v>
      </c>
      <c r="D55" s="31">
        <v>12.704599999999999</v>
      </c>
    </row>
    <row r="56" spans="1:4" x14ac:dyDescent="0.2">
      <c r="A56" s="7" t="s">
        <v>1213</v>
      </c>
      <c r="C56" s="31">
        <v>16.6004</v>
      </c>
      <c r="D56" s="31">
        <v>17.190899999999999</v>
      </c>
    </row>
    <row r="57" spans="1:4" x14ac:dyDescent="0.2">
      <c r="A57" s="7" t="s">
        <v>50</v>
      </c>
      <c r="C57" s="31">
        <v>98.441400000000002</v>
      </c>
      <c r="D57" s="31">
        <v>102.23009999999999</v>
      </c>
    </row>
    <row r="58" spans="1:4" x14ac:dyDescent="0.2">
      <c r="A58" s="7" t="s">
        <v>92</v>
      </c>
      <c r="C58" s="31">
        <v>16.727399999999999</v>
      </c>
      <c r="D58" s="31">
        <v>16.8233</v>
      </c>
    </row>
    <row r="59" spans="1:4" x14ac:dyDescent="0.2">
      <c r="A59" s="7" t="s">
        <v>93</v>
      </c>
      <c r="C59" s="31">
        <v>13.4953</v>
      </c>
      <c r="D59" s="31">
        <v>13.4975</v>
      </c>
    </row>
    <row r="60" spans="1:4" x14ac:dyDescent="0.2">
      <c r="A60" s="7" t="s">
        <v>1214</v>
      </c>
      <c r="C60" s="31">
        <v>14.841900000000001</v>
      </c>
      <c r="D60" s="31">
        <v>14.8705</v>
      </c>
    </row>
    <row r="61" spans="1:4" x14ac:dyDescent="0.2">
      <c r="A61" s="7" t="s">
        <v>1215</v>
      </c>
      <c r="C61" s="31">
        <v>18.610499999999998</v>
      </c>
      <c r="D61" s="31">
        <v>19.327400000000001</v>
      </c>
    </row>
    <row r="63" spans="1:4" x14ac:dyDescent="0.2">
      <c r="A63" s="14" t="s">
        <v>53</v>
      </c>
    </row>
    <row r="64" spans="1:4" x14ac:dyDescent="0.2">
      <c r="A64" s="85" t="s">
        <v>57</v>
      </c>
      <c r="B64" s="86"/>
      <c r="C64" s="33" t="s">
        <v>58</v>
      </c>
    </row>
    <row r="65" spans="1:5" x14ac:dyDescent="0.2">
      <c r="A65" s="80" t="s">
        <v>90</v>
      </c>
      <c r="B65" s="81"/>
      <c r="C65" s="34">
        <v>0.48</v>
      </c>
    </row>
    <row r="66" spans="1:5" x14ac:dyDescent="0.2">
      <c r="A66" s="80" t="s">
        <v>91</v>
      </c>
      <c r="B66" s="81"/>
      <c r="C66" s="34">
        <v>0.45</v>
      </c>
    </row>
    <row r="67" spans="1:5" x14ac:dyDescent="0.2">
      <c r="A67" s="80" t="s">
        <v>1212</v>
      </c>
      <c r="B67" s="81"/>
      <c r="C67" s="34">
        <v>0.5</v>
      </c>
    </row>
    <row r="68" spans="1:5" x14ac:dyDescent="0.2">
      <c r="A68" s="80" t="s">
        <v>92</v>
      </c>
      <c r="B68" s="81"/>
      <c r="C68" s="34">
        <v>0.54</v>
      </c>
    </row>
    <row r="69" spans="1:5" x14ac:dyDescent="0.2">
      <c r="A69" s="80" t="s">
        <v>93</v>
      </c>
      <c r="B69" s="81"/>
      <c r="C69" s="34">
        <v>0.51</v>
      </c>
    </row>
    <row r="70" spans="1:5" x14ac:dyDescent="0.2">
      <c r="A70" s="80" t="s">
        <v>1214</v>
      </c>
      <c r="B70" s="81"/>
      <c r="C70" s="34">
        <v>0.53</v>
      </c>
    </row>
    <row r="71" spans="1:5" x14ac:dyDescent="0.2">
      <c r="A71" s="7" t="s">
        <v>59</v>
      </c>
    </row>
    <row r="72" spans="1:5" x14ac:dyDescent="0.2">
      <c r="A72" s="7" t="s">
        <v>52</v>
      </c>
    </row>
    <row r="74" spans="1:5" x14ac:dyDescent="0.2">
      <c r="A74" s="14" t="s">
        <v>1061</v>
      </c>
      <c r="D74" s="32">
        <v>3.6610748010435401</v>
      </c>
      <c r="E74" s="10" t="s">
        <v>55</v>
      </c>
    </row>
    <row r="76" spans="1:5" x14ac:dyDescent="0.2">
      <c r="A76" s="14" t="s">
        <v>1326</v>
      </c>
      <c r="D76" s="30" t="s">
        <v>54</v>
      </c>
    </row>
    <row r="78" spans="1:5" x14ac:dyDescent="0.2">
      <c r="A78" s="14" t="s">
        <v>1216</v>
      </c>
    </row>
    <row r="79" spans="1:5" ht="14.4" x14ac:dyDescent="0.3">
      <c r="A79" s="35" t="s">
        <v>1217</v>
      </c>
    </row>
    <row r="81" spans="1:1" x14ac:dyDescent="0.2">
      <c r="A81" s="14" t="s">
        <v>1218</v>
      </c>
    </row>
    <row r="82" spans="1:1" x14ac:dyDescent="0.2">
      <c r="A82" s="63"/>
    </row>
    <row r="83" spans="1:1" x14ac:dyDescent="0.2">
      <c r="A83" s="63" t="s">
        <v>948</v>
      </c>
    </row>
    <row r="84" spans="1:1" x14ac:dyDescent="0.2">
      <c r="A84" s="65"/>
    </row>
    <row r="85" spans="1:1" x14ac:dyDescent="0.2">
      <c r="A85" s="66"/>
    </row>
    <row r="86" spans="1:1" x14ac:dyDescent="0.2">
      <c r="A86" s="66"/>
    </row>
    <row r="87" spans="1:1" x14ac:dyDescent="0.2">
      <c r="A87" s="66"/>
    </row>
    <row r="88" spans="1:1" x14ac:dyDescent="0.2">
      <c r="A88" s="66"/>
    </row>
    <row r="89" spans="1:1" x14ac:dyDescent="0.2">
      <c r="A89" s="66"/>
    </row>
    <row r="90" spans="1:1" x14ac:dyDescent="0.2">
      <c r="A90" s="66"/>
    </row>
    <row r="91" spans="1:1" x14ac:dyDescent="0.2">
      <c r="A91" s="66"/>
    </row>
    <row r="92" spans="1:1" x14ac:dyDescent="0.2">
      <c r="A92" s="66"/>
    </row>
    <row r="93" spans="1:1" x14ac:dyDescent="0.2">
      <c r="A93" s="66"/>
    </row>
    <row r="94" spans="1:1" x14ac:dyDescent="0.2">
      <c r="A94" s="66"/>
    </row>
    <row r="95" spans="1:1" x14ac:dyDescent="0.2">
      <c r="A95" s="66"/>
    </row>
    <row r="96" spans="1:1" x14ac:dyDescent="0.2">
      <c r="A96" s="66"/>
    </row>
    <row r="97" spans="1:1" x14ac:dyDescent="0.2">
      <c r="A97" s="66"/>
    </row>
    <row r="98" spans="1:1" x14ac:dyDescent="0.2">
      <c r="A98" s="66"/>
    </row>
    <row r="99" spans="1:1" x14ac:dyDescent="0.2">
      <c r="A99" s="63" t="s">
        <v>1219</v>
      </c>
    </row>
    <row r="100" spans="1:1" x14ac:dyDescent="0.2">
      <c r="A100" s="66"/>
    </row>
    <row r="101" spans="1:1" x14ac:dyDescent="0.2">
      <c r="A101" s="63" t="s">
        <v>949</v>
      </c>
    </row>
    <row r="102" spans="1:1" x14ac:dyDescent="0.2">
      <c r="A102" s="66"/>
    </row>
    <row r="103" spans="1:1" x14ac:dyDescent="0.2">
      <c r="A103" s="66"/>
    </row>
    <row r="104" spans="1:1" x14ac:dyDescent="0.2">
      <c r="A104" s="66"/>
    </row>
    <row r="105" spans="1:1" x14ac:dyDescent="0.2">
      <c r="A105" s="66"/>
    </row>
    <row r="106" spans="1:1" x14ac:dyDescent="0.2">
      <c r="A106" s="66"/>
    </row>
    <row r="107" spans="1:1" x14ac:dyDescent="0.2">
      <c r="A107" s="66"/>
    </row>
    <row r="108" spans="1:1" x14ac:dyDescent="0.2">
      <c r="A108" s="66"/>
    </row>
    <row r="109" spans="1:1" x14ac:dyDescent="0.2">
      <c r="A109" s="66"/>
    </row>
    <row r="110" spans="1:1" x14ac:dyDescent="0.2">
      <c r="A110" s="66"/>
    </row>
    <row r="111" spans="1:1" x14ac:dyDescent="0.2">
      <c r="A111" s="66"/>
    </row>
    <row r="112" spans="1:1" x14ac:dyDescent="0.2">
      <c r="A112" s="66"/>
    </row>
    <row r="113" spans="1:1" x14ac:dyDescent="0.2">
      <c r="A113" s="66"/>
    </row>
    <row r="114" spans="1:1" x14ac:dyDescent="0.2">
      <c r="A114" s="66"/>
    </row>
    <row r="115" spans="1:1" x14ac:dyDescent="0.2">
      <c r="A115" s="66"/>
    </row>
    <row r="116" spans="1:1" x14ac:dyDescent="0.2">
      <c r="A116" s="66"/>
    </row>
    <row r="117" spans="1:1" x14ac:dyDescent="0.2">
      <c r="A117" s="7" t="s">
        <v>947</v>
      </c>
    </row>
    <row r="118" spans="1:1" x14ac:dyDescent="0.2">
      <c r="A118" s="66"/>
    </row>
    <row r="119" spans="1:1" x14ac:dyDescent="0.2">
      <c r="A119" s="66"/>
    </row>
    <row r="120" spans="1:1" x14ac:dyDescent="0.2">
      <c r="A120" s="65"/>
    </row>
  </sheetData>
  <mergeCells count="9">
    <mergeCell ref="A68:B68"/>
    <mergeCell ref="A69:B69"/>
    <mergeCell ref="A70:B70"/>
    <mergeCell ref="A1:G1"/>
    <mergeCell ref="A47:G47"/>
    <mergeCell ref="A64:B64"/>
    <mergeCell ref="A65:B65"/>
    <mergeCell ref="A66:B66"/>
    <mergeCell ref="A67:B67"/>
  </mergeCells>
  <conditionalFormatting sqref="F2:F3 F5:F46">
    <cfRule type="cellIs" dxfId="101" priority="2" stopIfTrue="1" operator="between">
      <formula>0.009</formula>
      <formula>-0.009</formula>
    </cfRule>
  </conditionalFormatting>
  <conditionalFormatting sqref="F48:F65536">
    <cfRule type="cellIs" dxfId="100" priority="1" stopIfTrue="1" operator="between">
      <formula>0.009</formula>
      <formula>-0.009</formula>
    </cfRule>
  </conditionalFormatting>
  <hyperlinks>
    <hyperlink ref="A79" r:id="rId1" tooltip="https://www.franklintempletonindia.com/download/en-in/latest%20updates/189ea834-ae3f-48eb-9d73-a9cc9cd9317e/franklin-templeton-update-on-reliance-broadcast-july-23-2020-kcg9m1gq-en-in.pdf" xr:uid="{00000000-0004-0000-04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5"/>
  <sheetViews>
    <sheetView workbookViewId="0">
      <selection sqref="A1:G1"/>
    </sheetView>
  </sheetViews>
  <sheetFormatPr defaultColWidth="9.109375" defaultRowHeight="10.199999999999999" x14ac:dyDescent="0.2"/>
  <cols>
    <col min="1" max="1" width="38.6640625" style="7" bestFit="1" customWidth="1"/>
    <col min="2" max="2" width="52.44140625" style="7" customWidth="1"/>
    <col min="3" max="3" width="24.6640625" style="7" bestFit="1" customWidth="1"/>
    <col min="4" max="4" width="15.109375" style="7" bestFit="1" customWidth="1"/>
    <col min="5" max="5" width="32.5546875" style="10" customWidth="1"/>
    <col min="6" max="6" width="13.5546875" style="11" bestFit="1" customWidth="1"/>
    <col min="7" max="7" width="4.5546875" style="10" bestFit="1" customWidth="1"/>
    <col min="8" max="16384" width="9.109375" style="7"/>
  </cols>
  <sheetData>
    <row r="1" spans="1:8" s="1" customFormat="1" ht="13.8" x14ac:dyDescent="0.2">
      <c r="A1" s="82" t="s">
        <v>1220</v>
      </c>
      <c r="B1" s="83"/>
      <c r="C1" s="83"/>
      <c r="D1" s="83"/>
      <c r="E1" s="83"/>
      <c r="F1" s="83"/>
      <c r="G1" s="83"/>
    </row>
    <row r="2" spans="1:8" s="1" customFormat="1" ht="11.4" x14ac:dyDescent="0.2">
      <c r="E2" s="5"/>
      <c r="F2" s="9"/>
      <c r="G2" s="10"/>
    </row>
    <row r="3" spans="1:8" s="1" customFormat="1" ht="12" x14ac:dyDescent="0.2">
      <c r="A3" s="8" t="s">
        <v>7</v>
      </c>
      <c r="B3" s="2"/>
      <c r="C3" s="3"/>
      <c r="D3" s="3"/>
      <c r="E3" s="4"/>
      <c r="F3" s="9"/>
      <c r="G3" s="10"/>
    </row>
    <row r="4" spans="1:8" s="1" customFormat="1" ht="26.25" customHeight="1" x14ac:dyDescent="0.2">
      <c r="A4" s="6" t="s">
        <v>2</v>
      </c>
      <c r="B4" s="6" t="s">
        <v>0</v>
      </c>
      <c r="C4" s="13" t="s">
        <v>979</v>
      </c>
      <c r="D4" s="13" t="s">
        <v>1</v>
      </c>
      <c r="E4" s="53" t="s">
        <v>6</v>
      </c>
      <c r="F4" s="12" t="s">
        <v>3</v>
      </c>
      <c r="G4" s="12" t="s">
        <v>5</v>
      </c>
      <c r="H4" s="12" t="s">
        <v>1221</v>
      </c>
    </row>
    <row r="5" spans="1:8" x14ac:dyDescent="0.2">
      <c r="A5" s="16" t="s">
        <v>25</v>
      </c>
      <c r="B5" s="17"/>
      <c r="C5" s="17"/>
      <c r="D5" s="17"/>
      <c r="E5" s="18"/>
      <c r="F5" s="19"/>
      <c r="G5" s="18"/>
      <c r="H5" s="18"/>
    </row>
    <row r="6" spans="1:8" x14ac:dyDescent="0.2">
      <c r="A6" s="20" t="s">
        <v>26</v>
      </c>
      <c r="B6" s="21"/>
      <c r="C6" s="21"/>
      <c r="D6" s="21"/>
      <c r="E6" s="22"/>
      <c r="F6" s="23"/>
      <c r="G6" s="22"/>
      <c r="H6" s="22"/>
    </row>
    <row r="7" spans="1:8" x14ac:dyDescent="0.2">
      <c r="A7" s="21" t="s">
        <v>65</v>
      </c>
      <c r="B7" s="21" t="s">
        <v>64</v>
      </c>
      <c r="C7" s="21" t="s">
        <v>61</v>
      </c>
      <c r="D7" s="24">
        <v>350</v>
      </c>
      <c r="E7" s="22">
        <v>3525.6779178000002</v>
      </c>
      <c r="F7" s="23">
        <v>5.9199317078923803</v>
      </c>
      <c r="G7" s="22">
        <v>7.5949999999999998</v>
      </c>
      <c r="H7" s="22"/>
    </row>
    <row r="8" spans="1:8" x14ac:dyDescent="0.2">
      <c r="A8" s="21" t="s">
        <v>83</v>
      </c>
      <c r="B8" s="21" t="s">
        <v>82</v>
      </c>
      <c r="C8" s="21" t="s">
        <v>28</v>
      </c>
      <c r="D8" s="24">
        <v>6000</v>
      </c>
      <c r="E8" s="22">
        <v>3233.7719999999999</v>
      </c>
      <c r="F8" s="23">
        <v>5.4297953032647097</v>
      </c>
      <c r="G8" s="22">
        <v>6.5425000000000004</v>
      </c>
      <c r="H8" s="22"/>
    </row>
    <row r="9" spans="1:8" x14ac:dyDescent="0.2">
      <c r="A9" s="21" t="s">
        <v>74</v>
      </c>
      <c r="B9" s="21" t="s">
        <v>73</v>
      </c>
      <c r="C9" s="21" t="s">
        <v>75</v>
      </c>
      <c r="D9" s="24">
        <v>3000</v>
      </c>
      <c r="E9" s="22">
        <v>3018.5733288000001</v>
      </c>
      <c r="F9" s="23">
        <v>5.0684572948489803</v>
      </c>
      <c r="G9" s="22">
        <v>8.0500000000000007</v>
      </c>
      <c r="H9" s="22"/>
    </row>
    <row r="10" spans="1:8" x14ac:dyDescent="0.2">
      <c r="A10" s="21" t="s">
        <v>69</v>
      </c>
      <c r="B10" s="21" t="s">
        <v>68</v>
      </c>
      <c r="C10" s="21" t="s">
        <v>70</v>
      </c>
      <c r="D10" s="24">
        <v>2500</v>
      </c>
      <c r="E10" s="22">
        <v>2720.5009289999998</v>
      </c>
      <c r="F10" s="23">
        <v>4.56796680990852</v>
      </c>
      <c r="G10" s="22">
        <v>7.4455999999999998</v>
      </c>
      <c r="H10" s="22"/>
    </row>
    <row r="11" spans="1:8" x14ac:dyDescent="0.2">
      <c r="A11" s="21" t="s">
        <v>1196</v>
      </c>
      <c r="B11" s="21" t="s">
        <v>1197</v>
      </c>
      <c r="C11" s="21" t="s">
        <v>70</v>
      </c>
      <c r="D11" s="24">
        <v>2500</v>
      </c>
      <c r="E11" s="22">
        <v>2683.9166438000002</v>
      </c>
      <c r="F11" s="23">
        <v>4.50653849030149</v>
      </c>
      <c r="G11" s="22">
        <v>7.5442999999999998</v>
      </c>
      <c r="H11" s="22"/>
    </row>
    <row r="12" spans="1:8" x14ac:dyDescent="0.2">
      <c r="A12" s="21" t="s">
        <v>1222</v>
      </c>
      <c r="B12" s="21" t="s">
        <v>1223</v>
      </c>
      <c r="C12" s="21" t="s">
        <v>27</v>
      </c>
      <c r="D12" s="24">
        <v>2500</v>
      </c>
      <c r="E12" s="22">
        <v>2646.0368835999998</v>
      </c>
      <c r="F12" s="23">
        <v>4.4429349511457499</v>
      </c>
      <c r="G12" s="22">
        <v>7.62</v>
      </c>
      <c r="H12" s="72"/>
    </row>
    <row r="13" spans="1:8" x14ac:dyDescent="0.2">
      <c r="A13" s="21" t="s">
        <v>1224</v>
      </c>
      <c r="B13" s="21" t="s">
        <v>1225</v>
      </c>
      <c r="C13" s="21" t="s">
        <v>28</v>
      </c>
      <c r="D13" s="24">
        <v>2500</v>
      </c>
      <c r="E13" s="22">
        <v>2613.4021575000002</v>
      </c>
      <c r="F13" s="23">
        <v>4.3881382980418397</v>
      </c>
      <c r="G13" s="22">
        <v>7.52</v>
      </c>
      <c r="H13" s="22"/>
    </row>
    <row r="14" spans="1:8" x14ac:dyDescent="0.2">
      <c r="A14" s="21" t="s">
        <v>1226</v>
      </c>
      <c r="B14" s="21" t="s">
        <v>1227</v>
      </c>
      <c r="C14" s="21" t="s">
        <v>28</v>
      </c>
      <c r="D14" s="24">
        <v>2500</v>
      </c>
      <c r="E14" s="22">
        <v>2606.2193493</v>
      </c>
      <c r="F14" s="23">
        <v>4.3760777142317897</v>
      </c>
      <c r="G14" s="22">
        <v>7.52</v>
      </c>
      <c r="H14" s="72"/>
    </row>
    <row r="15" spans="1:8" x14ac:dyDescent="0.2">
      <c r="A15" s="21" t="s">
        <v>95</v>
      </c>
      <c r="B15" s="21" t="s">
        <v>94</v>
      </c>
      <c r="C15" s="21" t="s">
        <v>28</v>
      </c>
      <c r="D15" s="24">
        <v>2500</v>
      </c>
      <c r="E15" s="22">
        <v>2592.6029451999998</v>
      </c>
      <c r="F15" s="23">
        <v>4.3532145417417301</v>
      </c>
      <c r="G15" s="22">
        <v>7.63</v>
      </c>
      <c r="H15" s="22"/>
    </row>
    <row r="16" spans="1:8" x14ac:dyDescent="0.2">
      <c r="A16" s="21" t="s">
        <v>1200</v>
      </c>
      <c r="B16" s="21" t="s">
        <v>1201</v>
      </c>
      <c r="C16" s="21" t="s">
        <v>27</v>
      </c>
      <c r="D16" s="24">
        <v>2500</v>
      </c>
      <c r="E16" s="22">
        <v>2582.7135274000002</v>
      </c>
      <c r="F16" s="23">
        <v>4.3366093159179897</v>
      </c>
      <c r="G16" s="22">
        <v>7.62</v>
      </c>
      <c r="H16" s="22"/>
    </row>
    <row r="17" spans="1:9" x14ac:dyDescent="0.2">
      <c r="A17" s="21" t="s">
        <v>1228</v>
      </c>
      <c r="B17" s="21" t="s">
        <v>1229</v>
      </c>
      <c r="C17" s="21" t="s">
        <v>61</v>
      </c>
      <c r="D17" s="24">
        <v>2500</v>
      </c>
      <c r="E17" s="22">
        <v>2536.2760274000002</v>
      </c>
      <c r="F17" s="23">
        <v>4.2586365585945503</v>
      </c>
      <c r="G17" s="22">
        <v>7.52</v>
      </c>
      <c r="H17" s="22"/>
    </row>
    <row r="18" spans="1:9" x14ac:dyDescent="0.2">
      <c r="A18" s="21" t="s">
        <v>1230</v>
      </c>
      <c r="B18" s="21" t="s">
        <v>1231</v>
      </c>
      <c r="C18" s="21" t="s">
        <v>28</v>
      </c>
      <c r="D18" s="24">
        <v>250</v>
      </c>
      <c r="E18" s="22">
        <v>2531.6363356000002</v>
      </c>
      <c r="F18" s="23">
        <v>4.2508460969465904</v>
      </c>
      <c r="G18" s="22">
        <v>6.4493999999999998</v>
      </c>
      <c r="H18" s="72">
        <v>7.7423000000000002</v>
      </c>
    </row>
    <row r="19" spans="1:9" x14ac:dyDescent="0.2">
      <c r="A19" s="21" t="s">
        <v>1232</v>
      </c>
      <c r="B19" s="21" t="s">
        <v>1233</v>
      </c>
      <c r="C19" s="21" t="s">
        <v>28</v>
      </c>
      <c r="D19" s="24">
        <v>20</v>
      </c>
      <c r="E19" s="22">
        <v>2131.9470411000002</v>
      </c>
      <c r="F19" s="23">
        <v>3.5797316664792298</v>
      </c>
      <c r="G19" s="22">
        <v>7.82</v>
      </c>
      <c r="H19" s="72"/>
    </row>
    <row r="20" spans="1:9" x14ac:dyDescent="0.2">
      <c r="A20" s="21" t="s">
        <v>97</v>
      </c>
      <c r="B20" s="21" t="s">
        <v>96</v>
      </c>
      <c r="C20" s="21" t="s">
        <v>27</v>
      </c>
      <c r="D20" s="24">
        <v>2000</v>
      </c>
      <c r="E20" s="22">
        <v>2107.2800000000002</v>
      </c>
      <c r="F20" s="23">
        <v>3.5383134762326098</v>
      </c>
      <c r="G20" s="22">
        <v>7.5122999999999998</v>
      </c>
      <c r="H20" s="22"/>
    </row>
    <row r="21" spans="1:9" x14ac:dyDescent="0.2">
      <c r="A21" s="21" t="s">
        <v>72</v>
      </c>
      <c r="B21" s="21" t="s">
        <v>71</v>
      </c>
      <c r="C21" s="21" t="s">
        <v>60</v>
      </c>
      <c r="D21" s="24">
        <v>2000</v>
      </c>
      <c r="E21" s="22">
        <v>2075.1637808</v>
      </c>
      <c r="F21" s="23">
        <v>3.4843874430519199</v>
      </c>
      <c r="G21" s="22">
        <v>8.3000000000000007</v>
      </c>
      <c r="H21" s="22"/>
    </row>
    <row r="22" spans="1:9" x14ac:dyDescent="0.2">
      <c r="A22" s="21" t="s">
        <v>1234</v>
      </c>
      <c r="B22" s="21" t="s">
        <v>1235</v>
      </c>
      <c r="C22" s="21" t="s">
        <v>61</v>
      </c>
      <c r="D22" s="24">
        <v>1500</v>
      </c>
      <c r="E22" s="22">
        <v>1578.2592122999999</v>
      </c>
      <c r="F22" s="23">
        <v>2.6500397858231199</v>
      </c>
      <c r="G22" s="22">
        <v>7.6050000000000004</v>
      </c>
      <c r="H22" s="22"/>
    </row>
    <row r="23" spans="1:9" x14ac:dyDescent="0.2">
      <c r="A23" s="21" t="s">
        <v>99</v>
      </c>
      <c r="B23" s="21" t="s">
        <v>98</v>
      </c>
      <c r="C23" s="21" t="s">
        <v>61</v>
      </c>
      <c r="D23" s="24">
        <v>1500</v>
      </c>
      <c r="E23" s="22">
        <v>1541.1890137</v>
      </c>
      <c r="F23" s="23">
        <v>2.58779557372364</v>
      </c>
      <c r="G23" s="22">
        <v>7.61</v>
      </c>
      <c r="H23" s="22"/>
    </row>
    <row r="24" spans="1:9" x14ac:dyDescent="0.2">
      <c r="A24" s="21" t="s">
        <v>101</v>
      </c>
      <c r="B24" s="21" t="s">
        <v>100</v>
      </c>
      <c r="C24" s="21" t="s">
        <v>28</v>
      </c>
      <c r="D24" s="24">
        <v>1000</v>
      </c>
      <c r="E24" s="22">
        <v>1069.6182192000001</v>
      </c>
      <c r="F24" s="23">
        <v>1.7959856115083299</v>
      </c>
      <c r="G24" s="22">
        <v>7.51</v>
      </c>
      <c r="H24" s="22"/>
    </row>
    <row r="25" spans="1:9" x14ac:dyDescent="0.2">
      <c r="A25" s="21" t="s">
        <v>1236</v>
      </c>
      <c r="B25" s="21" t="s">
        <v>1237</v>
      </c>
      <c r="C25" s="21" t="s">
        <v>27</v>
      </c>
      <c r="D25" s="24">
        <v>1000</v>
      </c>
      <c r="E25" s="22">
        <v>1057.8589999999999</v>
      </c>
      <c r="F25" s="23">
        <v>1.7762408202298401</v>
      </c>
      <c r="G25" s="22">
        <v>7.5125000000000002</v>
      </c>
      <c r="H25" s="22"/>
    </row>
    <row r="26" spans="1:9" x14ac:dyDescent="0.2">
      <c r="A26" s="21" t="s">
        <v>1238</v>
      </c>
      <c r="B26" s="21" t="s">
        <v>1239</v>
      </c>
      <c r="C26" s="21" t="s">
        <v>61</v>
      </c>
      <c r="D26" s="24">
        <v>100</v>
      </c>
      <c r="E26" s="22">
        <v>1036.4247671000001</v>
      </c>
      <c r="F26" s="23">
        <v>1.74025080697922</v>
      </c>
      <c r="G26" s="22">
        <v>7.5525000000000002</v>
      </c>
      <c r="H26" s="22"/>
    </row>
    <row r="27" spans="1:9" x14ac:dyDescent="0.2">
      <c r="A27" s="21" t="s">
        <v>1240</v>
      </c>
      <c r="B27" s="21" t="s">
        <v>1241</v>
      </c>
      <c r="C27" s="21" t="s">
        <v>28</v>
      </c>
      <c r="D27" s="24">
        <v>5</v>
      </c>
      <c r="E27" s="22">
        <v>533.24743149999995</v>
      </c>
      <c r="F27" s="23">
        <v>0.89537060715371197</v>
      </c>
      <c r="G27" s="22">
        <v>7.75</v>
      </c>
      <c r="H27" s="22"/>
    </row>
    <row r="28" spans="1:9" x14ac:dyDescent="0.2">
      <c r="A28" s="20" t="s">
        <v>29</v>
      </c>
      <c r="B28" s="20"/>
      <c r="C28" s="20"/>
      <c r="D28" s="20"/>
      <c r="E28" s="25">
        <f>SUM(E6:E27)</f>
        <v>46422.316511099998</v>
      </c>
      <c r="F28" s="26">
        <f>SUM(F6:F27)</f>
        <v>77.947262874017937</v>
      </c>
      <c r="G28" s="25"/>
      <c r="H28" s="22"/>
      <c r="I28" s="14"/>
    </row>
    <row r="29" spans="1:9" x14ac:dyDescent="0.2">
      <c r="A29" s="21"/>
      <c r="B29" s="21"/>
      <c r="C29" s="21"/>
      <c r="D29" s="21"/>
      <c r="E29" s="22"/>
      <c r="F29" s="23"/>
      <c r="G29" s="22"/>
      <c r="H29" s="22"/>
    </row>
    <row r="30" spans="1:9" x14ac:dyDescent="0.2">
      <c r="A30" s="20" t="s">
        <v>30</v>
      </c>
      <c r="B30" s="21"/>
      <c r="C30" s="21"/>
      <c r="D30" s="21"/>
      <c r="E30" s="22"/>
      <c r="F30" s="23"/>
      <c r="G30" s="22"/>
      <c r="H30" s="22"/>
    </row>
    <row r="31" spans="1:9" x14ac:dyDescent="0.2">
      <c r="A31" s="20" t="s">
        <v>31</v>
      </c>
      <c r="B31" s="21"/>
      <c r="C31" s="21"/>
      <c r="D31" s="21"/>
      <c r="E31" s="22"/>
      <c r="F31" s="23"/>
      <c r="G31" s="22"/>
      <c r="H31" s="22"/>
    </row>
    <row r="32" spans="1:9" x14ac:dyDescent="0.2">
      <c r="A32" s="21" t="s">
        <v>1242</v>
      </c>
      <c r="B32" s="21" t="s">
        <v>1243</v>
      </c>
      <c r="C32" s="21" t="s">
        <v>34</v>
      </c>
      <c r="D32" s="24">
        <v>400</v>
      </c>
      <c r="E32" s="22">
        <v>1989.258</v>
      </c>
      <c r="F32" s="23">
        <v>3.34014387699002</v>
      </c>
      <c r="G32" s="22">
        <v>7.3</v>
      </c>
      <c r="H32" s="22"/>
    </row>
    <row r="33" spans="1:9" x14ac:dyDescent="0.2">
      <c r="A33" s="20" t="s">
        <v>29</v>
      </c>
      <c r="B33" s="20"/>
      <c r="C33" s="20"/>
      <c r="D33" s="20"/>
      <c r="E33" s="25">
        <f>SUM(E31:E32)</f>
        <v>1989.258</v>
      </c>
      <c r="F33" s="26">
        <f>SUM(F31:F32)</f>
        <v>3.34014387699002</v>
      </c>
      <c r="G33" s="25"/>
      <c r="H33" s="25"/>
      <c r="I33" s="14"/>
    </row>
    <row r="34" spans="1:9" x14ac:dyDescent="0.2">
      <c r="A34" s="21"/>
      <c r="B34" s="21"/>
      <c r="C34" s="21"/>
      <c r="D34" s="21"/>
      <c r="E34" s="22"/>
      <c r="F34" s="23"/>
      <c r="G34" s="22"/>
      <c r="H34" s="22"/>
    </row>
    <row r="35" spans="1:9" x14ac:dyDescent="0.2">
      <c r="A35" s="20" t="s">
        <v>36</v>
      </c>
      <c r="B35" s="21"/>
      <c r="C35" s="21"/>
      <c r="D35" s="21"/>
      <c r="E35" s="22"/>
      <c r="F35" s="23"/>
      <c r="G35" s="22"/>
      <c r="H35" s="22"/>
    </row>
    <row r="36" spans="1:9" x14ac:dyDescent="0.2">
      <c r="A36" s="21" t="s">
        <v>1182</v>
      </c>
      <c r="B36" s="21" t="s">
        <v>1183</v>
      </c>
      <c r="C36" s="21" t="s">
        <v>37</v>
      </c>
      <c r="D36" s="24">
        <v>4000000</v>
      </c>
      <c r="E36" s="22">
        <v>4105.2846667000003</v>
      </c>
      <c r="F36" s="23">
        <v>6.8931437967216898</v>
      </c>
      <c r="G36" s="22">
        <v>7.3368846366642497</v>
      </c>
      <c r="H36" s="22"/>
    </row>
    <row r="37" spans="1:9" x14ac:dyDescent="0.2">
      <c r="A37" s="20" t="s">
        <v>29</v>
      </c>
      <c r="B37" s="20"/>
      <c r="C37" s="20"/>
      <c r="D37" s="20"/>
      <c r="E37" s="25">
        <f>SUM(E36:E36)</f>
        <v>4105.2846667000003</v>
      </c>
      <c r="F37" s="26">
        <f>SUM(F36:F36)</f>
        <v>6.8931437967216898</v>
      </c>
      <c r="G37" s="25"/>
      <c r="H37" s="25"/>
      <c r="I37" s="14"/>
    </row>
    <row r="38" spans="1:9" x14ac:dyDescent="0.2">
      <c r="A38" s="21"/>
      <c r="B38" s="21"/>
      <c r="C38" s="21"/>
      <c r="D38" s="21"/>
      <c r="E38" s="22"/>
      <c r="F38" s="23"/>
      <c r="G38" s="22"/>
      <c r="H38" s="22"/>
    </row>
    <row r="39" spans="1:9" x14ac:dyDescent="0.2">
      <c r="A39" s="20" t="s">
        <v>1038</v>
      </c>
      <c r="B39" s="21"/>
      <c r="C39" s="21"/>
      <c r="D39" s="21"/>
      <c r="E39" s="22"/>
      <c r="F39" s="23"/>
      <c r="G39" s="22"/>
      <c r="H39" s="22"/>
    </row>
    <row r="40" spans="1:9" x14ac:dyDescent="0.2">
      <c r="A40" s="21" t="s">
        <v>1039</v>
      </c>
      <c r="B40" s="21" t="s">
        <v>1040</v>
      </c>
      <c r="C40" s="21" t="s">
        <v>1041</v>
      </c>
      <c r="D40" s="24">
        <v>1762.3119999999999</v>
      </c>
      <c r="E40" s="22">
        <v>192.27871440000001</v>
      </c>
      <c r="F40" s="23">
        <v>0.32285333052760001</v>
      </c>
      <c r="G40" s="22">
        <v>6.64</v>
      </c>
      <c r="H40" s="22"/>
    </row>
    <row r="41" spans="1:9" x14ac:dyDescent="0.2">
      <c r="A41" s="20" t="s">
        <v>29</v>
      </c>
      <c r="B41" s="20"/>
      <c r="C41" s="20"/>
      <c r="D41" s="20"/>
      <c r="E41" s="25">
        <f>SUM(E40:E40)</f>
        <v>192.27871440000001</v>
      </c>
      <c r="F41" s="26">
        <f>SUM(F40:F40)</f>
        <v>0.32285333052760001</v>
      </c>
      <c r="G41" s="25"/>
      <c r="H41" s="25"/>
      <c r="I41" s="14"/>
    </row>
    <row r="42" spans="1:9" x14ac:dyDescent="0.2">
      <c r="A42" s="21"/>
      <c r="B42" s="21"/>
      <c r="C42" s="21"/>
      <c r="D42" s="21"/>
      <c r="E42" s="22"/>
      <c r="F42" s="23"/>
      <c r="G42" s="22"/>
      <c r="H42" s="22"/>
    </row>
    <row r="43" spans="1:9" x14ac:dyDescent="0.2">
      <c r="A43" s="20" t="s">
        <v>39</v>
      </c>
      <c r="B43" s="20"/>
      <c r="C43" s="20"/>
      <c r="D43" s="20"/>
      <c r="E43" s="25">
        <f>E28+E33+E37+E41</f>
        <v>52709.1378922</v>
      </c>
      <c r="F43" s="26">
        <f>F28+F33+F37+F41</f>
        <v>88.503403878257245</v>
      </c>
      <c r="G43" s="73"/>
      <c r="H43" s="22"/>
      <c r="I43" s="14"/>
    </row>
    <row r="44" spans="1:9" x14ac:dyDescent="0.2">
      <c r="A44" s="20"/>
      <c r="B44" s="20"/>
      <c r="C44" s="20"/>
      <c r="D44" s="20"/>
      <c r="E44" s="25"/>
      <c r="F44" s="26"/>
      <c r="G44" s="73"/>
      <c r="H44" s="20"/>
      <c r="I44" s="14"/>
    </row>
    <row r="45" spans="1:9" x14ac:dyDescent="0.2">
      <c r="A45" s="20" t="s">
        <v>41</v>
      </c>
      <c r="B45" s="20"/>
      <c r="C45" s="20"/>
      <c r="D45" s="20"/>
      <c r="E45" s="25">
        <f>E47-(E28+E33+E37+E41)</f>
        <v>6846.9193693999987</v>
      </c>
      <c r="F45" s="26">
        <f>F47-(F28+F33+F37+F41)</f>
        <v>11.496596121742755</v>
      </c>
      <c r="G45" s="25"/>
      <c r="H45" s="20"/>
      <c r="I45" s="14"/>
    </row>
    <row r="46" spans="1:9" x14ac:dyDescent="0.2">
      <c r="A46" s="20"/>
      <c r="B46" s="20"/>
      <c r="C46" s="20"/>
      <c r="D46" s="20"/>
      <c r="E46" s="25"/>
      <c r="F46" s="26"/>
      <c r="G46" s="25"/>
      <c r="H46" s="20"/>
      <c r="I46" s="14"/>
    </row>
    <row r="47" spans="1:9" x14ac:dyDescent="0.2">
      <c r="A47" s="27" t="s">
        <v>40</v>
      </c>
      <c r="B47" s="27"/>
      <c r="C47" s="27"/>
      <c r="D47" s="27"/>
      <c r="E47" s="28">
        <v>59556.057261599999</v>
      </c>
      <c r="F47" s="29">
        <v>100</v>
      </c>
      <c r="G47" s="28"/>
      <c r="H47" s="27"/>
      <c r="I47" s="14"/>
    </row>
    <row r="49" spans="1:7" x14ac:dyDescent="0.2">
      <c r="A49" s="14" t="s">
        <v>42</v>
      </c>
    </row>
    <row r="50" spans="1:7" x14ac:dyDescent="0.2">
      <c r="A50" s="14" t="s">
        <v>1043</v>
      </c>
    </row>
    <row r="51" spans="1:7" x14ac:dyDescent="0.2">
      <c r="A51" s="14" t="s">
        <v>1188</v>
      </c>
    </row>
    <row r="52" spans="1:7" x14ac:dyDescent="0.2">
      <c r="A52" s="14"/>
    </row>
    <row r="53" spans="1:7" ht="33.75" customHeight="1" x14ac:dyDescent="0.2">
      <c r="A53" s="84" t="s">
        <v>1189</v>
      </c>
      <c r="B53" s="84"/>
      <c r="C53" s="84"/>
      <c r="D53" s="84"/>
      <c r="E53" s="84"/>
      <c r="F53" s="84"/>
      <c r="G53" s="84"/>
    </row>
    <row r="55" spans="1:7" x14ac:dyDescent="0.2">
      <c r="A55" s="14" t="s">
        <v>43</v>
      </c>
    </row>
    <row r="56" spans="1:7" x14ac:dyDescent="0.2">
      <c r="A56" s="14" t="s">
        <v>44</v>
      </c>
    </row>
    <row r="57" spans="1:7" x14ac:dyDescent="0.2">
      <c r="A57" s="14" t="s">
        <v>45</v>
      </c>
      <c r="B57" s="14"/>
      <c r="C57" s="30" t="s">
        <v>47</v>
      </c>
      <c r="D57" s="14" t="s">
        <v>46</v>
      </c>
    </row>
    <row r="58" spans="1:7" x14ac:dyDescent="0.2">
      <c r="A58" s="7" t="s">
        <v>48</v>
      </c>
      <c r="C58" s="31">
        <v>20.857199999999999</v>
      </c>
      <c r="D58" s="31">
        <v>21.602499999999999</v>
      </c>
    </row>
    <row r="59" spans="1:7" x14ac:dyDescent="0.2">
      <c r="A59" s="7" t="s">
        <v>49</v>
      </c>
      <c r="C59" s="31">
        <v>10.5938</v>
      </c>
      <c r="D59" s="31">
        <v>10.698399999999999</v>
      </c>
    </row>
    <row r="60" spans="1:7" x14ac:dyDescent="0.2">
      <c r="A60" s="7" t="s">
        <v>50</v>
      </c>
      <c r="C60" s="31">
        <v>21.721900000000002</v>
      </c>
      <c r="D60" s="31">
        <v>22.536300000000001</v>
      </c>
    </row>
    <row r="61" spans="1:7" x14ac:dyDescent="0.2">
      <c r="A61" s="7" t="s">
        <v>51</v>
      </c>
      <c r="C61" s="31">
        <v>11.1799</v>
      </c>
      <c r="D61" s="31">
        <v>11.3017</v>
      </c>
    </row>
    <row r="63" spans="1:7" x14ac:dyDescent="0.2">
      <c r="A63" s="14" t="s">
        <v>53</v>
      </c>
    </row>
    <row r="64" spans="1:7" x14ac:dyDescent="0.2">
      <c r="A64" s="85" t="s">
        <v>57</v>
      </c>
      <c r="B64" s="86"/>
      <c r="C64" s="33" t="s">
        <v>58</v>
      </c>
    </row>
    <row r="65" spans="1:8" x14ac:dyDescent="0.2">
      <c r="A65" s="80" t="s">
        <v>49</v>
      </c>
      <c r="B65" s="81"/>
      <c r="C65" s="34">
        <v>0.27</v>
      </c>
    </row>
    <row r="66" spans="1:8" x14ac:dyDescent="0.2">
      <c r="A66" s="80" t="s">
        <v>51</v>
      </c>
      <c r="B66" s="81"/>
      <c r="C66" s="34">
        <v>0.28999999999999998</v>
      </c>
    </row>
    <row r="67" spans="1:8" x14ac:dyDescent="0.2">
      <c r="A67" s="7" t="s">
        <v>59</v>
      </c>
    </row>
    <row r="68" spans="1:8" x14ac:dyDescent="0.2">
      <c r="A68" s="7" t="s">
        <v>52</v>
      </c>
    </row>
    <row r="70" spans="1:8" x14ac:dyDescent="0.2">
      <c r="A70" s="14" t="s">
        <v>1061</v>
      </c>
      <c r="D70" s="32">
        <v>3.15456193246508</v>
      </c>
      <c r="E70" s="10" t="s">
        <v>55</v>
      </c>
    </row>
    <row r="72" spans="1:8" x14ac:dyDescent="0.2">
      <c r="A72" s="14" t="s">
        <v>1326</v>
      </c>
      <c r="D72" s="30" t="s">
        <v>54</v>
      </c>
    </row>
    <row r="74" spans="1:8" x14ac:dyDescent="0.2">
      <c r="A74" s="14" t="s">
        <v>1062</v>
      </c>
      <c r="H74" s="10"/>
    </row>
    <row r="75" spans="1:8" ht="14.4" x14ac:dyDescent="0.3">
      <c r="A75" s="35"/>
      <c r="H75" s="10"/>
    </row>
    <row r="76" spans="1:8" x14ac:dyDescent="0.2">
      <c r="A76" s="63" t="s">
        <v>948</v>
      </c>
      <c r="H76" s="10"/>
    </row>
    <row r="77" spans="1:8" x14ac:dyDescent="0.2">
      <c r="A77" s="65"/>
      <c r="H77" s="10"/>
    </row>
    <row r="78" spans="1:8" x14ac:dyDescent="0.2">
      <c r="A78" s="66"/>
      <c r="H78" s="10"/>
    </row>
    <row r="79" spans="1:8" x14ac:dyDescent="0.2">
      <c r="A79" s="66"/>
      <c r="H79" s="10"/>
    </row>
    <row r="80" spans="1:8" x14ac:dyDescent="0.2">
      <c r="A80" s="66"/>
      <c r="H80" s="10"/>
    </row>
    <row r="81" spans="1:8" x14ac:dyDescent="0.2">
      <c r="A81" s="66"/>
      <c r="H81" s="10"/>
    </row>
    <row r="82" spans="1:8" x14ac:dyDescent="0.2">
      <c r="A82" s="66"/>
      <c r="H82" s="10"/>
    </row>
    <row r="83" spans="1:8" x14ac:dyDescent="0.2">
      <c r="A83" s="66"/>
      <c r="H83" s="10"/>
    </row>
    <row r="84" spans="1:8" x14ac:dyDescent="0.2">
      <c r="A84" s="66"/>
      <c r="H84" s="10"/>
    </row>
    <row r="85" spans="1:8" x14ac:dyDescent="0.2">
      <c r="A85" s="66"/>
      <c r="H85" s="10"/>
    </row>
    <row r="86" spans="1:8" x14ac:dyDescent="0.2">
      <c r="A86" s="66"/>
      <c r="H86" s="10"/>
    </row>
    <row r="87" spans="1:8" x14ac:dyDescent="0.2">
      <c r="A87" s="66"/>
      <c r="H87" s="10"/>
    </row>
    <row r="88" spans="1:8" x14ac:dyDescent="0.2">
      <c r="A88" s="66"/>
      <c r="H88" s="10"/>
    </row>
    <row r="89" spans="1:8" x14ac:dyDescent="0.2">
      <c r="A89" s="66"/>
      <c r="H89" s="10"/>
    </row>
    <row r="90" spans="1:8" x14ac:dyDescent="0.2">
      <c r="A90" s="66"/>
      <c r="H90" s="10"/>
    </row>
    <row r="91" spans="1:8" x14ac:dyDescent="0.2">
      <c r="A91" s="66"/>
      <c r="H91" s="10"/>
    </row>
    <row r="92" spans="1:8" x14ac:dyDescent="0.2">
      <c r="A92" s="66"/>
      <c r="H92" s="10"/>
    </row>
    <row r="93" spans="1:8" x14ac:dyDescent="0.2">
      <c r="A93" s="63" t="s">
        <v>1244</v>
      </c>
      <c r="H93" s="10"/>
    </row>
    <row r="94" spans="1:8" x14ac:dyDescent="0.2">
      <c r="A94" s="66"/>
      <c r="H94" s="10"/>
    </row>
    <row r="95" spans="1:8" x14ac:dyDescent="0.2">
      <c r="A95" s="63" t="s">
        <v>949</v>
      </c>
      <c r="H95" s="10"/>
    </row>
    <row r="96" spans="1:8" x14ac:dyDescent="0.2">
      <c r="A96" s="66"/>
      <c r="H96" s="10"/>
    </row>
    <row r="97" spans="1:8" x14ac:dyDescent="0.2">
      <c r="A97" s="66"/>
      <c r="H97" s="10"/>
    </row>
    <row r="98" spans="1:8" x14ac:dyDescent="0.2">
      <c r="A98" s="66"/>
      <c r="H98" s="10"/>
    </row>
    <row r="99" spans="1:8" x14ac:dyDescent="0.2">
      <c r="A99" s="66"/>
      <c r="H99" s="10"/>
    </row>
    <row r="100" spans="1:8" x14ac:dyDescent="0.2">
      <c r="A100" s="66"/>
      <c r="H100" s="10"/>
    </row>
    <row r="101" spans="1:8" x14ac:dyDescent="0.2">
      <c r="A101" s="66"/>
      <c r="H101" s="10"/>
    </row>
    <row r="102" spans="1:8" x14ac:dyDescent="0.2">
      <c r="A102" s="66"/>
      <c r="H102" s="10"/>
    </row>
    <row r="103" spans="1:8" x14ac:dyDescent="0.2">
      <c r="A103" s="66"/>
      <c r="H103" s="10"/>
    </row>
    <row r="104" spans="1:8" x14ac:dyDescent="0.2">
      <c r="A104" s="66"/>
      <c r="H104" s="10"/>
    </row>
    <row r="105" spans="1:8" x14ac:dyDescent="0.2">
      <c r="A105" s="66"/>
      <c r="H105" s="10"/>
    </row>
    <row r="106" spans="1:8" x14ac:dyDescent="0.2">
      <c r="A106" s="66"/>
      <c r="H106" s="10"/>
    </row>
    <row r="107" spans="1:8" x14ac:dyDescent="0.2">
      <c r="A107" s="66"/>
      <c r="H107" s="10"/>
    </row>
    <row r="108" spans="1:8" x14ac:dyDescent="0.2">
      <c r="A108" s="66"/>
      <c r="H108" s="10"/>
    </row>
    <row r="109" spans="1:8" x14ac:dyDescent="0.2">
      <c r="H109" s="10"/>
    </row>
    <row r="110" spans="1:8" x14ac:dyDescent="0.2">
      <c r="A110" s="7" t="s">
        <v>947</v>
      </c>
      <c r="H110" s="10"/>
    </row>
    <row r="111" spans="1:8" x14ac:dyDescent="0.2">
      <c r="H111" s="10"/>
    </row>
    <row r="112" spans="1:8" x14ac:dyDescent="0.2">
      <c r="A112" s="66"/>
      <c r="H112" s="10"/>
    </row>
    <row r="113" spans="1:8" x14ac:dyDescent="0.2">
      <c r="A113" s="65"/>
      <c r="H113" s="10"/>
    </row>
    <row r="114" spans="1:8" x14ac:dyDescent="0.2">
      <c r="H114" s="10"/>
    </row>
    <row r="115" spans="1:8" x14ac:dyDescent="0.2">
      <c r="H115" s="10"/>
    </row>
    <row r="116" spans="1:8" x14ac:dyDescent="0.2">
      <c r="H116" s="10"/>
    </row>
    <row r="117" spans="1:8" x14ac:dyDescent="0.2">
      <c r="H117" s="10"/>
    </row>
    <row r="118" spans="1:8" x14ac:dyDescent="0.2">
      <c r="H118" s="10"/>
    </row>
    <row r="119" spans="1:8" x14ac:dyDescent="0.2">
      <c r="H119" s="10"/>
    </row>
    <row r="120" spans="1:8" x14ac:dyDescent="0.2">
      <c r="H120" s="10"/>
    </row>
    <row r="121" spans="1:8" x14ac:dyDescent="0.2">
      <c r="H121" s="10"/>
    </row>
    <row r="122" spans="1:8" x14ac:dyDescent="0.2">
      <c r="H122" s="10"/>
    </row>
    <row r="123" spans="1:8" x14ac:dyDescent="0.2">
      <c r="H123" s="10"/>
    </row>
    <row r="124" spans="1:8" x14ac:dyDescent="0.2">
      <c r="H124" s="10"/>
    </row>
    <row r="125" spans="1:8" x14ac:dyDescent="0.2">
      <c r="H125" s="10"/>
    </row>
    <row r="126" spans="1:8" x14ac:dyDescent="0.2">
      <c r="H126" s="10"/>
    </row>
    <row r="127" spans="1:8" x14ac:dyDescent="0.2">
      <c r="H127" s="10"/>
    </row>
    <row r="128" spans="1: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row r="213" spans="8:8" x14ac:dyDescent="0.2">
      <c r="H213" s="10"/>
    </row>
    <row r="214" spans="8:8" x14ac:dyDescent="0.2">
      <c r="H214" s="10"/>
    </row>
    <row r="215" spans="8:8" x14ac:dyDescent="0.2">
      <c r="H215" s="10"/>
    </row>
  </sheetData>
  <mergeCells count="5">
    <mergeCell ref="A1:G1"/>
    <mergeCell ref="A53:G53"/>
    <mergeCell ref="A64:B64"/>
    <mergeCell ref="A65:B65"/>
    <mergeCell ref="A66:B66"/>
  </mergeCells>
  <conditionalFormatting sqref="F2:F3 F5:F52">
    <cfRule type="cellIs" dxfId="99" priority="2" stopIfTrue="1" operator="between">
      <formula>0.009</formula>
      <formula>-0.009</formula>
    </cfRule>
  </conditionalFormatting>
  <conditionalFormatting sqref="F54:F65536">
    <cfRule type="cellIs" dxfId="98"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5"/>
  <sheetViews>
    <sheetView workbookViewId="0">
      <selection sqref="A1:G1"/>
    </sheetView>
  </sheetViews>
  <sheetFormatPr defaultColWidth="9.109375" defaultRowHeight="10.199999999999999" x14ac:dyDescent="0.2"/>
  <cols>
    <col min="1" max="1" width="38.6640625" style="7" bestFit="1" customWidth="1"/>
    <col min="2" max="2" width="54.33203125" style="7" bestFit="1" customWidth="1"/>
    <col min="3" max="3" width="20.44140625" style="7" bestFit="1" customWidth="1"/>
    <col min="4" max="4" width="15.109375" style="7" bestFit="1" customWidth="1"/>
    <col min="5" max="5" width="32.5546875" style="10" customWidth="1"/>
    <col min="6" max="6" width="13.5546875" style="11" bestFit="1" customWidth="1"/>
    <col min="7" max="7" width="4.5546875" style="10" bestFit="1" customWidth="1"/>
    <col min="8" max="16384" width="9.109375" style="7"/>
  </cols>
  <sheetData>
    <row r="1" spans="1:9" s="1" customFormat="1" ht="13.8" x14ac:dyDescent="0.2">
      <c r="A1" s="82" t="s">
        <v>1245</v>
      </c>
      <c r="B1" s="83"/>
      <c r="C1" s="83"/>
      <c r="D1" s="83"/>
      <c r="E1" s="83"/>
      <c r="F1" s="83"/>
      <c r="G1" s="83"/>
    </row>
    <row r="2" spans="1:9" s="1" customFormat="1" ht="11.4" x14ac:dyDescent="0.2">
      <c r="E2" s="5"/>
      <c r="F2" s="9"/>
      <c r="G2" s="10"/>
    </row>
    <row r="3" spans="1:9" s="1" customFormat="1" ht="12" x14ac:dyDescent="0.2">
      <c r="A3" s="8" t="s">
        <v>7</v>
      </c>
      <c r="B3" s="2"/>
      <c r="C3" s="3"/>
      <c r="D3" s="3"/>
      <c r="E3" s="4"/>
      <c r="F3" s="9"/>
      <c r="G3" s="10"/>
    </row>
    <row r="4" spans="1:9" s="1" customFormat="1" ht="26.25" customHeight="1" x14ac:dyDescent="0.2">
      <c r="A4" s="6" t="s">
        <v>2</v>
      </c>
      <c r="B4" s="6" t="s">
        <v>0</v>
      </c>
      <c r="C4" s="13" t="s">
        <v>979</v>
      </c>
      <c r="D4" s="13" t="s">
        <v>1</v>
      </c>
      <c r="E4" s="53" t="s">
        <v>6</v>
      </c>
      <c r="F4" s="12" t="s">
        <v>3</v>
      </c>
      <c r="G4" s="12" t="s">
        <v>5</v>
      </c>
    </row>
    <row r="5" spans="1:9" x14ac:dyDescent="0.2">
      <c r="A5" s="16" t="s">
        <v>25</v>
      </c>
      <c r="B5" s="17"/>
      <c r="C5" s="17"/>
      <c r="D5" s="17"/>
      <c r="E5" s="18"/>
      <c r="F5" s="19"/>
      <c r="G5" s="18"/>
    </row>
    <row r="6" spans="1:9" x14ac:dyDescent="0.2">
      <c r="A6" s="20" t="s">
        <v>26</v>
      </c>
      <c r="B6" s="21"/>
      <c r="C6" s="21"/>
      <c r="D6" s="21"/>
      <c r="E6" s="22"/>
      <c r="F6" s="23"/>
      <c r="G6" s="22"/>
    </row>
    <row r="7" spans="1:9" x14ac:dyDescent="0.2">
      <c r="A7" s="21" t="s">
        <v>1246</v>
      </c>
      <c r="B7" s="21" t="s">
        <v>1247</v>
      </c>
      <c r="C7" s="21" t="s">
        <v>27</v>
      </c>
      <c r="D7" s="24">
        <v>200</v>
      </c>
      <c r="E7" s="22">
        <v>2067.7987122999998</v>
      </c>
      <c r="F7" s="23">
        <v>7.7445930455279104</v>
      </c>
      <c r="G7" s="22">
        <v>7.8000999999999996</v>
      </c>
    </row>
    <row r="8" spans="1:9" x14ac:dyDescent="0.2">
      <c r="A8" s="21" t="s">
        <v>1248</v>
      </c>
      <c r="B8" s="21" t="s">
        <v>1249</v>
      </c>
      <c r="C8" s="21" t="s">
        <v>28</v>
      </c>
      <c r="D8" s="24">
        <v>150</v>
      </c>
      <c r="E8" s="22">
        <v>1606.3394917999999</v>
      </c>
      <c r="F8" s="23">
        <v>6.0162749802245896</v>
      </c>
      <c r="G8" s="22">
        <v>7.4801000000000002</v>
      </c>
    </row>
    <row r="9" spans="1:9" x14ac:dyDescent="0.2">
      <c r="A9" s="21" t="s">
        <v>1250</v>
      </c>
      <c r="B9" s="21" t="s">
        <v>1251</v>
      </c>
      <c r="C9" s="21" t="s">
        <v>27</v>
      </c>
      <c r="D9" s="24">
        <v>150</v>
      </c>
      <c r="E9" s="22">
        <v>1582.8366370000001</v>
      </c>
      <c r="F9" s="23">
        <v>5.92824898197272</v>
      </c>
      <c r="G9" s="22">
        <v>8.0349000000000004</v>
      </c>
    </row>
    <row r="10" spans="1:9" x14ac:dyDescent="0.2">
      <c r="A10" s="21" t="s">
        <v>1252</v>
      </c>
      <c r="B10" s="21" t="s">
        <v>1253</v>
      </c>
      <c r="C10" s="21" t="s">
        <v>28</v>
      </c>
      <c r="D10" s="24">
        <v>150</v>
      </c>
      <c r="E10" s="22">
        <v>1571.2781712000001</v>
      </c>
      <c r="F10" s="23">
        <v>5.8849586881355203</v>
      </c>
      <c r="G10" s="22">
        <v>7.6599000000000004</v>
      </c>
    </row>
    <row r="11" spans="1:9" x14ac:dyDescent="0.2">
      <c r="A11" s="21" t="s">
        <v>1254</v>
      </c>
      <c r="B11" s="21" t="s">
        <v>1255</v>
      </c>
      <c r="C11" s="21" t="s">
        <v>27</v>
      </c>
      <c r="D11" s="24">
        <v>150</v>
      </c>
      <c r="E11" s="22">
        <v>1539.2592944999999</v>
      </c>
      <c r="F11" s="23">
        <v>5.7650373590712398</v>
      </c>
      <c r="G11" s="22">
        <v>7.6025999999999998</v>
      </c>
    </row>
    <row r="12" spans="1:9" x14ac:dyDescent="0.2">
      <c r="A12" s="21" t="s">
        <v>1256</v>
      </c>
      <c r="B12" s="21" t="s">
        <v>1257</v>
      </c>
      <c r="C12" s="21" t="s">
        <v>27</v>
      </c>
      <c r="D12" s="24">
        <v>100</v>
      </c>
      <c r="E12" s="22">
        <v>1045.2659589</v>
      </c>
      <c r="F12" s="23">
        <v>3.9148682257470799</v>
      </c>
      <c r="G12" s="22">
        <v>7.4499000000000004</v>
      </c>
    </row>
    <row r="13" spans="1:9" x14ac:dyDescent="0.2">
      <c r="A13" s="21" t="s">
        <v>1258</v>
      </c>
      <c r="B13" s="21" t="s">
        <v>1259</v>
      </c>
      <c r="C13" s="21" t="s">
        <v>28</v>
      </c>
      <c r="D13" s="24">
        <v>50</v>
      </c>
      <c r="E13" s="22">
        <v>536.53586440000004</v>
      </c>
      <c r="F13" s="23">
        <v>2.0095050351814399</v>
      </c>
      <c r="G13" s="22">
        <v>7.8</v>
      </c>
    </row>
    <row r="14" spans="1:9" x14ac:dyDescent="0.2">
      <c r="A14" s="20" t="s">
        <v>29</v>
      </c>
      <c r="B14" s="20"/>
      <c r="C14" s="20"/>
      <c r="D14" s="20"/>
      <c r="E14" s="25">
        <f>SUM(E6:E13)</f>
        <v>9949.3141300999996</v>
      </c>
      <c r="F14" s="26">
        <f>SUM(F6:F13)</f>
        <v>37.263486315860504</v>
      </c>
      <c r="G14" s="25"/>
      <c r="H14" s="14"/>
      <c r="I14" s="14"/>
    </row>
    <row r="15" spans="1:9" x14ac:dyDescent="0.2">
      <c r="A15" s="21"/>
      <c r="B15" s="21"/>
      <c r="C15" s="21"/>
      <c r="D15" s="21"/>
      <c r="E15" s="22"/>
      <c r="F15" s="23"/>
      <c r="G15" s="22"/>
    </row>
    <row r="16" spans="1:9" x14ac:dyDescent="0.2">
      <c r="A16" s="20" t="s">
        <v>30</v>
      </c>
      <c r="B16" s="21"/>
      <c r="C16" s="21"/>
      <c r="D16" s="21"/>
      <c r="E16" s="22"/>
      <c r="F16" s="23"/>
      <c r="G16" s="22"/>
    </row>
    <row r="17" spans="1:9" x14ac:dyDescent="0.2">
      <c r="A17" s="20" t="s">
        <v>31</v>
      </c>
      <c r="B17" s="21"/>
      <c r="C17" s="21"/>
      <c r="D17" s="21"/>
      <c r="E17" s="22"/>
      <c r="F17" s="23"/>
      <c r="G17" s="22"/>
    </row>
    <row r="18" spans="1:9" x14ac:dyDescent="0.2">
      <c r="A18" s="21" t="s">
        <v>33</v>
      </c>
      <c r="B18" s="21" t="s">
        <v>32</v>
      </c>
      <c r="C18" s="21" t="s">
        <v>34</v>
      </c>
      <c r="D18" s="24">
        <v>500</v>
      </c>
      <c r="E18" s="22">
        <v>2324.5349999999999</v>
      </c>
      <c r="F18" s="23">
        <v>8.7061557239592506</v>
      </c>
      <c r="G18" s="22">
        <v>7.59</v>
      </c>
    </row>
    <row r="19" spans="1:9" x14ac:dyDescent="0.2">
      <c r="A19" s="21" t="s">
        <v>1079</v>
      </c>
      <c r="B19" s="21" t="s">
        <v>1080</v>
      </c>
      <c r="C19" s="21" t="s">
        <v>984</v>
      </c>
      <c r="D19" s="24">
        <v>500</v>
      </c>
      <c r="E19" s="22">
        <v>2324.3200000000002</v>
      </c>
      <c r="F19" s="23">
        <v>8.7053504775419501</v>
      </c>
      <c r="G19" s="22">
        <v>7.6</v>
      </c>
    </row>
    <row r="20" spans="1:9" x14ac:dyDescent="0.2">
      <c r="A20" s="21" t="s">
        <v>1089</v>
      </c>
      <c r="B20" s="21" t="s">
        <v>1090</v>
      </c>
      <c r="C20" s="21" t="s">
        <v>1013</v>
      </c>
      <c r="D20" s="24">
        <v>300</v>
      </c>
      <c r="E20" s="22">
        <v>1488.6869999999999</v>
      </c>
      <c r="F20" s="23">
        <v>5.5756273173919597</v>
      </c>
      <c r="G20" s="22">
        <v>7.2998000000000003</v>
      </c>
    </row>
    <row r="21" spans="1:9" x14ac:dyDescent="0.2">
      <c r="A21" s="21" t="s">
        <v>1083</v>
      </c>
      <c r="B21" s="21" t="s">
        <v>1084</v>
      </c>
      <c r="C21" s="21" t="s">
        <v>989</v>
      </c>
      <c r="D21" s="24">
        <v>300</v>
      </c>
      <c r="E21" s="22">
        <v>1468.6679999999999</v>
      </c>
      <c r="F21" s="23">
        <v>5.5006495126103898</v>
      </c>
      <c r="G21" s="22">
        <v>7.56</v>
      </c>
    </row>
    <row r="22" spans="1:9" x14ac:dyDescent="0.2">
      <c r="A22" s="21" t="s">
        <v>1095</v>
      </c>
      <c r="B22" s="21" t="s">
        <v>1096</v>
      </c>
      <c r="C22" s="21" t="s">
        <v>34</v>
      </c>
      <c r="D22" s="24">
        <v>300</v>
      </c>
      <c r="E22" s="22">
        <v>1415.346</v>
      </c>
      <c r="F22" s="23">
        <v>5.3009409104542797</v>
      </c>
      <c r="G22" s="22">
        <v>7.6600999999999999</v>
      </c>
    </row>
    <row r="23" spans="1:9" x14ac:dyDescent="0.2">
      <c r="A23" s="21" t="s">
        <v>1260</v>
      </c>
      <c r="B23" s="21" t="s">
        <v>1261</v>
      </c>
      <c r="C23" s="21" t="s">
        <v>989</v>
      </c>
      <c r="D23" s="24">
        <v>100</v>
      </c>
      <c r="E23" s="22">
        <v>498.12</v>
      </c>
      <c r="F23" s="23">
        <v>1.8656248622707701</v>
      </c>
      <c r="G23" s="22">
        <v>7.2504</v>
      </c>
    </row>
    <row r="24" spans="1:9" x14ac:dyDescent="0.2">
      <c r="A24" s="20" t="s">
        <v>29</v>
      </c>
      <c r="B24" s="20"/>
      <c r="C24" s="20"/>
      <c r="D24" s="20"/>
      <c r="E24" s="25">
        <f>SUM(E17:E23)</f>
        <v>9519.6759999999995</v>
      </c>
      <c r="F24" s="26">
        <f>SUM(F17:F23)</f>
        <v>35.654348804228597</v>
      </c>
      <c r="G24" s="25"/>
      <c r="H24" s="14"/>
      <c r="I24" s="14"/>
    </row>
    <row r="25" spans="1:9" x14ac:dyDescent="0.2">
      <c r="A25" s="21"/>
      <c r="B25" s="21"/>
      <c r="C25" s="21"/>
      <c r="D25" s="21"/>
      <c r="E25" s="22"/>
      <c r="F25" s="23"/>
      <c r="G25" s="22"/>
    </row>
    <row r="26" spans="1:9" x14ac:dyDescent="0.2">
      <c r="A26" s="20" t="s">
        <v>1004</v>
      </c>
      <c r="B26" s="21"/>
      <c r="C26" s="21"/>
      <c r="D26" s="21"/>
      <c r="E26" s="22"/>
      <c r="F26" s="23"/>
      <c r="G26" s="22"/>
    </row>
    <row r="27" spans="1:9" x14ac:dyDescent="0.2">
      <c r="A27" s="21" t="s">
        <v>1149</v>
      </c>
      <c r="B27" s="21" t="s">
        <v>1150</v>
      </c>
      <c r="C27" s="21" t="s">
        <v>34</v>
      </c>
      <c r="D27" s="24">
        <v>300</v>
      </c>
      <c r="E27" s="22">
        <v>1476.3375000000001</v>
      </c>
      <c r="F27" s="23">
        <v>5.5293743377151499</v>
      </c>
      <c r="G27" s="22">
        <v>7.8002000000000002</v>
      </c>
    </row>
    <row r="28" spans="1:9" x14ac:dyDescent="0.2">
      <c r="A28" s="21" t="s">
        <v>1143</v>
      </c>
      <c r="B28" s="21" t="s">
        <v>1144</v>
      </c>
      <c r="C28" s="21" t="s">
        <v>34</v>
      </c>
      <c r="D28" s="24">
        <v>200</v>
      </c>
      <c r="E28" s="22">
        <v>993.25</v>
      </c>
      <c r="F28" s="23">
        <v>3.7200511813427299</v>
      </c>
      <c r="G28" s="22">
        <v>8.2683</v>
      </c>
    </row>
    <row r="29" spans="1:9" x14ac:dyDescent="0.2">
      <c r="A29" s="21" t="s">
        <v>1262</v>
      </c>
      <c r="B29" s="21" t="s">
        <v>1263</v>
      </c>
      <c r="C29" s="21" t="s">
        <v>34</v>
      </c>
      <c r="D29" s="24">
        <v>100</v>
      </c>
      <c r="E29" s="22">
        <v>471.71899999999999</v>
      </c>
      <c r="F29" s="23">
        <v>1.7667443475578299</v>
      </c>
      <c r="G29" s="22">
        <v>7.9</v>
      </c>
    </row>
    <row r="30" spans="1:9" x14ac:dyDescent="0.2">
      <c r="A30" s="20" t="s">
        <v>29</v>
      </c>
      <c r="B30" s="20"/>
      <c r="C30" s="20"/>
      <c r="D30" s="20"/>
      <c r="E30" s="25">
        <f>SUM(E26:E29)</f>
        <v>2941.3065000000001</v>
      </c>
      <c r="F30" s="26">
        <f>SUM(F26:F29)</f>
        <v>11.01616986661571</v>
      </c>
      <c r="G30" s="25"/>
      <c r="H30" s="14"/>
      <c r="I30" s="14"/>
    </row>
    <row r="31" spans="1:9" x14ac:dyDescent="0.2">
      <c r="A31" s="21"/>
      <c r="B31" s="21"/>
      <c r="C31" s="21"/>
      <c r="D31" s="21"/>
      <c r="E31" s="22"/>
      <c r="F31" s="23"/>
      <c r="G31" s="22"/>
    </row>
    <row r="32" spans="1:9" x14ac:dyDescent="0.2">
      <c r="A32" s="20" t="s">
        <v>35</v>
      </c>
      <c r="B32" s="21"/>
      <c r="C32" s="21"/>
      <c r="D32" s="21"/>
      <c r="E32" s="22"/>
      <c r="F32" s="23"/>
      <c r="G32" s="22"/>
    </row>
    <row r="33" spans="1:9" x14ac:dyDescent="0.2">
      <c r="A33" s="21" t="s">
        <v>1153</v>
      </c>
      <c r="B33" s="21" t="s">
        <v>1154</v>
      </c>
      <c r="C33" s="21" t="s">
        <v>37</v>
      </c>
      <c r="D33" s="24">
        <v>1000000</v>
      </c>
      <c r="E33" s="22">
        <v>975.72199999999998</v>
      </c>
      <c r="F33" s="23">
        <v>3.6544029990053799</v>
      </c>
      <c r="G33" s="22">
        <v>6.5812999999999997</v>
      </c>
    </row>
    <row r="34" spans="1:9" x14ac:dyDescent="0.2">
      <c r="A34" s="21" t="s">
        <v>1157</v>
      </c>
      <c r="B34" s="21" t="s">
        <v>1158</v>
      </c>
      <c r="C34" s="21" t="s">
        <v>37</v>
      </c>
      <c r="D34" s="24">
        <v>15800</v>
      </c>
      <c r="E34" s="22">
        <v>14.851020399999999</v>
      </c>
      <c r="F34" s="23">
        <v>5.5622004513632001E-2</v>
      </c>
      <c r="G34" s="22">
        <v>6.57</v>
      </c>
    </row>
    <row r="35" spans="1:9" x14ac:dyDescent="0.2">
      <c r="A35" s="20" t="s">
        <v>29</v>
      </c>
      <c r="B35" s="20"/>
      <c r="C35" s="20"/>
      <c r="D35" s="20"/>
      <c r="E35" s="25">
        <f>SUM(E32:E34)</f>
        <v>990.57302040000002</v>
      </c>
      <c r="F35" s="26">
        <f>SUM(F32:F34)</f>
        <v>3.7100250035190121</v>
      </c>
      <c r="G35" s="25"/>
      <c r="H35" s="14"/>
      <c r="I35" s="14"/>
    </row>
    <row r="36" spans="1:9" x14ac:dyDescent="0.2">
      <c r="A36" s="21"/>
      <c r="B36" s="21"/>
      <c r="C36" s="21"/>
      <c r="D36" s="21"/>
      <c r="E36" s="22"/>
      <c r="F36" s="23"/>
      <c r="G36" s="22"/>
    </row>
    <row r="37" spans="1:9" x14ac:dyDescent="0.2">
      <c r="A37" s="20" t="s">
        <v>36</v>
      </c>
      <c r="B37" s="21"/>
      <c r="C37" s="21"/>
      <c r="D37" s="21"/>
      <c r="E37" s="22"/>
      <c r="F37" s="23"/>
      <c r="G37" s="22"/>
    </row>
    <row r="38" spans="1:9" x14ac:dyDescent="0.2">
      <c r="A38" s="21" t="s">
        <v>1178</v>
      </c>
      <c r="B38" s="21" t="s">
        <v>1179</v>
      </c>
      <c r="C38" s="21" t="s">
        <v>37</v>
      </c>
      <c r="D38" s="24">
        <v>1500000</v>
      </c>
      <c r="E38" s="22">
        <v>1541.61</v>
      </c>
      <c r="F38" s="23">
        <v>5.7738415320108398</v>
      </c>
      <c r="G38" s="22">
        <v>7.1029637846147899</v>
      </c>
    </row>
    <row r="39" spans="1:9" x14ac:dyDescent="0.2">
      <c r="A39" s="20" t="s">
        <v>29</v>
      </c>
      <c r="B39" s="20"/>
      <c r="C39" s="20"/>
      <c r="D39" s="20"/>
      <c r="E39" s="25">
        <f>SUM(E38:E38)</f>
        <v>1541.61</v>
      </c>
      <c r="F39" s="26">
        <f>SUM(F38:F38)</f>
        <v>5.7738415320108398</v>
      </c>
      <c r="G39" s="25"/>
      <c r="H39" s="14"/>
      <c r="I39" s="14"/>
    </row>
    <row r="40" spans="1:9" x14ac:dyDescent="0.2">
      <c r="A40" s="21"/>
      <c r="B40" s="21"/>
      <c r="C40" s="21"/>
      <c r="D40" s="21"/>
      <c r="E40" s="22"/>
      <c r="F40" s="23"/>
      <c r="G40" s="22"/>
    </row>
    <row r="41" spans="1:9" x14ac:dyDescent="0.2">
      <c r="A41" s="20" t="s">
        <v>1038</v>
      </c>
      <c r="B41" s="21"/>
      <c r="C41" s="21"/>
      <c r="D41" s="21"/>
      <c r="E41" s="22"/>
      <c r="F41" s="23"/>
      <c r="G41" s="22"/>
    </row>
    <row r="42" spans="1:9" x14ac:dyDescent="0.2">
      <c r="A42" s="21" t="s">
        <v>1039</v>
      </c>
      <c r="B42" s="21" t="s">
        <v>1040</v>
      </c>
      <c r="C42" s="21" t="s">
        <v>1041</v>
      </c>
      <c r="D42" s="24">
        <v>547.42399999999998</v>
      </c>
      <c r="E42" s="22">
        <v>59.727212299999998</v>
      </c>
      <c r="F42" s="23">
        <v>0.22369824986148801</v>
      </c>
      <c r="G42" s="22">
        <v>6.64</v>
      </c>
    </row>
    <row r="43" spans="1:9" x14ac:dyDescent="0.2">
      <c r="A43" s="20" t="s">
        <v>29</v>
      </c>
      <c r="B43" s="20"/>
      <c r="C43" s="20"/>
      <c r="D43" s="20"/>
      <c r="E43" s="25">
        <f>SUM(E42:E42)</f>
        <v>59.727212299999998</v>
      </c>
      <c r="F43" s="26">
        <f>SUM(F42:F42)</f>
        <v>0.22369824986148801</v>
      </c>
      <c r="G43" s="25"/>
      <c r="H43" s="14"/>
      <c r="I43" s="14"/>
    </row>
    <row r="44" spans="1:9" x14ac:dyDescent="0.2">
      <c r="A44" s="21"/>
      <c r="B44" s="21"/>
      <c r="C44" s="21"/>
      <c r="D44" s="21"/>
      <c r="E44" s="22"/>
      <c r="F44" s="23"/>
      <c r="G44" s="22"/>
    </row>
    <row r="45" spans="1:9" x14ac:dyDescent="0.2">
      <c r="A45" s="20" t="s">
        <v>39</v>
      </c>
      <c r="B45" s="20"/>
      <c r="C45" s="20"/>
      <c r="D45" s="20"/>
      <c r="E45" s="25">
        <f>E14+E24+E30+E35+E39+E43</f>
        <v>25002.206862799998</v>
      </c>
      <c r="F45" s="26">
        <f>F14+F24+F30+F35+F39+F43</f>
        <v>93.641569772096148</v>
      </c>
      <c r="G45" s="25"/>
      <c r="H45" s="14"/>
      <c r="I45" s="14"/>
    </row>
    <row r="46" spans="1:9" x14ac:dyDescent="0.2">
      <c r="A46" s="20"/>
      <c r="B46" s="20"/>
      <c r="C46" s="20"/>
      <c r="D46" s="20"/>
      <c r="E46" s="25"/>
      <c r="F46" s="26"/>
      <c r="G46" s="25"/>
      <c r="H46" s="14"/>
      <c r="I46" s="14"/>
    </row>
    <row r="47" spans="1:9" x14ac:dyDescent="0.2">
      <c r="A47" s="20" t="s">
        <v>41</v>
      </c>
      <c r="B47" s="20"/>
      <c r="C47" s="20"/>
      <c r="D47" s="20"/>
      <c r="E47" s="25">
        <f>E49-(E14+E24+E30+E35+E39+E43)</f>
        <v>1697.694605800003</v>
      </c>
      <c r="F47" s="26">
        <f>F49-(F14+F24+F30+F35+F39+F43)</f>
        <v>6.3584302279038525</v>
      </c>
      <c r="G47" s="25"/>
      <c r="H47" s="14"/>
      <c r="I47" s="14"/>
    </row>
    <row r="48" spans="1:9" x14ac:dyDescent="0.2">
      <c r="A48" s="20"/>
      <c r="B48" s="20"/>
      <c r="C48" s="20"/>
      <c r="D48" s="20"/>
      <c r="E48" s="25"/>
      <c r="F48" s="26"/>
      <c r="G48" s="25"/>
      <c r="H48" s="14"/>
      <c r="I48" s="14"/>
    </row>
    <row r="49" spans="1:9" x14ac:dyDescent="0.2">
      <c r="A49" s="27" t="s">
        <v>40</v>
      </c>
      <c r="B49" s="27"/>
      <c r="C49" s="27"/>
      <c r="D49" s="27"/>
      <c r="E49" s="28">
        <v>26699.901468600001</v>
      </c>
      <c r="F49" s="29">
        <v>100</v>
      </c>
      <c r="G49" s="28"/>
      <c r="H49" s="14"/>
      <c r="I49" s="14"/>
    </row>
    <row r="51" spans="1:9" x14ac:dyDescent="0.2">
      <c r="A51" s="14" t="s">
        <v>1042</v>
      </c>
    </row>
    <row r="52" spans="1:9" x14ac:dyDescent="0.2">
      <c r="A52" s="14" t="s">
        <v>42</v>
      </c>
    </row>
    <row r="53" spans="1:9" x14ac:dyDescent="0.2">
      <c r="A53" s="14" t="s">
        <v>1043</v>
      </c>
    </row>
    <row r="54" spans="1:9" x14ac:dyDescent="0.2">
      <c r="A54" s="14" t="s">
        <v>1188</v>
      </c>
    </row>
    <row r="55" spans="1:9" x14ac:dyDescent="0.2">
      <c r="A55" s="14"/>
    </row>
    <row r="56" spans="1:9" ht="33.75" customHeight="1" x14ac:dyDescent="0.2">
      <c r="A56" s="84" t="s">
        <v>1189</v>
      </c>
      <c r="B56" s="84"/>
      <c r="C56" s="84"/>
      <c r="D56" s="84"/>
      <c r="E56" s="84"/>
      <c r="F56" s="84"/>
      <c r="G56" s="84"/>
    </row>
    <row r="58" spans="1:9" x14ac:dyDescent="0.2">
      <c r="A58" s="14" t="s">
        <v>43</v>
      </c>
    </row>
    <row r="59" spans="1:9" x14ac:dyDescent="0.2">
      <c r="A59" s="14" t="s">
        <v>44</v>
      </c>
    </row>
    <row r="60" spans="1:9" x14ac:dyDescent="0.2">
      <c r="A60" s="14" t="s">
        <v>45</v>
      </c>
      <c r="B60" s="14"/>
      <c r="C60" s="30" t="s">
        <v>939</v>
      </c>
      <c r="D60" s="14" t="s">
        <v>46</v>
      </c>
    </row>
    <row r="61" spans="1:9" x14ac:dyDescent="0.2">
      <c r="A61" s="7" t="s">
        <v>48</v>
      </c>
      <c r="C61" s="61" t="s">
        <v>938</v>
      </c>
      <c r="D61" s="31">
        <v>10.290800000000001</v>
      </c>
    </row>
    <row r="62" spans="1:9" x14ac:dyDescent="0.2">
      <c r="A62" s="7" t="s">
        <v>49</v>
      </c>
      <c r="C62" s="61" t="s">
        <v>938</v>
      </c>
      <c r="D62" s="31">
        <v>10.290800000000001</v>
      </c>
    </row>
    <row r="63" spans="1:9" x14ac:dyDescent="0.2">
      <c r="A63" s="7" t="s">
        <v>50</v>
      </c>
      <c r="C63" s="61" t="s">
        <v>938</v>
      </c>
      <c r="D63" s="31">
        <v>10.3125</v>
      </c>
    </row>
    <row r="64" spans="1:9" x14ac:dyDescent="0.2">
      <c r="A64" s="7" t="s">
        <v>51</v>
      </c>
      <c r="C64" s="61" t="s">
        <v>938</v>
      </c>
      <c r="D64" s="31">
        <v>10.3125</v>
      </c>
    </row>
    <row r="66" spans="1:5" x14ac:dyDescent="0.2">
      <c r="A66" s="7" t="s">
        <v>1264</v>
      </c>
    </row>
    <row r="67" spans="1:5" x14ac:dyDescent="0.2">
      <c r="A67" s="7" t="s">
        <v>52</v>
      </c>
    </row>
    <row r="69" spans="1:5" x14ac:dyDescent="0.2">
      <c r="A69" s="14" t="s">
        <v>53</v>
      </c>
      <c r="D69" s="30" t="s">
        <v>54</v>
      </c>
    </row>
    <row r="71" spans="1:5" x14ac:dyDescent="0.2">
      <c r="A71" s="14" t="s">
        <v>1061</v>
      </c>
      <c r="D71" s="32">
        <v>0.612792426976833</v>
      </c>
      <c r="E71" s="10" t="s">
        <v>55</v>
      </c>
    </row>
    <row r="73" spans="1:5" x14ac:dyDescent="0.2">
      <c r="A73" s="14" t="s">
        <v>1326</v>
      </c>
      <c r="D73" s="30" t="s">
        <v>54</v>
      </c>
    </row>
    <row r="75" spans="1:5" x14ac:dyDescent="0.2">
      <c r="A75" s="14" t="s">
        <v>1062</v>
      </c>
    </row>
    <row r="77" spans="1:5" x14ac:dyDescent="0.2">
      <c r="A77" s="63" t="s">
        <v>948</v>
      </c>
    </row>
    <row r="78" spans="1:5" x14ac:dyDescent="0.2">
      <c r="A78" s="65"/>
    </row>
    <row r="79" spans="1:5" x14ac:dyDescent="0.2">
      <c r="A79" s="66"/>
    </row>
    <row r="80" spans="1:5" x14ac:dyDescent="0.2">
      <c r="A80" s="66"/>
    </row>
    <row r="81" spans="1:1" x14ac:dyDescent="0.2">
      <c r="A81" s="66"/>
    </row>
    <row r="82" spans="1:1" x14ac:dyDescent="0.2">
      <c r="A82" s="66"/>
    </row>
    <row r="83" spans="1:1" x14ac:dyDescent="0.2">
      <c r="A83" s="66"/>
    </row>
    <row r="84" spans="1:1" x14ac:dyDescent="0.2">
      <c r="A84" s="66"/>
    </row>
    <row r="85" spans="1:1" x14ac:dyDescent="0.2">
      <c r="A85" s="66"/>
    </row>
    <row r="86" spans="1:1" x14ac:dyDescent="0.2">
      <c r="A86" s="66"/>
    </row>
    <row r="87" spans="1:1" x14ac:dyDescent="0.2">
      <c r="A87" s="66"/>
    </row>
    <row r="88" spans="1:1" x14ac:dyDescent="0.2">
      <c r="A88" s="66"/>
    </row>
    <row r="89" spans="1:1" x14ac:dyDescent="0.2">
      <c r="A89" s="66"/>
    </row>
    <row r="90" spans="1:1" x14ac:dyDescent="0.2">
      <c r="A90" s="66"/>
    </row>
    <row r="91" spans="1:1" x14ac:dyDescent="0.2">
      <c r="A91" s="66"/>
    </row>
    <row r="92" spans="1:1" x14ac:dyDescent="0.2">
      <c r="A92" s="66"/>
    </row>
    <row r="93" spans="1:1" x14ac:dyDescent="0.2">
      <c r="A93" s="66"/>
    </row>
    <row r="94" spans="1:1" x14ac:dyDescent="0.2">
      <c r="A94" s="63" t="s">
        <v>1265</v>
      </c>
    </row>
    <row r="95" spans="1:1" x14ac:dyDescent="0.2">
      <c r="A95" s="66"/>
    </row>
    <row r="96" spans="1:1" x14ac:dyDescent="0.2">
      <c r="A96" s="63" t="s">
        <v>949</v>
      </c>
    </row>
    <row r="97" spans="1:1" x14ac:dyDescent="0.2">
      <c r="A97" s="66"/>
    </row>
    <row r="98" spans="1:1" x14ac:dyDescent="0.2">
      <c r="A98" s="66"/>
    </row>
    <row r="99" spans="1:1" x14ac:dyDescent="0.2">
      <c r="A99" s="66"/>
    </row>
    <row r="100" spans="1:1" x14ac:dyDescent="0.2">
      <c r="A100" s="66"/>
    </row>
    <row r="101" spans="1:1" x14ac:dyDescent="0.2">
      <c r="A101" s="66"/>
    </row>
    <row r="102" spans="1:1" x14ac:dyDescent="0.2">
      <c r="A102" s="66"/>
    </row>
    <row r="103" spans="1:1" x14ac:dyDescent="0.2">
      <c r="A103" s="66"/>
    </row>
    <row r="104" spans="1:1" x14ac:dyDescent="0.2">
      <c r="A104" s="66"/>
    </row>
    <row r="105" spans="1:1" x14ac:dyDescent="0.2">
      <c r="A105" s="66"/>
    </row>
    <row r="106" spans="1:1" x14ac:dyDescent="0.2">
      <c r="A106" s="66"/>
    </row>
    <row r="107" spans="1:1" x14ac:dyDescent="0.2">
      <c r="A107" s="66"/>
    </row>
    <row r="108" spans="1:1" x14ac:dyDescent="0.2">
      <c r="A108" s="66"/>
    </row>
    <row r="109" spans="1:1" x14ac:dyDescent="0.2">
      <c r="A109" s="66"/>
    </row>
    <row r="110" spans="1:1" x14ac:dyDescent="0.2">
      <c r="A110" s="66"/>
    </row>
    <row r="111" spans="1:1" x14ac:dyDescent="0.2">
      <c r="A111" s="7" t="s">
        <v>947</v>
      </c>
    </row>
    <row r="113" spans="1:1" x14ac:dyDescent="0.2">
      <c r="A113" s="66"/>
    </row>
    <row r="114" spans="1:1" x14ac:dyDescent="0.2">
      <c r="A114" s="65"/>
    </row>
    <row r="115" spans="1:1" x14ac:dyDescent="0.2">
      <c r="A115" s="65"/>
    </row>
  </sheetData>
  <mergeCells count="2">
    <mergeCell ref="A1:G1"/>
    <mergeCell ref="A56:G56"/>
  </mergeCells>
  <conditionalFormatting sqref="F2:F3 F5:F55">
    <cfRule type="cellIs" dxfId="97" priority="2" stopIfTrue="1" operator="between">
      <formula>0.009</formula>
      <formula>-0.009</formula>
    </cfRule>
  </conditionalFormatting>
  <conditionalFormatting sqref="F57:F65536">
    <cfRule type="cellIs" dxfId="96"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91"/>
  <sheetViews>
    <sheetView workbookViewId="0">
      <selection sqref="A1:G1"/>
    </sheetView>
  </sheetViews>
  <sheetFormatPr defaultColWidth="9.109375" defaultRowHeight="10.199999999999999" x14ac:dyDescent="0.2"/>
  <cols>
    <col min="1" max="1" width="38.6640625" style="7" bestFit="1" customWidth="1"/>
    <col min="2" max="2" width="35.5546875" style="7" bestFit="1" customWidth="1"/>
    <col min="3" max="3" width="20.44140625" style="7" bestFit="1" customWidth="1"/>
    <col min="4" max="4" width="15.109375" style="7" bestFit="1" customWidth="1"/>
    <col min="5" max="5" width="32.5546875" style="10" customWidth="1"/>
    <col min="6" max="6" width="13.5546875" style="11" bestFit="1" customWidth="1"/>
    <col min="7" max="7" width="4.5546875" style="10" bestFit="1" customWidth="1"/>
    <col min="8" max="16384" width="9.109375" style="7"/>
  </cols>
  <sheetData>
    <row r="1" spans="1:9" s="1" customFormat="1" ht="13.8" x14ac:dyDescent="0.2">
      <c r="A1" s="82" t="s">
        <v>1266</v>
      </c>
      <c r="B1" s="83"/>
      <c r="C1" s="83"/>
      <c r="D1" s="83"/>
      <c r="E1" s="83"/>
      <c r="F1" s="83"/>
      <c r="G1" s="83"/>
    </row>
    <row r="2" spans="1:9" s="1" customFormat="1" ht="11.4" x14ac:dyDescent="0.2">
      <c r="E2" s="5"/>
      <c r="F2" s="9"/>
      <c r="G2" s="10"/>
    </row>
    <row r="3" spans="1:9" s="1" customFormat="1" ht="12" x14ac:dyDescent="0.2">
      <c r="A3" s="8" t="s">
        <v>7</v>
      </c>
      <c r="B3" s="2"/>
      <c r="C3" s="3"/>
      <c r="D3" s="3"/>
      <c r="E3" s="4"/>
      <c r="F3" s="9"/>
      <c r="G3" s="10"/>
    </row>
    <row r="4" spans="1:9" s="1" customFormat="1" ht="26.25" customHeight="1" x14ac:dyDescent="0.2">
      <c r="A4" s="6" t="s">
        <v>2</v>
      </c>
      <c r="B4" s="6" t="s">
        <v>0</v>
      </c>
      <c r="C4" s="13" t="s">
        <v>979</v>
      </c>
      <c r="D4" s="13" t="s">
        <v>1</v>
      </c>
      <c r="E4" s="53" t="s">
        <v>6</v>
      </c>
      <c r="F4" s="12" t="s">
        <v>3</v>
      </c>
      <c r="G4" s="12" t="s">
        <v>5</v>
      </c>
    </row>
    <row r="5" spans="1:9" x14ac:dyDescent="0.2">
      <c r="A5" s="16" t="s">
        <v>25</v>
      </c>
      <c r="B5" s="17"/>
      <c r="C5" s="17"/>
      <c r="D5" s="17"/>
      <c r="E5" s="18"/>
      <c r="F5" s="19"/>
      <c r="G5" s="18"/>
    </row>
    <row r="6" spans="1:9" x14ac:dyDescent="0.2">
      <c r="A6" s="20" t="s">
        <v>26</v>
      </c>
      <c r="B6" s="21"/>
      <c r="C6" s="21"/>
      <c r="D6" s="21"/>
      <c r="E6" s="22"/>
      <c r="F6" s="23"/>
      <c r="G6" s="22"/>
    </row>
    <row r="7" spans="1:9" x14ac:dyDescent="0.2">
      <c r="A7" s="21" t="s">
        <v>1202</v>
      </c>
      <c r="B7" s="21" t="s">
        <v>1203</v>
      </c>
      <c r="C7" s="21" t="s">
        <v>60</v>
      </c>
      <c r="D7" s="24">
        <v>500</v>
      </c>
      <c r="E7" s="22">
        <v>526.89526709999996</v>
      </c>
      <c r="F7" s="23">
        <v>10.359608847813901</v>
      </c>
      <c r="G7" s="22">
        <v>8.3916000000000004</v>
      </c>
    </row>
    <row r="8" spans="1:9" x14ac:dyDescent="0.2">
      <c r="A8" s="21" t="s">
        <v>1267</v>
      </c>
      <c r="B8" s="21" t="s">
        <v>1268</v>
      </c>
      <c r="C8" s="21" t="s">
        <v>61</v>
      </c>
      <c r="D8" s="24">
        <v>500</v>
      </c>
      <c r="E8" s="22">
        <v>518.52363009999999</v>
      </c>
      <c r="F8" s="23">
        <v>10.1950089924892</v>
      </c>
      <c r="G8" s="22">
        <v>7.66</v>
      </c>
    </row>
    <row r="9" spans="1:9" x14ac:dyDescent="0.2">
      <c r="A9" s="21" t="s">
        <v>63</v>
      </c>
      <c r="B9" s="21" t="s">
        <v>62</v>
      </c>
      <c r="C9" s="21" t="s">
        <v>60</v>
      </c>
      <c r="D9" s="24">
        <v>500</v>
      </c>
      <c r="E9" s="22">
        <v>513.65623289999996</v>
      </c>
      <c r="F9" s="23">
        <v>10.099308130766801</v>
      </c>
      <c r="G9" s="22">
        <v>7.9668000000000001</v>
      </c>
    </row>
    <row r="10" spans="1:9" x14ac:dyDescent="0.2">
      <c r="A10" s="21" t="s">
        <v>65</v>
      </c>
      <c r="B10" s="21" t="s">
        <v>64</v>
      </c>
      <c r="C10" s="21" t="s">
        <v>61</v>
      </c>
      <c r="D10" s="24">
        <v>50</v>
      </c>
      <c r="E10" s="22">
        <v>503.668274</v>
      </c>
      <c r="F10" s="23">
        <v>9.9029287858515591</v>
      </c>
      <c r="G10" s="22">
        <v>7.5949999999999998</v>
      </c>
    </row>
    <row r="11" spans="1:9" x14ac:dyDescent="0.2">
      <c r="A11" s="20" t="s">
        <v>29</v>
      </c>
      <c r="B11" s="20"/>
      <c r="C11" s="20"/>
      <c r="D11" s="20"/>
      <c r="E11" s="25">
        <f>SUM(E6:E10)</f>
        <v>2062.7434041000001</v>
      </c>
      <c r="F11" s="26">
        <f>SUM(F6:F10)</f>
        <v>40.55685475692146</v>
      </c>
      <c r="G11" s="25"/>
      <c r="H11" s="14"/>
      <c r="I11" s="14"/>
    </row>
    <row r="12" spans="1:9" x14ac:dyDescent="0.2">
      <c r="A12" s="21"/>
      <c r="B12" s="21"/>
      <c r="C12" s="21"/>
      <c r="D12" s="21"/>
      <c r="E12" s="22"/>
      <c r="F12" s="23"/>
      <c r="G12" s="22"/>
    </row>
    <row r="13" spans="1:9" x14ac:dyDescent="0.2">
      <c r="A13" s="20" t="s">
        <v>36</v>
      </c>
      <c r="B13" s="21"/>
      <c r="C13" s="21"/>
      <c r="D13" s="21"/>
      <c r="E13" s="22"/>
      <c r="F13" s="23"/>
      <c r="G13" s="22"/>
    </row>
    <row r="14" spans="1:9" x14ac:dyDescent="0.2">
      <c r="A14" s="21" t="s">
        <v>1269</v>
      </c>
      <c r="B14" s="21" t="s">
        <v>1270</v>
      </c>
      <c r="C14" s="21" t="s">
        <v>37</v>
      </c>
      <c r="D14" s="24">
        <v>1500000</v>
      </c>
      <c r="E14" s="22">
        <v>1569.5251667</v>
      </c>
      <c r="F14" s="23">
        <v>30.8593905071573</v>
      </c>
      <c r="G14" s="22">
        <v>6.8559232616124897</v>
      </c>
    </row>
    <row r="15" spans="1:9" x14ac:dyDescent="0.2">
      <c r="A15" s="21" t="s">
        <v>1182</v>
      </c>
      <c r="B15" s="21" t="s">
        <v>1183</v>
      </c>
      <c r="C15" s="21" t="s">
        <v>37</v>
      </c>
      <c r="D15" s="24">
        <v>900000</v>
      </c>
      <c r="E15" s="22">
        <v>923.68904999999995</v>
      </c>
      <c r="F15" s="23">
        <v>18.1612131528079</v>
      </c>
      <c r="G15" s="22">
        <v>7.3368846366642497</v>
      </c>
    </row>
    <row r="16" spans="1:9" x14ac:dyDescent="0.2">
      <c r="A16" s="21" t="s">
        <v>1180</v>
      </c>
      <c r="B16" s="21" t="s">
        <v>1181</v>
      </c>
      <c r="C16" s="21" t="s">
        <v>37</v>
      </c>
      <c r="D16" s="24">
        <v>275000</v>
      </c>
      <c r="E16" s="22">
        <v>282.7268583</v>
      </c>
      <c r="F16" s="23">
        <v>5.5588650072338002</v>
      </c>
      <c r="G16" s="22">
        <v>6.8065204128124996</v>
      </c>
    </row>
    <row r="17" spans="1:9" x14ac:dyDescent="0.2">
      <c r="A17" s="20" t="s">
        <v>29</v>
      </c>
      <c r="B17" s="20"/>
      <c r="C17" s="20"/>
      <c r="D17" s="20"/>
      <c r="E17" s="25">
        <f>SUM(E14:E16)</f>
        <v>2775.9410750000002</v>
      </c>
      <c r="F17" s="26">
        <f>SUM(F14:F16)</f>
        <v>54.579468667199002</v>
      </c>
      <c r="G17" s="25"/>
      <c r="H17" s="14"/>
      <c r="I17" s="14"/>
    </row>
    <row r="18" spans="1:9" x14ac:dyDescent="0.2">
      <c r="A18" s="21"/>
      <c r="B18" s="21"/>
      <c r="C18" s="21"/>
      <c r="D18" s="21"/>
      <c r="E18" s="22"/>
      <c r="F18" s="23"/>
      <c r="G18" s="22"/>
    </row>
    <row r="19" spans="1:9" x14ac:dyDescent="0.2">
      <c r="A19" s="20" t="s">
        <v>1038</v>
      </c>
      <c r="B19" s="21"/>
      <c r="C19" s="21"/>
      <c r="D19" s="21"/>
      <c r="E19" s="22"/>
      <c r="F19" s="23"/>
      <c r="G19" s="22"/>
    </row>
    <row r="20" spans="1:9" x14ac:dyDescent="0.2">
      <c r="A20" s="21" t="s">
        <v>1039</v>
      </c>
      <c r="B20" s="21" t="s">
        <v>1040</v>
      </c>
      <c r="C20" s="21" t="s">
        <v>1041</v>
      </c>
      <c r="D20" s="24">
        <v>123.633</v>
      </c>
      <c r="E20" s="22">
        <v>13.4890952</v>
      </c>
      <c r="F20" s="23">
        <v>0.265217318713174</v>
      </c>
      <c r="G20" s="22">
        <v>6.64</v>
      </c>
    </row>
    <row r="21" spans="1:9" x14ac:dyDescent="0.2">
      <c r="A21" s="20" t="s">
        <v>29</v>
      </c>
      <c r="B21" s="20"/>
      <c r="C21" s="20"/>
      <c r="D21" s="20"/>
      <c r="E21" s="25">
        <f>SUM(E20:E20)</f>
        <v>13.4890952</v>
      </c>
      <c r="F21" s="26">
        <f>SUM(F20:F20)</f>
        <v>0.265217318713174</v>
      </c>
      <c r="G21" s="25"/>
      <c r="H21" s="14"/>
      <c r="I21" s="14"/>
    </row>
    <row r="22" spans="1:9" x14ac:dyDescent="0.2">
      <c r="A22" s="21"/>
      <c r="B22" s="21"/>
      <c r="C22" s="21"/>
      <c r="D22" s="21"/>
      <c r="E22" s="22"/>
      <c r="F22" s="23"/>
      <c r="G22" s="22"/>
    </row>
    <row r="23" spans="1:9" x14ac:dyDescent="0.2">
      <c r="A23" s="20" t="s">
        <v>39</v>
      </c>
      <c r="B23" s="20"/>
      <c r="C23" s="20"/>
      <c r="D23" s="20"/>
      <c r="E23" s="25">
        <f>E11+E17+E21</f>
        <v>4852.1735742999999</v>
      </c>
      <c r="F23" s="26">
        <f>F11+F17+F21</f>
        <v>95.401540742833632</v>
      </c>
      <c r="G23" s="25"/>
      <c r="H23" s="14"/>
      <c r="I23" s="14"/>
    </row>
    <row r="24" spans="1:9" x14ac:dyDescent="0.2">
      <c r="A24" s="20"/>
      <c r="B24" s="20"/>
      <c r="C24" s="20"/>
      <c r="D24" s="20"/>
      <c r="E24" s="25"/>
      <c r="F24" s="26"/>
      <c r="G24" s="25"/>
      <c r="H24" s="14"/>
      <c r="I24" s="14"/>
    </row>
    <row r="25" spans="1:9" x14ac:dyDescent="0.2">
      <c r="A25" s="20" t="s">
        <v>41</v>
      </c>
      <c r="B25" s="20"/>
      <c r="C25" s="20"/>
      <c r="D25" s="20"/>
      <c r="E25" s="25">
        <f>E27-(E11+E17+E21)</f>
        <v>233.88010630000008</v>
      </c>
      <c r="F25" s="26">
        <f>F27-(F11+F17+F21)</f>
        <v>4.5984592571663683</v>
      </c>
      <c r="G25" s="25"/>
      <c r="H25" s="14"/>
      <c r="I25" s="14"/>
    </row>
    <row r="26" spans="1:9" x14ac:dyDescent="0.2">
      <c r="A26" s="20"/>
      <c r="B26" s="20"/>
      <c r="C26" s="20"/>
      <c r="D26" s="20"/>
      <c r="E26" s="25"/>
      <c r="F26" s="26"/>
      <c r="G26" s="25"/>
      <c r="H26" s="14"/>
      <c r="I26" s="14"/>
    </row>
    <row r="27" spans="1:9" x14ac:dyDescent="0.2">
      <c r="A27" s="27" t="s">
        <v>40</v>
      </c>
      <c r="B27" s="27"/>
      <c r="C27" s="27"/>
      <c r="D27" s="27"/>
      <c r="E27" s="28">
        <v>5086.0536806</v>
      </c>
      <c r="F27" s="29">
        <v>100</v>
      </c>
      <c r="G27" s="28"/>
      <c r="H27" s="14"/>
      <c r="I27" s="14"/>
    </row>
    <row r="29" spans="1:9" x14ac:dyDescent="0.2">
      <c r="A29" s="14" t="s">
        <v>42</v>
      </c>
    </row>
    <row r="30" spans="1:9" x14ac:dyDescent="0.2">
      <c r="A30" s="14" t="s">
        <v>1043</v>
      </c>
    </row>
    <row r="31" spans="1:9" x14ac:dyDescent="0.2">
      <c r="A31" s="14" t="s">
        <v>1188</v>
      </c>
    </row>
    <row r="32" spans="1:9" x14ac:dyDescent="0.2">
      <c r="A32" s="14"/>
    </row>
    <row r="33" spans="1:7" ht="33.75" customHeight="1" x14ac:dyDescent="0.2">
      <c r="A33" s="84" t="s">
        <v>1189</v>
      </c>
      <c r="B33" s="84"/>
      <c r="C33" s="84"/>
      <c r="D33" s="84"/>
      <c r="E33" s="84"/>
      <c r="F33" s="84"/>
      <c r="G33" s="84"/>
    </row>
    <row r="35" spans="1:7" x14ac:dyDescent="0.2">
      <c r="A35" s="14" t="s">
        <v>43</v>
      </c>
    </row>
    <row r="36" spans="1:7" x14ac:dyDescent="0.2">
      <c r="A36" s="14" t="s">
        <v>44</v>
      </c>
    </row>
    <row r="37" spans="1:7" x14ac:dyDescent="0.2">
      <c r="A37" s="14" t="s">
        <v>45</v>
      </c>
      <c r="B37" s="14"/>
      <c r="C37" s="30" t="s">
        <v>939</v>
      </c>
      <c r="D37" s="14" t="s">
        <v>46</v>
      </c>
    </row>
    <row r="38" spans="1:7" x14ac:dyDescent="0.2">
      <c r="A38" s="7" t="s">
        <v>48</v>
      </c>
      <c r="C38" s="61" t="s">
        <v>938</v>
      </c>
      <c r="D38" s="31">
        <v>10.223699999999999</v>
      </c>
    </row>
    <row r="39" spans="1:7" x14ac:dyDescent="0.2">
      <c r="A39" s="7" t="s">
        <v>49</v>
      </c>
      <c r="C39" s="61" t="s">
        <v>938</v>
      </c>
      <c r="D39" s="31">
        <v>10.223699999999999</v>
      </c>
    </row>
    <row r="40" spans="1:7" x14ac:dyDescent="0.2">
      <c r="A40" s="7" t="s">
        <v>50</v>
      </c>
      <c r="C40" s="61" t="s">
        <v>938</v>
      </c>
      <c r="D40" s="31">
        <v>10.243600000000001</v>
      </c>
    </row>
    <row r="41" spans="1:7" x14ac:dyDescent="0.2">
      <c r="A41" s="7" t="s">
        <v>51</v>
      </c>
      <c r="C41" s="61" t="s">
        <v>938</v>
      </c>
      <c r="D41" s="31">
        <v>10.243600000000001</v>
      </c>
    </row>
    <row r="43" spans="1:7" x14ac:dyDescent="0.2">
      <c r="A43" s="7" t="s">
        <v>1271</v>
      </c>
    </row>
    <row r="44" spans="1:7" x14ac:dyDescent="0.2">
      <c r="A44" s="7" t="s">
        <v>52</v>
      </c>
    </row>
    <row r="46" spans="1:7" x14ac:dyDescent="0.2">
      <c r="A46" s="14" t="s">
        <v>53</v>
      </c>
      <c r="D46" s="30" t="s">
        <v>54</v>
      </c>
    </row>
    <row r="48" spans="1:7" x14ac:dyDescent="0.2">
      <c r="A48" s="14" t="s">
        <v>1061</v>
      </c>
      <c r="D48" s="32">
        <v>7.2571292423046803</v>
      </c>
      <c r="E48" s="10" t="s">
        <v>55</v>
      </c>
    </row>
    <row r="50" spans="1:4" x14ac:dyDescent="0.2">
      <c r="A50" s="14" t="s">
        <v>1326</v>
      </c>
      <c r="D50" s="30" t="s">
        <v>54</v>
      </c>
    </row>
    <row r="52" spans="1:4" x14ac:dyDescent="0.2">
      <c r="A52" s="14" t="s">
        <v>1062</v>
      </c>
    </row>
    <row r="54" spans="1:4" x14ac:dyDescent="0.2">
      <c r="A54" s="63" t="s">
        <v>948</v>
      </c>
    </row>
    <row r="55" spans="1:4" x14ac:dyDescent="0.2">
      <c r="A55" s="65"/>
    </row>
    <row r="56" spans="1:4" x14ac:dyDescent="0.2">
      <c r="A56" s="66"/>
    </row>
    <row r="57" spans="1:4" x14ac:dyDescent="0.2">
      <c r="A57" s="66"/>
    </row>
    <row r="58" spans="1:4" x14ac:dyDescent="0.2">
      <c r="A58" s="66"/>
    </row>
    <row r="59" spans="1:4" x14ac:dyDescent="0.2">
      <c r="A59" s="66"/>
    </row>
    <row r="60" spans="1:4" x14ac:dyDescent="0.2">
      <c r="A60" s="66"/>
    </row>
    <row r="61" spans="1:4" x14ac:dyDescent="0.2">
      <c r="A61" s="66"/>
    </row>
    <row r="62" spans="1:4" x14ac:dyDescent="0.2">
      <c r="A62" s="66"/>
    </row>
    <row r="63" spans="1:4" x14ac:dyDescent="0.2">
      <c r="A63" s="66"/>
    </row>
    <row r="64" spans="1:4" x14ac:dyDescent="0.2">
      <c r="A64" s="66"/>
    </row>
    <row r="65" spans="1:1" x14ac:dyDescent="0.2">
      <c r="A65" s="66"/>
    </row>
    <row r="66" spans="1:1" x14ac:dyDescent="0.2">
      <c r="A66" s="66"/>
    </row>
    <row r="67" spans="1:1" x14ac:dyDescent="0.2">
      <c r="A67" s="66"/>
    </row>
    <row r="68" spans="1:1" x14ac:dyDescent="0.2">
      <c r="A68" s="66"/>
    </row>
    <row r="69" spans="1:1" x14ac:dyDescent="0.2">
      <c r="A69" s="66"/>
    </row>
    <row r="70" spans="1:1" x14ac:dyDescent="0.2">
      <c r="A70" s="63" t="s">
        <v>1272</v>
      </c>
    </row>
    <row r="71" spans="1:1" x14ac:dyDescent="0.2">
      <c r="A71" s="66"/>
    </row>
    <row r="72" spans="1:1" x14ac:dyDescent="0.2">
      <c r="A72" s="63" t="s">
        <v>949</v>
      </c>
    </row>
    <row r="73" spans="1:1" x14ac:dyDescent="0.2">
      <c r="A73" s="66"/>
    </row>
    <row r="74" spans="1:1" x14ac:dyDescent="0.2">
      <c r="A74" s="66"/>
    </row>
    <row r="75" spans="1:1" x14ac:dyDescent="0.2">
      <c r="A75" s="66"/>
    </row>
    <row r="76" spans="1:1" x14ac:dyDescent="0.2">
      <c r="A76" s="66"/>
    </row>
    <row r="77" spans="1:1" x14ac:dyDescent="0.2">
      <c r="A77" s="66"/>
    </row>
    <row r="78" spans="1:1" x14ac:dyDescent="0.2">
      <c r="A78" s="66"/>
    </row>
    <row r="79" spans="1:1" x14ac:dyDescent="0.2">
      <c r="A79" s="66"/>
    </row>
    <row r="80" spans="1:1" x14ac:dyDescent="0.2">
      <c r="A80" s="66"/>
    </row>
    <row r="81" spans="1:1" x14ac:dyDescent="0.2">
      <c r="A81" s="66"/>
    </row>
    <row r="82" spans="1:1" x14ac:dyDescent="0.2">
      <c r="A82" s="66"/>
    </row>
    <row r="83" spans="1:1" x14ac:dyDescent="0.2">
      <c r="A83" s="66"/>
    </row>
    <row r="84" spans="1:1" x14ac:dyDescent="0.2">
      <c r="A84" s="66"/>
    </row>
    <row r="85" spans="1:1" x14ac:dyDescent="0.2">
      <c r="A85" s="66"/>
    </row>
    <row r="86" spans="1:1" x14ac:dyDescent="0.2">
      <c r="A86" s="66"/>
    </row>
    <row r="87" spans="1:1" x14ac:dyDescent="0.2">
      <c r="A87" s="66"/>
    </row>
    <row r="88" spans="1:1" x14ac:dyDescent="0.2">
      <c r="A88" s="7" t="s">
        <v>947</v>
      </c>
    </row>
    <row r="90" spans="1:1" x14ac:dyDescent="0.2">
      <c r="A90" s="66"/>
    </row>
    <row r="91" spans="1:1" x14ac:dyDescent="0.2">
      <c r="A91" s="65"/>
    </row>
  </sheetData>
  <mergeCells count="2">
    <mergeCell ref="A1:G1"/>
    <mergeCell ref="A33:G33"/>
  </mergeCells>
  <conditionalFormatting sqref="F2:F3 F5:F32">
    <cfRule type="cellIs" dxfId="95" priority="2" stopIfTrue="1" operator="between">
      <formula>0.009</formula>
      <formula>-0.009</formula>
    </cfRule>
  </conditionalFormatting>
  <conditionalFormatting sqref="F34:F65536">
    <cfRule type="cellIs" dxfId="94"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79"/>
  <sheetViews>
    <sheetView workbookViewId="0">
      <selection sqref="A1:G1"/>
    </sheetView>
  </sheetViews>
  <sheetFormatPr defaultColWidth="9.109375" defaultRowHeight="10.199999999999999" x14ac:dyDescent="0.2"/>
  <cols>
    <col min="1" max="1" width="34.88671875" style="7" bestFit="1" customWidth="1"/>
    <col min="2" max="2" width="23.33203125" style="7" bestFit="1" customWidth="1"/>
    <col min="3" max="3" width="20.44140625" style="7" bestFit="1" customWidth="1"/>
    <col min="4" max="4" width="15.109375" style="7" bestFit="1" customWidth="1"/>
    <col min="5" max="5" width="32.5546875" style="10" customWidth="1"/>
    <col min="6" max="6" width="13.5546875" style="11" bestFit="1" customWidth="1"/>
    <col min="7" max="7" width="4.5546875" style="10" bestFit="1" customWidth="1"/>
    <col min="8" max="16384" width="9.109375" style="7"/>
  </cols>
  <sheetData>
    <row r="1" spans="1:9" s="1" customFormat="1" ht="13.8" x14ac:dyDescent="0.2">
      <c r="A1" s="82" t="s">
        <v>1273</v>
      </c>
      <c r="B1" s="83"/>
      <c r="C1" s="83"/>
      <c r="D1" s="83"/>
      <c r="E1" s="83"/>
      <c r="F1" s="83"/>
      <c r="G1" s="83"/>
    </row>
    <row r="2" spans="1:9" s="1" customFormat="1" ht="11.4" x14ac:dyDescent="0.2">
      <c r="E2" s="5"/>
      <c r="F2" s="9"/>
      <c r="G2" s="10"/>
    </row>
    <row r="3" spans="1:9" s="1" customFormat="1" ht="12" x14ac:dyDescent="0.2">
      <c r="A3" s="8" t="s">
        <v>7</v>
      </c>
      <c r="B3" s="2"/>
      <c r="C3" s="3"/>
      <c r="D3" s="3"/>
      <c r="E3" s="4"/>
      <c r="F3" s="9"/>
      <c r="G3" s="10"/>
    </row>
    <row r="4" spans="1:9" s="1" customFormat="1" ht="26.25" customHeight="1" x14ac:dyDescent="0.2">
      <c r="A4" s="6" t="s">
        <v>2</v>
      </c>
      <c r="B4" s="6" t="s">
        <v>0</v>
      </c>
      <c r="C4" s="13" t="s">
        <v>979</v>
      </c>
      <c r="D4" s="13" t="s">
        <v>1</v>
      </c>
      <c r="E4" s="53" t="s">
        <v>6</v>
      </c>
      <c r="F4" s="12" t="s">
        <v>3</v>
      </c>
      <c r="G4" s="12" t="s">
        <v>5</v>
      </c>
    </row>
    <row r="5" spans="1:9" x14ac:dyDescent="0.2">
      <c r="A5" s="16" t="s">
        <v>36</v>
      </c>
      <c r="B5" s="17"/>
      <c r="C5" s="17"/>
      <c r="D5" s="17"/>
      <c r="E5" s="18"/>
      <c r="F5" s="19"/>
      <c r="G5" s="18"/>
    </row>
    <row r="6" spans="1:9" x14ac:dyDescent="0.2">
      <c r="A6" s="21" t="s">
        <v>1269</v>
      </c>
      <c r="B6" s="21" t="s">
        <v>1270</v>
      </c>
      <c r="C6" s="21" t="s">
        <v>37</v>
      </c>
      <c r="D6" s="24">
        <v>1800000</v>
      </c>
      <c r="E6" s="22">
        <v>1883.4302</v>
      </c>
      <c r="F6" s="23">
        <v>64.215063303941093</v>
      </c>
      <c r="G6" s="22">
        <v>6.8559232616124897</v>
      </c>
    </row>
    <row r="7" spans="1:9" x14ac:dyDescent="0.2">
      <c r="A7" s="21" t="s">
        <v>1274</v>
      </c>
      <c r="B7" s="21" t="s">
        <v>1275</v>
      </c>
      <c r="C7" s="21" t="s">
        <v>37</v>
      </c>
      <c r="D7" s="24">
        <v>800000</v>
      </c>
      <c r="E7" s="22">
        <v>814.80106669999998</v>
      </c>
      <c r="F7" s="23">
        <v>27.780430662234899</v>
      </c>
      <c r="G7" s="22">
        <v>7.1731087390124904</v>
      </c>
    </row>
    <row r="8" spans="1:9" x14ac:dyDescent="0.2">
      <c r="A8" s="20" t="s">
        <v>29</v>
      </c>
      <c r="B8" s="20"/>
      <c r="C8" s="20"/>
      <c r="D8" s="20"/>
      <c r="E8" s="25">
        <f>SUM(E6:E7)</f>
        <v>2698.2312667000001</v>
      </c>
      <c r="F8" s="26">
        <f>SUM(F6:F7)</f>
        <v>91.995493966175985</v>
      </c>
      <c r="G8" s="25"/>
      <c r="H8" s="14"/>
      <c r="I8" s="14"/>
    </row>
    <row r="9" spans="1:9" x14ac:dyDescent="0.2">
      <c r="A9" s="21"/>
      <c r="B9" s="21"/>
      <c r="C9" s="21"/>
      <c r="D9" s="21"/>
      <c r="E9" s="22"/>
      <c r="F9" s="23"/>
      <c r="G9" s="22"/>
    </row>
    <row r="10" spans="1:9" x14ac:dyDescent="0.2">
      <c r="A10" s="20" t="s">
        <v>1038</v>
      </c>
      <c r="B10" s="21"/>
      <c r="C10" s="21"/>
      <c r="D10" s="21"/>
      <c r="E10" s="22"/>
      <c r="F10" s="23"/>
      <c r="G10" s="22"/>
    </row>
    <row r="11" spans="1:9" x14ac:dyDescent="0.2">
      <c r="A11" s="21" t="s">
        <v>1039</v>
      </c>
      <c r="B11" s="21" t="s">
        <v>1040</v>
      </c>
      <c r="C11" s="21" t="s">
        <v>1041</v>
      </c>
      <c r="D11" s="24">
        <v>72.486999999999995</v>
      </c>
      <c r="E11" s="22">
        <v>7.9087626000000002</v>
      </c>
      <c r="F11" s="23">
        <v>0.26964720594096903</v>
      </c>
      <c r="G11" s="22">
        <v>6.64</v>
      </c>
    </row>
    <row r="12" spans="1:9" x14ac:dyDescent="0.2">
      <c r="A12" s="20" t="s">
        <v>29</v>
      </c>
      <c r="B12" s="20"/>
      <c r="C12" s="20"/>
      <c r="D12" s="20"/>
      <c r="E12" s="25">
        <f>SUM(E11:E11)</f>
        <v>7.9087626000000002</v>
      </c>
      <c r="F12" s="26">
        <f>SUM(F11:F11)</f>
        <v>0.26964720594096903</v>
      </c>
      <c r="G12" s="25"/>
      <c r="H12" s="14"/>
      <c r="I12" s="14"/>
    </row>
    <row r="13" spans="1:9" x14ac:dyDescent="0.2">
      <c r="A13" s="21"/>
      <c r="B13" s="21"/>
      <c r="C13" s="21"/>
      <c r="D13" s="21"/>
      <c r="E13" s="22"/>
      <c r="F13" s="23"/>
      <c r="G13" s="22"/>
    </row>
    <row r="14" spans="1:9" x14ac:dyDescent="0.2">
      <c r="A14" s="20" t="s">
        <v>39</v>
      </c>
      <c r="B14" s="20"/>
      <c r="C14" s="20"/>
      <c r="D14" s="20"/>
      <c r="E14" s="25">
        <f>E8+E12</f>
        <v>2706.1400293000002</v>
      </c>
      <c r="F14" s="26">
        <f>F8+F12</f>
        <v>92.265141172116955</v>
      </c>
      <c r="G14" s="25"/>
      <c r="H14" s="14"/>
      <c r="I14" s="14"/>
    </row>
    <row r="15" spans="1:9" x14ac:dyDescent="0.2">
      <c r="A15" s="20"/>
      <c r="B15" s="20"/>
      <c r="C15" s="20"/>
      <c r="D15" s="20"/>
      <c r="E15" s="25"/>
      <c r="F15" s="26"/>
      <c r="G15" s="25"/>
      <c r="H15" s="14"/>
      <c r="I15" s="14"/>
    </row>
    <row r="16" spans="1:9" x14ac:dyDescent="0.2">
      <c r="A16" s="20" t="s">
        <v>41</v>
      </c>
      <c r="B16" s="20"/>
      <c r="C16" s="20"/>
      <c r="D16" s="20"/>
      <c r="E16" s="25">
        <f>E18-(E8+E12)</f>
        <v>226.86369769999965</v>
      </c>
      <c r="F16" s="26">
        <f>F18-(F8+F12)</f>
        <v>7.7348588278830448</v>
      </c>
      <c r="G16" s="25"/>
      <c r="H16" s="14"/>
      <c r="I16" s="14"/>
    </row>
    <row r="17" spans="1:9" x14ac:dyDescent="0.2">
      <c r="A17" s="20"/>
      <c r="B17" s="20"/>
      <c r="C17" s="20"/>
      <c r="D17" s="20"/>
      <c r="E17" s="25"/>
      <c r="F17" s="26"/>
      <c r="G17" s="25"/>
      <c r="H17" s="14"/>
      <c r="I17" s="14"/>
    </row>
    <row r="18" spans="1:9" x14ac:dyDescent="0.2">
      <c r="A18" s="27" t="s">
        <v>40</v>
      </c>
      <c r="B18" s="27"/>
      <c r="C18" s="27"/>
      <c r="D18" s="27"/>
      <c r="E18" s="28">
        <v>2933.0037269999998</v>
      </c>
      <c r="F18" s="29">
        <v>100</v>
      </c>
      <c r="G18" s="28"/>
      <c r="H18" s="14"/>
      <c r="I18" s="14"/>
    </row>
    <row r="19" spans="1:9" x14ac:dyDescent="0.2">
      <c r="A19" s="14"/>
      <c r="B19" s="14"/>
      <c r="C19" s="14"/>
      <c r="D19" s="14"/>
      <c r="E19" s="74"/>
      <c r="F19" s="15"/>
      <c r="G19" s="74"/>
      <c r="H19" s="14"/>
      <c r="I19" s="14"/>
    </row>
    <row r="20" spans="1:9" x14ac:dyDescent="0.2">
      <c r="A20" s="14" t="s">
        <v>1043</v>
      </c>
    </row>
    <row r="21" spans="1:9" x14ac:dyDescent="0.2">
      <c r="A21" s="14" t="s">
        <v>43</v>
      </c>
    </row>
    <row r="22" spans="1:9" x14ac:dyDescent="0.2">
      <c r="A22" s="14" t="s">
        <v>44</v>
      </c>
    </row>
    <row r="23" spans="1:9" x14ac:dyDescent="0.2">
      <c r="A23" s="14" t="s">
        <v>45</v>
      </c>
      <c r="B23" s="14"/>
      <c r="C23" s="30" t="s">
        <v>939</v>
      </c>
      <c r="D23" s="14" t="s">
        <v>46</v>
      </c>
    </row>
    <row r="24" spans="1:9" x14ac:dyDescent="0.2">
      <c r="A24" s="7" t="s">
        <v>48</v>
      </c>
      <c r="C24" s="61" t="s">
        <v>938</v>
      </c>
      <c r="D24" s="31">
        <v>10.0815</v>
      </c>
    </row>
    <row r="25" spans="1:9" x14ac:dyDescent="0.2">
      <c r="A25" s="7" t="s">
        <v>49</v>
      </c>
      <c r="C25" s="61" t="s">
        <v>938</v>
      </c>
      <c r="D25" s="31">
        <v>10.0815</v>
      </c>
    </row>
    <row r="26" spans="1:9" x14ac:dyDescent="0.2">
      <c r="A26" s="7" t="s">
        <v>50</v>
      </c>
      <c r="C26" s="61" t="s">
        <v>938</v>
      </c>
      <c r="D26" s="31">
        <v>10.089600000000001</v>
      </c>
    </row>
    <row r="27" spans="1:9" x14ac:dyDescent="0.2">
      <c r="A27" s="7" t="s">
        <v>51</v>
      </c>
      <c r="C27" s="61" t="s">
        <v>938</v>
      </c>
      <c r="D27" s="31">
        <v>10.089600000000001</v>
      </c>
    </row>
    <row r="29" spans="1:9" x14ac:dyDescent="0.2">
      <c r="A29" s="7" t="s">
        <v>1276</v>
      </c>
    </row>
    <row r="30" spans="1:9" x14ac:dyDescent="0.2">
      <c r="A30" s="7" t="s">
        <v>52</v>
      </c>
    </row>
    <row r="32" spans="1:9" x14ac:dyDescent="0.2">
      <c r="A32" s="14" t="s">
        <v>53</v>
      </c>
      <c r="D32" s="30" t="s">
        <v>54</v>
      </c>
    </row>
    <row r="34" spans="1:5" x14ac:dyDescent="0.2">
      <c r="A34" s="14" t="s">
        <v>1061</v>
      </c>
      <c r="D34" s="32">
        <v>19.802499852511701</v>
      </c>
      <c r="E34" s="10" t="s">
        <v>55</v>
      </c>
    </row>
    <row r="36" spans="1:5" x14ac:dyDescent="0.2">
      <c r="A36" s="14" t="s">
        <v>1326</v>
      </c>
      <c r="D36" s="30" t="s">
        <v>54</v>
      </c>
    </row>
    <row r="38" spans="1:5" x14ac:dyDescent="0.2">
      <c r="A38" s="14" t="s">
        <v>943</v>
      </c>
    </row>
    <row r="39" spans="1:5" x14ac:dyDescent="0.2">
      <c r="A39" s="14"/>
    </row>
    <row r="40" spans="1:5" x14ac:dyDescent="0.2">
      <c r="A40" s="63" t="s">
        <v>948</v>
      </c>
    </row>
    <row r="57" spans="1:1" x14ac:dyDescent="0.2">
      <c r="A57" s="63" t="s">
        <v>1277</v>
      </c>
    </row>
    <row r="58" spans="1:1" x14ac:dyDescent="0.2">
      <c r="A58" s="66"/>
    </row>
    <row r="59" spans="1:1" x14ac:dyDescent="0.2">
      <c r="A59" s="63" t="s">
        <v>949</v>
      </c>
    </row>
    <row r="75" spans="1:7" x14ac:dyDescent="0.2">
      <c r="A75" s="87"/>
      <c r="B75" s="87"/>
      <c r="C75" s="87"/>
      <c r="D75" s="87"/>
      <c r="E75" s="87"/>
      <c r="F75" s="87"/>
      <c r="G75" s="87"/>
    </row>
    <row r="76" spans="1:7" x14ac:dyDescent="0.2">
      <c r="A76" s="7" t="s">
        <v>947</v>
      </c>
    </row>
    <row r="78" spans="1:7" x14ac:dyDescent="0.2">
      <c r="A78" s="66"/>
    </row>
    <row r="79" spans="1:7" x14ac:dyDescent="0.2">
      <c r="A79" s="65"/>
    </row>
  </sheetData>
  <mergeCells count="2">
    <mergeCell ref="A1:G1"/>
    <mergeCell ref="A75:G75"/>
  </mergeCells>
  <conditionalFormatting sqref="F2:F3">
    <cfRule type="cellIs" dxfId="93" priority="2" stopIfTrue="1" operator="between">
      <formula>0.009</formula>
      <formula>-0.009</formula>
    </cfRule>
  </conditionalFormatting>
  <conditionalFormatting sqref="F5:F74 F76:F65536">
    <cfRule type="cellIs" dxfId="92"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87"/>
  <sheetViews>
    <sheetView workbookViewId="0">
      <selection sqref="A1:G1"/>
    </sheetView>
  </sheetViews>
  <sheetFormatPr defaultColWidth="9.109375" defaultRowHeight="10.199999999999999" x14ac:dyDescent="0.2"/>
  <cols>
    <col min="1" max="1" width="34.88671875" style="7" bestFit="1" customWidth="1"/>
    <col min="2" max="2" width="23.44140625" style="7" bestFit="1" customWidth="1"/>
    <col min="3" max="3" width="24.6640625" style="7" bestFit="1" customWidth="1"/>
    <col min="4" max="4" width="15.109375" style="7" bestFit="1" customWidth="1"/>
    <col min="5" max="5" width="32.5546875" style="10" customWidth="1"/>
    <col min="6" max="6" width="13.5546875" style="11" bestFit="1" customWidth="1"/>
    <col min="7" max="7" width="4.5546875" style="10" bestFit="1" customWidth="1"/>
    <col min="8" max="16384" width="9.109375" style="7"/>
  </cols>
  <sheetData>
    <row r="1" spans="1:9" s="1" customFormat="1" ht="13.8" x14ac:dyDescent="0.2">
      <c r="A1" s="82" t="s">
        <v>1278</v>
      </c>
      <c r="B1" s="83"/>
      <c r="C1" s="83"/>
      <c r="D1" s="83"/>
      <c r="E1" s="83"/>
      <c r="F1" s="83"/>
      <c r="G1" s="83"/>
    </row>
    <row r="2" spans="1:9" s="1" customFormat="1" ht="11.4" x14ac:dyDescent="0.2">
      <c r="E2" s="5"/>
      <c r="F2" s="9"/>
      <c r="G2" s="10"/>
    </row>
    <row r="3" spans="1:9" s="1" customFormat="1" ht="12" x14ac:dyDescent="0.2">
      <c r="A3" s="8" t="s">
        <v>7</v>
      </c>
      <c r="B3" s="2"/>
      <c r="C3" s="3"/>
      <c r="D3" s="3"/>
      <c r="E3" s="4"/>
      <c r="F3" s="9"/>
      <c r="G3" s="10"/>
    </row>
    <row r="4" spans="1:9" s="1" customFormat="1" ht="26.25" customHeight="1" x14ac:dyDescent="0.2">
      <c r="A4" s="6" t="s">
        <v>2</v>
      </c>
      <c r="B4" s="6" t="s">
        <v>0</v>
      </c>
      <c r="C4" s="13" t="s">
        <v>979</v>
      </c>
      <c r="D4" s="13" t="s">
        <v>1</v>
      </c>
      <c r="E4" s="53" t="s">
        <v>6</v>
      </c>
      <c r="F4" s="12" t="s">
        <v>3</v>
      </c>
      <c r="G4" s="12" t="s">
        <v>5</v>
      </c>
    </row>
    <row r="5" spans="1:9" x14ac:dyDescent="0.2">
      <c r="A5" s="16" t="s">
        <v>30</v>
      </c>
      <c r="B5" s="17"/>
      <c r="C5" s="17"/>
      <c r="D5" s="17"/>
      <c r="E5" s="18"/>
      <c r="F5" s="19"/>
      <c r="G5" s="18"/>
    </row>
    <row r="6" spans="1:9" x14ac:dyDescent="0.2">
      <c r="A6" s="20" t="s">
        <v>35</v>
      </c>
      <c r="B6" s="21"/>
      <c r="C6" s="21"/>
      <c r="D6" s="21"/>
      <c r="E6" s="22"/>
      <c r="F6" s="23"/>
      <c r="G6" s="22"/>
    </row>
    <row r="7" spans="1:9" x14ac:dyDescent="0.2">
      <c r="A7" s="21" t="s">
        <v>1065</v>
      </c>
      <c r="B7" s="21" t="s">
        <v>1066</v>
      </c>
      <c r="C7" s="21" t="s">
        <v>37</v>
      </c>
      <c r="D7" s="24">
        <v>4000000</v>
      </c>
      <c r="E7" s="22">
        <v>3996.5160000000001</v>
      </c>
      <c r="F7" s="23">
        <v>26.312886430133901</v>
      </c>
      <c r="G7" s="22">
        <v>6.3638000000000003</v>
      </c>
    </row>
    <row r="8" spans="1:9" x14ac:dyDescent="0.2">
      <c r="A8" s="21" t="s">
        <v>67</v>
      </c>
      <c r="B8" s="21" t="s">
        <v>66</v>
      </c>
      <c r="C8" s="21" t="s">
        <v>37</v>
      </c>
      <c r="D8" s="24">
        <v>2500000</v>
      </c>
      <c r="E8" s="22">
        <v>2479.4875000000002</v>
      </c>
      <c r="F8" s="23">
        <v>16.324837181294001</v>
      </c>
      <c r="G8" s="22">
        <v>6.4250999999999996</v>
      </c>
    </row>
    <row r="9" spans="1:9" x14ac:dyDescent="0.2">
      <c r="A9" s="21" t="s">
        <v>1279</v>
      </c>
      <c r="B9" s="21" t="s">
        <v>1280</v>
      </c>
      <c r="C9" s="21" t="s">
        <v>37</v>
      </c>
      <c r="D9" s="24">
        <v>1000000</v>
      </c>
      <c r="E9" s="22">
        <v>999.12900000000002</v>
      </c>
      <c r="F9" s="23">
        <v>6.5782216075334699</v>
      </c>
      <c r="G9" s="22">
        <v>6.3638000000000003</v>
      </c>
    </row>
    <row r="10" spans="1:9" x14ac:dyDescent="0.2">
      <c r="A10" s="20" t="s">
        <v>29</v>
      </c>
      <c r="B10" s="20"/>
      <c r="C10" s="20"/>
      <c r="D10" s="20"/>
      <c r="E10" s="25">
        <f>SUM(E6:E9)</f>
        <v>7475.1325000000006</v>
      </c>
      <c r="F10" s="26">
        <f>SUM(F6:F9)</f>
        <v>49.215945218961373</v>
      </c>
      <c r="G10" s="25"/>
      <c r="H10" s="14"/>
      <c r="I10" s="14"/>
    </row>
    <row r="11" spans="1:9" x14ac:dyDescent="0.2">
      <c r="A11" s="21"/>
      <c r="B11" s="21"/>
      <c r="C11" s="21"/>
      <c r="D11" s="21"/>
      <c r="E11" s="22"/>
      <c r="F11" s="23"/>
      <c r="G11" s="22"/>
    </row>
    <row r="12" spans="1:9" x14ac:dyDescent="0.2">
      <c r="A12" s="20" t="s">
        <v>36</v>
      </c>
      <c r="B12" s="21"/>
      <c r="C12" s="21"/>
      <c r="D12" s="21"/>
      <c r="E12" s="22"/>
      <c r="F12" s="23"/>
      <c r="G12" s="22"/>
    </row>
    <row r="13" spans="1:9" x14ac:dyDescent="0.2">
      <c r="A13" s="21" t="s">
        <v>1182</v>
      </c>
      <c r="B13" s="21" t="s">
        <v>1183</v>
      </c>
      <c r="C13" s="21" t="s">
        <v>37</v>
      </c>
      <c r="D13" s="24">
        <v>2500000</v>
      </c>
      <c r="E13" s="22">
        <v>2565.8029167</v>
      </c>
      <c r="F13" s="23">
        <v>16.8931341071156</v>
      </c>
      <c r="G13" s="22">
        <v>7.3368846366642497</v>
      </c>
    </row>
    <row r="14" spans="1:9" x14ac:dyDescent="0.2">
      <c r="A14" s="21" t="s">
        <v>1269</v>
      </c>
      <c r="B14" s="21" t="s">
        <v>1270</v>
      </c>
      <c r="C14" s="21" t="s">
        <v>37</v>
      </c>
      <c r="D14" s="24">
        <v>2000000</v>
      </c>
      <c r="E14" s="22">
        <v>2092.7002222000001</v>
      </c>
      <c r="F14" s="23">
        <v>13.778246672618</v>
      </c>
      <c r="G14" s="22">
        <v>6.8559232616124897</v>
      </c>
    </row>
    <row r="15" spans="1:9" x14ac:dyDescent="0.2">
      <c r="A15" s="21" t="s">
        <v>1180</v>
      </c>
      <c r="B15" s="21" t="s">
        <v>1181</v>
      </c>
      <c r="C15" s="21" t="s">
        <v>37</v>
      </c>
      <c r="D15" s="24">
        <v>1000000</v>
      </c>
      <c r="E15" s="22">
        <v>1028.4748889</v>
      </c>
      <c r="F15" s="23">
        <v>6.7714336556816601</v>
      </c>
      <c r="G15" s="22">
        <v>6.8065204128124996</v>
      </c>
    </row>
    <row r="16" spans="1:9" x14ac:dyDescent="0.2">
      <c r="A16" s="21" t="s">
        <v>1281</v>
      </c>
      <c r="B16" s="21" t="s">
        <v>1282</v>
      </c>
      <c r="C16" s="21" t="s">
        <v>37</v>
      </c>
      <c r="D16" s="24">
        <v>500000</v>
      </c>
      <c r="E16" s="22">
        <v>530.32611110000005</v>
      </c>
      <c r="F16" s="23">
        <v>3.4916439049184</v>
      </c>
      <c r="G16" s="22">
        <v>6.8666470084500002</v>
      </c>
    </row>
    <row r="17" spans="1:9" x14ac:dyDescent="0.2">
      <c r="A17" s="20" t="s">
        <v>29</v>
      </c>
      <c r="B17" s="20"/>
      <c r="C17" s="20"/>
      <c r="D17" s="20"/>
      <c r="E17" s="25">
        <f>SUM(E13:E16)</f>
        <v>6217.3041389</v>
      </c>
      <c r="F17" s="26">
        <f>SUM(F13:F16)</f>
        <v>40.934458340333656</v>
      </c>
      <c r="G17" s="25"/>
      <c r="H17" s="14"/>
      <c r="I17" s="14"/>
    </row>
    <row r="18" spans="1:9" x14ac:dyDescent="0.2">
      <c r="A18" s="21"/>
      <c r="B18" s="21"/>
      <c r="C18" s="21"/>
      <c r="D18" s="21"/>
      <c r="E18" s="22"/>
      <c r="F18" s="23"/>
      <c r="G18" s="22"/>
    </row>
    <row r="19" spans="1:9" x14ac:dyDescent="0.2">
      <c r="A19" s="20" t="s">
        <v>39</v>
      </c>
      <c r="B19" s="20"/>
      <c r="C19" s="20"/>
      <c r="D19" s="20"/>
      <c r="E19" s="25">
        <f>E10+E17</f>
        <v>13692.436638900001</v>
      </c>
      <c r="F19" s="26">
        <f>F10+F17</f>
        <v>90.150403559295029</v>
      </c>
      <c r="G19" s="25"/>
      <c r="H19" s="14"/>
      <c r="I19" s="14"/>
    </row>
    <row r="20" spans="1:9" x14ac:dyDescent="0.2">
      <c r="A20" s="20"/>
      <c r="B20" s="20"/>
      <c r="C20" s="20"/>
      <c r="D20" s="20"/>
      <c r="E20" s="25"/>
      <c r="F20" s="26"/>
      <c r="G20" s="25"/>
      <c r="H20" s="14"/>
      <c r="I20" s="14"/>
    </row>
    <row r="21" spans="1:9" x14ac:dyDescent="0.2">
      <c r="A21" s="20" t="s">
        <v>41</v>
      </c>
      <c r="B21" s="20"/>
      <c r="C21" s="20"/>
      <c r="D21" s="20"/>
      <c r="E21" s="25">
        <f>E23-(E10+E17)</f>
        <v>1495.9996833999994</v>
      </c>
      <c r="F21" s="26">
        <f>F23-(F10+F17)</f>
        <v>9.8495964407049712</v>
      </c>
      <c r="G21" s="25"/>
      <c r="H21" s="14"/>
      <c r="I21" s="14"/>
    </row>
    <row r="22" spans="1:9" x14ac:dyDescent="0.2">
      <c r="A22" s="20"/>
      <c r="B22" s="20"/>
      <c r="C22" s="20"/>
      <c r="D22" s="20"/>
      <c r="E22" s="25"/>
      <c r="F22" s="26"/>
      <c r="G22" s="25"/>
      <c r="H22" s="14"/>
      <c r="I22" s="14"/>
    </row>
    <row r="23" spans="1:9" x14ac:dyDescent="0.2">
      <c r="A23" s="27" t="s">
        <v>40</v>
      </c>
      <c r="B23" s="27"/>
      <c r="C23" s="27"/>
      <c r="D23" s="27"/>
      <c r="E23" s="28">
        <v>15188.4363223</v>
      </c>
      <c r="F23" s="29">
        <v>100</v>
      </c>
      <c r="G23" s="28"/>
      <c r="H23" s="14"/>
      <c r="I23" s="14"/>
    </row>
    <row r="25" spans="1:9" x14ac:dyDescent="0.2">
      <c r="A25" s="14" t="s">
        <v>1188</v>
      </c>
    </row>
    <row r="27" spans="1:9" ht="33.75" customHeight="1" x14ac:dyDescent="0.2">
      <c r="A27" s="84" t="s">
        <v>1189</v>
      </c>
      <c r="B27" s="84"/>
      <c r="C27" s="84"/>
      <c r="D27" s="84"/>
      <c r="E27" s="84"/>
      <c r="F27" s="84"/>
      <c r="G27" s="84"/>
    </row>
    <row r="29" spans="1:9" x14ac:dyDescent="0.2">
      <c r="A29" s="14" t="s">
        <v>43</v>
      </c>
    </row>
    <row r="30" spans="1:9" x14ac:dyDescent="0.2">
      <c r="A30" s="14" t="s">
        <v>44</v>
      </c>
    </row>
    <row r="31" spans="1:9" x14ac:dyDescent="0.2">
      <c r="A31" s="14" t="s">
        <v>45</v>
      </c>
      <c r="B31" s="14"/>
      <c r="C31" s="30" t="s">
        <v>47</v>
      </c>
      <c r="D31" s="14" t="s">
        <v>46</v>
      </c>
    </row>
    <row r="32" spans="1:9" x14ac:dyDescent="0.2">
      <c r="A32" s="7" t="s">
        <v>1283</v>
      </c>
      <c r="C32" s="31">
        <v>54.719000000000001</v>
      </c>
      <c r="D32" s="31">
        <v>56.805399999999999</v>
      </c>
    </row>
    <row r="33" spans="1:5" x14ac:dyDescent="0.2">
      <c r="A33" s="7" t="s">
        <v>1284</v>
      </c>
      <c r="C33" s="31">
        <v>10.521800000000001</v>
      </c>
      <c r="D33" s="31">
        <v>10.684900000000001</v>
      </c>
    </row>
    <row r="34" spans="1:5" x14ac:dyDescent="0.2">
      <c r="A34" s="7" t="s">
        <v>1285</v>
      </c>
      <c r="C34" s="31">
        <v>59.664700000000003</v>
      </c>
      <c r="D34" s="31">
        <v>62.104900000000001</v>
      </c>
    </row>
    <row r="35" spans="1:5" x14ac:dyDescent="0.2">
      <c r="A35" s="7" t="s">
        <v>1286</v>
      </c>
      <c r="C35" s="31">
        <v>11.798400000000001</v>
      </c>
      <c r="D35" s="31">
        <v>11.960800000000001</v>
      </c>
    </row>
    <row r="37" spans="1:5" x14ac:dyDescent="0.2">
      <c r="A37" s="14" t="s">
        <v>53</v>
      </c>
    </row>
    <row r="38" spans="1:5" x14ac:dyDescent="0.2">
      <c r="A38" s="85" t="s">
        <v>57</v>
      </c>
      <c r="B38" s="86"/>
      <c r="C38" s="33" t="s">
        <v>58</v>
      </c>
    </row>
    <row r="39" spans="1:5" x14ac:dyDescent="0.2">
      <c r="A39" s="80" t="s">
        <v>1284</v>
      </c>
      <c r="B39" s="81"/>
      <c r="C39" s="34">
        <v>0.23499999999999999</v>
      </c>
    </row>
    <row r="40" spans="1:5" x14ac:dyDescent="0.2">
      <c r="A40" s="80" t="s">
        <v>1286</v>
      </c>
      <c r="B40" s="81"/>
      <c r="C40" s="34">
        <v>0.315</v>
      </c>
    </row>
    <row r="41" spans="1:5" x14ac:dyDescent="0.2">
      <c r="A41" s="7" t="s">
        <v>59</v>
      </c>
    </row>
    <row r="42" spans="1:5" x14ac:dyDescent="0.2">
      <c r="A42" s="7" t="s">
        <v>52</v>
      </c>
    </row>
    <row r="44" spans="1:5" x14ac:dyDescent="0.2">
      <c r="A44" s="14" t="s">
        <v>1061</v>
      </c>
      <c r="D44" s="32">
        <v>3.8943311210475202</v>
      </c>
      <c r="E44" s="10" t="s">
        <v>55</v>
      </c>
    </row>
    <row r="46" spans="1:5" x14ac:dyDescent="0.2">
      <c r="A46" s="14" t="s">
        <v>1326</v>
      </c>
      <c r="D46" s="30" t="s">
        <v>54</v>
      </c>
    </row>
    <row r="48" spans="1:5" x14ac:dyDescent="0.2">
      <c r="A48" s="14" t="s">
        <v>1062</v>
      </c>
    </row>
    <row r="49" spans="1:7" x14ac:dyDescent="0.2">
      <c r="A49" s="63"/>
      <c r="B49" s="66"/>
      <c r="C49" s="66"/>
      <c r="D49" s="66"/>
      <c r="E49" s="11"/>
      <c r="G49" s="11"/>
    </row>
    <row r="50" spans="1:7" x14ac:dyDescent="0.2">
      <c r="A50" s="63" t="s">
        <v>948</v>
      </c>
      <c r="B50" s="66"/>
      <c r="C50" s="66"/>
      <c r="D50" s="66"/>
      <c r="E50" s="11"/>
      <c r="G50" s="11"/>
    </row>
    <row r="51" spans="1:7" x14ac:dyDescent="0.2">
      <c r="A51" s="65"/>
      <c r="B51" s="66"/>
      <c r="C51" s="66"/>
      <c r="D51" s="66"/>
      <c r="E51" s="11"/>
      <c r="G51" s="11"/>
    </row>
    <row r="52" spans="1:7" x14ac:dyDescent="0.2">
      <c r="A52" s="66"/>
      <c r="B52" s="66"/>
      <c r="C52" s="66"/>
      <c r="D52" s="66"/>
      <c r="E52" s="11"/>
      <c r="G52" s="11"/>
    </row>
    <row r="53" spans="1:7" x14ac:dyDescent="0.2">
      <c r="A53" s="66"/>
      <c r="B53" s="66"/>
      <c r="C53" s="66"/>
      <c r="D53" s="66"/>
      <c r="E53" s="11"/>
      <c r="G53" s="11"/>
    </row>
    <row r="54" spans="1:7" x14ac:dyDescent="0.2">
      <c r="A54" s="66"/>
      <c r="B54" s="66"/>
      <c r="C54" s="66"/>
      <c r="D54" s="66"/>
      <c r="E54" s="11"/>
      <c r="G54" s="11"/>
    </row>
    <row r="55" spans="1:7" x14ac:dyDescent="0.2">
      <c r="A55" s="66"/>
      <c r="B55" s="66"/>
      <c r="C55" s="66"/>
      <c r="D55" s="66"/>
      <c r="E55" s="11"/>
      <c r="G55" s="11"/>
    </row>
    <row r="56" spans="1:7" x14ac:dyDescent="0.2">
      <c r="A56" s="66"/>
      <c r="B56" s="66"/>
      <c r="C56" s="66"/>
      <c r="D56" s="66"/>
      <c r="E56" s="11"/>
      <c r="G56" s="11"/>
    </row>
    <row r="57" spans="1:7" x14ac:dyDescent="0.2">
      <c r="A57" s="66"/>
      <c r="B57" s="66"/>
      <c r="C57" s="66"/>
      <c r="D57" s="66"/>
      <c r="E57" s="11"/>
      <c r="G57" s="11"/>
    </row>
    <row r="58" spans="1:7" x14ac:dyDescent="0.2">
      <c r="A58" s="66"/>
      <c r="B58" s="66"/>
      <c r="C58" s="66"/>
      <c r="D58" s="66"/>
      <c r="E58" s="11"/>
      <c r="G58" s="11"/>
    </row>
    <row r="59" spans="1:7" x14ac:dyDescent="0.2">
      <c r="A59" s="66"/>
      <c r="B59" s="66"/>
      <c r="C59" s="66"/>
      <c r="D59" s="66"/>
      <c r="E59" s="11"/>
      <c r="G59" s="11"/>
    </row>
    <row r="60" spans="1:7" x14ac:dyDescent="0.2">
      <c r="A60" s="66"/>
      <c r="B60" s="66"/>
      <c r="C60" s="66"/>
      <c r="D60" s="66"/>
      <c r="E60" s="11"/>
      <c r="G60" s="11"/>
    </row>
    <row r="61" spans="1:7" x14ac:dyDescent="0.2">
      <c r="A61" s="66"/>
      <c r="B61" s="66"/>
      <c r="C61" s="66"/>
      <c r="D61" s="66"/>
      <c r="E61" s="11"/>
      <c r="G61" s="11"/>
    </row>
    <row r="62" spans="1:7" x14ac:dyDescent="0.2">
      <c r="A62" s="66"/>
      <c r="B62" s="66"/>
      <c r="C62" s="66"/>
      <c r="D62" s="66"/>
      <c r="E62" s="11"/>
      <c r="G62" s="11"/>
    </row>
    <row r="63" spans="1:7" x14ac:dyDescent="0.2">
      <c r="A63" s="66"/>
      <c r="B63" s="66"/>
      <c r="C63" s="66"/>
      <c r="D63" s="66"/>
      <c r="E63" s="11"/>
      <c r="G63" s="11"/>
    </row>
    <row r="64" spans="1:7" x14ac:dyDescent="0.2">
      <c r="A64" s="66"/>
      <c r="B64" s="66"/>
      <c r="C64" s="66"/>
      <c r="D64" s="66"/>
      <c r="E64" s="11"/>
      <c r="G64" s="11"/>
    </row>
    <row r="65" spans="1:7" x14ac:dyDescent="0.2">
      <c r="A65" s="75" t="s">
        <v>1287</v>
      </c>
      <c r="B65" s="76"/>
      <c r="C65" s="76"/>
      <c r="D65" s="76"/>
      <c r="E65" s="76"/>
      <c r="F65" s="76"/>
      <c r="G65" s="76"/>
    </row>
    <row r="66" spans="1:7" x14ac:dyDescent="0.2">
      <c r="A66" s="66"/>
      <c r="B66" s="66"/>
      <c r="C66" s="66"/>
      <c r="D66" s="66"/>
      <c r="E66" s="11"/>
      <c r="G66" s="11"/>
    </row>
    <row r="67" spans="1:7" x14ac:dyDescent="0.2">
      <c r="A67" s="63" t="s">
        <v>949</v>
      </c>
      <c r="B67" s="66"/>
      <c r="C67" s="66"/>
      <c r="D67" s="66"/>
      <c r="E67" s="11"/>
      <c r="G67" s="11"/>
    </row>
    <row r="68" spans="1:7" x14ac:dyDescent="0.2">
      <c r="A68" s="66"/>
      <c r="B68" s="66"/>
      <c r="C68" s="66"/>
      <c r="D68" s="66"/>
      <c r="E68" s="11"/>
      <c r="G68" s="11"/>
    </row>
    <row r="69" spans="1:7" x14ac:dyDescent="0.2">
      <c r="A69" s="66"/>
      <c r="B69" s="66"/>
      <c r="C69" s="66"/>
      <c r="D69" s="66"/>
      <c r="E69" s="11"/>
      <c r="G69" s="11"/>
    </row>
    <row r="70" spans="1:7" x14ac:dyDescent="0.2">
      <c r="A70" s="66"/>
      <c r="B70" s="66"/>
      <c r="C70" s="66"/>
      <c r="D70" s="66"/>
      <c r="E70" s="11"/>
      <c r="G70" s="11"/>
    </row>
    <row r="71" spans="1:7" x14ac:dyDescent="0.2">
      <c r="A71" s="66"/>
      <c r="B71" s="66"/>
      <c r="C71" s="66"/>
      <c r="D71" s="66"/>
      <c r="E71" s="11"/>
      <c r="G71" s="11"/>
    </row>
    <row r="72" spans="1:7" x14ac:dyDescent="0.2">
      <c r="A72" s="66"/>
      <c r="B72" s="66"/>
      <c r="C72" s="66"/>
      <c r="D72" s="66"/>
      <c r="E72" s="11"/>
      <c r="G72" s="11"/>
    </row>
    <row r="73" spans="1:7" x14ac:dyDescent="0.2">
      <c r="A73" s="66"/>
      <c r="B73" s="66"/>
      <c r="C73" s="66"/>
      <c r="D73" s="66"/>
      <c r="E73" s="11"/>
      <c r="G73" s="11"/>
    </row>
    <row r="74" spans="1:7" x14ac:dyDescent="0.2">
      <c r="A74" s="66"/>
      <c r="B74" s="66"/>
      <c r="C74" s="66"/>
      <c r="D74" s="66"/>
      <c r="E74" s="11"/>
      <c r="G74" s="11"/>
    </row>
    <row r="75" spans="1:7" x14ac:dyDescent="0.2">
      <c r="A75" s="66"/>
      <c r="B75" s="66"/>
      <c r="C75" s="66"/>
      <c r="D75" s="66"/>
      <c r="E75" s="11"/>
      <c r="G75" s="11"/>
    </row>
    <row r="76" spans="1:7" x14ac:dyDescent="0.2">
      <c r="A76" s="66"/>
      <c r="B76" s="66"/>
      <c r="C76" s="66"/>
      <c r="D76" s="66"/>
      <c r="E76" s="11"/>
      <c r="G76" s="11"/>
    </row>
    <row r="77" spans="1:7" x14ac:dyDescent="0.2">
      <c r="A77" s="66"/>
      <c r="B77" s="66"/>
      <c r="C77" s="66"/>
      <c r="D77" s="66"/>
      <c r="E77" s="11"/>
      <c r="G77" s="11"/>
    </row>
    <row r="78" spans="1:7" x14ac:dyDescent="0.2">
      <c r="A78" s="66"/>
      <c r="B78" s="66"/>
      <c r="C78" s="66"/>
      <c r="D78" s="66"/>
      <c r="E78" s="11"/>
      <c r="G78" s="11"/>
    </row>
    <row r="79" spans="1:7" x14ac:dyDescent="0.2">
      <c r="A79" s="66"/>
      <c r="B79" s="66"/>
      <c r="C79" s="66"/>
      <c r="D79" s="66"/>
      <c r="E79" s="11"/>
      <c r="G79" s="11"/>
    </row>
    <row r="80" spans="1:7" x14ac:dyDescent="0.2">
      <c r="A80" s="66"/>
      <c r="B80" s="66"/>
      <c r="C80" s="66"/>
      <c r="D80" s="66"/>
      <c r="E80" s="11"/>
      <c r="G80" s="11"/>
    </row>
    <row r="81" spans="1:1" x14ac:dyDescent="0.2">
      <c r="A81" s="66"/>
    </row>
    <row r="82" spans="1:1" x14ac:dyDescent="0.2">
      <c r="A82" s="66"/>
    </row>
    <row r="83" spans="1:1" x14ac:dyDescent="0.2">
      <c r="A83" s="66"/>
    </row>
    <row r="84" spans="1:1" x14ac:dyDescent="0.2">
      <c r="A84" s="7" t="s">
        <v>947</v>
      </c>
    </row>
    <row r="85" spans="1:1" x14ac:dyDescent="0.2">
      <c r="A85" s="65"/>
    </row>
    <row r="86" spans="1:1" x14ac:dyDescent="0.2">
      <c r="A86" s="66"/>
    </row>
    <row r="87" spans="1:1" x14ac:dyDescent="0.2">
      <c r="A87" s="65"/>
    </row>
  </sheetData>
  <mergeCells count="5">
    <mergeCell ref="A1:G1"/>
    <mergeCell ref="A27:G27"/>
    <mergeCell ref="A38:B38"/>
    <mergeCell ref="A39:B39"/>
    <mergeCell ref="A40:B40"/>
  </mergeCells>
  <conditionalFormatting sqref="F2:F3 F5:F26">
    <cfRule type="cellIs" dxfId="91" priority="3" stopIfTrue="1" operator="between">
      <formula>0.009</formula>
      <formula>-0.009</formula>
    </cfRule>
  </conditionalFormatting>
  <conditionalFormatting sqref="F28:F64">
    <cfRule type="cellIs" dxfId="90" priority="2" stopIfTrue="1" operator="between">
      <formula>0.009</formula>
      <formula>-0.009</formula>
    </cfRule>
  </conditionalFormatting>
  <conditionalFormatting sqref="F66:F65536">
    <cfRule type="cellIs" dxfId="89" priority="1" stopIfTrue="1" operator="between">
      <formula>0.009</formula>
      <formula>-0.009</formula>
    </cfRule>
  </conditionalFormatting>
  <hyperlinks>
    <hyperlink ref="A49" r:id="rId1" tooltip="https://www.franklintempletonindia.com/downloadsServlet/pdf/product-labels-jg9o5k7l" display="https://www.franklintempletonindia.com/downloadsServlet/pdf/product-labels-jg9o5k7l" xr:uid="{00000000-0004-0000-09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46"/>
  <sheetViews>
    <sheetView workbookViewId="0">
      <selection sqref="A1:G1"/>
    </sheetView>
  </sheetViews>
  <sheetFormatPr defaultColWidth="9.109375" defaultRowHeight="10.199999999999999" x14ac:dyDescent="0.2"/>
  <cols>
    <col min="1" max="1" width="38.6640625" style="7" bestFit="1" customWidth="1"/>
    <col min="2" max="2" width="52.6640625" style="7" bestFit="1" customWidth="1"/>
    <col min="3" max="3" width="25.5546875" style="7" bestFit="1" customWidth="1"/>
    <col min="4" max="4" width="15.109375" style="7" bestFit="1" customWidth="1"/>
    <col min="5" max="5" width="32.5546875" style="10" customWidth="1"/>
    <col min="6" max="6" width="13.5546875" style="11" bestFit="1" customWidth="1"/>
    <col min="7" max="7" width="4.5546875" style="10" bestFit="1" customWidth="1"/>
    <col min="8" max="16384" width="9.109375" style="7"/>
  </cols>
  <sheetData>
    <row r="1" spans="1:7" s="1" customFormat="1" ht="13.8" x14ac:dyDescent="0.2">
      <c r="A1" s="82" t="s">
        <v>1288</v>
      </c>
      <c r="B1" s="83"/>
      <c r="C1" s="83"/>
      <c r="D1" s="83"/>
      <c r="E1" s="83"/>
      <c r="F1" s="83"/>
      <c r="G1" s="83"/>
    </row>
    <row r="2" spans="1:7" s="1" customFormat="1" ht="11.4" x14ac:dyDescent="0.2">
      <c r="E2" s="5"/>
      <c r="F2" s="9"/>
      <c r="G2" s="10"/>
    </row>
    <row r="3" spans="1:7" s="1" customFormat="1" ht="12" x14ac:dyDescent="0.2">
      <c r="A3" s="8" t="s">
        <v>7</v>
      </c>
      <c r="B3" s="2"/>
      <c r="C3" s="3"/>
      <c r="D3" s="3"/>
      <c r="E3" s="4"/>
      <c r="F3" s="9"/>
      <c r="G3" s="10"/>
    </row>
    <row r="4" spans="1:7" s="1" customFormat="1" ht="26.25" customHeight="1" x14ac:dyDescent="0.2">
      <c r="A4" s="6" t="s">
        <v>2</v>
      </c>
      <c r="B4" s="6" t="s">
        <v>0</v>
      </c>
      <c r="C4" s="13" t="s">
        <v>4</v>
      </c>
      <c r="D4" s="13" t="s">
        <v>1</v>
      </c>
      <c r="E4" s="53" t="s">
        <v>6</v>
      </c>
      <c r="F4" s="12" t="s">
        <v>3</v>
      </c>
      <c r="G4" s="12" t="s">
        <v>5</v>
      </c>
    </row>
    <row r="5" spans="1:7" x14ac:dyDescent="0.2">
      <c r="A5" s="16" t="s">
        <v>106</v>
      </c>
      <c r="B5" s="17"/>
      <c r="C5" s="17"/>
      <c r="D5" s="17"/>
      <c r="E5" s="18"/>
      <c r="F5" s="19"/>
      <c r="G5" s="18"/>
    </row>
    <row r="6" spans="1:7" x14ac:dyDescent="0.2">
      <c r="A6" s="20" t="s">
        <v>26</v>
      </c>
      <c r="B6" s="21"/>
      <c r="C6" s="21"/>
      <c r="D6" s="21"/>
      <c r="E6" s="22"/>
      <c r="F6" s="23"/>
      <c r="G6" s="22"/>
    </row>
    <row r="7" spans="1:7" x14ac:dyDescent="0.2">
      <c r="A7" s="21" t="s">
        <v>108</v>
      </c>
      <c r="B7" s="21" t="s">
        <v>107</v>
      </c>
      <c r="C7" s="21" t="s">
        <v>109</v>
      </c>
      <c r="D7" s="24">
        <v>110000</v>
      </c>
      <c r="E7" s="22">
        <v>1868.625</v>
      </c>
      <c r="F7" s="23">
        <v>3.6909320872201801</v>
      </c>
      <c r="G7" s="22"/>
    </row>
    <row r="8" spans="1:7" x14ac:dyDescent="0.2">
      <c r="A8" s="21" t="s">
        <v>111</v>
      </c>
      <c r="B8" s="21" t="s">
        <v>110</v>
      </c>
      <c r="C8" s="21" t="s">
        <v>109</v>
      </c>
      <c r="D8" s="24">
        <v>115800</v>
      </c>
      <c r="E8" s="22">
        <v>1450.7424000000001</v>
      </c>
      <c r="F8" s="23">
        <v>2.8655250114125699</v>
      </c>
      <c r="G8" s="22"/>
    </row>
    <row r="9" spans="1:7" x14ac:dyDescent="0.2">
      <c r="A9" s="21" t="s">
        <v>113</v>
      </c>
      <c r="B9" s="21" t="s">
        <v>112</v>
      </c>
      <c r="C9" s="21" t="s">
        <v>114</v>
      </c>
      <c r="D9" s="24">
        <v>52000</v>
      </c>
      <c r="E9" s="22">
        <v>977.49599999999998</v>
      </c>
      <c r="F9" s="23">
        <v>1.93076264714931</v>
      </c>
      <c r="G9" s="22"/>
    </row>
    <row r="10" spans="1:7" x14ac:dyDescent="0.2">
      <c r="A10" s="21" t="s">
        <v>116</v>
      </c>
      <c r="B10" s="21" t="s">
        <v>115</v>
      </c>
      <c r="C10" s="21" t="s">
        <v>117</v>
      </c>
      <c r="D10" s="24">
        <v>27100</v>
      </c>
      <c r="E10" s="22">
        <v>966.7654</v>
      </c>
      <c r="F10" s="23">
        <v>1.90956742828243</v>
      </c>
      <c r="G10" s="22"/>
    </row>
    <row r="11" spans="1:7" x14ac:dyDescent="0.2">
      <c r="A11" s="21" t="s">
        <v>119</v>
      </c>
      <c r="B11" s="21" t="s">
        <v>118</v>
      </c>
      <c r="C11" s="21" t="s">
        <v>120</v>
      </c>
      <c r="D11" s="24">
        <v>48000</v>
      </c>
      <c r="E11" s="22">
        <v>780.62400000000002</v>
      </c>
      <c r="F11" s="23">
        <v>1.54189854553705</v>
      </c>
      <c r="G11" s="22"/>
    </row>
    <row r="12" spans="1:7" x14ac:dyDescent="0.2">
      <c r="A12" s="21" t="s">
        <v>122</v>
      </c>
      <c r="B12" s="21" t="s">
        <v>121</v>
      </c>
      <c r="C12" s="21" t="s">
        <v>109</v>
      </c>
      <c r="D12" s="24">
        <v>65000</v>
      </c>
      <c r="E12" s="22">
        <v>640.96500000000003</v>
      </c>
      <c r="F12" s="23">
        <v>1.2660422959583</v>
      </c>
      <c r="G12" s="22"/>
    </row>
    <row r="13" spans="1:7" x14ac:dyDescent="0.2">
      <c r="A13" s="21" t="s">
        <v>124</v>
      </c>
      <c r="B13" s="21" t="s">
        <v>123</v>
      </c>
      <c r="C13" s="21" t="s">
        <v>125</v>
      </c>
      <c r="D13" s="24">
        <v>48600</v>
      </c>
      <c r="E13" s="22">
        <v>614.83860000000004</v>
      </c>
      <c r="F13" s="23">
        <v>1.21443709529816</v>
      </c>
      <c r="G13" s="22"/>
    </row>
    <row r="14" spans="1:7" x14ac:dyDescent="0.2">
      <c r="A14" s="21" t="s">
        <v>127</v>
      </c>
      <c r="B14" s="21" t="s">
        <v>126</v>
      </c>
      <c r="C14" s="21" t="s">
        <v>114</v>
      </c>
      <c r="D14" s="24">
        <v>33000</v>
      </c>
      <c r="E14" s="22">
        <v>569.39850000000001</v>
      </c>
      <c r="F14" s="23">
        <v>1.12468322647136</v>
      </c>
      <c r="G14" s="22"/>
    </row>
    <row r="15" spans="1:7" x14ac:dyDescent="0.2">
      <c r="A15" s="21" t="s">
        <v>129</v>
      </c>
      <c r="B15" s="21" t="s">
        <v>128</v>
      </c>
      <c r="C15" s="21" t="s">
        <v>130</v>
      </c>
      <c r="D15" s="24">
        <v>34500</v>
      </c>
      <c r="E15" s="22">
        <v>491.28</v>
      </c>
      <c r="F15" s="23">
        <v>0.97038256247750598</v>
      </c>
      <c r="G15" s="22"/>
    </row>
    <row r="16" spans="1:7" x14ac:dyDescent="0.2">
      <c r="A16" s="21" t="s">
        <v>132</v>
      </c>
      <c r="B16" s="21" t="s">
        <v>131</v>
      </c>
      <c r="C16" s="21" t="s">
        <v>133</v>
      </c>
      <c r="D16" s="24">
        <v>34199</v>
      </c>
      <c r="E16" s="22">
        <v>483.57386000000002</v>
      </c>
      <c r="F16" s="23">
        <v>0.95516129582710196</v>
      </c>
      <c r="G16" s="22"/>
    </row>
    <row r="17" spans="1:7" x14ac:dyDescent="0.2">
      <c r="A17" s="21" t="s">
        <v>135</v>
      </c>
      <c r="B17" s="21" t="s">
        <v>134</v>
      </c>
      <c r="C17" s="21" t="s">
        <v>136</v>
      </c>
      <c r="D17" s="24">
        <v>205000</v>
      </c>
      <c r="E17" s="22">
        <v>451.71749999999997</v>
      </c>
      <c r="F17" s="23">
        <v>0.89223820462044701</v>
      </c>
      <c r="G17" s="22"/>
    </row>
    <row r="18" spans="1:7" x14ac:dyDescent="0.2">
      <c r="A18" s="21" t="s">
        <v>138</v>
      </c>
      <c r="B18" s="21" t="s">
        <v>137</v>
      </c>
      <c r="C18" s="21" t="s">
        <v>139</v>
      </c>
      <c r="D18" s="24">
        <v>132000</v>
      </c>
      <c r="E18" s="22">
        <v>427.68</v>
      </c>
      <c r="F18" s="23">
        <v>0.84475902605516195</v>
      </c>
      <c r="G18" s="22"/>
    </row>
    <row r="19" spans="1:7" x14ac:dyDescent="0.2">
      <c r="A19" s="21" t="s">
        <v>141</v>
      </c>
      <c r="B19" s="21" t="s">
        <v>140</v>
      </c>
      <c r="C19" s="21" t="s">
        <v>109</v>
      </c>
      <c r="D19" s="24">
        <v>53000</v>
      </c>
      <c r="E19" s="22">
        <v>409.637</v>
      </c>
      <c r="F19" s="23">
        <v>0.80912026084025002</v>
      </c>
      <c r="G19" s="22"/>
    </row>
    <row r="20" spans="1:7" x14ac:dyDescent="0.2">
      <c r="A20" s="21" t="s">
        <v>143</v>
      </c>
      <c r="B20" s="21" t="s">
        <v>142</v>
      </c>
      <c r="C20" s="21" t="s">
        <v>144</v>
      </c>
      <c r="D20" s="24">
        <v>6000</v>
      </c>
      <c r="E20" s="22">
        <v>408.63</v>
      </c>
      <c r="F20" s="23">
        <v>0.80713122151356298</v>
      </c>
      <c r="G20" s="22"/>
    </row>
    <row r="21" spans="1:7" x14ac:dyDescent="0.2">
      <c r="A21" s="21" t="s">
        <v>146</v>
      </c>
      <c r="B21" s="21" t="s">
        <v>145</v>
      </c>
      <c r="C21" s="21" t="s">
        <v>147</v>
      </c>
      <c r="D21" s="24">
        <v>3500</v>
      </c>
      <c r="E21" s="22">
        <v>402.06074999999998</v>
      </c>
      <c r="F21" s="23">
        <v>0.79415555458522202</v>
      </c>
      <c r="G21" s="22"/>
    </row>
    <row r="22" spans="1:7" x14ac:dyDescent="0.2">
      <c r="A22" s="21" t="s">
        <v>149</v>
      </c>
      <c r="B22" s="21" t="s">
        <v>148</v>
      </c>
      <c r="C22" s="21" t="s">
        <v>150</v>
      </c>
      <c r="D22" s="24">
        <v>23000</v>
      </c>
      <c r="E22" s="22">
        <v>401.10849999999999</v>
      </c>
      <c r="F22" s="23">
        <v>0.79227465816135201</v>
      </c>
      <c r="G22" s="22"/>
    </row>
    <row r="23" spans="1:7" x14ac:dyDescent="0.2">
      <c r="A23" s="21" t="s">
        <v>152</v>
      </c>
      <c r="B23" s="21" t="s">
        <v>151</v>
      </c>
      <c r="C23" s="21" t="s">
        <v>153</v>
      </c>
      <c r="D23" s="24">
        <v>53000</v>
      </c>
      <c r="E23" s="22">
        <v>379.53300000000002</v>
      </c>
      <c r="F23" s="23">
        <v>0.749658453600341</v>
      </c>
      <c r="G23" s="22"/>
    </row>
    <row r="24" spans="1:7" x14ac:dyDescent="0.2">
      <c r="A24" s="21" t="s">
        <v>155</v>
      </c>
      <c r="B24" s="21" t="s">
        <v>154</v>
      </c>
      <c r="C24" s="21" t="s">
        <v>153</v>
      </c>
      <c r="D24" s="24">
        <v>3000</v>
      </c>
      <c r="E24" s="22">
        <v>369.31950000000001</v>
      </c>
      <c r="F24" s="23">
        <v>0.72948461729138503</v>
      </c>
      <c r="G24" s="22"/>
    </row>
    <row r="25" spans="1:7" x14ac:dyDescent="0.2">
      <c r="A25" s="21" t="s">
        <v>157</v>
      </c>
      <c r="B25" s="21" t="s">
        <v>156</v>
      </c>
      <c r="C25" s="21" t="s">
        <v>158</v>
      </c>
      <c r="D25" s="24">
        <v>52000</v>
      </c>
      <c r="E25" s="22">
        <v>366.02800000000002</v>
      </c>
      <c r="F25" s="23">
        <v>0.72298320423896101</v>
      </c>
      <c r="G25" s="22"/>
    </row>
    <row r="26" spans="1:7" x14ac:dyDescent="0.2">
      <c r="A26" s="21" t="s">
        <v>160</v>
      </c>
      <c r="B26" s="21" t="s">
        <v>159</v>
      </c>
      <c r="C26" s="21" t="s">
        <v>161</v>
      </c>
      <c r="D26" s="24">
        <v>21000</v>
      </c>
      <c r="E26" s="22">
        <v>362.62799999999999</v>
      </c>
      <c r="F26" s="23">
        <v>0.71626748059374101</v>
      </c>
      <c r="G26" s="22"/>
    </row>
    <row r="27" spans="1:7" x14ac:dyDescent="0.2">
      <c r="A27" s="21" t="s">
        <v>163</v>
      </c>
      <c r="B27" s="21" t="s">
        <v>162</v>
      </c>
      <c r="C27" s="21" t="s">
        <v>164</v>
      </c>
      <c r="D27" s="24">
        <v>200000</v>
      </c>
      <c r="E27" s="22">
        <v>354.24</v>
      </c>
      <c r="F27" s="23">
        <v>0.69969939531841696</v>
      </c>
      <c r="G27" s="22"/>
    </row>
    <row r="28" spans="1:7" x14ac:dyDescent="0.2">
      <c r="A28" s="21" t="s">
        <v>166</v>
      </c>
      <c r="B28" s="21" t="s">
        <v>165</v>
      </c>
      <c r="C28" s="21" t="s">
        <v>167</v>
      </c>
      <c r="D28" s="24">
        <v>100000</v>
      </c>
      <c r="E28" s="22">
        <v>343.4</v>
      </c>
      <c r="F28" s="23">
        <v>0.678288088167187</v>
      </c>
      <c r="G28" s="22"/>
    </row>
    <row r="29" spans="1:7" x14ac:dyDescent="0.2">
      <c r="A29" s="21" t="s">
        <v>169</v>
      </c>
      <c r="B29" s="21" t="s">
        <v>168</v>
      </c>
      <c r="C29" s="21" t="s">
        <v>114</v>
      </c>
      <c r="D29" s="24">
        <v>18700</v>
      </c>
      <c r="E29" s="22">
        <v>313.12214999999998</v>
      </c>
      <c r="F29" s="23">
        <v>0.61848289017559499</v>
      </c>
      <c r="G29" s="22"/>
    </row>
    <row r="30" spans="1:7" x14ac:dyDescent="0.2">
      <c r="A30" s="21" t="s">
        <v>171</v>
      </c>
      <c r="B30" s="21" t="s">
        <v>170</v>
      </c>
      <c r="C30" s="21" t="s">
        <v>172</v>
      </c>
      <c r="D30" s="24">
        <v>48000</v>
      </c>
      <c r="E30" s="22">
        <v>306.26400000000001</v>
      </c>
      <c r="F30" s="23">
        <v>0.60493658425869401</v>
      </c>
      <c r="G30" s="22"/>
    </row>
    <row r="31" spans="1:7" x14ac:dyDescent="0.2">
      <c r="A31" s="21" t="s">
        <v>174</v>
      </c>
      <c r="B31" s="21" t="s">
        <v>173</v>
      </c>
      <c r="C31" s="21" t="s">
        <v>150</v>
      </c>
      <c r="D31" s="24">
        <v>23500</v>
      </c>
      <c r="E31" s="22">
        <v>288.59174999999999</v>
      </c>
      <c r="F31" s="23">
        <v>0.57003012920303697</v>
      </c>
      <c r="G31" s="22"/>
    </row>
    <row r="32" spans="1:7" x14ac:dyDescent="0.2">
      <c r="A32" s="21" t="s">
        <v>176</v>
      </c>
      <c r="B32" s="21" t="s">
        <v>175</v>
      </c>
      <c r="C32" s="21" t="s">
        <v>177</v>
      </c>
      <c r="D32" s="24">
        <v>11500</v>
      </c>
      <c r="E32" s="22">
        <v>283.91199999999998</v>
      </c>
      <c r="F32" s="23">
        <v>0.56078662692988501</v>
      </c>
      <c r="G32" s="22"/>
    </row>
    <row r="33" spans="1:7" x14ac:dyDescent="0.2">
      <c r="A33" s="21" t="s">
        <v>179</v>
      </c>
      <c r="B33" s="21" t="s">
        <v>178</v>
      </c>
      <c r="C33" s="21" t="s">
        <v>109</v>
      </c>
      <c r="D33" s="24">
        <v>27500</v>
      </c>
      <c r="E33" s="22">
        <v>272.58</v>
      </c>
      <c r="F33" s="23">
        <v>0.53840351506293505</v>
      </c>
      <c r="G33" s="22"/>
    </row>
    <row r="34" spans="1:7" x14ac:dyDescent="0.2">
      <c r="A34" s="21" t="s">
        <v>181</v>
      </c>
      <c r="B34" s="21" t="s">
        <v>180</v>
      </c>
      <c r="C34" s="21" t="s">
        <v>158</v>
      </c>
      <c r="D34" s="24">
        <v>84000</v>
      </c>
      <c r="E34" s="22">
        <v>243.26400000000001</v>
      </c>
      <c r="F34" s="23">
        <v>0.48049817553844698</v>
      </c>
      <c r="G34" s="22"/>
    </row>
    <row r="35" spans="1:7" x14ac:dyDescent="0.2">
      <c r="A35" s="21" t="s">
        <v>183</v>
      </c>
      <c r="B35" s="21" t="s">
        <v>182</v>
      </c>
      <c r="C35" s="21" t="s">
        <v>184</v>
      </c>
      <c r="D35" s="24">
        <v>80000</v>
      </c>
      <c r="E35" s="22">
        <v>234.12</v>
      </c>
      <c r="F35" s="23">
        <v>0.46243682935847902</v>
      </c>
      <c r="G35" s="22"/>
    </row>
    <row r="36" spans="1:7" x14ac:dyDescent="0.2">
      <c r="A36" s="21" t="s">
        <v>186</v>
      </c>
      <c r="B36" s="21" t="s">
        <v>185</v>
      </c>
      <c r="C36" s="21" t="s">
        <v>158</v>
      </c>
      <c r="D36" s="24">
        <v>170000</v>
      </c>
      <c r="E36" s="22">
        <v>231.54</v>
      </c>
      <c r="F36" s="23">
        <v>0.45734078023946001</v>
      </c>
      <c r="G36" s="22"/>
    </row>
    <row r="37" spans="1:7" x14ac:dyDescent="0.2">
      <c r="A37" s="21" t="s">
        <v>188</v>
      </c>
      <c r="B37" s="21" t="s">
        <v>187</v>
      </c>
      <c r="C37" s="21" t="s">
        <v>189</v>
      </c>
      <c r="D37" s="24">
        <v>85000</v>
      </c>
      <c r="E37" s="22">
        <v>223.21850000000001</v>
      </c>
      <c r="F37" s="23">
        <v>0.44090404661778498</v>
      </c>
      <c r="G37" s="22"/>
    </row>
    <row r="38" spans="1:7" x14ac:dyDescent="0.2">
      <c r="A38" s="21" t="s">
        <v>191</v>
      </c>
      <c r="B38" s="21" t="s">
        <v>190</v>
      </c>
      <c r="C38" s="21" t="s">
        <v>167</v>
      </c>
      <c r="D38" s="24">
        <v>3365</v>
      </c>
      <c r="E38" s="22">
        <v>218.78557000000001</v>
      </c>
      <c r="F38" s="23">
        <v>0.43214806637701902</v>
      </c>
      <c r="G38" s="22"/>
    </row>
    <row r="39" spans="1:7" x14ac:dyDescent="0.2">
      <c r="A39" s="21" t="s">
        <v>193</v>
      </c>
      <c r="B39" s="21" t="s">
        <v>192</v>
      </c>
      <c r="C39" s="21" t="s">
        <v>194</v>
      </c>
      <c r="D39" s="24">
        <v>21000</v>
      </c>
      <c r="E39" s="22">
        <v>217.2765</v>
      </c>
      <c r="F39" s="23">
        <v>0.42916733194134499</v>
      </c>
      <c r="G39" s="22"/>
    </row>
    <row r="40" spans="1:7" x14ac:dyDescent="0.2">
      <c r="A40" s="21" t="s">
        <v>196</v>
      </c>
      <c r="B40" s="21" t="s">
        <v>195</v>
      </c>
      <c r="C40" s="21" t="s">
        <v>197</v>
      </c>
      <c r="D40" s="24">
        <v>31800</v>
      </c>
      <c r="E40" s="22">
        <v>213.26669999999999</v>
      </c>
      <c r="F40" s="23">
        <v>0.42124712350822702</v>
      </c>
      <c r="G40" s="22"/>
    </row>
    <row r="41" spans="1:7" x14ac:dyDescent="0.2">
      <c r="A41" s="21" t="s">
        <v>199</v>
      </c>
      <c r="B41" s="21" t="s">
        <v>198</v>
      </c>
      <c r="C41" s="21" t="s">
        <v>200</v>
      </c>
      <c r="D41" s="24">
        <v>15500</v>
      </c>
      <c r="E41" s="22">
        <v>210.7225</v>
      </c>
      <c r="F41" s="23">
        <v>0.416221787008766</v>
      </c>
      <c r="G41" s="22"/>
    </row>
    <row r="42" spans="1:7" x14ac:dyDescent="0.2">
      <c r="A42" s="21" t="s">
        <v>202</v>
      </c>
      <c r="B42" s="21" t="s">
        <v>201</v>
      </c>
      <c r="C42" s="21" t="s">
        <v>147</v>
      </c>
      <c r="D42" s="24">
        <v>26000</v>
      </c>
      <c r="E42" s="22">
        <v>209.066</v>
      </c>
      <c r="F42" s="23">
        <v>0.412949846944558</v>
      </c>
      <c r="G42" s="22"/>
    </row>
    <row r="43" spans="1:7" x14ac:dyDescent="0.2">
      <c r="A43" s="21" t="s">
        <v>204</v>
      </c>
      <c r="B43" s="21" t="s">
        <v>203</v>
      </c>
      <c r="C43" s="21" t="s">
        <v>205</v>
      </c>
      <c r="D43" s="24">
        <v>23000</v>
      </c>
      <c r="E43" s="22">
        <v>207.79349999999999</v>
      </c>
      <c r="F43" s="23">
        <v>0.410436388609692</v>
      </c>
      <c r="G43" s="22"/>
    </row>
    <row r="44" spans="1:7" x14ac:dyDescent="0.2">
      <c r="A44" s="21" t="s">
        <v>207</v>
      </c>
      <c r="B44" s="21" t="s">
        <v>206</v>
      </c>
      <c r="C44" s="21" t="s">
        <v>114</v>
      </c>
      <c r="D44" s="24">
        <v>25442</v>
      </c>
      <c r="E44" s="22">
        <v>206.33462</v>
      </c>
      <c r="F44" s="23">
        <v>0.40755479010629903</v>
      </c>
      <c r="G44" s="22"/>
    </row>
    <row r="45" spans="1:7" x14ac:dyDescent="0.2">
      <c r="A45" s="21" t="s">
        <v>209</v>
      </c>
      <c r="B45" s="21" t="s">
        <v>208</v>
      </c>
      <c r="C45" s="21" t="s">
        <v>120</v>
      </c>
      <c r="D45" s="24">
        <v>15000</v>
      </c>
      <c r="E45" s="22">
        <v>203.23500000000001</v>
      </c>
      <c r="F45" s="23">
        <v>0.40143238089300598</v>
      </c>
      <c r="G45" s="22"/>
    </row>
    <row r="46" spans="1:7" x14ac:dyDescent="0.2">
      <c r="A46" s="21" t="s">
        <v>211</v>
      </c>
      <c r="B46" s="21" t="s">
        <v>210</v>
      </c>
      <c r="C46" s="21" t="s">
        <v>212</v>
      </c>
      <c r="D46" s="24">
        <v>37100</v>
      </c>
      <c r="E46" s="22">
        <v>176.07660000000001</v>
      </c>
      <c r="F46" s="23">
        <v>0.34778876058526098</v>
      </c>
      <c r="G46" s="22"/>
    </row>
    <row r="47" spans="1:7" x14ac:dyDescent="0.2">
      <c r="A47" s="21" t="s">
        <v>214</v>
      </c>
      <c r="B47" s="21" t="s">
        <v>213</v>
      </c>
      <c r="C47" s="21" t="s">
        <v>194</v>
      </c>
      <c r="D47" s="24">
        <v>5300</v>
      </c>
      <c r="E47" s="22">
        <v>176.07130000000001</v>
      </c>
      <c r="F47" s="23">
        <v>0.34777829195722598</v>
      </c>
      <c r="G47" s="22"/>
    </row>
    <row r="48" spans="1:7" x14ac:dyDescent="0.2">
      <c r="A48" s="21" t="s">
        <v>216</v>
      </c>
      <c r="B48" s="21" t="s">
        <v>215</v>
      </c>
      <c r="C48" s="21" t="s">
        <v>217</v>
      </c>
      <c r="D48" s="24">
        <v>20000</v>
      </c>
      <c r="E48" s="22">
        <v>175.64</v>
      </c>
      <c r="F48" s="23">
        <v>0.34692638266070103</v>
      </c>
      <c r="G48" s="22"/>
    </row>
    <row r="49" spans="1:9" x14ac:dyDescent="0.2">
      <c r="A49" s="21" t="s">
        <v>219</v>
      </c>
      <c r="B49" s="21" t="s">
        <v>218</v>
      </c>
      <c r="C49" s="21" t="s">
        <v>220</v>
      </c>
      <c r="D49" s="24">
        <v>127000</v>
      </c>
      <c r="E49" s="22">
        <v>170.9674</v>
      </c>
      <c r="F49" s="23">
        <v>0.33769700315933199</v>
      </c>
      <c r="G49" s="22"/>
    </row>
    <row r="50" spans="1:9" x14ac:dyDescent="0.2">
      <c r="A50" s="21" t="s">
        <v>222</v>
      </c>
      <c r="B50" s="21" t="s">
        <v>221</v>
      </c>
      <c r="C50" s="21" t="s">
        <v>223</v>
      </c>
      <c r="D50" s="24">
        <v>14972</v>
      </c>
      <c r="E50" s="22">
        <v>150.88032999999999</v>
      </c>
      <c r="F50" s="23">
        <v>0.29802076464104299</v>
      </c>
      <c r="G50" s="22"/>
    </row>
    <row r="51" spans="1:9" x14ac:dyDescent="0.2">
      <c r="A51" s="21" t="s">
        <v>225</v>
      </c>
      <c r="B51" s="21" t="s">
        <v>224</v>
      </c>
      <c r="C51" s="21" t="s">
        <v>226</v>
      </c>
      <c r="D51" s="24">
        <v>6000</v>
      </c>
      <c r="E51" s="22">
        <v>146.529</v>
      </c>
      <c r="F51" s="23">
        <v>0.28942596176776297</v>
      </c>
      <c r="G51" s="22"/>
    </row>
    <row r="52" spans="1:9" x14ac:dyDescent="0.2">
      <c r="A52" s="21" t="s">
        <v>228</v>
      </c>
      <c r="B52" s="21" t="s">
        <v>227</v>
      </c>
      <c r="C52" s="21" t="s">
        <v>212</v>
      </c>
      <c r="D52" s="24">
        <v>5000</v>
      </c>
      <c r="E52" s="22">
        <v>140.49250000000001</v>
      </c>
      <c r="F52" s="23">
        <v>0.27750258947824302</v>
      </c>
      <c r="G52" s="22"/>
    </row>
    <row r="53" spans="1:9" x14ac:dyDescent="0.2">
      <c r="A53" s="21" t="s">
        <v>230</v>
      </c>
      <c r="B53" s="21" t="s">
        <v>229</v>
      </c>
      <c r="C53" s="21" t="s">
        <v>150</v>
      </c>
      <c r="D53" s="24">
        <v>60000</v>
      </c>
      <c r="E53" s="22">
        <v>139.74</v>
      </c>
      <c r="F53" s="23">
        <v>0.27601624181852902</v>
      </c>
      <c r="G53" s="22"/>
    </row>
    <row r="54" spans="1:9" x14ac:dyDescent="0.2">
      <c r="A54" s="21" t="s">
        <v>232</v>
      </c>
      <c r="B54" s="21" t="s">
        <v>231</v>
      </c>
      <c r="C54" s="21" t="s">
        <v>120</v>
      </c>
      <c r="D54" s="24">
        <v>35137</v>
      </c>
      <c r="E54" s="22">
        <v>121.995664</v>
      </c>
      <c r="F54" s="23">
        <v>0.24096740157031599</v>
      </c>
      <c r="G54" s="22"/>
    </row>
    <row r="55" spans="1:9" x14ac:dyDescent="0.2">
      <c r="A55" s="21" t="s">
        <v>234</v>
      </c>
      <c r="B55" s="21" t="s">
        <v>233</v>
      </c>
      <c r="C55" s="21" t="s">
        <v>205</v>
      </c>
      <c r="D55" s="24">
        <v>3000</v>
      </c>
      <c r="E55" s="22">
        <v>121.3155</v>
      </c>
      <c r="F55" s="23">
        <v>0.23962393290636699</v>
      </c>
      <c r="G55" s="22"/>
    </row>
    <row r="56" spans="1:9" x14ac:dyDescent="0.2">
      <c r="A56" s="21" t="s">
        <v>236</v>
      </c>
      <c r="B56" s="21" t="s">
        <v>235</v>
      </c>
      <c r="C56" s="21" t="s">
        <v>237</v>
      </c>
      <c r="D56" s="24">
        <v>18000</v>
      </c>
      <c r="E56" s="22">
        <v>95.831999999999994</v>
      </c>
      <c r="F56" s="23">
        <v>0.189288596579027</v>
      </c>
      <c r="G56" s="22"/>
    </row>
    <row r="57" spans="1:9" x14ac:dyDescent="0.2">
      <c r="A57" s="20" t="s">
        <v>29</v>
      </c>
      <c r="B57" s="20"/>
      <c r="C57" s="20"/>
      <c r="D57" s="20"/>
      <c r="E57" s="25">
        <f>SUM(E7:E56)</f>
        <v>19218.924094000002</v>
      </c>
      <c r="F57" s="26">
        <f>SUM(F7:F56)</f>
        <v>37.961465580517022</v>
      </c>
      <c r="G57" s="25"/>
      <c r="H57" s="14"/>
      <c r="I57" s="14"/>
    </row>
    <row r="58" spans="1:9" x14ac:dyDescent="0.2">
      <c r="A58" s="21"/>
      <c r="B58" s="21"/>
      <c r="C58" s="21"/>
      <c r="D58" s="21"/>
      <c r="E58" s="22"/>
      <c r="F58" s="23"/>
      <c r="G58" s="22"/>
    </row>
    <row r="59" spans="1:9" x14ac:dyDescent="0.2">
      <c r="A59" s="20" t="s">
        <v>25</v>
      </c>
      <c r="B59" s="21"/>
      <c r="C59" s="21"/>
      <c r="D59" s="21"/>
      <c r="E59" s="22"/>
      <c r="F59" s="23"/>
      <c r="G59" s="22"/>
    </row>
    <row r="60" spans="1:9" x14ac:dyDescent="0.2">
      <c r="A60" s="20" t="s">
        <v>26</v>
      </c>
      <c r="B60" s="21"/>
      <c r="C60" s="21"/>
      <c r="D60" s="21"/>
      <c r="E60" s="22"/>
      <c r="F60" s="23"/>
      <c r="G60" s="22"/>
    </row>
    <row r="61" spans="1:9" x14ac:dyDescent="0.2">
      <c r="A61" s="21" t="s">
        <v>101</v>
      </c>
      <c r="B61" s="21" t="s">
        <v>100</v>
      </c>
      <c r="C61" s="21" t="s">
        <v>28</v>
      </c>
      <c r="D61" s="24">
        <v>5000</v>
      </c>
      <c r="E61" s="22">
        <v>5348.0910959000003</v>
      </c>
      <c r="F61" s="23">
        <v>10.563618185154199</v>
      </c>
      <c r="G61" s="22">
        <v>7.51</v>
      </c>
    </row>
    <row r="62" spans="1:9" x14ac:dyDescent="0.2">
      <c r="A62" s="21" t="s">
        <v>239</v>
      </c>
      <c r="B62" s="21" t="s">
        <v>238</v>
      </c>
      <c r="C62" s="21" t="s">
        <v>28</v>
      </c>
      <c r="D62" s="24">
        <v>250</v>
      </c>
      <c r="E62" s="22">
        <v>2662.2757534000002</v>
      </c>
      <c r="F62" s="23">
        <v>5.2585612432951203</v>
      </c>
      <c r="G62" s="22">
        <v>7.7175000000000002</v>
      </c>
    </row>
    <row r="63" spans="1:9" x14ac:dyDescent="0.2">
      <c r="A63" s="21" t="s">
        <v>1289</v>
      </c>
      <c r="B63" s="21" t="s">
        <v>1290</v>
      </c>
      <c r="C63" s="21" t="s">
        <v>28</v>
      </c>
      <c r="D63" s="24">
        <v>2500</v>
      </c>
      <c r="E63" s="22">
        <v>2646.6598973</v>
      </c>
      <c r="F63" s="23">
        <v>5.2277166038683198</v>
      </c>
      <c r="G63" s="22">
        <v>7.89</v>
      </c>
    </row>
    <row r="64" spans="1:9" x14ac:dyDescent="0.2">
      <c r="A64" s="21" t="s">
        <v>85</v>
      </c>
      <c r="B64" s="21" t="s">
        <v>84</v>
      </c>
      <c r="C64" s="21" t="s">
        <v>75</v>
      </c>
      <c r="D64" s="24">
        <v>2500</v>
      </c>
      <c r="E64" s="22">
        <v>2642.335</v>
      </c>
      <c r="F64" s="23">
        <v>5.21917401120339</v>
      </c>
      <c r="G64" s="22">
        <v>8.0399999999999991</v>
      </c>
    </row>
    <row r="65" spans="1:9" x14ac:dyDescent="0.2">
      <c r="A65" s="21" t="s">
        <v>1291</v>
      </c>
      <c r="B65" s="21" t="s">
        <v>1292</v>
      </c>
      <c r="C65" s="21" t="s">
        <v>61</v>
      </c>
      <c r="D65" s="24">
        <v>2500</v>
      </c>
      <c r="E65" s="22">
        <v>2611.815137</v>
      </c>
      <c r="F65" s="23">
        <v>5.1588907860275199</v>
      </c>
      <c r="G65" s="22">
        <v>7.625</v>
      </c>
    </row>
    <row r="66" spans="1:9" x14ac:dyDescent="0.2">
      <c r="A66" s="21" t="s">
        <v>241</v>
      </c>
      <c r="B66" s="21" t="s">
        <v>240</v>
      </c>
      <c r="C66" s="21" t="s">
        <v>28</v>
      </c>
      <c r="D66" s="24">
        <v>2500</v>
      </c>
      <c r="E66" s="22">
        <v>2573.124589</v>
      </c>
      <c r="F66" s="23">
        <v>5.0824687189539599</v>
      </c>
      <c r="G66" s="22">
        <v>7.62</v>
      </c>
    </row>
    <row r="67" spans="1:9" x14ac:dyDescent="0.2">
      <c r="A67" s="21" t="s">
        <v>1293</v>
      </c>
      <c r="B67" s="21" t="s">
        <v>1294</v>
      </c>
      <c r="C67" s="21" t="s">
        <v>61</v>
      </c>
      <c r="D67" s="24">
        <v>250</v>
      </c>
      <c r="E67" s="22">
        <v>2557.5595205</v>
      </c>
      <c r="F67" s="23">
        <v>5.0517243958466302</v>
      </c>
      <c r="G67" s="22">
        <v>7.9249999999999998</v>
      </c>
    </row>
    <row r="68" spans="1:9" x14ac:dyDescent="0.2">
      <c r="A68" s="21" t="s">
        <v>243</v>
      </c>
      <c r="B68" s="21" t="s">
        <v>242</v>
      </c>
      <c r="C68" s="21" t="s">
        <v>60</v>
      </c>
      <c r="D68" s="24">
        <v>250</v>
      </c>
      <c r="E68" s="22">
        <v>2548.3697603000001</v>
      </c>
      <c r="F68" s="23">
        <v>5.03357266353221</v>
      </c>
      <c r="G68" s="22">
        <v>8.39</v>
      </c>
    </row>
    <row r="69" spans="1:9" x14ac:dyDescent="0.2">
      <c r="A69" s="21" t="s">
        <v>83</v>
      </c>
      <c r="B69" s="21" t="s">
        <v>82</v>
      </c>
      <c r="C69" s="21" t="s">
        <v>28</v>
      </c>
      <c r="D69" s="24">
        <v>2500</v>
      </c>
      <c r="E69" s="22">
        <v>1347.405</v>
      </c>
      <c r="F69" s="23">
        <v>2.6614116524079998</v>
      </c>
      <c r="G69" s="22">
        <v>6.5425000000000004</v>
      </c>
    </row>
    <row r="70" spans="1:9" x14ac:dyDescent="0.2">
      <c r="A70" s="21" t="s">
        <v>1204</v>
      </c>
      <c r="B70" s="21" t="s">
        <v>1205</v>
      </c>
      <c r="C70" s="21" t="s">
        <v>60</v>
      </c>
      <c r="D70" s="24">
        <v>1000</v>
      </c>
      <c r="E70" s="22">
        <v>1033.2788903999999</v>
      </c>
      <c r="F70" s="23">
        <v>2.0409457283428298</v>
      </c>
      <c r="G70" s="22">
        <v>8.3388000000000009</v>
      </c>
    </row>
    <row r="71" spans="1:9" x14ac:dyDescent="0.2">
      <c r="A71" s="21" t="s">
        <v>1232</v>
      </c>
      <c r="B71" s="21" t="s">
        <v>1233</v>
      </c>
      <c r="C71" s="21" t="s">
        <v>28</v>
      </c>
      <c r="D71" s="24">
        <v>5</v>
      </c>
      <c r="E71" s="22">
        <v>532.98676030000001</v>
      </c>
      <c r="F71" s="23">
        <v>1.0527622908046299</v>
      </c>
      <c r="G71" s="22">
        <v>7.82</v>
      </c>
    </row>
    <row r="72" spans="1:9" x14ac:dyDescent="0.2">
      <c r="A72" s="21" t="s">
        <v>89</v>
      </c>
      <c r="B72" s="21" t="s">
        <v>88</v>
      </c>
      <c r="C72" s="21" t="s">
        <v>28</v>
      </c>
      <c r="D72" s="24">
        <v>500</v>
      </c>
      <c r="E72" s="22">
        <v>531.14275339999995</v>
      </c>
      <c r="F72" s="23">
        <v>1.04911998470455</v>
      </c>
      <c r="G72" s="22">
        <v>7.835</v>
      </c>
    </row>
    <row r="73" spans="1:9" x14ac:dyDescent="0.2">
      <c r="A73" s="20" t="s">
        <v>29</v>
      </c>
      <c r="B73" s="20"/>
      <c r="C73" s="20"/>
      <c r="D73" s="20"/>
      <c r="E73" s="25">
        <f>SUM(E60:E72)</f>
        <v>27035.044157499997</v>
      </c>
      <c r="F73" s="26">
        <f>SUM(F60:F72)</f>
        <v>53.399966264141355</v>
      </c>
      <c r="G73" s="25"/>
      <c r="H73" s="14"/>
      <c r="I73" s="14"/>
    </row>
    <row r="74" spans="1:9" x14ac:dyDescent="0.2">
      <c r="A74" s="21"/>
      <c r="B74" s="21"/>
      <c r="C74" s="21"/>
      <c r="D74" s="21"/>
      <c r="E74" s="22"/>
      <c r="F74" s="23"/>
      <c r="G74" s="22"/>
    </row>
    <row r="75" spans="1:9" x14ac:dyDescent="0.2">
      <c r="A75" s="20" t="s">
        <v>36</v>
      </c>
      <c r="B75" s="21"/>
      <c r="C75" s="21"/>
      <c r="D75" s="21"/>
      <c r="E75" s="22"/>
      <c r="F75" s="23"/>
      <c r="G75" s="22"/>
    </row>
    <row r="76" spans="1:9" x14ac:dyDescent="0.2">
      <c r="A76" s="21" t="s">
        <v>1180</v>
      </c>
      <c r="B76" s="21" t="s">
        <v>1181</v>
      </c>
      <c r="C76" s="21" t="s">
        <v>37</v>
      </c>
      <c r="D76" s="24">
        <v>1500000</v>
      </c>
      <c r="E76" s="22">
        <v>1542.1465000000001</v>
      </c>
      <c r="F76" s="23">
        <v>3.0460675630714</v>
      </c>
      <c r="G76" s="22">
        <v>6.8065204128124996</v>
      </c>
    </row>
    <row r="77" spans="1:9" x14ac:dyDescent="0.2">
      <c r="A77" s="21" t="s">
        <v>1186</v>
      </c>
      <c r="B77" s="21" t="s">
        <v>1187</v>
      </c>
      <c r="C77" s="21" t="s">
        <v>37</v>
      </c>
      <c r="D77" s="24">
        <v>1000000</v>
      </c>
      <c r="E77" s="22">
        <v>1026.6022221999999</v>
      </c>
      <c r="F77" s="23">
        <v>2.0277578876069402</v>
      </c>
      <c r="G77" s="22">
        <v>6.7359831580499998</v>
      </c>
    </row>
    <row r="78" spans="1:9" x14ac:dyDescent="0.2">
      <c r="A78" s="21" t="s">
        <v>245</v>
      </c>
      <c r="B78" s="21" t="s">
        <v>244</v>
      </c>
      <c r="C78" s="21" t="s">
        <v>37</v>
      </c>
      <c r="D78" s="24">
        <v>1000000</v>
      </c>
      <c r="E78" s="22">
        <v>1006.2473889</v>
      </c>
      <c r="F78" s="23">
        <v>1.9875527595812601</v>
      </c>
      <c r="G78" s="22">
        <v>6.6811070545124904</v>
      </c>
    </row>
    <row r="79" spans="1:9" x14ac:dyDescent="0.2">
      <c r="A79" s="20" t="s">
        <v>29</v>
      </c>
      <c r="B79" s="20"/>
      <c r="C79" s="20"/>
      <c r="D79" s="20"/>
      <c r="E79" s="25">
        <f>SUM(E76:E78)</f>
        <v>3574.9961111000002</v>
      </c>
      <c r="F79" s="26">
        <f>SUM(F76:F78)</f>
        <v>7.0613782102596003</v>
      </c>
      <c r="G79" s="25"/>
      <c r="H79" s="14"/>
      <c r="I79" s="14"/>
    </row>
    <row r="80" spans="1:9" x14ac:dyDescent="0.2">
      <c r="A80" s="21"/>
      <c r="B80" s="21"/>
      <c r="C80" s="21"/>
      <c r="D80" s="21"/>
      <c r="E80" s="22"/>
      <c r="F80" s="23"/>
      <c r="G80" s="22"/>
    </row>
    <row r="81" spans="1:9" x14ac:dyDescent="0.2">
      <c r="A81" s="20" t="s">
        <v>39</v>
      </c>
      <c r="B81" s="20"/>
      <c r="C81" s="20"/>
      <c r="D81" s="20"/>
      <c r="E81" s="25">
        <f>E57+E73+E79</f>
        <v>49828.964362600003</v>
      </c>
      <c r="F81" s="26">
        <f>F57+F73+F79</f>
        <v>98.422810054917974</v>
      </c>
      <c r="G81" s="25"/>
      <c r="H81" s="14"/>
      <c r="I81" s="14"/>
    </row>
    <row r="82" spans="1:9" x14ac:dyDescent="0.2">
      <c r="A82" s="20"/>
      <c r="B82" s="20"/>
      <c r="C82" s="20"/>
      <c r="D82" s="20"/>
      <c r="E82" s="25"/>
      <c r="F82" s="26"/>
      <c r="G82" s="25"/>
      <c r="H82" s="14"/>
      <c r="I82" s="14"/>
    </row>
    <row r="83" spans="1:9" x14ac:dyDescent="0.2">
      <c r="A83" s="20" t="s">
        <v>41</v>
      </c>
      <c r="B83" s="20"/>
      <c r="C83" s="20"/>
      <c r="D83" s="20"/>
      <c r="E83" s="25">
        <f>E85-(E57+E73+E79)</f>
        <v>798.49113759999454</v>
      </c>
      <c r="F83" s="26">
        <f>F85-(F57+F73+F79)</f>
        <v>1.5771899450820257</v>
      </c>
      <c r="G83" s="25"/>
      <c r="H83" s="14"/>
      <c r="I83" s="14"/>
    </row>
    <row r="84" spans="1:9" x14ac:dyDescent="0.2">
      <c r="A84" s="20"/>
      <c r="B84" s="20"/>
      <c r="C84" s="20"/>
      <c r="D84" s="20"/>
      <c r="E84" s="25"/>
      <c r="F84" s="26"/>
      <c r="G84" s="25"/>
      <c r="H84" s="14"/>
      <c r="I84" s="14"/>
    </row>
    <row r="85" spans="1:9" x14ac:dyDescent="0.2">
      <c r="A85" s="27" t="s">
        <v>40</v>
      </c>
      <c r="B85" s="27"/>
      <c r="C85" s="27"/>
      <c r="D85" s="27"/>
      <c r="E85" s="28">
        <v>50627.455500199998</v>
      </c>
      <c r="F85" s="29">
        <v>100</v>
      </c>
      <c r="G85" s="28"/>
      <c r="H85" s="14"/>
      <c r="I85" s="14"/>
    </row>
    <row r="87" spans="1:9" x14ac:dyDescent="0.2">
      <c r="A87" s="14" t="s">
        <v>42</v>
      </c>
    </row>
    <row r="89" spans="1:9" x14ac:dyDescent="0.2">
      <c r="A89" s="14" t="s">
        <v>43</v>
      </c>
    </row>
    <row r="90" spans="1:9" x14ac:dyDescent="0.2">
      <c r="A90" s="14" t="s">
        <v>44</v>
      </c>
    </row>
    <row r="91" spans="1:9" x14ac:dyDescent="0.2">
      <c r="A91" s="14" t="s">
        <v>45</v>
      </c>
      <c r="B91" s="14"/>
      <c r="C91" s="30" t="s">
        <v>47</v>
      </c>
      <c r="D91" s="14" t="s">
        <v>46</v>
      </c>
    </row>
    <row r="92" spans="1:9" x14ac:dyDescent="0.2">
      <c r="A92" s="7" t="s">
        <v>48</v>
      </c>
      <c r="C92" s="31">
        <v>210.14699999999999</v>
      </c>
      <c r="D92" s="31">
        <v>208.71209999999999</v>
      </c>
    </row>
    <row r="93" spans="1:9" x14ac:dyDescent="0.2">
      <c r="A93" s="7" t="s">
        <v>49</v>
      </c>
      <c r="C93" s="31">
        <v>18.817799999999998</v>
      </c>
      <c r="D93" s="31">
        <v>17.165900000000001</v>
      </c>
    </row>
    <row r="94" spans="1:9" x14ac:dyDescent="0.2">
      <c r="A94" s="7" t="s">
        <v>50</v>
      </c>
      <c r="C94" s="31">
        <v>228.58869999999999</v>
      </c>
      <c r="D94" s="31">
        <v>227.9145</v>
      </c>
    </row>
    <row r="95" spans="1:9" x14ac:dyDescent="0.2">
      <c r="A95" s="7" t="s">
        <v>51</v>
      </c>
      <c r="C95" s="31">
        <v>20.725200000000001</v>
      </c>
      <c r="D95" s="31">
        <v>18.89</v>
      </c>
    </row>
    <row r="97" spans="1:5" x14ac:dyDescent="0.2">
      <c r="A97" s="14" t="s">
        <v>53</v>
      </c>
    </row>
    <row r="98" spans="1:5" x14ac:dyDescent="0.2">
      <c r="A98" s="85" t="s">
        <v>57</v>
      </c>
      <c r="B98" s="86"/>
      <c r="C98" s="33" t="s">
        <v>58</v>
      </c>
    </row>
    <row r="99" spans="1:5" x14ac:dyDescent="0.2">
      <c r="A99" s="80" t="s">
        <v>49</v>
      </c>
      <c r="B99" s="81"/>
      <c r="C99" s="34">
        <v>1.55</v>
      </c>
    </row>
    <row r="100" spans="1:5" x14ac:dyDescent="0.2">
      <c r="A100" s="80" t="s">
        <v>51</v>
      </c>
      <c r="B100" s="81"/>
      <c r="C100" s="34">
        <v>1.8</v>
      </c>
    </row>
    <row r="101" spans="1:5" x14ac:dyDescent="0.2">
      <c r="A101" s="7" t="s">
        <v>59</v>
      </c>
    </row>
    <row r="102" spans="1:5" x14ac:dyDescent="0.2">
      <c r="A102" s="7" t="s">
        <v>52</v>
      </c>
    </row>
    <row r="104" spans="1:5" x14ac:dyDescent="0.2">
      <c r="A104" s="14" t="s">
        <v>1061</v>
      </c>
      <c r="D104" s="32">
        <v>2.6397833850874139</v>
      </c>
      <c r="E104" s="10" t="s">
        <v>55</v>
      </c>
    </row>
    <row r="106" spans="1:5" x14ac:dyDescent="0.2">
      <c r="A106" s="14" t="s">
        <v>1326</v>
      </c>
      <c r="D106" s="30" t="s">
        <v>54</v>
      </c>
    </row>
    <row r="108" spans="1:5" x14ac:dyDescent="0.2">
      <c r="A108" s="14" t="s">
        <v>1062</v>
      </c>
    </row>
    <row r="109" spans="1:5" x14ac:dyDescent="0.2">
      <c r="A109" s="63"/>
    </row>
    <row r="110" spans="1:5" x14ac:dyDescent="0.2">
      <c r="A110" s="63" t="s">
        <v>948</v>
      </c>
    </row>
    <row r="111" spans="1:5" x14ac:dyDescent="0.2">
      <c r="A111" s="65"/>
    </row>
    <row r="112" spans="1:5" x14ac:dyDescent="0.2">
      <c r="A112" s="66"/>
    </row>
    <row r="113" spans="1:1" x14ac:dyDescent="0.2">
      <c r="A113" s="66"/>
    </row>
    <row r="114" spans="1:1" x14ac:dyDescent="0.2">
      <c r="A114" s="66"/>
    </row>
    <row r="115" spans="1:1" x14ac:dyDescent="0.2">
      <c r="A115" s="66"/>
    </row>
    <row r="116" spans="1:1" x14ac:dyDescent="0.2">
      <c r="A116" s="66"/>
    </row>
    <row r="117" spans="1:1" x14ac:dyDescent="0.2">
      <c r="A117" s="66"/>
    </row>
    <row r="118" spans="1:1" x14ac:dyDescent="0.2">
      <c r="A118" s="66"/>
    </row>
    <row r="119" spans="1:1" x14ac:dyDescent="0.2">
      <c r="A119" s="66"/>
    </row>
    <row r="120" spans="1:1" x14ac:dyDescent="0.2">
      <c r="A120" s="66"/>
    </row>
    <row r="121" spans="1:1" x14ac:dyDescent="0.2">
      <c r="A121" s="66"/>
    </row>
    <row r="122" spans="1:1" x14ac:dyDescent="0.2">
      <c r="A122" s="66"/>
    </row>
    <row r="123" spans="1:1" x14ac:dyDescent="0.2">
      <c r="A123" s="66"/>
    </row>
    <row r="124" spans="1:1" x14ac:dyDescent="0.2">
      <c r="A124" s="66"/>
    </row>
    <row r="125" spans="1:1" x14ac:dyDescent="0.2">
      <c r="A125" s="66"/>
    </row>
    <row r="126" spans="1:1" x14ac:dyDescent="0.2">
      <c r="A126" s="63" t="s">
        <v>1295</v>
      </c>
    </row>
    <row r="127" spans="1:1" x14ac:dyDescent="0.2">
      <c r="A127" s="66"/>
    </row>
    <row r="128" spans="1:1" x14ac:dyDescent="0.2">
      <c r="A128" s="63" t="s">
        <v>949</v>
      </c>
    </row>
    <row r="129" spans="1:1" x14ac:dyDescent="0.2">
      <c r="A129" s="66"/>
    </row>
    <row r="130" spans="1:1" x14ac:dyDescent="0.2">
      <c r="A130" s="66"/>
    </row>
    <row r="131" spans="1:1" x14ac:dyDescent="0.2">
      <c r="A131" s="66"/>
    </row>
    <row r="132" spans="1:1" x14ac:dyDescent="0.2">
      <c r="A132" s="66"/>
    </row>
    <row r="133" spans="1:1" x14ac:dyDescent="0.2">
      <c r="A133" s="66"/>
    </row>
    <row r="134" spans="1:1" x14ac:dyDescent="0.2">
      <c r="A134" s="66"/>
    </row>
    <row r="135" spans="1:1" x14ac:dyDescent="0.2">
      <c r="A135" s="66"/>
    </row>
    <row r="136" spans="1:1" x14ac:dyDescent="0.2">
      <c r="A136" s="66"/>
    </row>
    <row r="137" spans="1:1" x14ac:dyDescent="0.2">
      <c r="A137" s="66"/>
    </row>
    <row r="138" spans="1:1" x14ac:dyDescent="0.2">
      <c r="A138" s="66"/>
    </row>
    <row r="139" spans="1:1" x14ac:dyDescent="0.2">
      <c r="A139" s="66"/>
    </row>
    <row r="140" spans="1:1" x14ac:dyDescent="0.2">
      <c r="A140" s="66"/>
    </row>
    <row r="141" spans="1:1" x14ac:dyDescent="0.2">
      <c r="A141" s="66"/>
    </row>
    <row r="142" spans="1:1" x14ac:dyDescent="0.2">
      <c r="A142" s="66"/>
    </row>
    <row r="143" spans="1:1" x14ac:dyDescent="0.2">
      <c r="A143" s="7" t="s">
        <v>947</v>
      </c>
    </row>
    <row r="144" spans="1:1" x14ac:dyDescent="0.2">
      <c r="A144" s="65"/>
    </row>
    <row r="145" spans="1:1" x14ac:dyDescent="0.2">
      <c r="A145" s="66"/>
    </row>
    <row r="146" spans="1:1" x14ac:dyDescent="0.2">
      <c r="A146" s="65"/>
    </row>
  </sheetData>
  <mergeCells count="4">
    <mergeCell ref="A1:G1"/>
    <mergeCell ref="A98:B98"/>
    <mergeCell ref="A99:B99"/>
    <mergeCell ref="A100:B100"/>
  </mergeCells>
  <conditionalFormatting sqref="F2:F3">
    <cfRule type="cellIs" dxfId="88" priority="2" stopIfTrue="1" operator="between">
      <formula>0.009</formula>
      <formula>-0.009</formula>
    </cfRule>
  </conditionalFormatting>
  <conditionalFormatting sqref="F5:F65536">
    <cfRule type="cellIs" dxfId="87" priority="1" stopIfTrue="1" operator="between">
      <formula>0.009</formula>
      <formula>-0.009</formula>
    </cfRule>
  </conditionalFormatting>
  <hyperlinks>
    <hyperlink ref="A109" r:id="rId1" tooltip="https://www.franklintempletonindia.com/downloadsServlet/pdf/product-labels-jg9o5k7l" display="https://www.franklintempletonindia.com/downloadsServlet/pdf/product-labels-jg9o5k7l" xr:uid="{00000000-0004-0000-0A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57"/>
  <sheetViews>
    <sheetView workbookViewId="0">
      <selection sqref="A1:G1"/>
    </sheetView>
  </sheetViews>
  <sheetFormatPr defaultColWidth="9.109375" defaultRowHeight="10.199999999999999" x14ac:dyDescent="0.2"/>
  <cols>
    <col min="1" max="1" width="38.6640625" style="7" bestFit="1" customWidth="1"/>
    <col min="2" max="2" width="51.5546875" style="7" bestFit="1" customWidth="1"/>
    <col min="3" max="3" width="25.5546875" style="7" bestFit="1" customWidth="1"/>
    <col min="4" max="4" width="15.109375" style="7" bestFit="1" customWidth="1"/>
    <col min="5" max="5" width="32.5546875" style="10" customWidth="1"/>
    <col min="6" max="6" width="13.5546875" style="11" bestFit="1" customWidth="1"/>
    <col min="7" max="7" width="4.5546875" style="10" bestFit="1" customWidth="1"/>
    <col min="8" max="16384" width="9.109375" style="7"/>
  </cols>
  <sheetData>
    <row r="1" spans="1:7" s="1" customFormat="1" ht="13.8" x14ac:dyDescent="0.2">
      <c r="A1" s="82" t="s">
        <v>1296</v>
      </c>
      <c r="B1" s="83"/>
      <c r="C1" s="83"/>
      <c r="D1" s="83"/>
      <c r="E1" s="83"/>
      <c r="F1" s="83"/>
      <c r="G1" s="83"/>
    </row>
    <row r="2" spans="1:7" s="1" customFormat="1" ht="12" x14ac:dyDescent="0.25">
      <c r="A2" s="36"/>
      <c r="E2" s="5"/>
      <c r="F2" s="9"/>
      <c r="G2" s="10"/>
    </row>
    <row r="3" spans="1:7" s="1" customFormat="1" ht="12" x14ac:dyDescent="0.2">
      <c r="A3" s="8" t="s">
        <v>7</v>
      </c>
      <c r="B3" s="2"/>
      <c r="C3" s="3"/>
      <c r="D3" s="3"/>
      <c r="E3" s="4"/>
      <c r="F3" s="9"/>
      <c r="G3" s="10"/>
    </row>
    <row r="4" spans="1:7" s="1" customFormat="1" ht="26.25" customHeight="1" x14ac:dyDescent="0.2">
      <c r="A4" s="6" t="s">
        <v>2</v>
      </c>
      <c r="B4" s="6" t="s">
        <v>0</v>
      </c>
      <c r="C4" s="13" t="s">
        <v>4</v>
      </c>
      <c r="D4" s="13" t="s">
        <v>1</v>
      </c>
      <c r="E4" s="53" t="s">
        <v>6</v>
      </c>
      <c r="F4" s="12" t="s">
        <v>3</v>
      </c>
      <c r="G4" s="12" t="s">
        <v>5</v>
      </c>
    </row>
    <row r="5" spans="1:7" x14ac:dyDescent="0.2">
      <c r="A5" s="16" t="s">
        <v>106</v>
      </c>
      <c r="B5" s="17"/>
      <c r="C5" s="17"/>
      <c r="D5" s="17"/>
      <c r="E5" s="18"/>
      <c r="F5" s="19"/>
      <c r="G5" s="18"/>
    </row>
    <row r="6" spans="1:7" x14ac:dyDescent="0.2">
      <c r="A6" s="20" t="s">
        <v>26</v>
      </c>
      <c r="B6" s="21"/>
      <c r="C6" s="21"/>
      <c r="D6" s="21"/>
      <c r="E6" s="22"/>
      <c r="F6" s="23"/>
      <c r="G6" s="22"/>
    </row>
    <row r="7" spans="1:7" x14ac:dyDescent="0.2">
      <c r="A7" s="21" t="s">
        <v>108</v>
      </c>
      <c r="B7" s="21" t="s">
        <v>107</v>
      </c>
      <c r="C7" s="21" t="s">
        <v>109</v>
      </c>
      <c r="D7" s="24">
        <v>35000</v>
      </c>
      <c r="E7" s="22">
        <v>594.5625</v>
      </c>
      <c r="F7" s="23">
        <v>2.9864165846897799</v>
      </c>
      <c r="G7" s="22"/>
    </row>
    <row r="8" spans="1:7" x14ac:dyDescent="0.2">
      <c r="A8" s="21" t="s">
        <v>111</v>
      </c>
      <c r="B8" s="21" t="s">
        <v>110</v>
      </c>
      <c r="C8" s="21" t="s">
        <v>109</v>
      </c>
      <c r="D8" s="24">
        <v>34000</v>
      </c>
      <c r="E8" s="22">
        <v>425.952</v>
      </c>
      <c r="F8" s="23">
        <v>2.1395061361619301</v>
      </c>
      <c r="G8" s="22"/>
    </row>
    <row r="9" spans="1:7" x14ac:dyDescent="0.2">
      <c r="A9" s="21" t="s">
        <v>113</v>
      </c>
      <c r="B9" s="21" t="s">
        <v>112</v>
      </c>
      <c r="C9" s="21" t="s">
        <v>114</v>
      </c>
      <c r="D9" s="24">
        <v>15000</v>
      </c>
      <c r="E9" s="22">
        <v>281.97000000000003</v>
      </c>
      <c r="F9" s="23">
        <v>1.41630170820557</v>
      </c>
      <c r="G9" s="22"/>
    </row>
    <row r="10" spans="1:7" x14ac:dyDescent="0.2">
      <c r="A10" s="21" t="s">
        <v>116</v>
      </c>
      <c r="B10" s="21" t="s">
        <v>115</v>
      </c>
      <c r="C10" s="21" t="s">
        <v>117</v>
      </c>
      <c r="D10" s="24">
        <v>6000</v>
      </c>
      <c r="E10" s="22">
        <v>214.04400000000001</v>
      </c>
      <c r="F10" s="23">
        <v>1.07511750480957</v>
      </c>
      <c r="G10" s="22"/>
    </row>
    <row r="11" spans="1:7" x14ac:dyDescent="0.2">
      <c r="A11" s="21" t="s">
        <v>122</v>
      </c>
      <c r="B11" s="21" t="s">
        <v>121</v>
      </c>
      <c r="C11" s="21" t="s">
        <v>109</v>
      </c>
      <c r="D11" s="24">
        <v>19500</v>
      </c>
      <c r="E11" s="22">
        <v>192.2895</v>
      </c>
      <c r="F11" s="23">
        <v>0.96584724374931996</v>
      </c>
      <c r="G11" s="22"/>
    </row>
    <row r="12" spans="1:7" x14ac:dyDescent="0.2">
      <c r="A12" s="21" t="s">
        <v>119</v>
      </c>
      <c r="B12" s="21" t="s">
        <v>118</v>
      </c>
      <c r="C12" s="21" t="s">
        <v>120</v>
      </c>
      <c r="D12" s="24">
        <v>11300</v>
      </c>
      <c r="E12" s="22">
        <v>183.77189999999999</v>
      </c>
      <c r="F12" s="23">
        <v>0.92306435397447895</v>
      </c>
      <c r="G12" s="22"/>
    </row>
    <row r="13" spans="1:7" x14ac:dyDescent="0.2">
      <c r="A13" s="21" t="s">
        <v>127</v>
      </c>
      <c r="B13" s="21" t="s">
        <v>126</v>
      </c>
      <c r="C13" s="21" t="s">
        <v>114</v>
      </c>
      <c r="D13" s="24">
        <v>9000</v>
      </c>
      <c r="E13" s="22">
        <v>155.29050000000001</v>
      </c>
      <c r="F13" s="23">
        <v>0.78000567584529401</v>
      </c>
      <c r="G13" s="22"/>
    </row>
    <row r="14" spans="1:7" x14ac:dyDescent="0.2">
      <c r="A14" s="21" t="s">
        <v>135</v>
      </c>
      <c r="B14" s="21" t="s">
        <v>134</v>
      </c>
      <c r="C14" s="21" t="s">
        <v>136</v>
      </c>
      <c r="D14" s="24">
        <v>67000</v>
      </c>
      <c r="E14" s="22">
        <v>147.6345</v>
      </c>
      <c r="F14" s="23">
        <v>0.74155050019532498</v>
      </c>
      <c r="G14" s="22"/>
    </row>
    <row r="15" spans="1:7" x14ac:dyDescent="0.2">
      <c r="A15" s="21" t="s">
        <v>124</v>
      </c>
      <c r="B15" s="21" t="s">
        <v>123</v>
      </c>
      <c r="C15" s="21" t="s">
        <v>125</v>
      </c>
      <c r="D15" s="24">
        <v>11000</v>
      </c>
      <c r="E15" s="22">
        <v>139.161</v>
      </c>
      <c r="F15" s="23">
        <v>0.69898911946517694</v>
      </c>
      <c r="G15" s="22"/>
    </row>
    <row r="16" spans="1:7" x14ac:dyDescent="0.2">
      <c r="A16" s="21" t="s">
        <v>149</v>
      </c>
      <c r="B16" s="21" t="s">
        <v>148</v>
      </c>
      <c r="C16" s="21" t="s">
        <v>150</v>
      </c>
      <c r="D16" s="24">
        <v>7200</v>
      </c>
      <c r="E16" s="22">
        <v>125.56440000000001</v>
      </c>
      <c r="F16" s="23">
        <v>0.63069501794449001</v>
      </c>
      <c r="G16" s="22"/>
    </row>
    <row r="17" spans="1:7" x14ac:dyDescent="0.2">
      <c r="A17" s="21" t="s">
        <v>163</v>
      </c>
      <c r="B17" s="21" t="s">
        <v>162</v>
      </c>
      <c r="C17" s="21" t="s">
        <v>164</v>
      </c>
      <c r="D17" s="24">
        <v>70000</v>
      </c>
      <c r="E17" s="22">
        <v>123.98399999999999</v>
      </c>
      <c r="F17" s="23">
        <v>0.62275685707756101</v>
      </c>
      <c r="G17" s="22"/>
    </row>
    <row r="18" spans="1:7" x14ac:dyDescent="0.2">
      <c r="A18" s="21" t="s">
        <v>155</v>
      </c>
      <c r="B18" s="21" t="s">
        <v>154</v>
      </c>
      <c r="C18" s="21" t="s">
        <v>153</v>
      </c>
      <c r="D18" s="24">
        <v>1000</v>
      </c>
      <c r="E18" s="22">
        <v>123.1065</v>
      </c>
      <c r="F18" s="23">
        <v>0.61834927914746096</v>
      </c>
      <c r="G18" s="22"/>
    </row>
    <row r="19" spans="1:7" x14ac:dyDescent="0.2">
      <c r="A19" s="21" t="s">
        <v>138</v>
      </c>
      <c r="B19" s="21" t="s">
        <v>137</v>
      </c>
      <c r="C19" s="21" t="s">
        <v>139</v>
      </c>
      <c r="D19" s="24">
        <v>37000</v>
      </c>
      <c r="E19" s="22">
        <v>119.88</v>
      </c>
      <c r="F19" s="23">
        <v>0.60214295414293795</v>
      </c>
      <c r="G19" s="22"/>
    </row>
    <row r="20" spans="1:7" x14ac:dyDescent="0.2">
      <c r="A20" s="21" t="s">
        <v>129</v>
      </c>
      <c r="B20" s="21" t="s">
        <v>128</v>
      </c>
      <c r="C20" s="21" t="s">
        <v>130</v>
      </c>
      <c r="D20" s="24">
        <v>8200</v>
      </c>
      <c r="E20" s="22">
        <v>116.768</v>
      </c>
      <c r="F20" s="23">
        <v>0.58651174899368197</v>
      </c>
      <c r="G20" s="22"/>
    </row>
    <row r="21" spans="1:7" x14ac:dyDescent="0.2">
      <c r="A21" s="21" t="s">
        <v>152</v>
      </c>
      <c r="B21" s="21" t="s">
        <v>151</v>
      </c>
      <c r="C21" s="21" t="s">
        <v>153</v>
      </c>
      <c r="D21" s="24">
        <v>15000</v>
      </c>
      <c r="E21" s="22">
        <v>107.41500000000001</v>
      </c>
      <c r="F21" s="23">
        <v>0.53953274457176903</v>
      </c>
      <c r="G21" s="22"/>
    </row>
    <row r="22" spans="1:7" x14ac:dyDescent="0.2">
      <c r="A22" s="21" t="s">
        <v>146</v>
      </c>
      <c r="B22" s="21" t="s">
        <v>145</v>
      </c>
      <c r="C22" s="21" t="s">
        <v>147</v>
      </c>
      <c r="D22" s="24">
        <v>900</v>
      </c>
      <c r="E22" s="22">
        <v>103.38705</v>
      </c>
      <c r="F22" s="23">
        <v>0.51930083172442099</v>
      </c>
      <c r="G22" s="22"/>
    </row>
    <row r="23" spans="1:7" x14ac:dyDescent="0.2">
      <c r="A23" s="21" t="s">
        <v>171</v>
      </c>
      <c r="B23" s="21" t="s">
        <v>170</v>
      </c>
      <c r="C23" s="21" t="s">
        <v>172</v>
      </c>
      <c r="D23" s="24">
        <v>15000</v>
      </c>
      <c r="E23" s="22">
        <v>95.707499999999996</v>
      </c>
      <c r="F23" s="23">
        <v>0.48072736723085802</v>
      </c>
      <c r="G23" s="22"/>
    </row>
    <row r="24" spans="1:7" x14ac:dyDescent="0.2">
      <c r="A24" s="21" t="s">
        <v>166</v>
      </c>
      <c r="B24" s="21" t="s">
        <v>165</v>
      </c>
      <c r="C24" s="21" t="s">
        <v>167</v>
      </c>
      <c r="D24" s="24">
        <v>26000</v>
      </c>
      <c r="E24" s="22">
        <v>89.284000000000006</v>
      </c>
      <c r="F24" s="23">
        <v>0.44846289220635699</v>
      </c>
      <c r="G24" s="22"/>
    </row>
    <row r="25" spans="1:7" x14ac:dyDescent="0.2">
      <c r="A25" s="21" t="s">
        <v>141</v>
      </c>
      <c r="B25" s="21" t="s">
        <v>140</v>
      </c>
      <c r="C25" s="21" t="s">
        <v>109</v>
      </c>
      <c r="D25" s="24">
        <v>11300</v>
      </c>
      <c r="E25" s="22">
        <v>87.337699999999998</v>
      </c>
      <c r="F25" s="23">
        <v>0.43868685924299</v>
      </c>
      <c r="G25" s="22"/>
    </row>
    <row r="26" spans="1:7" x14ac:dyDescent="0.2">
      <c r="A26" s="21" t="s">
        <v>143</v>
      </c>
      <c r="B26" s="21" t="s">
        <v>142</v>
      </c>
      <c r="C26" s="21" t="s">
        <v>144</v>
      </c>
      <c r="D26" s="24">
        <v>1270</v>
      </c>
      <c r="E26" s="22">
        <v>86.493350000000007</v>
      </c>
      <c r="F26" s="23">
        <v>0.43444578981247101</v>
      </c>
      <c r="G26" s="22"/>
    </row>
    <row r="27" spans="1:7" x14ac:dyDescent="0.2">
      <c r="A27" s="21" t="s">
        <v>160</v>
      </c>
      <c r="B27" s="21" t="s">
        <v>159</v>
      </c>
      <c r="C27" s="21" t="s">
        <v>161</v>
      </c>
      <c r="D27" s="24">
        <v>5000</v>
      </c>
      <c r="E27" s="22">
        <v>86.34</v>
      </c>
      <c r="F27" s="23">
        <v>0.433675531036881</v>
      </c>
      <c r="G27" s="22"/>
    </row>
    <row r="28" spans="1:7" x14ac:dyDescent="0.2">
      <c r="A28" s="21" t="s">
        <v>157</v>
      </c>
      <c r="B28" s="21" t="s">
        <v>156</v>
      </c>
      <c r="C28" s="21" t="s">
        <v>158</v>
      </c>
      <c r="D28" s="24">
        <v>12000</v>
      </c>
      <c r="E28" s="22">
        <v>84.468000000000004</v>
      </c>
      <c r="F28" s="23">
        <v>0.42427269811933299</v>
      </c>
      <c r="G28" s="22"/>
    </row>
    <row r="29" spans="1:7" x14ac:dyDescent="0.2">
      <c r="A29" s="21" t="s">
        <v>176</v>
      </c>
      <c r="B29" s="21" t="s">
        <v>175</v>
      </c>
      <c r="C29" s="21" t="s">
        <v>177</v>
      </c>
      <c r="D29" s="24">
        <v>3400</v>
      </c>
      <c r="E29" s="22">
        <v>83.9392</v>
      </c>
      <c r="F29" s="23">
        <v>0.42161659873535901</v>
      </c>
      <c r="G29" s="22"/>
    </row>
    <row r="30" spans="1:7" x14ac:dyDescent="0.2">
      <c r="A30" s="21" t="s">
        <v>186</v>
      </c>
      <c r="B30" s="21" t="s">
        <v>185</v>
      </c>
      <c r="C30" s="21" t="s">
        <v>158</v>
      </c>
      <c r="D30" s="24">
        <v>59000</v>
      </c>
      <c r="E30" s="22">
        <v>80.358000000000004</v>
      </c>
      <c r="F30" s="23">
        <v>0.40362865789971802</v>
      </c>
      <c r="G30" s="22"/>
    </row>
    <row r="31" spans="1:7" x14ac:dyDescent="0.2">
      <c r="A31" s="21" t="s">
        <v>132</v>
      </c>
      <c r="B31" s="21" t="s">
        <v>131</v>
      </c>
      <c r="C31" s="21" t="s">
        <v>133</v>
      </c>
      <c r="D31" s="24">
        <v>5569</v>
      </c>
      <c r="E31" s="22">
        <v>78.745660000000001</v>
      </c>
      <c r="F31" s="23">
        <v>0.39553006621901399</v>
      </c>
      <c r="G31" s="22"/>
    </row>
    <row r="32" spans="1:7" x14ac:dyDescent="0.2">
      <c r="A32" s="21" t="s">
        <v>179</v>
      </c>
      <c r="B32" s="21" t="s">
        <v>178</v>
      </c>
      <c r="C32" s="21" t="s">
        <v>109</v>
      </c>
      <c r="D32" s="24">
        <v>7100</v>
      </c>
      <c r="E32" s="22">
        <v>70.375200000000007</v>
      </c>
      <c r="F32" s="23">
        <v>0.35348624312979698</v>
      </c>
      <c r="G32" s="22"/>
    </row>
    <row r="33" spans="1:7" x14ac:dyDescent="0.2">
      <c r="A33" s="21" t="s">
        <v>193</v>
      </c>
      <c r="B33" s="21" t="s">
        <v>192</v>
      </c>
      <c r="C33" s="21" t="s">
        <v>194</v>
      </c>
      <c r="D33" s="24">
        <v>6800</v>
      </c>
      <c r="E33" s="22">
        <v>70.356200000000001</v>
      </c>
      <c r="F33" s="23">
        <v>0.35339080839398901</v>
      </c>
      <c r="G33" s="22"/>
    </row>
    <row r="34" spans="1:7" x14ac:dyDescent="0.2">
      <c r="A34" s="21" t="s">
        <v>174</v>
      </c>
      <c r="B34" s="21" t="s">
        <v>173</v>
      </c>
      <c r="C34" s="21" t="s">
        <v>150</v>
      </c>
      <c r="D34" s="24">
        <v>5700</v>
      </c>
      <c r="E34" s="22">
        <v>69.998850000000004</v>
      </c>
      <c r="F34" s="23">
        <v>0.35159588192866498</v>
      </c>
      <c r="G34" s="22"/>
    </row>
    <row r="35" spans="1:7" x14ac:dyDescent="0.2">
      <c r="A35" s="21" t="s">
        <v>169</v>
      </c>
      <c r="B35" s="21" t="s">
        <v>168</v>
      </c>
      <c r="C35" s="21" t="s">
        <v>114</v>
      </c>
      <c r="D35" s="24">
        <v>4000</v>
      </c>
      <c r="E35" s="22">
        <v>66.977999999999994</v>
      </c>
      <c r="F35" s="23">
        <v>0.33642251236724802</v>
      </c>
      <c r="G35" s="22"/>
    </row>
    <row r="36" spans="1:7" x14ac:dyDescent="0.2">
      <c r="A36" s="21" t="s">
        <v>228</v>
      </c>
      <c r="B36" s="21" t="s">
        <v>227</v>
      </c>
      <c r="C36" s="21" t="s">
        <v>212</v>
      </c>
      <c r="D36" s="24">
        <v>2100</v>
      </c>
      <c r="E36" s="22">
        <v>59.00685</v>
      </c>
      <c r="F36" s="23">
        <v>0.29638437582306598</v>
      </c>
      <c r="G36" s="22"/>
    </row>
    <row r="37" spans="1:7" x14ac:dyDescent="0.2">
      <c r="A37" s="21" t="s">
        <v>216</v>
      </c>
      <c r="B37" s="21" t="s">
        <v>215</v>
      </c>
      <c r="C37" s="21" t="s">
        <v>217</v>
      </c>
      <c r="D37" s="24">
        <v>6500</v>
      </c>
      <c r="E37" s="22">
        <v>57.082999999999998</v>
      </c>
      <c r="F37" s="23">
        <v>0.28672110653437899</v>
      </c>
      <c r="G37" s="22"/>
    </row>
    <row r="38" spans="1:7" x14ac:dyDescent="0.2">
      <c r="A38" s="21" t="s">
        <v>207</v>
      </c>
      <c r="B38" s="21" t="s">
        <v>206</v>
      </c>
      <c r="C38" s="21" t="s">
        <v>114</v>
      </c>
      <c r="D38" s="24">
        <v>7000</v>
      </c>
      <c r="E38" s="22">
        <v>56.77</v>
      </c>
      <c r="F38" s="23">
        <v>0.28514894483395498</v>
      </c>
      <c r="G38" s="22"/>
    </row>
    <row r="39" spans="1:7" x14ac:dyDescent="0.2">
      <c r="A39" s="21" t="s">
        <v>181</v>
      </c>
      <c r="B39" s="21" t="s">
        <v>180</v>
      </c>
      <c r="C39" s="21" t="s">
        <v>158</v>
      </c>
      <c r="D39" s="24">
        <v>19500</v>
      </c>
      <c r="E39" s="22">
        <v>56.472000000000001</v>
      </c>
      <c r="F39" s="23">
        <v>0.283652126346013</v>
      </c>
      <c r="G39" s="22"/>
    </row>
    <row r="40" spans="1:7" x14ac:dyDescent="0.2">
      <c r="A40" s="21" t="s">
        <v>209</v>
      </c>
      <c r="B40" s="21" t="s">
        <v>208</v>
      </c>
      <c r="C40" s="21" t="s">
        <v>120</v>
      </c>
      <c r="D40" s="24">
        <v>4000</v>
      </c>
      <c r="E40" s="22">
        <v>54.195999999999998</v>
      </c>
      <c r="F40" s="23">
        <v>0.27222004957232798</v>
      </c>
      <c r="G40" s="22"/>
    </row>
    <row r="41" spans="1:7" x14ac:dyDescent="0.2">
      <c r="A41" s="21" t="s">
        <v>183</v>
      </c>
      <c r="B41" s="21" t="s">
        <v>182</v>
      </c>
      <c r="C41" s="21" t="s">
        <v>184</v>
      </c>
      <c r="D41" s="24">
        <v>18000</v>
      </c>
      <c r="E41" s="22">
        <v>52.677</v>
      </c>
      <c r="F41" s="23">
        <v>0.26459029358848501</v>
      </c>
      <c r="G41" s="22"/>
    </row>
    <row r="42" spans="1:7" x14ac:dyDescent="0.2">
      <c r="A42" s="21" t="s">
        <v>191</v>
      </c>
      <c r="B42" s="21" t="s">
        <v>190</v>
      </c>
      <c r="C42" s="21" t="s">
        <v>167</v>
      </c>
      <c r="D42" s="24">
        <v>800</v>
      </c>
      <c r="E42" s="22">
        <v>52.014400000000002</v>
      </c>
      <c r="F42" s="23">
        <v>0.26126213274918603</v>
      </c>
      <c r="G42" s="22"/>
    </row>
    <row r="43" spans="1:7" x14ac:dyDescent="0.2">
      <c r="A43" s="21" t="s">
        <v>204</v>
      </c>
      <c r="B43" s="21" t="s">
        <v>203</v>
      </c>
      <c r="C43" s="21" t="s">
        <v>205</v>
      </c>
      <c r="D43" s="24">
        <v>5679</v>
      </c>
      <c r="E43" s="22">
        <v>51.306925499999998</v>
      </c>
      <c r="F43" s="23">
        <v>0.257708572643991</v>
      </c>
      <c r="G43" s="22"/>
    </row>
    <row r="44" spans="1:7" x14ac:dyDescent="0.2">
      <c r="A44" s="21" t="s">
        <v>196</v>
      </c>
      <c r="B44" s="21" t="s">
        <v>195</v>
      </c>
      <c r="C44" s="21" t="s">
        <v>197</v>
      </c>
      <c r="D44" s="24">
        <v>7600</v>
      </c>
      <c r="E44" s="22">
        <v>50.9694</v>
      </c>
      <c r="F44" s="23">
        <v>0.25601322227972201</v>
      </c>
      <c r="G44" s="22"/>
    </row>
    <row r="45" spans="1:7" x14ac:dyDescent="0.2">
      <c r="A45" s="21" t="s">
        <v>214</v>
      </c>
      <c r="B45" s="21" t="s">
        <v>213</v>
      </c>
      <c r="C45" s="21" t="s">
        <v>194</v>
      </c>
      <c r="D45" s="24">
        <v>1500</v>
      </c>
      <c r="E45" s="22">
        <v>49.831499999999998</v>
      </c>
      <c r="F45" s="23">
        <v>0.25029768618096299</v>
      </c>
      <c r="G45" s="22"/>
    </row>
    <row r="46" spans="1:7" x14ac:dyDescent="0.2">
      <c r="A46" s="21" t="s">
        <v>202</v>
      </c>
      <c r="B46" s="21" t="s">
        <v>201</v>
      </c>
      <c r="C46" s="21" t="s">
        <v>147</v>
      </c>
      <c r="D46" s="24">
        <v>6000</v>
      </c>
      <c r="E46" s="22">
        <v>48.246000000000002</v>
      </c>
      <c r="F46" s="23">
        <v>0.24233390862179</v>
      </c>
      <c r="G46" s="22"/>
    </row>
    <row r="47" spans="1:7" x14ac:dyDescent="0.2">
      <c r="A47" s="21" t="s">
        <v>199</v>
      </c>
      <c r="B47" s="21" t="s">
        <v>198</v>
      </c>
      <c r="C47" s="21" t="s">
        <v>200</v>
      </c>
      <c r="D47" s="24">
        <v>3500</v>
      </c>
      <c r="E47" s="22">
        <v>47.582500000000003</v>
      </c>
      <c r="F47" s="23">
        <v>0.23900122718974301</v>
      </c>
      <c r="G47" s="22"/>
    </row>
    <row r="48" spans="1:7" x14ac:dyDescent="0.2">
      <c r="A48" s="21" t="s">
        <v>211</v>
      </c>
      <c r="B48" s="21" t="s">
        <v>210</v>
      </c>
      <c r="C48" s="21" t="s">
        <v>212</v>
      </c>
      <c r="D48" s="24">
        <v>10000</v>
      </c>
      <c r="E48" s="22">
        <v>47.46</v>
      </c>
      <c r="F48" s="23">
        <v>0.23838592428781999</v>
      </c>
      <c r="G48" s="22"/>
    </row>
    <row r="49" spans="1:9" x14ac:dyDescent="0.2">
      <c r="A49" s="21" t="s">
        <v>188</v>
      </c>
      <c r="B49" s="21" t="s">
        <v>187</v>
      </c>
      <c r="C49" s="21" t="s">
        <v>189</v>
      </c>
      <c r="D49" s="24">
        <v>18000</v>
      </c>
      <c r="E49" s="22">
        <v>47.269799999999996</v>
      </c>
      <c r="F49" s="23">
        <v>0.23743057235356901</v>
      </c>
      <c r="G49" s="22"/>
    </row>
    <row r="50" spans="1:9" x14ac:dyDescent="0.2">
      <c r="A50" s="21" t="s">
        <v>219</v>
      </c>
      <c r="B50" s="21" t="s">
        <v>218</v>
      </c>
      <c r="C50" s="21" t="s">
        <v>220</v>
      </c>
      <c r="D50" s="24">
        <v>32000</v>
      </c>
      <c r="E50" s="22">
        <v>43.078400000000002</v>
      </c>
      <c r="F50" s="23">
        <v>0.216377669634227</v>
      </c>
      <c r="G50" s="22"/>
    </row>
    <row r="51" spans="1:9" x14ac:dyDescent="0.2">
      <c r="A51" s="21" t="s">
        <v>230</v>
      </c>
      <c r="B51" s="21" t="s">
        <v>229</v>
      </c>
      <c r="C51" s="21" t="s">
        <v>150</v>
      </c>
      <c r="D51" s="24">
        <v>17500</v>
      </c>
      <c r="E51" s="22">
        <v>40.7575</v>
      </c>
      <c r="F51" s="23">
        <v>0.20472006551118399</v>
      </c>
      <c r="G51" s="22"/>
    </row>
    <row r="52" spans="1:9" x14ac:dyDescent="0.2">
      <c r="A52" s="21" t="s">
        <v>234</v>
      </c>
      <c r="B52" s="21" t="s">
        <v>233</v>
      </c>
      <c r="C52" s="21" t="s">
        <v>205</v>
      </c>
      <c r="D52" s="24">
        <v>1000</v>
      </c>
      <c r="E52" s="22">
        <v>40.438499999999998</v>
      </c>
      <c r="F52" s="23">
        <v>0.20311776652576899</v>
      </c>
      <c r="G52" s="22"/>
    </row>
    <row r="53" spans="1:9" x14ac:dyDescent="0.2">
      <c r="A53" s="21" t="s">
        <v>222</v>
      </c>
      <c r="B53" s="21" t="s">
        <v>221</v>
      </c>
      <c r="C53" s="21" t="s">
        <v>223</v>
      </c>
      <c r="D53" s="24">
        <v>3657</v>
      </c>
      <c r="E53" s="22">
        <v>36.853417499999999</v>
      </c>
      <c r="F53" s="23">
        <v>0.18511032435529701</v>
      </c>
      <c r="G53" s="22"/>
    </row>
    <row r="54" spans="1:9" x14ac:dyDescent="0.2">
      <c r="A54" s="21" t="s">
        <v>232</v>
      </c>
      <c r="B54" s="21" t="s">
        <v>231</v>
      </c>
      <c r="C54" s="21" t="s">
        <v>120</v>
      </c>
      <c r="D54" s="24">
        <v>10249</v>
      </c>
      <c r="E54" s="22">
        <v>35.584527999999999</v>
      </c>
      <c r="F54" s="23">
        <v>0.17873684360779199</v>
      </c>
      <c r="G54" s="22"/>
    </row>
    <row r="55" spans="1:9" x14ac:dyDescent="0.2">
      <c r="A55" s="21" t="s">
        <v>225</v>
      </c>
      <c r="B55" s="21" t="s">
        <v>224</v>
      </c>
      <c r="C55" s="21" t="s">
        <v>226</v>
      </c>
      <c r="D55" s="24">
        <v>1300</v>
      </c>
      <c r="E55" s="22">
        <v>31.747949999999999</v>
      </c>
      <c r="F55" s="23">
        <v>0.15946616951102999</v>
      </c>
      <c r="G55" s="22"/>
    </row>
    <row r="56" spans="1:9" x14ac:dyDescent="0.2">
      <c r="A56" s="21" t="s">
        <v>236</v>
      </c>
      <c r="B56" s="21" t="s">
        <v>235</v>
      </c>
      <c r="C56" s="21" t="s">
        <v>237</v>
      </c>
      <c r="D56" s="24">
        <v>5439</v>
      </c>
      <c r="E56" s="22">
        <v>28.957236000000002</v>
      </c>
      <c r="F56" s="23">
        <v>0.14544874565277099</v>
      </c>
      <c r="G56" s="22"/>
    </row>
    <row r="57" spans="1:9" x14ac:dyDescent="0.2">
      <c r="A57" s="20" t="s">
        <v>29</v>
      </c>
      <c r="B57" s="20"/>
      <c r="C57" s="20"/>
      <c r="D57" s="20"/>
      <c r="E57" s="25">
        <f>SUM(E7:E56)</f>
        <v>5193.4654170000022</v>
      </c>
      <c r="F57" s="26">
        <f>SUM(F7:F56)</f>
        <v>26.086157894824524</v>
      </c>
      <c r="G57" s="25"/>
      <c r="H57" s="14"/>
      <c r="I57" s="14"/>
    </row>
    <row r="58" spans="1:9" x14ac:dyDescent="0.2">
      <c r="A58" s="21"/>
      <c r="B58" s="21"/>
      <c r="C58" s="21"/>
      <c r="D58" s="21"/>
      <c r="E58" s="22"/>
      <c r="F58" s="23"/>
      <c r="G58" s="22"/>
    </row>
    <row r="59" spans="1:9" x14ac:dyDescent="0.2">
      <c r="A59" s="20" t="s">
        <v>25</v>
      </c>
      <c r="B59" s="21"/>
      <c r="C59" s="21"/>
      <c r="D59" s="21"/>
      <c r="E59" s="22"/>
      <c r="F59" s="23"/>
      <c r="G59" s="22"/>
    </row>
    <row r="60" spans="1:9" x14ac:dyDescent="0.2">
      <c r="A60" s="20" t="s">
        <v>26</v>
      </c>
      <c r="B60" s="21"/>
      <c r="C60" s="21"/>
      <c r="D60" s="21"/>
      <c r="E60" s="22"/>
      <c r="F60" s="23"/>
      <c r="G60" s="22"/>
    </row>
    <row r="61" spans="1:9" x14ac:dyDescent="0.2">
      <c r="A61" s="21" t="s">
        <v>101</v>
      </c>
      <c r="B61" s="21" t="s">
        <v>100</v>
      </c>
      <c r="C61" s="21" t="s">
        <v>28</v>
      </c>
      <c r="D61" s="24">
        <v>2000</v>
      </c>
      <c r="E61" s="22">
        <v>2139.2364384000002</v>
      </c>
      <c r="F61" s="23">
        <v>10.745129701604901</v>
      </c>
      <c r="G61" s="22">
        <v>7.51</v>
      </c>
    </row>
    <row r="62" spans="1:9" x14ac:dyDescent="0.2">
      <c r="A62" s="21" t="s">
        <v>69</v>
      </c>
      <c r="B62" s="21" t="s">
        <v>68</v>
      </c>
      <c r="C62" s="21" t="s">
        <v>70</v>
      </c>
      <c r="D62" s="24">
        <v>1500</v>
      </c>
      <c r="E62" s="22">
        <v>1632.3005573999999</v>
      </c>
      <c r="F62" s="23">
        <v>8.1988511818651997</v>
      </c>
      <c r="G62" s="22">
        <v>7.4455999999999998</v>
      </c>
    </row>
    <row r="63" spans="1:9" x14ac:dyDescent="0.2">
      <c r="A63" s="21" t="s">
        <v>83</v>
      </c>
      <c r="B63" s="21" t="s">
        <v>82</v>
      </c>
      <c r="C63" s="21" t="s">
        <v>28</v>
      </c>
      <c r="D63" s="24">
        <v>2000</v>
      </c>
      <c r="E63" s="22">
        <v>1077.924</v>
      </c>
      <c r="F63" s="23">
        <v>5.4142837979777498</v>
      </c>
      <c r="G63" s="22">
        <v>6.5425000000000004</v>
      </c>
    </row>
    <row r="64" spans="1:9" x14ac:dyDescent="0.2">
      <c r="A64" s="21" t="s">
        <v>239</v>
      </c>
      <c r="B64" s="21" t="s">
        <v>238</v>
      </c>
      <c r="C64" s="21" t="s">
        <v>28</v>
      </c>
      <c r="D64" s="24">
        <v>100</v>
      </c>
      <c r="E64" s="22">
        <v>1064.9103014</v>
      </c>
      <c r="F64" s="23">
        <v>5.3489175407260801</v>
      </c>
      <c r="G64" s="22">
        <v>7.7175000000000002</v>
      </c>
    </row>
    <row r="65" spans="1:9" x14ac:dyDescent="0.2">
      <c r="A65" s="21" t="s">
        <v>63</v>
      </c>
      <c r="B65" s="21" t="s">
        <v>62</v>
      </c>
      <c r="C65" s="21" t="s">
        <v>60</v>
      </c>
      <c r="D65" s="24">
        <v>1000</v>
      </c>
      <c r="E65" s="22">
        <v>1027.3124657999999</v>
      </c>
      <c r="F65" s="23">
        <v>5.1600680929652798</v>
      </c>
      <c r="G65" s="22">
        <v>7.9668000000000001</v>
      </c>
    </row>
    <row r="66" spans="1:9" x14ac:dyDescent="0.2">
      <c r="A66" s="21" t="s">
        <v>1297</v>
      </c>
      <c r="B66" s="21" t="s">
        <v>1298</v>
      </c>
      <c r="C66" s="21" t="s">
        <v>28</v>
      </c>
      <c r="D66" s="24">
        <v>1000</v>
      </c>
      <c r="E66" s="22">
        <v>1001.5213151</v>
      </c>
      <c r="F66" s="23">
        <v>5.0305222164784302</v>
      </c>
      <c r="G66" s="22">
        <v>8.08</v>
      </c>
    </row>
    <row r="67" spans="1:9" x14ac:dyDescent="0.2">
      <c r="A67" s="21" t="s">
        <v>1299</v>
      </c>
      <c r="B67" s="21" t="s">
        <v>1300</v>
      </c>
      <c r="C67" s="21" t="s">
        <v>1301</v>
      </c>
      <c r="D67" s="24">
        <v>500</v>
      </c>
      <c r="E67" s="22">
        <v>537.78032880000001</v>
      </c>
      <c r="F67" s="23">
        <v>2.7012065053686398</v>
      </c>
      <c r="G67" s="22">
        <v>8.1625999999999994</v>
      </c>
    </row>
    <row r="68" spans="1:9" x14ac:dyDescent="0.2">
      <c r="A68" s="21" t="s">
        <v>89</v>
      </c>
      <c r="B68" s="21" t="s">
        <v>88</v>
      </c>
      <c r="C68" s="21" t="s">
        <v>28</v>
      </c>
      <c r="D68" s="24">
        <v>500</v>
      </c>
      <c r="E68" s="22">
        <v>531.14275339999995</v>
      </c>
      <c r="F68" s="23">
        <v>2.6678667551208699</v>
      </c>
      <c r="G68" s="22">
        <v>7.835</v>
      </c>
    </row>
    <row r="69" spans="1:9" x14ac:dyDescent="0.2">
      <c r="A69" s="21" t="s">
        <v>1289</v>
      </c>
      <c r="B69" s="21" t="s">
        <v>1290</v>
      </c>
      <c r="C69" s="21" t="s">
        <v>28</v>
      </c>
      <c r="D69" s="24">
        <v>500</v>
      </c>
      <c r="E69" s="22">
        <v>529.33197949999999</v>
      </c>
      <c r="F69" s="23">
        <v>2.6587714536074301</v>
      </c>
      <c r="G69" s="22">
        <v>7.89</v>
      </c>
    </row>
    <row r="70" spans="1:9" x14ac:dyDescent="0.2">
      <c r="A70" s="20" t="s">
        <v>29</v>
      </c>
      <c r="B70" s="20"/>
      <c r="C70" s="20"/>
      <c r="D70" s="20"/>
      <c r="E70" s="25">
        <f>SUM(E60:E69)</f>
        <v>9541.4601397999995</v>
      </c>
      <c r="F70" s="26">
        <f>SUM(F60:F69)</f>
        <v>47.925617245714577</v>
      </c>
      <c r="G70" s="25"/>
      <c r="H70" s="14"/>
      <c r="I70" s="14"/>
    </row>
    <row r="71" spans="1:9" x14ac:dyDescent="0.2">
      <c r="A71" s="21"/>
      <c r="B71" s="21"/>
      <c r="C71" s="21"/>
      <c r="D71" s="21"/>
      <c r="E71" s="22"/>
      <c r="F71" s="23"/>
      <c r="G71" s="22"/>
    </row>
    <row r="72" spans="1:9" x14ac:dyDescent="0.2">
      <c r="A72" s="20" t="s">
        <v>36</v>
      </c>
      <c r="B72" s="21"/>
      <c r="C72" s="21"/>
      <c r="D72" s="21"/>
      <c r="E72" s="22"/>
      <c r="F72" s="23"/>
      <c r="G72" s="22"/>
    </row>
    <row r="73" spans="1:9" x14ac:dyDescent="0.2">
      <c r="A73" s="21" t="s">
        <v>1180</v>
      </c>
      <c r="B73" s="21" t="s">
        <v>1181</v>
      </c>
      <c r="C73" s="21" t="s">
        <v>37</v>
      </c>
      <c r="D73" s="24">
        <v>2000000</v>
      </c>
      <c r="E73" s="22">
        <v>2056.1953333000001</v>
      </c>
      <c r="F73" s="23">
        <v>10.328024126528099</v>
      </c>
      <c r="G73" s="22">
        <v>6.8065204128124996</v>
      </c>
    </row>
    <row r="74" spans="1:9" x14ac:dyDescent="0.2">
      <c r="A74" s="20" t="s">
        <v>29</v>
      </c>
      <c r="B74" s="20"/>
      <c r="C74" s="20"/>
      <c r="D74" s="20"/>
      <c r="E74" s="25">
        <f>SUM(E73:E73)</f>
        <v>2056.1953333000001</v>
      </c>
      <c r="F74" s="26">
        <f>SUM(F73:F73)</f>
        <v>10.328024126528099</v>
      </c>
      <c r="G74" s="25"/>
      <c r="H74" s="14"/>
      <c r="I74" s="14"/>
    </row>
    <row r="75" spans="1:9" x14ac:dyDescent="0.2">
      <c r="A75" s="21"/>
      <c r="B75" s="21"/>
      <c r="C75" s="21"/>
      <c r="D75" s="21"/>
      <c r="E75" s="22"/>
      <c r="F75" s="23"/>
      <c r="G75" s="22"/>
    </row>
    <row r="76" spans="1:9" x14ac:dyDescent="0.2">
      <c r="A76" s="20" t="s">
        <v>1038</v>
      </c>
      <c r="B76" s="21"/>
      <c r="C76" s="21"/>
      <c r="D76" s="21"/>
      <c r="E76" s="22"/>
      <c r="F76" s="23"/>
      <c r="G76" s="22"/>
    </row>
    <row r="77" spans="1:9" x14ac:dyDescent="0.2">
      <c r="A77" s="21" t="s">
        <v>1039</v>
      </c>
      <c r="B77" s="21" t="s">
        <v>1040</v>
      </c>
      <c r="C77" s="21" t="s">
        <v>1302</v>
      </c>
      <c r="D77" s="24">
        <v>636.86800000000005</v>
      </c>
      <c r="E77" s="22">
        <v>69.486084300000002</v>
      </c>
      <c r="F77" s="23">
        <v>0.34902032092281599</v>
      </c>
      <c r="G77" s="22">
        <v>6.64</v>
      </c>
    </row>
    <row r="78" spans="1:9" x14ac:dyDescent="0.2">
      <c r="A78" s="20" t="s">
        <v>29</v>
      </c>
      <c r="B78" s="20"/>
      <c r="C78" s="20"/>
      <c r="D78" s="20"/>
      <c r="E78" s="25">
        <f>SUM(E77:E77)</f>
        <v>69.486084300000002</v>
      </c>
      <c r="F78" s="26">
        <f>SUM(F77:F77)</f>
        <v>0.34902032092281599</v>
      </c>
      <c r="G78" s="25"/>
      <c r="H78" s="14"/>
      <c r="I78" s="14"/>
    </row>
    <row r="79" spans="1:9" x14ac:dyDescent="0.2">
      <c r="A79" s="21"/>
      <c r="B79" s="21"/>
      <c r="C79" s="21"/>
      <c r="D79" s="21"/>
      <c r="E79" s="22"/>
      <c r="F79" s="23"/>
      <c r="G79" s="22"/>
    </row>
    <row r="80" spans="1:9" x14ac:dyDescent="0.2">
      <c r="A80" s="20" t="s">
        <v>39</v>
      </c>
      <c r="B80" s="20"/>
      <c r="C80" s="20"/>
      <c r="D80" s="20"/>
      <c r="E80" s="25">
        <f>E57+E70+E74+E78</f>
        <v>16860.606974399998</v>
      </c>
      <c r="F80" s="26">
        <f>F57+F70+F74+F78</f>
        <v>84.688819587990025</v>
      </c>
      <c r="G80" s="25"/>
      <c r="H80" s="14"/>
      <c r="I80" s="14"/>
    </row>
    <row r="81" spans="1:9" x14ac:dyDescent="0.2">
      <c r="A81" s="20"/>
      <c r="B81" s="20"/>
      <c r="C81" s="20"/>
      <c r="D81" s="20"/>
      <c r="E81" s="25"/>
      <c r="F81" s="26"/>
      <c r="G81" s="25"/>
      <c r="H81" s="14"/>
      <c r="I81" s="14"/>
    </row>
    <row r="82" spans="1:9" x14ac:dyDescent="0.2">
      <c r="A82" s="20" t="s">
        <v>41</v>
      </c>
      <c r="B82" s="20"/>
      <c r="C82" s="20"/>
      <c r="D82" s="20"/>
      <c r="E82" s="25">
        <f>E84-(E57+E70+E74+E78)</f>
        <v>3048.2866156000018</v>
      </c>
      <c r="F82" s="26">
        <f>F84-(F57+F70+F74+F78)</f>
        <v>15.311180412009975</v>
      </c>
      <c r="G82" s="25"/>
      <c r="H82" s="14"/>
      <c r="I82" s="14"/>
    </row>
    <row r="83" spans="1:9" x14ac:dyDescent="0.2">
      <c r="A83" s="20"/>
      <c r="B83" s="20"/>
      <c r="C83" s="20"/>
      <c r="D83" s="20"/>
      <c r="E83" s="25"/>
      <c r="F83" s="26"/>
      <c r="G83" s="25"/>
      <c r="H83" s="14"/>
      <c r="I83" s="14"/>
    </row>
    <row r="84" spans="1:9" x14ac:dyDescent="0.2">
      <c r="A84" s="27" t="s">
        <v>40</v>
      </c>
      <c r="B84" s="27"/>
      <c r="C84" s="27"/>
      <c r="D84" s="27"/>
      <c r="E84" s="28">
        <v>19908.89359</v>
      </c>
      <c r="F84" s="29">
        <v>100</v>
      </c>
      <c r="G84" s="28"/>
      <c r="H84" s="14"/>
      <c r="I84" s="14"/>
    </row>
    <row r="86" spans="1:9" x14ac:dyDescent="0.2">
      <c r="A86" s="14" t="s">
        <v>42</v>
      </c>
    </row>
    <row r="87" spans="1:9" x14ac:dyDescent="0.2">
      <c r="A87" s="14" t="s">
        <v>1043</v>
      </c>
    </row>
    <row r="89" spans="1:9" x14ac:dyDescent="0.2">
      <c r="A89" s="14" t="s">
        <v>43</v>
      </c>
    </row>
    <row r="90" spans="1:9" x14ac:dyDescent="0.2">
      <c r="A90" s="14" t="s">
        <v>44</v>
      </c>
    </row>
    <row r="91" spans="1:9" x14ac:dyDescent="0.2">
      <c r="A91" s="14" t="s">
        <v>45</v>
      </c>
      <c r="B91" s="14"/>
      <c r="C91" s="30" t="s">
        <v>47</v>
      </c>
      <c r="D91" s="14" t="s">
        <v>46</v>
      </c>
    </row>
    <row r="92" spans="1:9" x14ac:dyDescent="0.2">
      <c r="A92" s="7" t="s">
        <v>48</v>
      </c>
      <c r="C92" s="31">
        <v>85.580600000000004</v>
      </c>
      <c r="D92" s="31">
        <v>86.657600000000002</v>
      </c>
    </row>
    <row r="93" spans="1:9" x14ac:dyDescent="0.2">
      <c r="A93" s="7" t="s">
        <v>90</v>
      </c>
      <c r="C93" s="31">
        <v>13.490500000000001</v>
      </c>
      <c r="D93" s="31">
        <v>13.1501</v>
      </c>
    </row>
    <row r="94" spans="1:9" x14ac:dyDescent="0.2">
      <c r="A94" s="7" t="s">
        <v>91</v>
      </c>
      <c r="C94" s="31">
        <v>12.606400000000001</v>
      </c>
      <c r="D94" s="31">
        <v>12.2676</v>
      </c>
    </row>
    <row r="95" spans="1:9" x14ac:dyDescent="0.2">
      <c r="A95" s="7" t="s">
        <v>50</v>
      </c>
      <c r="C95" s="31">
        <v>93.421800000000005</v>
      </c>
      <c r="D95" s="31">
        <v>94.934600000000003</v>
      </c>
    </row>
    <row r="96" spans="1:9" x14ac:dyDescent="0.2">
      <c r="A96" s="7" t="s">
        <v>92</v>
      </c>
      <c r="C96" s="31">
        <v>15.2712</v>
      </c>
      <c r="D96" s="31">
        <v>14.9444</v>
      </c>
    </row>
    <row r="97" spans="1:5" x14ac:dyDescent="0.2">
      <c r="A97" s="7" t="s">
        <v>93</v>
      </c>
      <c r="C97" s="31">
        <v>14.388199999999999</v>
      </c>
      <c r="D97" s="31">
        <v>14.0723</v>
      </c>
    </row>
    <row r="99" spans="1:5" x14ac:dyDescent="0.2">
      <c r="A99" s="14" t="s">
        <v>53</v>
      </c>
    </row>
    <row r="100" spans="1:5" x14ac:dyDescent="0.2">
      <c r="A100" s="85" t="s">
        <v>57</v>
      </c>
      <c r="B100" s="86"/>
      <c r="C100" s="33" t="s">
        <v>58</v>
      </c>
    </row>
    <row r="101" spans="1:5" x14ac:dyDescent="0.2">
      <c r="A101" s="80" t="s">
        <v>90</v>
      </c>
      <c r="B101" s="81"/>
      <c r="C101" s="34">
        <v>0.51</v>
      </c>
    </row>
    <row r="102" spans="1:5" x14ac:dyDescent="0.2">
      <c r="A102" s="80" t="s">
        <v>91</v>
      </c>
      <c r="B102" s="81"/>
      <c r="C102" s="34">
        <v>0.5</v>
      </c>
    </row>
    <row r="103" spans="1:5" x14ac:dyDescent="0.2">
      <c r="A103" s="80" t="s">
        <v>92</v>
      </c>
      <c r="B103" s="81"/>
      <c r="C103" s="34">
        <v>0.56999999999999995</v>
      </c>
    </row>
    <row r="104" spans="1:5" x14ac:dyDescent="0.2">
      <c r="A104" s="80" t="s">
        <v>93</v>
      </c>
      <c r="B104" s="81"/>
      <c r="C104" s="34">
        <v>0.55000000000000004</v>
      </c>
    </row>
    <row r="105" spans="1:5" x14ac:dyDescent="0.2">
      <c r="A105" s="7" t="s">
        <v>59</v>
      </c>
    </row>
    <row r="106" spans="1:5" x14ac:dyDescent="0.2">
      <c r="A106" s="7" t="s">
        <v>52</v>
      </c>
    </row>
    <row r="108" spans="1:5" x14ac:dyDescent="0.2">
      <c r="A108" s="14" t="s">
        <v>1061</v>
      </c>
      <c r="D108" s="32">
        <v>4.126706924039178</v>
      </c>
      <c r="E108" s="10" t="s">
        <v>55</v>
      </c>
    </row>
    <row r="110" spans="1:5" x14ac:dyDescent="0.2">
      <c r="A110" s="14" t="s">
        <v>1326</v>
      </c>
      <c r="D110" s="30" t="s">
        <v>54</v>
      </c>
    </row>
    <row r="112" spans="1:5" x14ac:dyDescent="0.2">
      <c r="A112" s="14" t="s">
        <v>1303</v>
      </c>
    </row>
    <row r="114" spans="1:1" x14ac:dyDescent="0.2">
      <c r="A114" s="14" t="s">
        <v>1218</v>
      </c>
    </row>
    <row r="115" spans="1:1" x14ac:dyDescent="0.2">
      <c r="A115" s="63"/>
    </row>
    <row r="116" spans="1:1" x14ac:dyDescent="0.2">
      <c r="A116" s="63" t="s">
        <v>948</v>
      </c>
    </row>
    <row r="117" spans="1:1" x14ac:dyDescent="0.2">
      <c r="A117" s="65"/>
    </row>
    <row r="118" spans="1:1" x14ac:dyDescent="0.2">
      <c r="A118" s="66"/>
    </row>
    <row r="119" spans="1:1" x14ac:dyDescent="0.2">
      <c r="A119" s="66"/>
    </row>
    <row r="120" spans="1:1" x14ac:dyDescent="0.2">
      <c r="A120" s="66"/>
    </row>
    <row r="121" spans="1:1" x14ac:dyDescent="0.2">
      <c r="A121" s="66"/>
    </row>
    <row r="122" spans="1:1" x14ac:dyDescent="0.2">
      <c r="A122" s="66"/>
    </row>
    <row r="123" spans="1:1" x14ac:dyDescent="0.2">
      <c r="A123" s="66"/>
    </row>
    <row r="124" spans="1:1" x14ac:dyDescent="0.2">
      <c r="A124" s="66"/>
    </row>
    <row r="125" spans="1:1" x14ac:dyDescent="0.2">
      <c r="A125" s="66"/>
    </row>
    <row r="126" spans="1:1" x14ac:dyDescent="0.2">
      <c r="A126" s="66"/>
    </row>
    <row r="127" spans="1:1" x14ac:dyDescent="0.2">
      <c r="A127" s="66"/>
    </row>
    <row r="128" spans="1:1" x14ac:dyDescent="0.2">
      <c r="A128" s="66"/>
    </row>
    <row r="129" spans="1:1" x14ac:dyDescent="0.2">
      <c r="A129" s="66"/>
    </row>
    <row r="130" spans="1:1" x14ac:dyDescent="0.2">
      <c r="A130" s="66"/>
    </row>
    <row r="131" spans="1:1" x14ac:dyDescent="0.2">
      <c r="A131" s="66"/>
    </row>
    <row r="132" spans="1:1" x14ac:dyDescent="0.2">
      <c r="A132" s="66"/>
    </row>
    <row r="133" spans="1:1" x14ac:dyDescent="0.2">
      <c r="A133" s="66"/>
    </row>
    <row r="134" spans="1:1" x14ac:dyDescent="0.2">
      <c r="A134" s="63" t="s">
        <v>1304</v>
      </c>
    </row>
    <row r="135" spans="1:1" x14ac:dyDescent="0.2">
      <c r="A135" s="66"/>
    </row>
    <row r="136" spans="1:1" x14ac:dyDescent="0.2">
      <c r="A136" s="63" t="s">
        <v>949</v>
      </c>
    </row>
    <row r="137" spans="1:1" x14ac:dyDescent="0.2">
      <c r="A137" s="66"/>
    </row>
    <row r="138" spans="1:1" x14ac:dyDescent="0.2">
      <c r="A138" s="66"/>
    </row>
    <row r="139" spans="1:1" x14ac:dyDescent="0.2">
      <c r="A139" s="66"/>
    </row>
    <row r="140" spans="1:1" x14ac:dyDescent="0.2">
      <c r="A140" s="66"/>
    </row>
    <row r="141" spans="1:1" x14ac:dyDescent="0.2">
      <c r="A141" s="66"/>
    </row>
    <row r="142" spans="1:1" x14ac:dyDescent="0.2">
      <c r="A142" s="66"/>
    </row>
    <row r="143" spans="1:1" x14ac:dyDescent="0.2">
      <c r="A143" s="66"/>
    </row>
    <row r="144" spans="1:1" x14ac:dyDescent="0.2">
      <c r="A144" s="66"/>
    </row>
    <row r="145" spans="1:1" x14ac:dyDescent="0.2">
      <c r="A145" s="66"/>
    </row>
    <row r="146" spans="1:1" x14ac:dyDescent="0.2">
      <c r="A146" s="66"/>
    </row>
    <row r="147" spans="1:1" x14ac:dyDescent="0.2">
      <c r="A147" s="66"/>
    </row>
    <row r="148" spans="1:1" x14ac:dyDescent="0.2">
      <c r="A148" s="66"/>
    </row>
    <row r="149" spans="1:1" x14ac:dyDescent="0.2">
      <c r="A149" s="66"/>
    </row>
    <row r="150" spans="1:1" x14ac:dyDescent="0.2">
      <c r="A150" s="66"/>
    </row>
    <row r="151" spans="1:1" x14ac:dyDescent="0.2">
      <c r="A151" s="66"/>
    </row>
    <row r="152" spans="1:1" x14ac:dyDescent="0.2">
      <c r="A152" s="66"/>
    </row>
    <row r="153" spans="1:1" x14ac:dyDescent="0.2">
      <c r="A153" s="7" t="s">
        <v>947</v>
      </c>
    </row>
    <row r="154" spans="1:1" x14ac:dyDescent="0.2">
      <c r="A154" s="66"/>
    </row>
    <row r="155" spans="1:1" x14ac:dyDescent="0.2">
      <c r="A155" s="66"/>
    </row>
    <row r="156" spans="1:1" x14ac:dyDescent="0.2">
      <c r="A156" s="65"/>
    </row>
    <row r="157" spans="1:1" x14ac:dyDescent="0.2">
      <c r="A157" s="65"/>
    </row>
  </sheetData>
  <mergeCells count="6">
    <mergeCell ref="A104:B104"/>
    <mergeCell ref="A1:G1"/>
    <mergeCell ref="A100:B100"/>
    <mergeCell ref="A101:B101"/>
    <mergeCell ref="A102:B102"/>
    <mergeCell ref="A103:B103"/>
  </mergeCells>
  <conditionalFormatting sqref="F2:F3">
    <cfRule type="cellIs" dxfId="86" priority="2" stopIfTrue="1" operator="between">
      <formula>0.009</formula>
      <formula>-0.009</formula>
    </cfRule>
  </conditionalFormatting>
  <conditionalFormatting sqref="F5:F65536">
    <cfRule type="cellIs" dxfId="85" priority="1" stopIfTrue="1" operator="between">
      <formula>0.009</formula>
      <formula>-0.009</formula>
    </cfRule>
  </conditionalFormatting>
  <hyperlinks>
    <hyperlink ref="A115" r:id="rId1" tooltip="https://www.franklintempletonindia.com/downloadsServlet/pdf/product-labels-jg9o5k7l" display="https://www.franklintempletonindia.com/downloadsServlet/pdf/product-labels-jg9o5k7l" xr:uid="{00000000-0004-0000-0B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67"/>
  <sheetViews>
    <sheetView workbookViewId="0">
      <selection sqref="A1:G1"/>
    </sheetView>
  </sheetViews>
  <sheetFormatPr defaultColWidth="9.109375" defaultRowHeight="10.199999999999999" x14ac:dyDescent="0.2"/>
  <cols>
    <col min="1" max="1" width="38.6640625" style="7" bestFit="1" customWidth="1"/>
    <col min="2" max="2" width="52.5546875" style="7" bestFit="1" customWidth="1"/>
    <col min="3" max="3" width="25.5546875" style="7" bestFit="1" customWidth="1"/>
    <col min="4" max="4" width="15.109375" style="7" bestFit="1" customWidth="1"/>
    <col min="5" max="5" width="30" style="10" customWidth="1"/>
    <col min="6" max="6" width="31.33203125" style="11" bestFit="1" customWidth="1"/>
    <col min="7" max="7" width="32.88671875" style="10" customWidth="1"/>
    <col min="8" max="8" width="28.33203125" style="7" customWidth="1"/>
    <col min="9" max="16384" width="9.109375" style="7"/>
  </cols>
  <sheetData>
    <row r="1" spans="1:11" s="1" customFormat="1" ht="13.8" x14ac:dyDescent="0.2">
      <c r="A1" s="82" t="s">
        <v>8</v>
      </c>
      <c r="B1" s="83"/>
      <c r="C1" s="83"/>
      <c r="D1" s="83"/>
      <c r="E1" s="83"/>
      <c r="F1" s="83"/>
      <c r="G1" s="83"/>
    </row>
    <row r="2" spans="1:11" s="1" customFormat="1" ht="11.4" x14ac:dyDescent="0.2">
      <c r="E2" s="5"/>
      <c r="F2" s="9"/>
      <c r="G2" s="10"/>
    </row>
    <row r="3" spans="1:11" s="1" customFormat="1" ht="12" x14ac:dyDescent="0.2">
      <c r="A3" s="8" t="s">
        <v>7</v>
      </c>
      <c r="B3" s="2"/>
      <c r="C3" s="3"/>
      <c r="D3" s="3"/>
      <c r="E3" s="4"/>
      <c r="F3" s="9"/>
      <c r="G3" s="10"/>
    </row>
    <row r="4" spans="1:11" s="1" customFormat="1" ht="28.5" customHeight="1" x14ac:dyDescent="0.25">
      <c r="A4" s="37" t="s">
        <v>2</v>
      </c>
      <c r="B4" s="37" t="s">
        <v>0</v>
      </c>
      <c r="C4" s="38" t="s">
        <v>4</v>
      </c>
      <c r="D4" s="38" t="s">
        <v>1</v>
      </c>
      <c r="E4" s="54" t="s">
        <v>6</v>
      </c>
      <c r="F4" s="39" t="s">
        <v>246</v>
      </c>
      <c r="G4" s="54" t="s">
        <v>247</v>
      </c>
      <c r="H4" s="55" t="s">
        <v>248</v>
      </c>
      <c r="I4" s="40" t="s">
        <v>5</v>
      </c>
      <c r="J4" s="36"/>
      <c r="K4" s="36"/>
    </row>
    <row r="5" spans="1:11" x14ac:dyDescent="0.2">
      <c r="A5" s="41" t="s">
        <v>106</v>
      </c>
      <c r="B5" s="42"/>
      <c r="C5" s="42"/>
      <c r="D5" s="42"/>
      <c r="E5" s="43"/>
      <c r="F5" s="44"/>
      <c r="G5" s="43"/>
      <c r="H5" s="42"/>
      <c r="I5" s="42"/>
    </row>
    <row r="6" spans="1:11" x14ac:dyDescent="0.2">
      <c r="A6" s="41" t="s">
        <v>26</v>
      </c>
      <c r="B6" s="42"/>
      <c r="C6" s="42"/>
      <c r="D6" s="42"/>
      <c r="E6" s="43"/>
      <c r="F6" s="44"/>
      <c r="G6" s="43"/>
      <c r="H6" s="42"/>
      <c r="I6" s="42"/>
    </row>
    <row r="7" spans="1:11" x14ac:dyDescent="0.2">
      <c r="A7" s="42" t="s">
        <v>113</v>
      </c>
      <c r="B7" s="42" t="s">
        <v>112</v>
      </c>
      <c r="C7" s="42" t="s">
        <v>114</v>
      </c>
      <c r="D7" s="45">
        <v>149000</v>
      </c>
      <c r="E7" s="43">
        <v>2800.902</v>
      </c>
      <c r="F7" s="44">
        <v>4.2762086856190002</v>
      </c>
      <c r="G7" s="43">
        <v>-1812.576</v>
      </c>
      <c r="H7" s="43">
        <v>-2.7673061158671599</v>
      </c>
      <c r="I7" s="46"/>
    </row>
    <row r="8" spans="1:11" x14ac:dyDescent="0.2">
      <c r="A8" s="42" t="s">
        <v>119</v>
      </c>
      <c r="B8" s="42" t="s">
        <v>118</v>
      </c>
      <c r="C8" s="42" t="s">
        <v>120</v>
      </c>
      <c r="D8" s="45">
        <v>168225</v>
      </c>
      <c r="E8" s="43">
        <v>2735.843175</v>
      </c>
      <c r="F8" s="44">
        <v>4.1768817143286201</v>
      </c>
      <c r="G8" s="43">
        <v>-2227.0733624999998</v>
      </c>
      <c r="H8" s="43">
        <v>-3.4001298354006</v>
      </c>
      <c r="I8" s="46"/>
    </row>
    <row r="9" spans="1:11" x14ac:dyDescent="0.2">
      <c r="A9" s="42" t="s">
        <v>116</v>
      </c>
      <c r="B9" s="42" t="s">
        <v>115</v>
      </c>
      <c r="C9" s="42" t="s">
        <v>117</v>
      </c>
      <c r="D9" s="45">
        <v>71800</v>
      </c>
      <c r="E9" s="43">
        <v>2561.3932</v>
      </c>
      <c r="F9" s="44">
        <v>3.9105444778594398</v>
      </c>
      <c r="G9" s="43">
        <v>-1352.9565</v>
      </c>
      <c r="H9" s="43">
        <v>-2.0655932755107802</v>
      </c>
      <c r="I9" s="46"/>
    </row>
    <row r="10" spans="1:11" x14ac:dyDescent="0.2">
      <c r="A10" s="42" t="s">
        <v>122</v>
      </c>
      <c r="B10" s="42" t="s">
        <v>121</v>
      </c>
      <c r="C10" s="42" t="s">
        <v>109</v>
      </c>
      <c r="D10" s="45">
        <v>227500</v>
      </c>
      <c r="E10" s="43">
        <v>2243.3775000000001</v>
      </c>
      <c r="F10" s="44">
        <v>3.4250217789205899</v>
      </c>
      <c r="G10" s="43">
        <v>-2253.2737499999998</v>
      </c>
      <c r="H10" s="43">
        <v>-3.4401306367831901</v>
      </c>
      <c r="I10" s="46"/>
    </row>
    <row r="11" spans="1:11" x14ac:dyDescent="0.2">
      <c r="A11" s="42" t="s">
        <v>141</v>
      </c>
      <c r="B11" s="42" t="s">
        <v>140</v>
      </c>
      <c r="C11" s="42" t="s">
        <v>109</v>
      </c>
      <c r="D11" s="45">
        <v>274450</v>
      </c>
      <c r="E11" s="43">
        <v>2121.2240499999998</v>
      </c>
      <c r="F11" s="44">
        <v>3.2385269840765298</v>
      </c>
      <c r="G11" s="43">
        <v>-1797.9165</v>
      </c>
      <c r="H11" s="43">
        <v>-2.74492508246191</v>
      </c>
      <c r="I11" s="46"/>
    </row>
    <row r="12" spans="1:11" x14ac:dyDescent="0.2">
      <c r="A12" s="42" t="s">
        <v>124</v>
      </c>
      <c r="B12" s="42" t="s">
        <v>123</v>
      </c>
      <c r="C12" s="42" t="s">
        <v>125</v>
      </c>
      <c r="D12" s="45">
        <v>166000</v>
      </c>
      <c r="E12" s="43">
        <v>2100.0659999999998</v>
      </c>
      <c r="F12" s="44">
        <v>3.2062244482574398</v>
      </c>
      <c r="G12" s="43">
        <v>-2108.2829999999999</v>
      </c>
      <c r="H12" s="43">
        <v>-3.2187695522167101</v>
      </c>
      <c r="I12" s="46"/>
    </row>
    <row r="13" spans="1:11" x14ac:dyDescent="0.2">
      <c r="A13" s="42" t="s">
        <v>250</v>
      </c>
      <c r="B13" s="42" t="s">
        <v>249</v>
      </c>
      <c r="C13" s="42" t="s">
        <v>109</v>
      </c>
      <c r="D13" s="45">
        <v>104400</v>
      </c>
      <c r="E13" s="43">
        <v>1984.9572000000001</v>
      </c>
      <c r="F13" s="44">
        <v>3.0304849006577101</v>
      </c>
      <c r="G13" s="43">
        <v>-1995.2406000000001</v>
      </c>
      <c r="H13" s="43">
        <v>-3.0461848303224</v>
      </c>
      <c r="I13" s="46"/>
    </row>
    <row r="14" spans="1:11" x14ac:dyDescent="0.2">
      <c r="A14" s="42" t="s">
        <v>111</v>
      </c>
      <c r="B14" s="42" t="s">
        <v>110</v>
      </c>
      <c r="C14" s="42" t="s">
        <v>109</v>
      </c>
      <c r="D14" s="45">
        <v>155100</v>
      </c>
      <c r="E14" s="43">
        <v>1943.0927999999999</v>
      </c>
      <c r="F14" s="44">
        <v>2.9665694509567802</v>
      </c>
      <c r="G14" s="43">
        <v>-1302.7182</v>
      </c>
      <c r="H14" s="43">
        <v>-1.98889317860959</v>
      </c>
      <c r="I14" s="46"/>
    </row>
    <row r="15" spans="1:11" x14ac:dyDescent="0.2">
      <c r="A15" s="42" t="s">
        <v>252</v>
      </c>
      <c r="B15" s="42" t="s">
        <v>251</v>
      </c>
      <c r="C15" s="42" t="s">
        <v>153</v>
      </c>
      <c r="D15" s="45">
        <v>49700</v>
      </c>
      <c r="E15" s="43">
        <v>1485.9554499999999</v>
      </c>
      <c r="F15" s="44">
        <v>2.2686461724590501</v>
      </c>
      <c r="G15" s="43">
        <v>-1494.6529499999999</v>
      </c>
      <c r="H15" s="43">
        <v>-2.2819248680518101</v>
      </c>
      <c r="I15" s="46"/>
    </row>
    <row r="16" spans="1:11" x14ac:dyDescent="0.2">
      <c r="A16" s="42" t="s">
        <v>254</v>
      </c>
      <c r="B16" s="42" t="s">
        <v>253</v>
      </c>
      <c r="C16" s="42" t="s">
        <v>217</v>
      </c>
      <c r="D16" s="45">
        <v>18375</v>
      </c>
      <c r="E16" s="43">
        <v>1448.887125</v>
      </c>
      <c r="F16" s="44">
        <v>2.2120530130674099</v>
      </c>
      <c r="G16" s="43">
        <v>-1457.3028750000001</v>
      </c>
      <c r="H16" s="43">
        <v>-2.2249015537325301</v>
      </c>
      <c r="I16" s="46"/>
    </row>
    <row r="17" spans="1:9" x14ac:dyDescent="0.2">
      <c r="A17" s="42" t="s">
        <v>127</v>
      </c>
      <c r="B17" s="42" t="s">
        <v>126</v>
      </c>
      <c r="C17" s="42" t="s">
        <v>114</v>
      </c>
      <c r="D17" s="45">
        <v>78650</v>
      </c>
      <c r="E17" s="43">
        <v>1357.066425</v>
      </c>
      <c r="F17" s="44">
        <v>2.0718680030743402</v>
      </c>
      <c r="G17" s="43">
        <v>-844.24777500000005</v>
      </c>
      <c r="H17" s="43">
        <v>-1.28893466043065</v>
      </c>
      <c r="I17" s="46"/>
    </row>
    <row r="18" spans="1:9" x14ac:dyDescent="0.2">
      <c r="A18" s="42" t="s">
        <v>179</v>
      </c>
      <c r="B18" s="42" t="s">
        <v>178</v>
      </c>
      <c r="C18" s="42" t="s">
        <v>109</v>
      </c>
      <c r="D18" s="45">
        <v>134000</v>
      </c>
      <c r="E18" s="43">
        <v>1328.2080000000001</v>
      </c>
      <c r="F18" s="44">
        <v>2.0278091078904699</v>
      </c>
      <c r="G18" s="43">
        <v>-923.15</v>
      </c>
      <c r="H18" s="43">
        <v>-1.4093967043935101</v>
      </c>
      <c r="I18" s="46"/>
    </row>
    <row r="19" spans="1:9" x14ac:dyDescent="0.2">
      <c r="A19" s="42" t="s">
        <v>108</v>
      </c>
      <c r="B19" s="42" t="s">
        <v>107</v>
      </c>
      <c r="C19" s="42" t="s">
        <v>109</v>
      </c>
      <c r="D19" s="45">
        <v>75700</v>
      </c>
      <c r="E19" s="43">
        <v>1285.9537499999999</v>
      </c>
      <c r="F19" s="44">
        <v>1.9632984642284299</v>
      </c>
      <c r="G19" s="43"/>
      <c r="H19" s="43"/>
      <c r="I19" s="46"/>
    </row>
    <row r="20" spans="1:9" x14ac:dyDescent="0.2">
      <c r="A20" s="42" t="s">
        <v>256</v>
      </c>
      <c r="B20" s="42" t="s">
        <v>255</v>
      </c>
      <c r="C20" s="42" t="s">
        <v>184</v>
      </c>
      <c r="D20" s="45">
        <v>29700</v>
      </c>
      <c r="E20" s="43">
        <v>1169.2295999999999</v>
      </c>
      <c r="F20" s="44">
        <v>1.78509272048891</v>
      </c>
      <c r="G20" s="43">
        <v>-1173.3281999999999</v>
      </c>
      <c r="H20" s="43">
        <v>-1.79135015788546</v>
      </c>
      <c r="I20" s="46"/>
    </row>
    <row r="21" spans="1:9" x14ac:dyDescent="0.2">
      <c r="A21" s="42" t="s">
        <v>258</v>
      </c>
      <c r="B21" s="42" t="s">
        <v>257</v>
      </c>
      <c r="C21" s="42" t="s">
        <v>125</v>
      </c>
      <c r="D21" s="45">
        <v>319950</v>
      </c>
      <c r="E21" s="43">
        <v>1146.220875</v>
      </c>
      <c r="F21" s="44">
        <v>1.7499647118366899</v>
      </c>
      <c r="G21" s="43">
        <v>-1145.7409500000001</v>
      </c>
      <c r="H21" s="43">
        <v>-1.7492319980704001</v>
      </c>
      <c r="I21" s="46"/>
    </row>
    <row r="22" spans="1:9" x14ac:dyDescent="0.2">
      <c r="A22" s="42" t="s">
        <v>260</v>
      </c>
      <c r="B22" s="42" t="s">
        <v>259</v>
      </c>
      <c r="C22" s="42" t="s">
        <v>125</v>
      </c>
      <c r="D22" s="45">
        <v>437400</v>
      </c>
      <c r="E22" s="43">
        <v>1142.0514000000001</v>
      </c>
      <c r="F22" s="44">
        <v>1.74359906776579</v>
      </c>
      <c r="G22" s="43">
        <v>-1147.7375999999999</v>
      </c>
      <c r="H22" s="43">
        <v>-1.75228033466773</v>
      </c>
      <c r="I22" s="46"/>
    </row>
    <row r="23" spans="1:9" x14ac:dyDescent="0.2">
      <c r="A23" s="42" t="s">
        <v>138</v>
      </c>
      <c r="B23" s="42" t="s">
        <v>137</v>
      </c>
      <c r="C23" s="42" t="s">
        <v>139</v>
      </c>
      <c r="D23" s="45">
        <v>350000</v>
      </c>
      <c r="E23" s="43">
        <v>1134</v>
      </c>
      <c r="F23" s="44">
        <v>1.7313067895599199</v>
      </c>
      <c r="G23" s="43">
        <v>-478.41149999999999</v>
      </c>
      <c r="H23" s="43">
        <v>-0.73040306715479997</v>
      </c>
      <c r="I23" s="46"/>
    </row>
    <row r="24" spans="1:9" x14ac:dyDescent="0.2">
      <c r="A24" s="42" t="s">
        <v>176</v>
      </c>
      <c r="B24" s="42" t="s">
        <v>175</v>
      </c>
      <c r="C24" s="42" t="s">
        <v>177</v>
      </c>
      <c r="D24" s="45">
        <v>36300</v>
      </c>
      <c r="E24" s="43">
        <v>896.17439999999999</v>
      </c>
      <c r="F24" s="44">
        <v>1.3682123662696499</v>
      </c>
      <c r="G24" s="43">
        <v>-602.84654999999998</v>
      </c>
      <c r="H24" s="43">
        <v>-0.92038123904565405</v>
      </c>
      <c r="I24" s="46"/>
    </row>
    <row r="25" spans="1:9" x14ac:dyDescent="0.2">
      <c r="A25" s="42" t="s">
        <v>262</v>
      </c>
      <c r="B25" s="42" t="s">
        <v>261</v>
      </c>
      <c r="C25" s="42" t="s">
        <v>139</v>
      </c>
      <c r="D25" s="45">
        <v>225450</v>
      </c>
      <c r="E25" s="43">
        <v>821.76525000000004</v>
      </c>
      <c r="F25" s="44">
        <v>1.2546100147702</v>
      </c>
      <c r="G25" s="43">
        <v>-825.93607499999996</v>
      </c>
      <c r="H25" s="43">
        <v>-1.26097771992061</v>
      </c>
      <c r="I25" s="46"/>
    </row>
    <row r="26" spans="1:9" x14ac:dyDescent="0.2">
      <c r="A26" s="42" t="s">
        <v>143</v>
      </c>
      <c r="B26" s="42" t="s">
        <v>142</v>
      </c>
      <c r="C26" s="42" t="s">
        <v>144</v>
      </c>
      <c r="D26" s="45">
        <v>11875</v>
      </c>
      <c r="E26" s="43">
        <v>808.74687500000005</v>
      </c>
      <c r="F26" s="44">
        <v>1.23473452885614</v>
      </c>
      <c r="G26" s="43">
        <v>-471.0234375</v>
      </c>
      <c r="H26" s="43">
        <v>-0.719123523267725</v>
      </c>
      <c r="I26" s="46"/>
    </row>
    <row r="27" spans="1:9" x14ac:dyDescent="0.2">
      <c r="A27" s="42" t="s">
        <v>264</v>
      </c>
      <c r="B27" s="42" t="s">
        <v>263</v>
      </c>
      <c r="C27" s="42" t="s">
        <v>265</v>
      </c>
      <c r="D27" s="45">
        <v>17700</v>
      </c>
      <c r="E27" s="43">
        <v>765.40994999999998</v>
      </c>
      <c r="F27" s="44">
        <v>1.16857093759411</v>
      </c>
      <c r="G27" s="43">
        <v>-767.19764999999995</v>
      </c>
      <c r="H27" s="43">
        <v>-1.1713002648848401</v>
      </c>
      <c r="I27" s="46"/>
    </row>
    <row r="28" spans="1:9" x14ac:dyDescent="0.2">
      <c r="A28" s="42" t="s">
        <v>267</v>
      </c>
      <c r="B28" s="42" t="s">
        <v>266</v>
      </c>
      <c r="C28" s="42" t="s">
        <v>167</v>
      </c>
      <c r="D28" s="45">
        <v>21175</v>
      </c>
      <c r="E28" s="43">
        <v>739.06043750000003</v>
      </c>
      <c r="F28" s="44">
        <v>1.12834246326179</v>
      </c>
      <c r="G28" s="43">
        <v>-742.81899999999996</v>
      </c>
      <c r="H28" s="43">
        <v>-1.13408075671438</v>
      </c>
      <c r="I28" s="46"/>
    </row>
    <row r="29" spans="1:9" x14ac:dyDescent="0.2">
      <c r="A29" s="42" t="s">
        <v>171</v>
      </c>
      <c r="B29" s="42" t="s">
        <v>170</v>
      </c>
      <c r="C29" s="42" t="s">
        <v>172</v>
      </c>
      <c r="D29" s="45">
        <v>114300</v>
      </c>
      <c r="E29" s="43">
        <v>729.29115000000002</v>
      </c>
      <c r="F29" s="44">
        <v>1.1134274422936099</v>
      </c>
      <c r="G29" s="43">
        <v>-521.69259999999997</v>
      </c>
      <c r="H29" s="43">
        <v>-0.79648142896222696</v>
      </c>
      <c r="I29" s="46"/>
    </row>
    <row r="30" spans="1:9" x14ac:dyDescent="0.2">
      <c r="A30" s="42" t="s">
        <v>232</v>
      </c>
      <c r="B30" s="42" t="s">
        <v>231</v>
      </c>
      <c r="C30" s="42" t="s">
        <v>120</v>
      </c>
      <c r="D30" s="45">
        <v>197802</v>
      </c>
      <c r="E30" s="43">
        <v>686.76854400000002</v>
      </c>
      <c r="F30" s="44">
        <v>1.04850709266612</v>
      </c>
      <c r="G30" s="43">
        <v>-521.65520000000004</v>
      </c>
      <c r="H30" s="43">
        <v>-0.79642432942613395</v>
      </c>
      <c r="I30" s="46"/>
    </row>
    <row r="31" spans="1:9" x14ac:dyDescent="0.2">
      <c r="A31" s="42" t="s">
        <v>269</v>
      </c>
      <c r="B31" s="42" t="s">
        <v>268</v>
      </c>
      <c r="C31" s="42" t="s">
        <v>109</v>
      </c>
      <c r="D31" s="45">
        <v>263250</v>
      </c>
      <c r="E31" s="43">
        <v>561.74917500000004</v>
      </c>
      <c r="F31" s="44">
        <v>0.857636826020442</v>
      </c>
      <c r="G31" s="43">
        <v>-563.486625</v>
      </c>
      <c r="H31" s="43">
        <v>-0.86028943535158897</v>
      </c>
      <c r="I31" s="46"/>
    </row>
    <row r="32" spans="1:9" x14ac:dyDescent="0.2">
      <c r="A32" s="42" t="s">
        <v>152</v>
      </c>
      <c r="B32" s="42" t="s">
        <v>151</v>
      </c>
      <c r="C32" s="42" t="s">
        <v>153</v>
      </c>
      <c r="D32" s="45">
        <v>74500</v>
      </c>
      <c r="E32" s="43">
        <v>533.49450000000002</v>
      </c>
      <c r="F32" s="44">
        <v>0.814499691395831</v>
      </c>
      <c r="G32" s="43">
        <v>-371.87810000000002</v>
      </c>
      <c r="H32" s="43">
        <v>-0.56775580195647402</v>
      </c>
      <c r="I32" s="46"/>
    </row>
    <row r="33" spans="1:9" x14ac:dyDescent="0.2">
      <c r="A33" s="42" t="s">
        <v>271</v>
      </c>
      <c r="B33" s="42" t="s">
        <v>270</v>
      </c>
      <c r="C33" s="42" t="s">
        <v>217</v>
      </c>
      <c r="D33" s="45">
        <v>123500</v>
      </c>
      <c r="E33" s="43">
        <v>521.78750000000002</v>
      </c>
      <c r="F33" s="44">
        <v>0.796626315218249</v>
      </c>
      <c r="G33" s="43">
        <v>-519.99675000000002</v>
      </c>
      <c r="H33" s="43">
        <v>-0.79389233141454196</v>
      </c>
      <c r="I33" s="46"/>
    </row>
    <row r="34" spans="1:9" x14ac:dyDescent="0.2">
      <c r="A34" s="42" t="s">
        <v>160</v>
      </c>
      <c r="B34" s="42" t="s">
        <v>159</v>
      </c>
      <c r="C34" s="42" t="s">
        <v>161</v>
      </c>
      <c r="D34" s="45">
        <v>30000</v>
      </c>
      <c r="E34" s="43">
        <v>518.04</v>
      </c>
      <c r="F34" s="44">
        <v>0.79090491116721195</v>
      </c>
      <c r="G34" s="43"/>
      <c r="H34" s="43"/>
      <c r="I34" s="46"/>
    </row>
    <row r="35" spans="1:9" x14ac:dyDescent="0.2">
      <c r="A35" s="42" t="s">
        <v>135</v>
      </c>
      <c r="B35" s="42" t="s">
        <v>134</v>
      </c>
      <c r="C35" s="42" t="s">
        <v>136</v>
      </c>
      <c r="D35" s="45">
        <v>220000</v>
      </c>
      <c r="E35" s="43">
        <v>484.77</v>
      </c>
      <c r="F35" s="44">
        <v>0.74011075165340401</v>
      </c>
      <c r="G35" s="43"/>
      <c r="H35" s="43"/>
      <c r="I35" s="46"/>
    </row>
    <row r="36" spans="1:9" x14ac:dyDescent="0.2">
      <c r="A36" s="42" t="s">
        <v>273</v>
      </c>
      <c r="B36" s="42" t="s">
        <v>272</v>
      </c>
      <c r="C36" s="42" t="s">
        <v>150</v>
      </c>
      <c r="D36" s="45">
        <v>29250</v>
      </c>
      <c r="E36" s="43">
        <v>432.72449999999998</v>
      </c>
      <c r="F36" s="44">
        <v>0.66065155631298</v>
      </c>
      <c r="G36" s="43">
        <v>-434.78662500000002</v>
      </c>
      <c r="H36" s="43">
        <v>-0.663799855266615</v>
      </c>
      <c r="I36" s="46"/>
    </row>
    <row r="37" spans="1:9" x14ac:dyDescent="0.2">
      <c r="A37" s="42" t="s">
        <v>275</v>
      </c>
      <c r="B37" s="42" t="s">
        <v>274</v>
      </c>
      <c r="C37" s="42" t="s">
        <v>130</v>
      </c>
      <c r="D37" s="45">
        <v>76125</v>
      </c>
      <c r="E37" s="43">
        <v>408.60093749999999</v>
      </c>
      <c r="F37" s="44">
        <v>0.62382149674982101</v>
      </c>
      <c r="G37" s="43">
        <v>-411.03693750000002</v>
      </c>
      <c r="H37" s="43">
        <v>-0.62754060022368996</v>
      </c>
      <c r="I37" s="46"/>
    </row>
    <row r="38" spans="1:9" x14ac:dyDescent="0.2">
      <c r="A38" s="42" t="s">
        <v>277</v>
      </c>
      <c r="B38" s="42" t="s">
        <v>276</v>
      </c>
      <c r="C38" s="42" t="s">
        <v>139</v>
      </c>
      <c r="D38" s="45">
        <v>133200</v>
      </c>
      <c r="E38" s="43">
        <v>401.7978</v>
      </c>
      <c r="F38" s="44">
        <v>0.61343497281325998</v>
      </c>
      <c r="G38" s="43">
        <v>-398.46780000000001</v>
      </c>
      <c r="H38" s="43">
        <v>-0.60835097668518801</v>
      </c>
      <c r="I38" s="46"/>
    </row>
    <row r="39" spans="1:9" x14ac:dyDescent="0.2">
      <c r="A39" s="42" t="s">
        <v>279</v>
      </c>
      <c r="B39" s="42" t="s">
        <v>278</v>
      </c>
      <c r="C39" s="42" t="s">
        <v>217</v>
      </c>
      <c r="D39" s="45">
        <v>165000</v>
      </c>
      <c r="E39" s="43">
        <v>398.72250000000003</v>
      </c>
      <c r="F39" s="44">
        <v>0.608739833686335</v>
      </c>
      <c r="G39" s="43">
        <v>-401.61</v>
      </c>
      <c r="H39" s="43">
        <v>-0.61314825375234405</v>
      </c>
      <c r="I39" s="46"/>
    </row>
    <row r="40" spans="1:9" x14ac:dyDescent="0.2">
      <c r="A40" s="42" t="s">
        <v>281</v>
      </c>
      <c r="B40" s="42" t="s">
        <v>280</v>
      </c>
      <c r="C40" s="42" t="s">
        <v>147</v>
      </c>
      <c r="D40" s="45">
        <v>76500</v>
      </c>
      <c r="E40" s="43">
        <v>392.29199999999997</v>
      </c>
      <c r="F40" s="44">
        <v>0.59892222494712399</v>
      </c>
      <c r="G40" s="43">
        <v>-394.6635</v>
      </c>
      <c r="H40" s="43">
        <v>-0.60254285462211599</v>
      </c>
      <c r="I40" s="46"/>
    </row>
    <row r="41" spans="1:9" x14ac:dyDescent="0.2">
      <c r="A41" s="42" t="s">
        <v>169</v>
      </c>
      <c r="B41" s="42" t="s">
        <v>168</v>
      </c>
      <c r="C41" s="42" t="s">
        <v>114</v>
      </c>
      <c r="D41" s="45">
        <v>22600</v>
      </c>
      <c r="E41" s="43">
        <v>378.42570000000001</v>
      </c>
      <c r="F41" s="44">
        <v>0.57775219025922697</v>
      </c>
      <c r="G41" s="43"/>
      <c r="H41" s="43"/>
      <c r="I41" s="46"/>
    </row>
    <row r="42" spans="1:9" x14ac:dyDescent="0.2">
      <c r="A42" s="42" t="s">
        <v>166</v>
      </c>
      <c r="B42" s="42" t="s">
        <v>165</v>
      </c>
      <c r="C42" s="42" t="s">
        <v>167</v>
      </c>
      <c r="D42" s="45">
        <v>98000</v>
      </c>
      <c r="E42" s="43">
        <v>336.53199999999998</v>
      </c>
      <c r="F42" s="44">
        <v>0.51379200749927501</v>
      </c>
      <c r="G42" s="43"/>
      <c r="H42" s="43"/>
      <c r="I42" s="46"/>
    </row>
    <row r="43" spans="1:9" x14ac:dyDescent="0.2">
      <c r="A43" s="42" t="s">
        <v>283</v>
      </c>
      <c r="B43" s="42" t="s">
        <v>282</v>
      </c>
      <c r="C43" s="42" t="s">
        <v>217</v>
      </c>
      <c r="D43" s="45">
        <v>23000</v>
      </c>
      <c r="E43" s="43">
        <v>295.74549999999999</v>
      </c>
      <c r="F43" s="44">
        <v>0.45152221528376701</v>
      </c>
      <c r="G43" s="43"/>
      <c r="H43" s="43"/>
      <c r="I43" s="46"/>
    </row>
    <row r="44" spans="1:9" x14ac:dyDescent="0.2">
      <c r="A44" s="42" t="s">
        <v>129</v>
      </c>
      <c r="B44" s="42" t="s">
        <v>128</v>
      </c>
      <c r="C44" s="42" t="s">
        <v>130</v>
      </c>
      <c r="D44" s="45">
        <v>19500</v>
      </c>
      <c r="E44" s="43">
        <v>277.68</v>
      </c>
      <c r="F44" s="44">
        <v>0.42394115460758203</v>
      </c>
      <c r="G44" s="43"/>
      <c r="H44" s="43"/>
      <c r="I44" s="46"/>
    </row>
    <row r="45" spans="1:9" x14ac:dyDescent="0.2">
      <c r="A45" s="42" t="s">
        <v>155</v>
      </c>
      <c r="B45" s="42" t="s">
        <v>154</v>
      </c>
      <c r="C45" s="42" t="s">
        <v>153</v>
      </c>
      <c r="D45" s="45">
        <v>2200</v>
      </c>
      <c r="E45" s="43">
        <v>270.83429999999998</v>
      </c>
      <c r="F45" s="44">
        <v>0.41348964941420402</v>
      </c>
      <c r="G45" s="43"/>
      <c r="H45" s="43"/>
      <c r="I45" s="46"/>
    </row>
    <row r="46" spans="1:9" x14ac:dyDescent="0.2">
      <c r="A46" s="42" t="s">
        <v>285</v>
      </c>
      <c r="B46" s="42" t="s">
        <v>284</v>
      </c>
      <c r="C46" s="42" t="s">
        <v>217</v>
      </c>
      <c r="D46" s="45">
        <v>50000</v>
      </c>
      <c r="E46" s="43">
        <v>224.92500000000001</v>
      </c>
      <c r="F46" s="44">
        <v>0.34339874747950999</v>
      </c>
      <c r="G46" s="43">
        <v>-224.25</v>
      </c>
      <c r="H46" s="43">
        <v>-0.34236820772381898</v>
      </c>
      <c r="I46" s="46"/>
    </row>
    <row r="47" spans="1:9" x14ac:dyDescent="0.2">
      <c r="A47" s="42" t="s">
        <v>287</v>
      </c>
      <c r="B47" s="42" t="s">
        <v>286</v>
      </c>
      <c r="C47" s="42" t="s">
        <v>125</v>
      </c>
      <c r="D47" s="45">
        <v>165750</v>
      </c>
      <c r="E47" s="43">
        <v>212.97217499999999</v>
      </c>
      <c r="F47" s="44">
        <v>0.325150063990161</v>
      </c>
      <c r="G47" s="43">
        <v>-214.231875</v>
      </c>
      <c r="H47" s="43">
        <v>-0.32707328018311399</v>
      </c>
      <c r="I47" s="46"/>
    </row>
    <row r="48" spans="1:9" x14ac:dyDescent="0.2">
      <c r="A48" s="42" t="s">
        <v>289</v>
      </c>
      <c r="B48" s="42" t="s">
        <v>288</v>
      </c>
      <c r="C48" s="42" t="s">
        <v>109</v>
      </c>
      <c r="D48" s="45">
        <v>222750</v>
      </c>
      <c r="E48" s="43">
        <v>207.758925</v>
      </c>
      <c r="F48" s="44">
        <v>0.31719086194371199</v>
      </c>
      <c r="G48" s="43">
        <v>-208.44945000000001</v>
      </c>
      <c r="H48" s="43">
        <v>-0.31824510411378298</v>
      </c>
      <c r="I48" s="46"/>
    </row>
    <row r="49" spans="1:9" x14ac:dyDescent="0.2">
      <c r="A49" s="42" t="s">
        <v>291</v>
      </c>
      <c r="B49" s="42" t="s">
        <v>290</v>
      </c>
      <c r="C49" s="42" t="s">
        <v>109</v>
      </c>
      <c r="D49" s="45">
        <v>137200</v>
      </c>
      <c r="E49" s="43">
        <v>207.69336000000001</v>
      </c>
      <c r="F49" s="44">
        <v>0.31709076218210902</v>
      </c>
      <c r="G49" s="43">
        <v>-208.96932000000001</v>
      </c>
      <c r="H49" s="43">
        <v>-0.31903880293273301</v>
      </c>
      <c r="I49" s="46"/>
    </row>
    <row r="50" spans="1:9" x14ac:dyDescent="0.2">
      <c r="A50" s="42" t="s">
        <v>293</v>
      </c>
      <c r="B50" s="42" t="s">
        <v>292</v>
      </c>
      <c r="C50" s="42" t="s">
        <v>150</v>
      </c>
      <c r="D50" s="45">
        <v>55000</v>
      </c>
      <c r="E50" s="43">
        <v>199.4025</v>
      </c>
      <c r="F50" s="44">
        <v>0.304432894272682</v>
      </c>
      <c r="G50" s="43">
        <v>-200.69499999999999</v>
      </c>
      <c r="H50" s="43">
        <v>-0.30640618706413297</v>
      </c>
      <c r="I50" s="46"/>
    </row>
    <row r="51" spans="1:9" x14ac:dyDescent="0.2">
      <c r="A51" s="42" t="s">
        <v>146</v>
      </c>
      <c r="B51" s="42" t="s">
        <v>145</v>
      </c>
      <c r="C51" s="42" t="s">
        <v>147</v>
      </c>
      <c r="D51" s="45">
        <v>1500</v>
      </c>
      <c r="E51" s="43">
        <v>172.31174999999999</v>
      </c>
      <c r="F51" s="44">
        <v>0.263072753700133</v>
      </c>
      <c r="G51" s="43"/>
      <c r="H51" s="43"/>
      <c r="I51" s="46"/>
    </row>
    <row r="52" spans="1:9" x14ac:dyDescent="0.2">
      <c r="A52" s="42" t="s">
        <v>295</v>
      </c>
      <c r="B52" s="42" t="s">
        <v>294</v>
      </c>
      <c r="C52" s="42" t="s">
        <v>153</v>
      </c>
      <c r="D52" s="45">
        <v>3300</v>
      </c>
      <c r="E52" s="43">
        <v>143.19194999999999</v>
      </c>
      <c r="F52" s="44">
        <v>0.21861481062197899</v>
      </c>
      <c r="G52" s="43">
        <v>-142.26300000000001</v>
      </c>
      <c r="H52" s="43">
        <v>-0.217196558909314</v>
      </c>
      <c r="I52" s="46"/>
    </row>
    <row r="53" spans="1:9" x14ac:dyDescent="0.2">
      <c r="A53" s="42" t="s">
        <v>297</v>
      </c>
      <c r="B53" s="42" t="s">
        <v>296</v>
      </c>
      <c r="C53" s="42" t="s">
        <v>167</v>
      </c>
      <c r="D53" s="45">
        <v>8000</v>
      </c>
      <c r="E53" s="43">
        <v>125.29600000000001</v>
      </c>
      <c r="F53" s="44">
        <v>0.191292606265167</v>
      </c>
      <c r="G53" s="43">
        <v>-125.69199999999999</v>
      </c>
      <c r="H53" s="43">
        <v>-0.19189718958850499</v>
      </c>
      <c r="I53" s="46"/>
    </row>
    <row r="54" spans="1:9" x14ac:dyDescent="0.2">
      <c r="A54" s="42" t="s">
        <v>157</v>
      </c>
      <c r="B54" s="42" t="s">
        <v>156</v>
      </c>
      <c r="C54" s="42" t="s">
        <v>158</v>
      </c>
      <c r="D54" s="45">
        <v>16000</v>
      </c>
      <c r="E54" s="43">
        <v>112.624</v>
      </c>
      <c r="F54" s="44">
        <v>0.17194593991833901</v>
      </c>
      <c r="G54" s="43"/>
      <c r="H54" s="43"/>
      <c r="I54" s="46"/>
    </row>
    <row r="55" spans="1:9" x14ac:dyDescent="0.2">
      <c r="A55" s="42" t="s">
        <v>299</v>
      </c>
      <c r="B55" s="42" t="s">
        <v>298</v>
      </c>
      <c r="C55" s="42" t="s">
        <v>300</v>
      </c>
      <c r="D55" s="45">
        <v>16800</v>
      </c>
      <c r="E55" s="43">
        <v>99.842399999999998</v>
      </c>
      <c r="F55" s="44">
        <v>0.15243194444969699</v>
      </c>
      <c r="G55" s="43">
        <v>-100.3716</v>
      </c>
      <c r="H55" s="43">
        <v>-0.15323988761815899</v>
      </c>
      <c r="I55" s="46"/>
    </row>
    <row r="56" spans="1:9" x14ac:dyDescent="0.2">
      <c r="A56" s="42" t="s">
        <v>196</v>
      </c>
      <c r="B56" s="42" t="s">
        <v>195</v>
      </c>
      <c r="C56" s="42" t="s">
        <v>197</v>
      </c>
      <c r="D56" s="45">
        <v>14000</v>
      </c>
      <c r="E56" s="43">
        <v>93.891000000000005</v>
      </c>
      <c r="F56" s="44">
        <v>0.143345789928192</v>
      </c>
      <c r="G56" s="43"/>
      <c r="H56" s="43"/>
      <c r="I56" s="46"/>
    </row>
    <row r="57" spans="1:9" x14ac:dyDescent="0.2">
      <c r="A57" s="42" t="s">
        <v>183</v>
      </c>
      <c r="B57" s="42" t="s">
        <v>182</v>
      </c>
      <c r="C57" s="42" t="s">
        <v>184</v>
      </c>
      <c r="D57" s="45">
        <v>31000</v>
      </c>
      <c r="E57" s="43">
        <v>90.721500000000006</v>
      </c>
      <c r="F57" s="44">
        <v>0.13850683325313901</v>
      </c>
      <c r="G57" s="43"/>
      <c r="H57" s="43"/>
      <c r="I57" s="46"/>
    </row>
    <row r="58" spans="1:9" x14ac:dyDescent="0.2">
      <c r="A58" s="42" t="s">
        <v>302</v>
      </c>
      <c r="B58" s="42" t="s">
        <v>301</v>
      </c>
      <c r="C58" s="42" t="s">
        <v>147</v>
      </c>
      <c r="D58" s="45">
        <v>4500</v>
      </c>
      <c r="E58" s="43">
        <v>90.344250000000002</v>
      </c>
      <c r="F58" s="44">
        <v>0.13793087603412599</v>
      </c>
      <c r="G58" s="43">
        <v>-90.740250000000003</v>
      </c>
      <c r="H58" s="43">
        <v>-0.138535459357464</v>
      </c>
      <c r="I58" s="46"/>
    </row>
    <row r="59" spans="1:9" x14ac:dyDescent="0.2">
      <c r="A59" s="42" t="s">
        <v>181</v>
      </c>
      <c r="B59" s="42" t="s">
        <v>180</v>
      </c>
      <c r="C59" s="42" t="s">
        <v>158</v>
      </c>
      <c r="D59" s="45">
        <v>27500</v>
      </c>
      <c r="E59" s="43">
        <v>79.64</v>
      </c>
      <c r="F59" s="44">
        <v>0.12158842391583</v>
      </c>
      <c r="G59" s="43"/>
      <c r="H59" s="43"/>
      <c r="I59" s="46"/>
    </row>
    <row r="60" spans="1:9" x14ac:dyDescent="0.2">
      <c r="A60" s="42" t="s">
        <v>188</v>
      </c>
      <c r="B60" s="42" t="s">
        <v>187</v>
      </c>
      <c r="C60" s="42" t="s">
        <v>189</v>
      </c>
      <c r="D60" s="45">
        <v>28400</v>
      </c>
      <c r="E60" s="43">
        <v>74.581239999999994</v>
      </c>
      <c r="F60" s="44">
        <v>0.113865085701762</v>
      </c>
      <c r="G60" s="43"/>
      <c r="H60" s="43"/>
      <c r="I60" s="46"/>
    </row>
    <row r="61" spans="1:9" x14ac:dyDescent="0.2">
      <c r="A61" s="42" t="s">
        <v>219</v>
      </c>
      <c r="B61" s="42" t="s">
        <v>218</v>
      </c>
      <c r="C61" s="42" t="s">
        <v>220</v>
      </c>
      <c r="D61" s="45">
        <v>55000</v>
      </c>
      <c r="E61" s="43">
        <v>74.040999999999997</v>
      </c>
      <c r="F61" s="44">
        <v>0.113040287483074</v>
      </c>
      <c r="G61" s="43">
        <v>-74.354500000000002</v>
      </c>
      <c r="H61" s="43">
        <v>-0.113518915947383</v>
      </c>
      <c r="I61" s="46"/>
    </row>
    <row r="62" spans="1:9" x14ac:dyDescent="0.2">
      <c r="A62" s="42" t="s">
        <v>304</v>
      </c>
      <c r="B62" s="42" t="s">
        <v>303</v>
      </c>
      <c r="C62" s="42" t="s">
        <v>305</v>
      </c>
      <c r="D62" s="45">
        <v>6400</v>
      </c>
      <c r="E62" s="43">
        <v>70.358400000000003</v>
      </c>
      <c r="F62" s="44">
        <v>0.10741796792114</v>
      </c>
      <c r="G62" s="43">
        <v>-70.569599999999994</v>
      </c>
      <c r="H62" s="43">
        <v>-0.107740412360254</v>
      </c>
      <c r="I62" s="46"/>
    </row>
    <row r="63" spans="1:9" x14ac:dyDescent="0.2">
      <c r="A63" s="42" t="s">
        <v>225</v>
      </c>
      <c r="B63" s="42" t="s">
        <v>224</v>
      </c>
      <c r="C63" s="42" t="s">
        <v>226</v>
      </c>
      <c r="D63" s="45">
        <v>2499</v>
      </c>
      <c r="E63" s="43">
        <v>61.029328499999998</v>
      </c>
      <c r="F63" s="44">
        <v>9.3175035973838194E-2</v>
      </c>
      <c r="G63" s="43"/>
      <c r="H63" s="43"/>
      <c r="I63" s="46"/>
    </row>
    <row r="64" spans="1:9" x14ac:dyDescent="0.2">
      <c r="A64" s="42" t="s">
        <v>307</v>
      </c>
      <c r="B64" s="42" t="s">
        <v>306</v>
      </c>
      <c r="C64" s="42" t="s">
        <v>114</v>
      </c>
      <c r="D64" s="45">
        <v>15000</v>
      </c>
      <c r="E64" s="43">
        <v>46.784999999999997</v>
      </c>
      <c r="F64" s="44">
        <v>7.1427855511076402E-2</v>
      </c>
      <c r="G64" s="43">
        <v>-46.957500000000003</v>
      </c>
      <c r="H64" s="43">
        <v>-7.1691215670864006E-2</v>
      </c>
      <c r="I64" s="46"/>
    </row>
    <row r="65" spans="1:9" x14ac:dyDescent="0.2">
      <c r="A65" s="42" t="s">
        <v>309</v>
      </c>
      <c r="B65" s="42" t="s">
        <v>308</v>
      </c>
      <c r="C65" s="42" t="s">
        <v>220</v>
      </c>
      <c r="D65" s="45">
        <v>1350</v>
      </c>
      <c r="E65" s="43">
        <v>12.7575</v>
      </c>
      <c r="F65" s="44">
        <v>1.94772013825491E-2</v>
      </c>
      <c r="G65" s="43">
        <v>-12.823650000000001</v>
      </c>
      <c r="H65" s="43">
        <v>-1.95781942786067E-2</v>
      </c>
      <c r="I65" s="46"/>
    </row>
    <row r="66" spans="1:9" x14ac:dyDescent="0.2">
      <c r="A66" s="41" t="s">
        <v>29</v>
      </c>
      <c r="B66" s="41"/>
      <c r="C66" s="41"/>
      <c r="D66" s="41"/>
      <c r="E66" s="47">
        <f>SUM(E7:E65)</f>
        <v>44049.008847500001</v>
      </c>
      <c r="F66" s="48">
        <f>SUM(F7:F65)</f>
        <v>67.25074787571566</v>
      </c>
      <c r="G66" s="47">
        <f>SUM(G7:G65)</f>
        <v>-33184.074357499994</v>
      </c>
      <c r="H66" s="47">
        <f>SUM(H7:H65)</f>
        <v>-50.662974638801487</v>
      </c>
      <c r="I66" s="41"/>
    </row>
    <row r="67" spans="1:9" x14ac:dyDescent="0.2">
      <c r="A67" s="42"/>
      <c r="B67" s="42"/>
      <c r="C67" s="42"/>
      <c r="D67" s="42"/>
      <c r="E67" s="43"/>
      <c r="F67" s="44"/>
      <c r="G67" s="43"/>
      <c r="H67" s="42"/>
      <c r="I67" s="42"/>
    </row>
    <row r="68" spans="1:9" x14ac:dyDescent="0.2">
      <c r="A68" s="41" t="s">
        <v>25</v>
      </c>
      <c r="B68" s="42"/>
      <c r="C68" s="42"/>
      <c r="D68" s="42"/>
      <c r="E68" s="43"/>
      <c r="F68" s="44"/>
      <c r="G68" s="43"/>
      <c r="H68" s="42"/>
      <c r="I68" s="42"/>
    </row>
    <row r="69" spans="1:9" x14ac:dyDescent="0.2">
      <c r="A69" s="41" t="s">
        <v>26</v>
      </c>
      <c r="B69" s="42"/>
      <c r="C69" s="42"/>
      <c r="D69" s="42"/>
      <c r="E69" s="43"/>
      <c r="F69" s="44"/>
      <c r="G69" s="43"/>
      <c r="H69" s="42"/>
      <c r="I69" s="42"/>
    </row>
    <row r="70" spans="1:9" x14ac:dyDescent="0.2">
      <c r="A70" s="42" t="s">
        <v>69</v>
      </c>
      <c r="B70" s="42" t="s">
        <v>68</v>
      </c>
      <c r="C70" s="42" t="s">
        <v>70</v>
      </c>
      <c r="D70" s="45">
        <v>3000</v>
      </c>
      <c r="E70" s="43">
        <v>3264.6011147999998</v>
      </c>
      <c r="F70" s="44">
        <v>4.98414997818176</v>
      </c>
      <c r="G70" s="46"/>
      <c r="H70" s="46"/>
      <c r="I70" s="46">
        <v>7.4455999999999998</v>
      </c>
    </row>
    <row r="71" spans="1:9" x14ac:dyDescent="0.2">
      <c r="A71" s="42" t="s">
        <v>311</v>
      </c>
      <c r="B71" s="42" t="s">
        <v>310</v>
      </c>
      <c r="C71" s="42" t="s">
        <v>28</v>
      </c>
      <c r="D71" s="45">
        <v>2500</v>
      </c>
      <c r="E71" s="43">
        <v>2647.3397602999999</v>
      </c>
      <c r="F71" s="44">
        <v>4.0417612886060903</v>
      </c>
      <c r="G71" s="46"/>
      <c r="H71" s="46"/>
      <c r="I71" s="46">
        <v>7.7149999999999999</v>
      </c>
    </row>
    <row r="72" spans="1:9" x14ac:dyDescent="0.2">
      <c r="A72" s="42" t="s">
        <v>313</v>
      </c>
      <c r="B72" s="42" t="s">
        <v>312</v>
      </c>
      <c r="C72" s="42" t="s">
        <v>60</v>
      </c>
      <c r="D72" s="45">
        <v>2500</v>
      </c>
      <c r="E72" s="43">
        <v>2569.2894863000001</v>
      </c>
      <c r="F72" s="44">
        <v>3.9225999400142002</v>
      </c>
      <c r="G72" s="46"/>
      <c r="H72" s="46"/>
      <c r="I72" s="46">
        <v>8.3350000000000009</v>
      </c>
    </row>
    <row r="73" spans="1:9" x14ac:dyDescent="0.2">
      <c r="A73" s="42" t="s">
        <v>63</v>
      </c>
      <c r="B73" s="42" t="s">
        <v>62</v>
      </c>
      <c r="C73" s="42" t="s">
        <v>60</v>
      </c>
      <c r="D73" s="45">
        <v>2500</v>
      </c>
      <c r="E73" s="43">
        <v>2568.2811643999999</v>
      </c>
      <c r="F73" s="44">
        <v>3.9210605091927402</v>
      </c>
      <c r="G73" s="46"/>
      <c r="H73" s="46"/>
      <c r="I73" s="46">
        <v>7.9668000000000001</v>
      </c>
    </row>
    <row r="74" spans="1:9" x14ac:dyDescent="0.2">
      <c r="A74" s="42" t="s">
        <v>65</v>
      </c>
      <c r="B74" s="42" t="s">
        <v>64</v>
      </c>
      <c r="C74" s="42" t="s">
        <v>61</v>
      </c>
      <c r="D74" s="45">
        <v>100</v>
      </c>
      <c r="E74" s="43">
        <v>1007.3365479</v>
      </c>
      <c r="F74" s="44">
        <v>1.5379264592161499</v>
      </c>
      <c r="G74" s="46"/>
      <c r="H74" s="46"/>
      <c r="I74" s="46">
        <v>7.5949999999999998</v>
      </c>
    </row>
    <row r="75" spans="1:9" x14ac:dyDescent="0.2">
      <c r="A75" s="42" t="s">
        <v>315</v>
      </c>
      <c r="B75" s="42" t="s">
        <v>314</v>
      </c>
      <c r="C75" s="42" t="s">
        <v>70</v>
      </c>
      <c r="D75" s="45">
        <v>500</v>
      </c>
      <c r="E75" s="43">
        <v>514.86695210000005</v>
      </c>
      <c r="F75" s="44">
        <v>0.78606053782253105</v>
      </c>
      <c r="G75" s="46"/>
      <c r="H75" s="46"/>
      <c r="I75" s="46">
        <v>7.52</v>
      </c>
    </row>
    <row r="76" spans="1:9" x14ac:dyDescent="0.2">
      <c r="A76" s="42" t="s">
        <v>83</v>
      </c>
      <c r="B76" s="42" t="s">
        <v>82</v>
      </c>
      <c r="C76" s="42" t="s">
        <v>28</v>
      </c>
      <c r="D76" s="45">
        <v>500</v>
      </c>
      <c r="E76" s="43">
        <v>269.48099999999999</v>
      </c>
      <c r="F76" s="44">
        <v>0.41142353170846202</v>
      </c>
      <c r="G76" s="46"/>
      <c r="H76" s="46"/>
      <c r="I76" s="46">
        <v>6.5425000000000004</v>
      </c>
    </row>
    <row r="77" spans="1:9" x14ac:dyDescent="0.2">
      <c r="A77" s="41" t="s">
        <v>29</v>
      </c>
      <c r="B77" s="41"/>
      <c r="C77" s="41"/>
      <c r="D77" s="41"/>
      <c r="E77" s="47">
        <f>SUM(E69:E76)</f>
        <v>12841.196025799998</v>
      </c>
      <c r="F77" s="48">
        <f>SUM(F69:F76)</f>
        <v>19.604982244741933</v>
      </c>
      <c r="G77" s="47"/>
      <c r="H77" s="41"/>
      <c r="I77" s="41"/>
    </row>
    <row r="78" spans="1:9" x14ac:dyDescent="0.2">
      <c r="A78" s="42"/>
      <c r="B78" s="42"/>
      <c r="C78" s="42"/>
      <c r="D78" s="42"/>
      <c r="E78" s="43"/>
      <c r="F78" s="44"/>
      <c r="G78" s="43"/>
      <c r="H78" s="42"/>
      <c r="I78" s="42"/>
    </row>
    <row r="79" spans="1:9" x14ac:dyDescent="0.2">
      <c r="A79" s="41" t="s">
        <v>30</v>
      </c>
      <c r="B79" s="42"/>
      <c r="C79" s="42"/>
      <c r="D79" s="42"/>
      <c r="E79" s="43"/>
      <c r="F79" s="44"/>
      <c r="G79" s="43"/>
      <c r="H79" s="42"/>
      <c r="I79" s="42"/>
    </row>
    <row r="80" spans="1:9" x14ac:dyDescent="0.2">
      <c r="A80" s="41" t="s">
        <v>35</v>
      </c>
      <c r="B80" s="42"/>
      <c r="C80" s="42"/>
      <c r="D80" s="42"/>
      <c r="E80" s="43"/>
      <c r="F80" s="44"/>
      <c r="G80" s="43"/>
      <c r="H80" s="42"/>
      <c r="I80" s="42"/>
    </row>
    <row r="81" spans="1:9" x14ac:dyDescent="0.2">
      <c r="A81" s="42" t="s">
        <v>103</v>
      </c>
      <c r="B81" s="42" t="s">
        <v>102</v>
      </c>
      <c r="C81" s="42" t="s">
        <v>37</v>
      </c>
      <c r="D81" s="45">
        <v>1000000</v>
      </c>
      <c r="E81" s="43">
        <v>996.66700000000003</v>
      </c>
      <c r="F81" s="44">
        <v>1.52163698768105</v>
      </c>
      <c r="G81" s="46"/>
      <c r="H81" s="46"/>
      <c r="I81" s="46">
        <v>6.4242999999999997</v>
      </c>
    </row>
    <row r="82" spans="1:9" x14ac:dyDescent="0.2">
      <c r="A82" s="41" t="s">
        <v>29</v>
      </c>
      <c r="B82" s="41"/>
      <c r="C82" s="41"/>
      <c r="D82" s="41"/>
      <c r="E82" s="47">
        <f>SUM(E80:E81)</f>
        <v>996.66700000000003</v>
      </c>
      <c r="F82" s="48">
        <f>SUM(F80:F81)</f>
        <v>1.52163698768105</v>
      </c>
      <c r="G82" s="47"/>
      <c r="H82" s="41"/>
      <c r="I82" s="41"/>
    </row>
    <row r="83" spans="1:9" x14ac:dyDescent="0.2">
      <c r="A83" s="42"/>
      <c r="B83" s="42"/>
      <c r="C83" s="42"/>
      <c r="D83" s="42"/>
      <c r="E83" s="43"/>
      <c r="F83" s="44"/>
      <c r="G83" s="43"/>
      <c r="H83" s="42"/>
      <c r="I83" s="42"/>
    </row>
    <row r="84" spans="1:9" x14ac:dyDescent="0.2">
      <c r="A84" s="41" t="s">
        <v>36</v>
      </c>
      <c r="B84" s="42"/>
      <c r="C84" s="42"/>
      <c r="D84" s="42"/>
      <c r="E84" s="43"/>
      <c r="F84" s="44"/>
      <c r="G84" s="43"/>
      <c r="H84" s="42"/>
      <c r="I84" s="42"/>
    </row>
    <row r="85" spans="1:9" x14ac:dyDescent="0.2">
      <c r="A85" s="42" t="s">
        <v>317</v>
      </c>
      <c r="B85" s="42" t="s">
        <v>316</v>
      </c>
      <c r="C85" s="42" t="s">
        <v>37</v>
      </c>
      <c r="D85" s="45">
        <v>2500000</v>
      </c>
      <c r="E85" s="43">
        <v>2610.3594444</v>
      </c>
      <c r="F85" s="44">
        <v>3.9853024949572902</v>
      </c>
      <c r="G85" s="46"/>
      <c r="H85" s="46"/>
      <c r="I85" s="46">
        <v>6.7355765320499899</v>
      </c>
    </row>
    <row r="86" spans="1:9" x14ac:dyDescent="0.2">
      <c r="A86" s="42" t="s">
        <v>319</v>
      </c>
      <c r="B86" s="42" t="s">
        <v>318</v>
      </c>
      <c r="C86" s="42" t="s">
        <v>37</v>
      </c>
      <c r="D86" s="45">
        <v>1000000</v>
      </c>
      <c r="E86" s="43">
        <v>1034.1873333000001</v>
      </c>
      <c r="F86" s="44">
        <v>1.57892023969943</v>
      </c>
      <c r="G86" s="46"/>
      <c r="H86" s="46"/>
      <c r="I86" s="46">
        <v>6.7266841697999897</v>
      </c>
    </row>
    <row r="87" spans="1:9" x14ac:dyDescent="0.2">
      <c r="A87" s="41" t="s">
        <v>29</v>
      </c>
      <c r="B87" s="41"/>
      <c r="C87" s="41"/>
      <c r="D87" s="41"/>
      <c r="E87" s="47">
        <f>SUM(E85:E86)</f>
        <v>3644.5467777000003</v>
      </c>
      <c r="F87" s="48">
        <f>SUM(F85:F86)</f>
        <v>5.5642227346567203</v>
      </c>
      <c r="G87" s="47"/>
      <c r="H87" s="41"/>
      <c r="I87" s="41"/>
    </row>
    <row r="88" spans="1:9" x14ac:dyDescent="0.2">
      <c r="A88" s="42"/>
      <c r="B88" s="42"/>
      <c r="C88" s="42"/>
      <c r="D88" s="42"/>
      <c r="E88" s="43"/>
      <c r="F88" s="44"/>
      <c r="G88" s="43"/>
      <c r="H88" s="42"/>
      <c r="I88" s="42"/>
    </row>
    <row r="89" spans="1:9" x14ac:dyDescent="0.2">
      <c r="A89" s="41" t="s">
        <v>39</v>
      </c>
      <c r="B89" s="41"/>
      <c r="C89" s="41"/>
      <c r="D89" s="41"/>
      <c r="E89" s="47">
        <f>E66+E77+E82+E87</f>
        <v>61531.418651</v>
      </c>
      <c r="F89" s="48">
        <f>F66+F77+F82+F87</f>
        <v>93.941589842795366</v>
      </c>
      <c r="G89" s="47"/>
      <c r="H89" s="41"/>
      <c r="I89" s="41"/>
    </row>
    <row r="90" spans="1:9" x14ac:dyDescent="0.2">
      <c r="A90" s="41"/>
      <c r="B90" s="41"/>
      <c r="C90" s="41"/>
      <c r="D90" s="41"/>
      <c r="E90" s="47"/>
      <c r="F90" s="48"/>
      <c r="G90" s="47"/>
      <c r="H90" s="41"/>
      <c r="I90" s="41"/>
    </row>
    <row r="91" spans="1:9" x14ac:dyDescent="0.2">
      <c r="A91" s="41" t="s">
        <v>320</v>
      </c>
      <c r="B91" s="41"/>
      <c r="C91" s="41"/>
      <c r="D91" s="41"/>
      <c r="E91" s="56">
        <v>3477.3021033</v>
      </c>
      <c r="F91" s="56">
        <f>E91/E95*100</f>
        <v>5.3088860148097581</v>
      </c>
      <c r="G91" s="47"/>
      <c r="H91" s="41"/>
      <c r="I91" s="41"/>
    </row>
    <row r="92" spans="1:9" x14ac:dyDescent="0.2">
      <c r="A92" s="41"/>
      <c r="B92" s="41"/>
      <c r="C92" s="41"/>
      <c r="D92" s="41"/>
      <c r="E92" s="47"/>
      <c r="F92" s="48"/>
      <c r="G92" s="47"/>
      <c r="H92" s="41"/>
      <c r="I92" s="41"/>
    </row>
    <row r="93" spans="1:9" x14ac:dyDescent="0.2">
      <c r="A93" s="41" t="s">
        <v>41</v>
      </c>
      <c r="B93" s="41"/>
      <c r="C93" s="41"/>
      <c r="D93" s="41"/>
      <c r="E93" s="47">
        <f>E95-(E66+E77+E82+E87+E91)</f>
        <v>490.9357386000047</v>
      </c>
      <c r="F93" s="48">
        <f>F95-(F66+F77+F82+F87+F91)</f>
        <v>0.74952414239487553</v>
      </c>
      <c r="G93" s="47"/>
      <c r="H93" s="41"/>
      <c r="I93" s="41"/>
    </row>
    <row r="94" spans="1:9" x14ac:dyDescent="0.2">
      <c r="A94" s="42"/>
      <c r="B94" s="42"/>
      <c r="C94" s="42"/>
      <c r="D94" s="42"/>
      <c r="E94" s="43"/>
      <c r="F94" s="44"/>
      <c r="G94" s="43"/>
      <c r="H94" s="42"/>
      <c r="I94" s="42"/>
    </row>
    <row r="95" spans="1:9" x14ac:dyDescent="0.2">
      <c r="A95" s="49" t="s">
        <v>40</v>
      </c>
      <c r="B95" s="49"/>
      <c r="C95" s="49"/>
      <c r="D95" s="49"/>
      <c r="E95" s="50">
        <v>65499.656492900001</v>
      </c>
      <c r="F95" s="51">
        <v>100</v>
      </c>
      <c r="G95" s="50"/>
      <c r="H95" s="49"/>
      <c r="I95" s="49"/>
    </row>
    <row r="97" spans="1:4" x14ac:dyDescent="0.2">
      <c r="A97" s="14" t="s">
        <v>42</v>
      </c>
    </row>
    <row r="99" spans="1:4" x14ac:dyDescent="0.2">
      <c r="A99" s="14" t="s">
        <v>43</v>
      </c>
    </row>
    <row r="100" spans="1:4" x14ac:dyDescent="0.2">
      <c r="A100" s="14" t="s">
        <v>44</v>
      </c>
    </row>
    <row r="101" spans="1:4" x14ac:dyDescent="0.2">
      <c r="A101" s="14" t="s">
        <v>45</v>
      </c>
      <c r="B101" s="14"/>
      <c r="C101" s="30" t="s">
        <v>47</v>
      </c>
      <c r="D101" s="14" t="s">
        <v>46</v>
      </c>
    </row>
    <row r="102" spans="1:4" x14ac:dyDescent="0.2">
      <c r="A102" s="7" t="s">
        <v>48</v>
      </c>
      <c r="C102" s="31">
        <v>15.571999999999999</v>
      </c>
      <c r="D102" s="31">
        <v>15.8233</v>
      </c>
    </row>
    <row r="103" spans="1:4" x14ac:dyDescent="0.2">
      <c r="A103" s="7" t="s">
        <v>49</v>
      </c>
      <c r="C103" s="31">
        <v>13.472799999999999</v>
      </c>
      <c r="D103" s="31">
        <v>13.690099999999999</v>
      </c>
    </row>
    <row r="104" spans="1:4" x14ac:dyDescent="0.2">
      <c r="A104" s="7" t="s">
        <v>90</v>
      </c>
      <c r="C104" s="31">
        <v>13.267799999999999</v>
      </c>
      <c r="D104" s="31">
        <v>13.2615</v>
      </c>
    </row>
    <row r="105" spans="1:4" x14ac:dyDescent="0.2">
      <c r="A105" s="7" t="s">
        <v>91</v>
      </c>
      <c r="C105" s="31">
        <v>12.4015</v>
      </c>
      <c r="D105" s="31">
        <v>12.416499999999999</v>
      </c>
    </row>
    <row r="106" spans="1:4" x14ac:dyDescent="0.2">
      <c r="A106" s="7" t="s">
        <v>50</v>
      </c>
      <c r="C106" s="31">
        <v>16.8886</v>
      </c>
      <c r="D106" s="31">
        <v>17.232500000000002</v>
      </c>
    </row>
    <row r="107" spans="1:4" x14ac:dyDescent="0.2">
      <c r="A107" s="7" t="s">
        <v>51</v>
      </c>
      <c r="C107" s="31">
        <v>14.678599999999999</v>
      </c>
      <c r="D107" s="31">
        <v>14.9772</v>
      </c>
    </row>
    <row r="108" spans="1:4" x14ac:dyDescent="0.2">
      <c r="A108" s="7" t="s">
        <v>92</v>
      </c>
      <c r="C108" s="31">
        <v>13.9025</v>
      </c>
      <c r="D108" s="31">
        <v>13.8444</v>
      </c>
    </row>
    <row r="109" spans="1:4" x14ac:dyDescent="0.2">
      <c r="A109" s="7" t="s">
        <v>93</v>
      </c>
      <c r="C109" s="31">
        <v>13.609299999999999</v>
      </c>
      <c r="D109" s="31">
        <v>13.760899999999999</v>
      </c>
    </row>
    <row r="111" spans="1:4" x14ac:dyDescent="0.2">
      <c r="A111" s="14" t="s">
        <v>53</v>
      </c>
    </row>
    <row r="112" spans="1:4" x14ac:dyDescent="0.2">
      <c r="A112" s="85" t="s">
        <v>57</v>
      </c>
      <c r="B112" s="86"/>
      <c r="C112" s="33" t="s">
        <v>58</v>
      </c>
    </row>
    <row r="113" spans="1:5" x14ac:dyDescent="0.2">
      <c r="A113" s="80" t="s">
        <v>90</v>
      </c>
      <c r="B113" s="81"/>
      <c r="C113" s="34">
        <v>0.22</v>
      </c>
    </row>
    <row r="114" spans="1:5" x14ac:dyDescent="0.2">
      <c r="A114" s="80" t="s">
        <v>91</v>
      </c>
      <c r="B114" s="81"/>
      <c r="C114" s="34">
        <v>0.185</v>
      </c>
    </row>
    <row r="115" spans="1:5" x14ac:dyDescent="0.2">
      <c r="A115" s="80" t="s">
        <v>92</v>
      </c>
      <c r="B115" s="81"/>
      <c r="C115" s="34">
        <v>0.34</v>
      </c>
    </row>
    <row r="116" spans="1:5" x14ac:dyDescent="0.2">
      <c r="A116" s="80" t="s">
        <v>93</v>
      </c>
      <c r="B116" s="81"/>
      <c r="C116" s="34">
        <v>0.125</v>
      </c>
    </row>
    <row r="117" spans="1:5" x14ac:dyDescent="0.2">
      <c r="A117" s="7" t="s">
        <v>59</v>
      </c>
    </row>
    <row r="118" spans="1:5" x14ac:dyDescent="0.2">
      <c r="A118" s="7" t="s">
        <v>52</v>
      </c>
    </row>
    <row r="120" spans="1:5" x14ac:dyDescent="0.2">
      <c r="A120" s="14" t="s">
        <v>321</v>
      </c>
      <c r="D120" s="32" t="s">
        <v>322</v>
      </c>
    </row>
    <row r="122" spans="1:5" x14ac:dyDescent="0.2">
      <c r="A122" s="14" t="s">
        <v>323</v>
      </c>
      <c r="D122" s="32">
        <f>ABS(+H66)</f>
        <v>50.662974638801487</v>
      </c>
    </row>
    <row r="124" spans="1:5" x14ac:dyDescent="0.2">
      <c r="A124" s="14" t="s">
        <v>324</v>
      </c>
      <c r="D124" s="52">
        <v>3.4575999999999998</v>
      </c>
    </row>
    <row r="126" spans="1:5" x14ac:dyDescent="0.2">
      <c r="A126" s="14" t="s">
        <v>325</v>
      </c>
      <c r="D126" s="32">
        <v>3.8935073993422802</v>
      </c>
      <c r="E126" s="10" t="s">
        <v>55</v>
      </c>
    </row>
    <row r="128" spans="1:5" x14ac:dyDescent="0.2">
      <c r="A128" s="14" t="s">
        <v>326</v>
      </c>
      <c r="D128" s="30" t="s">
        <v>54</v>
      </c>
    </row>
    <row r="130" spans="1:9" x14ac:dyDescent="0.2">
      <c r="A130" s="14" t="s">
        <v>945</v>
      </c>
      <c r="F130" s="10"/>
      <c r="H130" s="10"/>
      <c r="I130" s="10"/>
    </row>
    <row r="131" spans="1:9" x14ac:dyDescent="0.2">
      <c r="A131" s="64"/>
      <c r="F131" s="10"/>
      <c r="H131" s="10"/>
      <c r="I131" s="10"/>
    </row>
    <row r="132" spans="1:9" x14ac:dyDescent="0.2">
      <c r="A132" s="63" t="s">
        <v>948</v>
      </c>
      <c r="F132" s="10"/>
      <c r="H132" s="10"/>
      <c r="I132" s="10"/>
    </row>
    <row r="133" spans="1:9" x14ac:dyDescent="0.2">
      <c r="A133" s="65"/>
      <c r="F133" s="10"/>
      <c r="H133" s="10"/>
      <c r="I133" s="10"/>
    </row>
    <row r="134" spans="1:9" x14ac:dyDescent="0.2">
      <c r="A134" s="66"/>
      <c r="F134" s="10"/>
      <c r="H134" s="10"/>
      <c r="I134" s="10"/>
    </row>
    <row r="135" spans="1:9" x14ac:dyDescent="0.2">
      <c r="A135" s="66"/>
      <c r="F135" s="10"/>
      <c r="H135" s="10"/>
      <c r="I135" s="10"/>
    </row>
    <row r="136" spans="1:9" x14ac:dyDescent="0.2">
      <c r="A136" s="66"/>
      <c r="F136" s="10"/>
      <c r="H136" s="10"/>
      <c r="I136" s="10"/>
    </row>
    <row r="137" spans="1:9" x14ac:dyDescent="0.2">
      <c r="A137" s="66"/>
      <c r="F137" s="10"/>
      <c r="H137" s="10"/>
      <c r="I137" s="10"/>
    </row>
    <row r="138" spans="1:9" x14ac:dyDescent="0.2">
      <c r="A138" s="66"/>
      <c r="F138" s="10"/>
      <c r="H138" s="10"/>
      <c r="I138" s="10"/>
    </row>
    <row r="139" spans="1:9" x14ac:dyDescent="0.2">
      <c r="A139" s="66"/>
      <c r="F139" s="10"/>
      <c r="H139" s="10"/>
      <c r="I139" s="10"/>
    </row>
    <row r="140" spans="1:9" x14ac:dyDescent="0.2">
      <c r="A140" s="66"/>
      <c r="F140" s="10"/>
      <c r="H140" s="10"/>
      <c r="I140" s="10"/>
    </row>
    <row r="141" spans="1:9" x14ac:dyDescent="0.2">
      <c r="A141" s="66"/>
      <c r="F141" s="10"/>
      <c r="H141" s="10"/>
      <c r="I141" s="10"/>
    </row>
    <row r="142" spans="1:9" x14ac:dyDescent="0.2">
      <c r="A142" s="66"/>
      <c r="F142" s="10"/>
      <c r="H142" s="10"/>
      <c r="I142" s="10"/>
    </row>
    <row r="143" spans="1:9" x14ac:dyDescent="0.2">
      <c r="A143" s="66"/>
      <c r="F143" s="10"/>
      <c r="H143" s="10"/>
      <c r="I143" s="10"/>
    </row>
    <row r="144" spans="1:9" x14ac:dyDescent="0.2">
      <c r="A144" s="66"/>
      <c r="F144" s="10"/>
      <c r="H144" s="10"/>
      <c r="I144" s="10"/>
    </row>
    <row r="145" spans="1:9" x14ac:dyDescent="0.2">
      <c r="A145" s="66"/>
      <c r="F145" s="10"/>
      <c r="H145" s="10"/>
      <c r="I145" s="10"/>
    </row>
    <row r="146" spans="1:9" x14ac:dyDescent="0.2">
      <c r="A146" s="66"/>
      <c r="F146" s="10"/>
      <c r="H146" s="10"/>
      <c r="I146" s="10"/>
    </row>
    <row r="147" spans="1:9" x14ac:dyDescent="0.2">
      <c r="A147" s="66"/>
      <c r="F147" s="10"/>
      <c r="H147" s="10"/>
      <c r="I147" s="10"/>
    </row>
    <row r="148" spans="1:9" x14ac:dyDescent="0.2">
      <c r="A148" s="66"/>
      <c r="F148" s="10"/>
      <c r="H148" s="10"/>
      <c r="I148" s="10"/>
    </row>
    <row r="149" spans="1:9" x14ac:dyDescent="0.2">
      <c r="A149" s="63" t="s">
        <v>946</v>
      </c>
      <c r="F149" s="10"/>
      <c r="H149" s="10"/>
      <c r="I149" s="10"/>
    </row>
    <row r="150" spans="1:9" x14ac:dyDescent="0.2">
      <c r="A150" s="66"/>
      <c r="F150" s="10"/>
      <c r="H150" s="10"/>
      <c r="I150" s="10"/>
    </row>
    <row r="151" spans="1:9" x14ac:dyDescent="0.2">
      <c r="A151" s="63" t="s">
        <v>949</v>
      </c>
      <c r="F151" s="10"/>
      <c r="H151" s="10"/>
      <c r="I151" s="10"/>
    </row>
    <row r="152" spans="1:9" x14ac:dyDescent="0.2">
      <c r="A152" s="66"/>
      <c r="F152" s="10"/>
      <c r="H152" s="10"/>
      <c r="I152" s="10"/>
    </row>
    <row r="153" spans="1:9" x14ac:dyDescent="0.2">
      <c r="A153" s="66"/>
      <c r="F153" s="10"/>
      <c r="H153" s="10"/>
      <c r="I153" s="10"/>
    </row>
    <row r="154" spans="1:9" x14ac:dyDescent="0.2">
      <c r="A154" s="66"/>
      <c r="F154" s="10"/>
      <c r="H154" s="10"/>
      <c r="I154" s="10"/>
    </row>
    <row r="155" spans="1:9" x14ac:dyDescent="0.2">
      <c r="A155" s="66"/>
      <c r="F155" s="10"/>
      <c r="H155" s="10"/>
      <c r="I155" s="10"/>
    </row>
    <row r="156" spans="1:9" x14ac:dyDescent="0.2">
      <c r="A156" s="66"/>
      <c r="F156" s="10"/>
      <c r="H156" s="10"/>
      <c r="I156" s="10"/>
    </row>
    <row r="157" spans="1:9" x14ac:dyDescent="0.2">
      <c r="A157" s="66"/>
      <c r="F157" s="10"/>
      <c r="H157" s="10"/>
      <c r="I157" s="10"/>
    </row>
    <row r="158" spans="1:9" x14ac:dyDescent="0.2">
      <c r="A158" s="66"/>
      <c r="F158" s="10"/>
      <c r="H158" s="10"/>
      <c r="I158" s="10"/>
    </row>
    <row r="159" spans="1:9" x14ac:dyDescent="0.2">
      <c r="A159" s="66"/>
      <c r="F159" s="10"/>
      <c r="H159" s="10"/>
      <c r="I159" s="10"/>
    </row>
    <row r="160" spans="1:9" x14ac:dyDescent="0.2">
      <c r="A160" s="66"/>
      <c r="F160" s="10"/>
      <c r="H160" s="10"/>
      <c r="I160" s="10"/>
    </row>
    <row r="161" spans="1:9" x14ac:dyDescent="0.2">
      <c r="A161" s="66"/>
      <c r="F161" s="10"/>
      <c r="H161" s="10"/>
      <c r="I161" s="10"/>
    </row>
    <row r="162" spans="1:9" x14ac:dyDescent="0.2">
      <c r="A162" s="66"/>
      <c r="F162" s="10"/>
      <c r="H162" s="10"/>
      <c r="I162" s="10"/>
    </row>
    <row r="163" spans="1:9" x14ac:dyDescent="0.2">
      <c r="A163" s="66"/>
      <c r="F163" s="10"/>
      <c r="H163" s="10"/>
      <c r="I163" s="10"/>
    </row>
    <row r="164" spans="1:9" x14ac:dyDescent="0.2">
      <c r="A164" s="66"/>
      <c r="F164" s="10"/>
      <c r="H164" s="10"/>
      <c r="I164" s="10"/>
    </row>
    <row r="165" spans="1:9" x14ac:dyDescent="0.2">
      <c r="F165" s="10"/>
      <c r="H165" s="10"/>
      <c r="I165" s="10"/>
    </row>
    <row r="166" spans="1:9" x14ac:dyDescent="0.2">
      <c r="F166" s="10"/>
      <c r="H166" s="10"/>
      <c r="I166" s="10"/>
    </row>
    <row r="167" spans="1:9" x14ac:dyDescent="0.2">
      <c r="A167" s="7" t="s">
        <v>947</v>
      </c>
    </row>
  </sheetData>
  <mergeCells count="6">
    <mergeCell ref="A116:B116"/>
    <mergeCell ref="A1:G1"/>
    <mergeCell ref="A112:B112"/>
    <mergeCell ref="A113:B113"/>
    <mergeCell ref="A114:B114"/>
    <mergeCell ref="A115:B115"/>
  </mergeCells>
  <conditionalFormatting sqref="F2:F3 F5:F129">
    <cfRule type="cellIs" dxfId="84" priority="2" stopIfTrue="1" operator="between">
      <formula>0.009</formula>
      <formula>-0.009</formula>
    </cfRule>
  </conditionalFormatting>
  <conditionalFormatting sqref="F269:F65536">
    <cfRule type="cellIs" dxfId="83"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64"/>
  <sheetViews>
    <sheetView workbookViewId="0">
      <selection sqref="A1:G1"/>
    </sheetView>
  </sheetViews>
  <sheetFormatPr defaultColWidth="9.109375" defaultRowHeight="10.199999999999999" x14ac:dyDescent="0.2"/>
  <cols>
    <col min="1" max="1" width="38.6640625" style="7" bestFit="1" customWidth="1"/>
    <col min="2" max="2" width="52.6640625" style="7" bestFit="1" customWidth="1"/>
    <col min="3" max="3" width="25.5546875" style="7" bestFit="1" customWidth="1"/>
    <col min="4" max="4" width="15.109375" style="7" bestFit="1" customWidth="1"/>
    <col min="5" max="5" width="30" style="10" customWidth="1"/>
    <col min="6" max="6" width="13.5546875" style="11" bestFit="1" customWidth="1"/>
    <col min="7" max="7" width="4.5546875" style="10" bestFit="1" customWidth="1"/>
    <col min="8" max="16384" width="9.109375" style="7"/>
  </cols>
  <sheetData>
    <row r="1" spans="1:7" s="1" customFormat="1" ht="13.8" x14ac:dyDescent="0.2">
      <c r="A1" s="82" t="s">
        <v>9</v>
      </c>
      <c r="B1" s="83"/>
      <c r="C1" s="83"/>
      <c r="D1" s="83"/>
      <c r="E1" s="83"/>
      <c r="F1" s="83"/>
      <c r="G1" s="83"/>
    </row>
    <row r="2" spans="1:7" s="1" customFormat="1" ht="11.4" x14ac:dyDescent="0.2">
      <c r="E2" s="5"/>
      <c r="F2" s="9"/>
      <c r="G2" s="10"/>
    </row>
    <row r="3" spans="1:7" s="1" customFormat="1" ht="12" x14ac:dyDescent="0.2">
      <c r="A3" s="8" t="s">
        <v>7</v>
      </c>
      <c r="B3" s="2"/>
      <c r="C3" s="3"/>
      <c r="D3" s="3"/>
      <c r="E3" s="4"/>
      <c r="F3" s="9"/>
      <c r="G3" s="10"/>
    </row>
    <row r="4" spans="1:7" s="1" customFormat="1" ht="28.5" customHeight="1" x14ac:dyDescent="0.2">
      <c r="A4" s="6" t="s">
        <v>2</v>
      </c>
      <c r="B4" s="6" t="s">
        <v>0</v>
      </c>
      <c r="C4" s="13" t="s">
        <v>4</v>
      </c>
      <c r="D4" s="13" t="s">
        <v>1</v>
      </c>
      <c r="E4" s="53" t="s">
        <v>6</v>
      </c>
      <c r="F4" s="12" t="s">
        <v>3</v>
      </c>
      <c r="G4" s="12" t="s">
        <v>5</v>
      </c>
    </row>
    <row r="5" spans="1:7" x14ac:dyDescent="0.2">
      <c r="A5" s="16" t="s">
        <v>106</v>
      </c>
      <c r="B5" s="17"/>
      <c r="C5" s="17"/>
      <c r="D5" s="17"/>
      <c r="E5" s="18"/>
      <c r="F5" s="19"/>
      <c r="G5" s="18"/>
    </row>
    <row r="6" spans="1:7" x14ac:dyDescent="0.2">
      <c r="A6" s="20" t="s">
        <v>26</v>
      </c>
      <c r="B6" s="21"/>
      <c r="C6" s="21"/>
      <c r="D6" s="21"/>
      <c r="E6" s="22"/>
      <c r="F6" s="23"/>
      <c r="G6" s="22"/>
    </row>
    <row r="7" spans="1:7" x14ac:dyDescent="0.2">
      <c r="A7" s="21" t="s">
        <v>108</v>
      </c>
      <c r="B7" s="21" t="s">
        <v>107</v>
      </c>
      <c r="C7" s="21" t="s">
        <v>109</v>
      </c>
      <c r="D7" s="24">
        <v>800000</v>
      </c>
      <c r="E7" s="22">
        <v>13590</v>
      </c>
      <c r="F7" s="23">
        <v>6.6908833312131097</v>
      </c>
      <c r="G7" s="22"/>
    </row>
    <row r="8" spans="1:7" x14ac:dyDescent="0.2">
      <c r="A8" s="21" t="s">
        <v>111</v>
      </c>
      <c r="B8" s="21" t="s">
        <v>110</v>
      </c>
      <c r="C8" s="21" t="s">
        <v>109</v>
      </c>
      <c r="D8" s="24">
        <v>834000</v>
      </c>
      <c r="E8" s="22">
        <v>10448.352000000001</v>
      </c>
      <c r="F8" s="23">
        <v>5.1441283469791896</v>
      </c>
      <c r="G8" s="22"/>
    </row>
    <row r="9" spans="1:7" x14ac:dyDescent="0.2">
      <c r="A9" s="21" t="s">
        <v>113</v>
      </c>
      <c r="B9" s="21" t="s">
        <v>112</v>
      </c>
      <c r="C9" s="21" t="s">
        <v>114</v>
      </c>
      <c r="D9" s="24">
        <v>384300</v>
      </c>
      <c r="E9" s="22">
        <v>7224.0713999999998</v>
      </c>
      <c r="F9" s="23">
        <v>3.5566901334623502</v>
      </c>
      <c r="G9" s="22"/>
    </row>
    <row r="10" spans="1:7" x14ac:dyDescent="0.2">
      <c r="A10" s="21" t="s">
        <v>116</v>
      </c>
      <c r="B10" s="21" t="s">
        <v>115</v>
      </c>
      <c r="C10" s="21" t="s">
        <v>117</v>
      </c>
      <c r="D10" s="24">
        <v>198000</v>
      </c>
      <c r="E10" s="22">
        <v>7063.4520000000002</v>
      </c>
      <c r="F10" s="23">
        <v>3.4776109821651202</v>
      </c>
      <c r="G10" s="22"/>
    </row>
    <row r="11" spans="1:7" x14ac:dyDescent="0.2">
      <c r="A11" s="21" t="s">
        <v>119</v>
      </c>
      <c r="B11" s="21" t="s">
        <v>118</v>
      </c>
      <c r="C11" s="21" t="s">
        <v>120</v>
      </c>
      <c r="D11" s="24">
        <v>353000</v>
      </c>
      <c r="E11" s="22">
        <v>5740.8389999999999</v>
      </c>
      <c r="F11" s="23">
        <v>2.8264373783869101</v>
      </c>
      <c r="G11" s="22"/>
    </row>
    <row r="12" spans="1:7" x14ac:dyDescent="0.2">
      <c r="A12" s="21" t="s">
        <v>122</v>
      </c>
      <c r="B12" s="21" t="s">
        <v>121</v>
      </c>
      <c r="C12" s="21" t="s">
        <v>109</v>
      </c>
      <c r="D12" s="24">
        <v>500000</v>
      </c>
      <c r="E12" s="22">
        <v>4930.5</v>
      </c>
      <c r="F12" s="23">
        <v>2.4274761048231199</v>
      </c>
      <c r="G12" s="22"/>
    </row>
    <row r="13" spans="1:7" x14ac:dyDescent="0.2">
      <c r="A13" s="21" t="s">
        <v>127</v>
      </c>
      <c r="B13" s="21" t="s">
        <v>126</v>
      </c>
      <c r="C13" s="21" t="s">
        <v>114</v>
      </c>
      <c r="D13" s="24">
        <v>242600</v>
      </c>
      <c r="E13" s="22">
        <v>4185.9417000000003</v>
      </c>
      <c r="F13" s="23">
        <v>2.0609012175099299</v>
      </c>
      <c r="G13" s="22"/>
    </row>
    <row r="14" spans="1:7" x14ac:dyDescent="0.2">
      <c r="A14" s="21" t="s">
        <v>124</v>
      </c>
      <c r="B14" s="21" t="s">
        <v>123</v>
      </c>
      <c r="C14" s="21" t="s">
        <v>125</v>
      </c>
      <c r="D14" s="24">
        <v>324800</v>
      </c>
      <c r="E14" s="22">
        <v>4109.0447999999997</v>
      </c>
      <c r="F14" s="23">
        <v>2.0230418954766698</v>
      </c>
      <c r="G14" s="22"/>
    </row>
    <row r="15" spans="1:7" x14ac:dyDescent="0.2">
      <c r="A15" s="21" t="s">
        <v>135</v>
      </c>
      <c r="B15" s="21" t="s">
        <v>134</v>
      </c>
      <c r="C15" s="21" t="s">
        <v>136</v>
      </c>
      <c r="D15" s="24">
        <v>1600000</v>
      </c>
      <c r="E15" s="22">
        <v>3525.6</v>
      </c>
      <c r="F15" s="23">
        <v>1.7357894240268501</v>
      </c>
      <c r="G15" s="22"/>
    </row>
    <row r="16" spans="1:7" x14ac:dyDescent="0.2">
      <c r="A16" s="21" t="s">
        <v>129</v>
      </c>
      <c r="B16" s="21" t="s">
        <v>128</v>
      </c>
      <c r="C16" s="21" t="s">
        <v>130</v>
      </c>
      <c r="D16" s="24">
        <v>235000</v>
      </c>
      <c r="E16" s="22">
        <v>3346.4</v>
      </c>
      <c r="F16" s="23">
        <v>1.64756232373595</v>
      </c>
      <c r="G16" s="22"/>
    </row>
    <row r="17" spans="1:7" x14ac:dyDescent="0.2">
      <c r="A17" s="21" t="s">
        <v>155</v>
      </c>
      <c r="B17" s="21" t="s">
        <v>154</v>
      </c>
      <c r="C17" s="21" t="s">
        <v>153</v>
      </c>
      <c r="D17" s="24">
        <v>25000</v>
      </c>
      <c r="E17" s="22">
        <v>3077.6624999999999</v>
      </c>
      <c r="F17" s="23">
        <v>1.51525244447018</v>
      </c>
      <c r="G17" s="22"/>
    </row>
    <row r="18" spans="1:7" x14ac:dyDescent="0.2">
      <c r="A18" s="21" t="s">
        <v>143</v>
      </c>
      <c r="B18" s="21" t="s">
        <v>142</v>
      </c>
      <c r="C18" s="21" t="s">
        <v>144</v>
      </c>
      <c r="D18" s="24">
        <v>42500</v>
      </c>
      <c r="E18" s="22">
        <v>2894.4625000000001</v>
      </c>
      <c r="F18" s="23">
        <v>1.42505598926206</v>
      </c>
      <c r="G18" s="22"/>
    </row>
    <row r="19" spans="1:7" x14ac:dyDescent="0.2">
      <c r="A19" s="21" t="s">
        <v>141</v>
      </c>
      <c r="B19" s="21" t="s">
        <v>140</v>
      </c>
      <c r="C19" s="21" t="s">
        <v>109</v>
      </c>
      <c r="D19" s="24">
        <v>373000</v>
      </c>
      <c r="E19" s="22">
        <v>2882.9169999999999</v>
      </c>
      <c r="F19" s="23">
        <v>1.4193716924629101</v>
      </c>
      <c r="G19" s="22"/>
    </row>
    <row r="20" spans="1:7" x14ac:dyDescent="0.2">
      <c r="A20" s="21" t="s">
        <v>146</v>
      </c>
      <c r="B20" s="21" t="s">
        <v>145</v>
      </c>
      <c r="C20" s="21" t="s">
        <v>147</v>
      </c>
      <c r="D20" s="24">
        <v>24500</v>
      </c>
      <c r="E20" s="22">
        <v>2814.4252499999998</v>
      </c>
      <c r="F20" s="23">
        <v>1.38565055130024</v>
      </c>
      <c r="G20" s="22"/>
    </row>
    <row r="21" spans="1:7" x14ac:dyDescent="0.2">
      <c r="A21" s="21" t="s">
        <v>149</v>
      </c>
      <c r="B21" s="21" t="s">
        <v>148</v>
      </c>
      <c r="C21" s="21" t="s">
        <v>150</v>
      </c>
      <c r="D21" s="24">
        <v>159500</v>
      </c>
      <c r="E21" s="22">
        <v>2781.60025</v>
      </c>
      <c r="F21" s="23">
        <v>1.36948953251091</v>
      </c>
      <c r="G21" s="22"/>
    </row>
    <row r="22" spans="1:7" x14ac:dyDescent="0.2">
      <c r="A22" s="21" t="s">
        <v>138</v>
      </c>
      <c r="B22" s="21" t="s">
        <v>137</v>
      </c>
      <c r="C22" s="21" t="s">
        <v>139</v>
      </c>
      <c r="D22" s="24">
        <v>855000</v>
      </c>
      <c r="E22" s="22">
        <v>2770.2</v>
      </c>
      <c r="F22" s="23">
        <v>1.3638767479121801</v>
      </c>
      <c r="G22" s="22"/>
    </row>
    <row r="23" spans="1:7" x14ac:dyDescent="0.2">
      <c r="A23" s="21" t="s">
        <v>163</v>
      </c>
      <c r="B23" s="21" t="s">
        <v>162</v>
      </c>
      <c r="C23" s="21" t="s">
        <v>164</v>
      </c>
      <c r="D23" s="24">
        <v>1500000</v>
      </c>
      <c r="E23" s="22">
        <v>2656.8</v>
      </c>
      <c r="F23" s="23">
        <v>1.3080455360093499</v>
      </c>
      <c r="G23" s="22"/>
    </row>
    <row r="24" spans="1:7" x14ac:dyDescent="0.2">
      <c r="A24" s="21" t="s">
        <v>152</v>
      </c>
      <c r="B24" s="21" t="s">
        <v>151</v>
      </c>
      <c r="C24" s="21" t="s">
        <v>153</v>
      </c>
      <c r="D24" s="24">
        <v>370000</v>
      </c>
      <c r="E24" s="22">
        <v>2649.57</v>
      </c>
      <c r="F24" s="23">
        <v>1.3044859269964899</v>
      </c>
      <c r="G24" s="22"/>
    </row>
    <row r="25" spans="1:7" x14ac:dyDescent="0.2">
      <c r="A25" s="21" t="s">
        <v>157</v>
      </c>
      <c r="B25" s="21" t="s">
        <v>156</v>
      </c>
      <c r="C25" s="21" t="s">
        <v>158</v>
      </c>
      <c r="D25" s="24">
        <v>370000</v>
      </c>
      <c r="E25" s="22">
        <v>2604.4299999999998</v>
      </c>
      <c r="F25" s="23">
        <v>1.2822617567557999</v>
      </c>
      <c r="G25" s="22"/>
    </row>
    <row r="26" spans="1:7" x14ac:dyDescent="0.2">
      <c r="A26" s="21" t="s">
        <v>160</v>
      </c>
      <c r="B26" s="21" t="s">
        <v>159</v>
      </c>
      <c r="C26" s="21" t="s">
        <v>161</v>
      </c>
      <c r="D26" s="24">
        <v>150000</v>
      </c>
      <c r="E26" s="22">
        <v>2590.1999999999998</v>
      </c>
      <c r="F26" s="23">
        <v>1.2752557766378401</v>
      </c>
      <c r="G26" s="22"/>
    </row>
    <row r="27" spans="1:7" x14ac:dyDescent="0.2">
      <c r="A27" s="21" t="s">
        <v>166</v>
      </c>
      <c r="B27" s="21" t="s">
        <v>165</v>
      </c>
      <c r="C27" s="21" t="s">
        <v>167</v>
      </c>
      <c r="D27" s="24">
        <v>725000</v>
      </c>
      <c r="E27" s="22">
        <v>2489.65</v>
      </c>
      <c r="F27" s="23">
        <v>1.2257511174065301</v>
      </c>
      <c r="G27" s="22"/>
    </row>
    <row r="28" spans="1:7" x14ac:dyDescent="0.2">
      <c r="A28" s="21" t="s">
        <v>176</v>
      </c>
      <c r="B28" s="21" t="s">
        <v>175</v>
      </c>
      <c r="C28" s="21" t="s">
        <v>177</v>
      </c>
      <c r="D28" s="24">
        <v>92500</v>
      </c>
      <c r="E28" s="22">
        <v>2283.64</v>
      </c>
      <c r="F28" s="23">
        <v>1.1243244157830401</v>
      </c>
      <c r="G28" s="22"/>
    </row>
    <row r="29" spans="1:7" x14ac:dyDescent="0.2">
      <c r="A29" s="21" t="s">
        <v>132</v>
      </c>
      <c r="B29" s="21" t="s">
        <v>131</v>
      </c>
      <c r="C29" s="21" t="s">
        <v>133</v>
      </c>
      <c r="D29" s="24">
        <v>155000</v>
      </c>
      <c r="E29" s="22">
        <v>2191.6999999999998</v>
      </c>
      <c r="F29" s="23">
        <v>1.07905879301102</v>
      </c>
      <c r="G29" s="22"/>
    </row>
    <row r="30" spans="1:7" x14ac:dyDescent="0.2">
      <c r="A30" s="21" t="s">
        <v>171</v>
      </c>
      <c r="B30" s="21" t="s">
        <v>170</v>
      </c>
      <c r="C30" s="21" t="s">
        <v>172</v>
      </c>
      <c r="D30" s="24">
        <v>340000</v>
      </c>
      <c r="E30" s="22">
        <v>2169.37</v>
      </c>
      <c r="F30" s="23">
        <v>1.06806486918571</v>
      </c>
      <c r="G30" s="22"/>
    </row>
    <row r="31" spans="1:7" x14ac:dyDescent="0.2">
      <c r="A31" s="21" t="s">
        <v>186</v>
      </c>
      <c r="B31" s="21" t="s">
        <v>185</v>
      </c>
      <c r="C31" s="21" t="s">
        <v>158</v>
      </c>
      <c r="D31" s="24">
        <v>1569848</v>
      </c>
      <c r="E31" s="22">
        <v>2138.1329759999999</v>
      </c>
      <c r="F31" s="23">
        <v>1.0526856724823801</v>
      </c>
      <c r="G31" s="22"/>
    </row>
    <row r="32" spans="1:7" x14ac:dyDescent="0.2">
      <c r="A32" s="21" t="s">
        <v>169</v>
      </c>
      <c r="B32" s="21" t="s">
        <v>168</v>
      </c>
      <c r="C32" s="21" t="s">
        <v>114</v>
      </c>
      <c r="D32" s="24">
        <v>126800</v>
      </c>
      <c r="E32" s="22">
        <v>2123.2026000000001</v>
      </c>
      <c r="F32" s="23">
        <v>1.04533487013454</v>
      </c>
      <c r="G32" s="22"/>
    </row>
    <row r="33" spans="1:7" x14ac:dyDescent="0.2">
      <c r="A33" s="21" t="s">
        <v>179</v>
      </c>
      <c r="B33" s="21" t="s">
        <v>178</v>
      </c>
      <c r="C33" s="21" t="s">
        <v>109</v>
      </c>
      <c r="D33" s="24">
        <v>197400</v>
      </c>
      <c r="E33" s="22">
        <v>1956.6288</v>
      </c>
      <c r="F33" s="23">
        <v>0.96332413710754405</v>
      </c>
      <c r="G33" s="22"/>
    </row>
    <row r="34" spans="1:7" x14ac:dyDescent="0.2">
      <c r="A34" s="21" t="s">
        <v>191</v>
      </c>
      <c r="B34" s="21" t="s">
        <v>190</v>
      </c>
      <c r="C34" s="21" t="s">
        <v>167</v>
      </c>
      <c r="D34" s="24">
        <v>28686</v>
      </c>
      <c r="E34" s="22">
        <v>1865.106348</v>
      </c>
      <c r="F34" s="23">
        <v>0.918264089387268</v>
      </c>
      <c r="G34" s="22"/>
    </row>
    <row r="35" spans="1:7" x14ac:dyDescent="0.2">
      <c r="A35" s="21" t="s">
        <v>174</v>
      </c>
      <c r="B35" s="21" t="s">
        <v>173</v>
      </c>
      <c r="C35" s="21" t="s">
        <v>150</v>
      </c>
      <c r="D35" s="24">
        <v>149913</v>
      </c>
      <c r="E35" s="22">
        <v>1841.0065970000001</v>
      </c>
      <c r="F35" s="23">
        <v>0.906398848603435</v>
      </c>
      <c r="G35" s="22"/>
    </row>
    <row r="36" spans="1:7" x14ac:dyDescent="0.2">
      <c r="A36" s="21" t="s">
        <v>193</v>
      </c>
      <c r="B36" s="21" t="s">
        <v>192</v>
      </c>
      <c r="C36" s="21" t="s">
        <v>194</v>
      </c>
      <c r="D36" s="24">
        <v>170100</v>
      </c>
      <c r="E36" s="22">
        <v>1759.93965</v>
      </c>
      <c r="F36" s="23">
        <v>0.86648645092906895</v>
      </c>
      <c r="G36" s="22"/>
    </row>
    <row r="37" spans="1:7" x14ac:dyDescent="0.2">
      <c r="A37" s="21" t="s">
        <v>181</v>
      </c>
      <c r="B37" s="21" t="s">
        <v>180</v>
      </c>
      <c r="C37" s="21" t="s">
        <v>158</v>
      </c>
      <c r="D37" s="24">
        <v>595000</v>
      </c>
      <c r="E37" s="22">
        <v>1723.12</v>
      </c>
      <c r="F37" s="23">
        <v>0.84835871123472695</v>
      </c>
      <c r="G37" s="22"/>
    </row>
    <row r="38" spans="1:7" x14ac:dyDescent="0.2">
      <c r="A38" s="21" t="s">
        <v>209</v>
      </c>
      <c r="B38" s="21" t="s">
        <v>208</v>
      </c>
      <c r="C38" s="21" t="s">
        <v>120</v>
      </c>
      <c r="D38" s="24">
        <v>120000</v>
      </c>
      <c r="E38" s="22">
        <v>1625.88</v>
      </c>
      <c r="F38" s="23">
        <v>0.80048369319740798</v>
      </c>
      <c r="G38" s="22"/>
    </row>
    <row r="39" spans="1:7" x14ac:dyDescent="0.2">
      <c r="A39" s="21" t="s">
        <v>183</v>
      </c>
      <c r="B39" s="21" t="s">
        <v>182</v>
      </c>
      <c r="C39" s="21" t="s">
        <v>184</v>
      </c>
      <c r="D39" s="24">
        <v>550000</v>
      </c>
      <c r="E39" s="22">
        <v>1609.575</v>
      </c>
      <c r="F39" s="23">
        <v>0.79245611021614004</v>
      </c>
      <c r="G39" s="22"/>
    </row>
    <row r="40" spans="1:7" x14ac:dyDescent="0.2">
      <c r="A40" s="21" t="s">
        <v>188</v>
      </c>
      <c r="B40" s="21" t="s">
        <v>187</v>
      </c>
      <c r="C40" s="21" t="s">
        <v>189</v>
      </c>
      <c r="D40" s="24">
        <v>600000</v>
      </c>
      <c r="E40" s="22">
        <v>1575.66</v>
      </c>
      <c r="F40" s="23">
        <v>0.77575844221186596</v>
      </c>
      <c r="G40" s="22"/>
    </row>
    <row r="41" spans="1:7" x14ac:dyDescent="0.2">
      <c r="A41" s="21" t="s">
        <v>199</v>
      </c>
      <c r="B41" s="21" t="s">
        <v>198</v>
      </c>
      <c r="C41" s="21" t="s">
        <v>200</v>
      </c>
      <c r="D41" s="24">
        <v>110000</v>
      </c>
      <c r="E41" s="22">
        <v>1495.45</v>
      </c>
      <c r="F41" s="23">
        <v>0.73626795273455903</v>
      </c>
      <c r="G41" s="22"/>
    </row>
    <row r="42" spans="1:7" x14ac:dyDescent="0.2">
      <c r="A42" s="21" t="s">
        <v>216</v>
      </c>
      <c r="B42" s="21" t="s">
        <v>215</v>
      </c>
      <c r="C42" s="21" t="s">
        <v>217</v>
      </c>
      <c r="D42" s="24">
        <v>170000</v>
      </c>
      <c r="E42" s="22">
        <v>1492.94</v>
      </c>
      <c r="F42" s="23">
        <v>0.73503218252401104</v>
      </c>
      <c r="G42" s="22"/>
    </row>
    <row r="43" spans="1:7" x14ac:dyDescent="0.2">
      <c r="A43" s="21" t="s">
        <v>202</v>
      </c>
      <c r="B43" s="21" t="s">
        <v>201</v>
      </c>
      <c r="C43" s="21" t="s">
        <v>147</v>
      </c>
      <c r="D43" s="24">
        <v>182000</v>
      </c>
      <c r="E43" s="22">
        <v>1463.462</v>
      </c>
      <c r="F43" s="23">
        <v>0.72051902146164903</v>
      </c>
      <c r="G43" s="22"/>
    </row>
    <row r="44" spans="1:7" x14ac:dyDescent="0.2">
      <c r="A44" s="21" t="s">
        <v>204</v>
      </c>
      <c r="B44" s="21" t="s">
        <v>203</v>
      </c>
      <c r="C44" s="21" t="s">
        <v>205</v>
      </c>
      <c r="D44" s="24">
        <v>161776</v>
      </c>
      <c r="E44" s="22">
        <v>1461.565272</v>
      </c>
      <c r="F44" s="23">
        <v>0.71958518880829703</v>
      </c>
      <c r="G44" s="22"/>
    </row>
    <row r="45" spans="1:7" x14ac:dyDescent="0.2">
      <c r="A45" s="21" t="s">
        <v>207</v>
      </c>
      <c r="B45" s="21" t="s">
        <v>206</v>
      </c>
      <c r="C45" s="21" t="s">
        <v>114</v>
      </c>
      <c r="D45" s="24">
        <v>175000</v>
      </c>
      <c r="E45" s="22">
        <v>1419.25</v>
      </c>
      <c r="F45" s="23">
        <v>0.69875174156175202</v>
      </c>
      <c r="G45" s="22"/>
    </row>
    <row r="46" spans="1:7" x14ac:dyDescent="0.2">
      <c r="A46" s="21" t="s">
        <v>228</v>
      </c>
      <c r="B46" s="21" t="s">
        <v>227</v>
      </c>
      <c r="C46" s="21" t="s">
        <v>212</v>
      </c>
      <c r="D46" s="24">
        <v>50000</v>
      </c>
      <c r="E46" s="22">
        <v>1404.925</v>
      </c>
      <c r="F46" s="23">
        <v>0.69169898926450202</v>
      </c>
      <c r="G46" s="22"/>
    </row>
    <row r="47" spans="1:7" x14ac:dyDescent="0.2">
      <c r="A47" s="21" t="s">
        <v>196</v>
      </c>
      <c r="B47" s="21" t="s">
        <v>195</v>
      </c>
      <c r="C47" s="21" t="s">
        <v>197</v>
      </c>
      <c r="D47" s="24">
        <v>209400</v>
      </c>
      <c r="E47" s="22">
        <v>1404.3411000000001</v>
      </c>
      <c r="F47" s="23">
        <v>0.69141151268046297</v>
      </c>
      <c r="G47" s="22"/>
    </row>
    <row r="48" spans="1:7" x14ac:dyDescent="0.2">
      <c r="A48" s="21" t="s">
        <v>214</v>
      </c>
      <c r="B48" s="21" t="s">
        <v>213</v>
      </c>
      <c r="C48" s="21" t="s">
        <v>194</v>
      </c>
      <c r="D48" s="24">
        <v>37000</v>
      </c>
      <c r="E48" s="22">
        <v>1229.1769999999999</v>
      </c>
      <c r="F48" s="23">
        <v>0.60517144226714803</v>
      </c>
      <c r="G48" s="22"/>
    </row>
    <row r="49" spans="1:9" x14ac:dyDescent="0.2">
      <c r="A49" s="21" t="s">
        <v>211</v>
      </c>
      <c r="B49" s="21" t="s">
        <v>210</v>
      </c>
      <c r="C49" s="21" t="s">
        <v>212</v>
      </c>
      <c r="D49" s="24">
        <v>240000</v>
      </c>
      <c r="E49" s="22">
        <v>1139.04</v>
      </c>
      <c r="F49" s="23">
        <v>0.56079350622406099</v>
      </c>
      <c r="G49" s="22"/>
    </row>
    <row r="50" spans="1:9" x14ac:dyDescent="0.2">
      <c r="A50" s="21" t="s">
        <v>219</v>
      </c>
      <c r="B50" s="21" t="s">
        <v>218</v>
      </c>
      <c r="C50" s="21" t="s">
        <v>220</v>
      </c>
      <c r="D50" s="24">
        <v>787000</v>
      </c>
      <c r="E50" s="22">
        <v>1059.4594</v>
      </c>
      <c r="F50" s="23">
        <v>0.52161289474297601</v>
      </c>
      <c r="G50" s="22"/>
    </row>
    <row r="51" spans="1:9" x14ac:dyDescent="0.2">
      <c r="A51" s="21" t="s">
        <v>234</v>
      </c>
      <c r="B51" s="21" t="s">
        <v>233</v>
      </c>
      <c r="C51" s="21" t="s">
        <v>205</v>
      </c>
      <c r="D51" s="24">
        <v>25000</v>
      </c>
      <c r="E51" s="22">
        <v>1010.9625</v>
      </c>
      <c r="F51" s="23">
        <v>0.497735992621894</v>
      </c>
      <c r="G51" s="22"/>
    </row>
    <row r="52" spans="1:9" x14ac:dyDescent="0.2">
      <c r="A52" s="21" t="s">
        <v>225</v>
      </c>
      <c r="B52" s="21" t="s">
        <v>224</v>
      </c>
      <c r="C52" s="21" t="s">
        <v>226</v>
      </c>
      <c r="D52" s="24">
        <v>37400</v>
      </c>
      <c r="E52" s="22">
        <v>913.36410000000001</v>
      </c>
      <c r="F52" s="23">
        <v>0.44968452038399298</v>
      </c>
      <c r="G52" s="22"/>
    </row>
    <row r="53" spans="1:9" x14ac:dyDescent="0.2">
      <c r="A53" s="21" t="s">
        <v>222</v>
      </c>
      <c r="B53" s="21" t="s">
        <v>221</v>
      </c>
      <c r="C53" s="21" t="s">
        <v>223</v>
      </c>
      <c r="D53" s="24">
        <v>90000</v>
      </c>
      <c r="E53" s="22">
        <v>906.97500000000002</v>
      </c>
      <c r="F53" s="23">
        <v>0.44653891900860998</v>
      </c>
      <c r="G53" s="22"/>
    </row>
    <row r="54" spans="1:9" x14ac:dyDescent="0.2">
      <c r="A54" s="21" t="s">
        <v>232</v>
      </c>
      <c r="B54" s="21" t="s">
        <v>231</v>
      </c>
      <c r="C54" s="21" t="s">
        <v>120</v>
      </c>
      <c r="D54" s="24">
        <v>250646</v>
      </c>
      <c r="E54" s="22">
        <v>870.24291200000005</v>
      </c>
      <c r="F54" s="23">
        <v>0.428454289478084</v>
      </c>
      <c r="G54" s="22"/>
    </row>
    <row r="55" spans="1:9" x14ac:dyDescent="0.2">
      <c r="A55" s="21" t="s">
        <v>230</v>
      </c>
      <c r="B55" s="21" t="s">
        <v>229</v>
      </c>
      <c r="C55" s="21" t="s">
        <v>150</v>
      </c>
      <c r="D55" s="24">
        <v>350000</v>
      </c>
      <c r="E55" s="22">
        <v>815.15</v>
      </c>
      <c r="F55" s="23">
        <v>0.40132991519046102</v>
      </c>
      <c r="G55" s="22"/>
    </row>
    <row r="56" spans="1:9" x14ac:dyDescent="0.2">
      <c r="A56" s="21" t="s">
        <v>236</v>
      </c>
      <c r="B56" s="21" t="s">
        <v>235</v>
      </c>
      <c r="C56" s="21" t="s">
        <v>237</v>
      </c>
      <c r="D56" s="24">
        <v>120000</v>
      </c>
      <c r="E56" s="22">
        <v>638.88</v>
      </c>
      <c r="F56" s="23">
        <v>0.31454536737641198</v>
      </c>
      <c r="G56" s="22"/>
    </row>
    <row r="57" spans="1:9" x14ac:dyDescent="0.2">
      <c r="A57" s="20" t="s">
        <v>29</v>
      </c>
      <c r="B57" s="20"/>
      <c r="C57" s="20"/>
      <c r="D57" s="20"/>
      <c r="E57" s="25">
        <f>SUM(E7:E56)</f>
        <v>137964.26465499998</v>
      </c>
      <c r="F57" s="26">
        <f>SUM(F7:F56)</f>
        <v>67.925150749316728</v>
      </c>
      <c r="G57" s="25"/>
      <c r="H57" s="14"/>
      <c r="I57" s="14"/>
    </row>
    <row r="58" spans="1:9" x14ac:dyDescent="0.2">
      <c r="A58" s="21"/>
      <c r="B58" s="21"/>
      <c r="C58" s="21"/>
      <c r="D58" s="21"/>
      <c r="E58" s="22"/>
      <c r="F58" s="23"/>
      <c r="G58" s="22"/>
    </row>
    <row r="59" spans="1:9" x14ac:dyDescent="0.2">
      <c r="A59" s="20" t="s">
        <v>327</v>
      </c>
      <c r="B59" s="21"/>
      <c r="C59" s="21"/>
      <c r="D59" s="21"/>
      <c r="E59" s="22"/>
      <c r="F59" s="23"/>
      <c r="G59" s="22"/>
    </row>
    <row r="60" spans="1:9" x14ac:dyDescent="0.2">
      <c r="A60" s="21"/>
      <c r="B60" s="21" t="s">
        <v>328</v>
      </c>
      <c r="C60" s="21" t="s">
        <v>217</v>
      </c>
      <c r="D60" s="24">
        <v>27500</v>
      </c>
      <c r="E60" s="22">
        <v>2.7499999999999998E-3</v>
      </c>
      <c r="F60" s="23">
        <v>1.3539315055802799E-6</v>
      </c>
      <c r="G60" s="22"/>
    </row>
    <row r="61" spans="1:9" x14ac:dyDescent="0.2">
      <c r="A61" s="21" t="s">
        <v>330</v>
      </c>
      <c r="B61" s="21" t="s">
        <v>329</v>
      </c>
      <c r="C61" s="21" t="s">
        <v>331</v>
      </c>
      <c r="D61" s="24">
        <v>27000</v>
      </c>
      <c r="E61" s="22">
        <v>2.7000000000000001E-3</v>
      </c>
      <c r="F61" s="23">
        <v>1.3293145691151901E-6</v>
      </c>
      <c r="G61" s="22"/>
    </row>
    <row r="62" spans="1:9" x14ac:dyDescent="0.2">
      <c r="A62" s="20" t="s">
        <v>29</v>
      </c>
      <c r="B62" s="20"/>
      <c r="C62" s="20"/>
      <c r="D62" s="20"/>
      <c r="E62" s="25">
        <f>SUM(E59:E61)</f>
        <v>5.45E-3</v>
      </c>
      <c r="F62" s="26">
        <f>SUM(F59:F61)</f>
        <v>2.68324607469547E-6</v>
      </c>
      <c r="G62" s="25"/>
      <c r="H62" s="14"/>
      <c r="I62" s="14"/>
    </row>
    <row r="63" spans="1:9" x14ac:dyDescent="0.2">
      <c r="A63" s="21"/>
      <c r="B63" s="21"/>
      <c r="C63" s="21"/>
      <c r="D63" s="21"/>
      <c r="E63" s="22"/>
      <c r="F63" s="23"/>
      <c r="G63" s="22"/>
    </row>
    <row r="64" spans="1:9" x14ac:dyDescent="0.2">
      <c r="A64" s="20" t="s">
        <v>25</v>
      </c>
      <c r="B64" s="21"/>
      <c r="C64" s="21"/>
      <c r="D64" s="21"/>
      <c r="E64" s="22"/>
      <c r="F64" s="23"/>
      <c r="G64" s="22"/>
    </row>
    <row r="65" spans="1:7" x14ac:dyDescent="0.2">
      <c r="A65" s="20" t="s">
        <v>26</v>
      </c>
      <c r="B65" s="21"/>
      <c r="C65" s="21"/>
      <c r="D65" s="21"/>
      <c r="E65" s="22"/>
      <c r="F65" s="23"/>
      <c r="G65" s="22"/>
    </row>
    <row r="66" spans="1:7" x14ac:dyDescent="0.2">
      <c r="A66" s="21" t="s">
        <v>69</v>
      </c>
      <c r="B66" s="21" t="s">
        <v>68</v>
      </c>
      <c r="C66" s="21" t="s">
        <v>70</v>
      </c>
      <c r="D66" s="24">
        <v>5000</v>
      </c>
      <c r="E66" s="22">
        <v>5441.0018578999998</v>
      </c>
      <c r="F66" s="23">
        <v>2.6788159408478802</v>
      </c>
      <c r="G66" s="22">
        <v>7.4455999999999998</v>
      </c>
    </row>
    <row r="67" spans="1:7" x14ac:dyDescent="0.2">
      <c r="A67" s="21" t="s">
        <v>77</v>
      </c>
      <c r="B67" s="21" t="s">
        <v>76</v>
      </c>
      <c r="C67" s="21" t="s">
        <v>61</v>
      </c>
      <c r="D67" s="24">
        <v>5000</v>
      </c>
      <c r="E67" s="22">
        <v>5394.1285615999996</v>
      </c>
      <c r="F67" s="23">
        <v>2.6557384017093502</v>
      </c>
      <c r="G67" s="22">
        <v>7.81</v>
      </c>
    </row>
    <row r="68" spans="1:7" x14ac:dyDescent="0.2">
      <c r="A68" s="21" t="s">
        <v>313</v>
      </c>
      <c r="B68" s="21" t="s">
        <v>312</v>
      </c>
      <c r="C68" s="21" t="s">
        <v>60</v>
      </c>
      <c r="D68" s="24">
        <v>5000</v>
      </c>
      <c r="E68" s="22">
        <v>5138.5789726000003</v>
      </c>
      <c r="F68" s="23">
        <v>2.5299214417874598</v>
      </c>
      <c r="G68" s="22">
        <v>8.3350000000000009</v>
      </c>
    </row>
    <row r="69" spans="1:7" x14ac:dyDescent="0.2">
      <c r="A69" s="21" t="s">
        <v>63</v>
      </c>
      <c r="B69" s="21" t="s">
        <v>62</v>
      </c>
      <c r="C69" s="21" t="s">
        <v>60</v>
      </c>
      <c r="D69" s="24">
        <v>5000</v>
      </c>
      <c r="E69" s="22">
        <v>5136.5623287999997</v>
      </c>
      <c r="F69" s="23">
        <v>2.5289285699415101</v>
      </c>
      <c r="G69" s="22">
        <v>7.9668000000000001</v>
      </c>
    </row>
    <row r="70" spans="1:7" x14ac:dyDescent="0.2">
      <c r="A70" s="21" t="s">
        <v>243</v>
      </c>
      <c r="B70" s="21" t="s">
        <v>242</v>
      </c>
      <c r="C70" s="21" t="s">
        <v>60</v>
      </c>
      <c r="D70" s="24">
        <v>350</v>
      </c>
      <c r="E70" s="22">
        <v>3567.7176644000001</v>
      </c>
      <c r="F70" s="23">
        <v>1.7565255813987199</v>
      </c>
      <c r="G70" s="22">
        <v>8.39</v>
      </c>
    </row>
    <row r="71" spans="1:7" x14ac:dyDescent="0.2">
      <c r="A71" s="21" t="s">
        <v>239</v>
      </c>
      <c r="B71" s="21" t="s">
        <v>238</v>
      </c>
      <c r="C71" s="21" t="s">
        <v>28</v>
      </c>
      <c r="D71" s="24">
        <v>300</v>
      </c>
      <c r="E71" s="22">
        <v>3194.7309040999999</v>
      </c>
      <c r="F71" s="23">
        <v>1.5728897537861699</v>
      </c>
      <c r="G71" s="22">
        <v>7.7175000000000002</v>
      </c>
    </row>
    <row r="72" spans="1:7" x14ac:dyDescent="0.2">
      <c r="A72" s="21" t="s">
        <v>333</v>
      </c>
      <c r="B72" s="21" t="s">
        <v>332</v>
      </c>
      <c r="C72" s="21" t="s">
        <v>334</v>
      </c>
      <c r="D72" s="24">
        <v>2500</v>
      </c>
      <c r="E72" s="22">
        <v>2604.0389725999999</v>
      </c>
      <c r="F72" s="23">
        <v>1.2820692388225701</v>
      </c>
      <c r="G72" s="22">
        <v>8.58</v>
      </c>
    </row>
    <row r="73" spans="1:7" x14ac:dyDescent="0.2">
      <c r="A73" s="21" t="s">
        <v>72</v>
      </c>
      <c r="B73" s="21" t="s">
        <v>71</v>
      </c>
      <c r="C73" s="21" t="s">
        <v>60</v>
      </c>
      <c r="D73" s="24">
        <v>2500</v>
      </c>
      <c r="E73" s="22">
        <v>2593.9547259999999</v>
      </c>
      <c r="F73" s="23">
        <v>1.2771043736655501</v>
      </c>
      <c r="G73" s="22">
        <v>8.3000000000000007</v>
      </c>
    </row>
    <row r="74" spans="1:7" x14ac:dyDescent="0.2">
      <c r="A74" s="21" t="s">
        <v>95</v>
      </c>
      <c r="B74" s="21" t="s">
        <v>94</v>
      </c>
      <c r="C74" s="21" t="s">
        <v>28</v>
      </c>
      <c r="D74" s="24">
        <v>2500</v>
      </c>
      <c r="E74" s="22">
        <v>2592.6029451999998</v>
      </c>
      <c r="F74" s="23">
        <v>1.2764388396241899</v>
      </c>
      <c r="G74" s="22">
        <v>7.63</v>
      </c>
    </row>
    <row r="75" spans="1:7" x14ac:dyDescent="0.2">
      <c r="A75" s="21" t="s">
        <v>79</v>
      </c>
      <c r="B75" s="21" t="s">
        <v>78</v>
      </c>
      <c r="C75" s="21" t="s">
        <v>28</v>
      </c>
      <c r="D75" s="24">
        <v>2500</v>
      </c>
      <c r="E75" s="22">
        <v>2545.6090752999999</v>
      </c>
      <c r="F75" s="23">
        <v>1.25330193743264</v>
      </c>
      <c r="G75" s="22">
        <v>7.84</v>
      </c>
    </row>
    <row r="76" spans="1:7" x14ac:dyDescent="0.2">
      <c r="A76" s="21" t="s">
        <v>81</v>
      </c>
      <c r="B76" s="21" t="s">
        <v>80</v>
      </c>
      <c r="C76" s="21" t="s">
        <v>28</v>
      </c>
      <c r="D76" s="24">
        <v>2500</v>
      </c>
      <c r="E76" s="22">
        <v>2534.6102740000001</v>
      </c>
      <c r="F76" s="23">
        <v>1.2478868015767599</v>
      </c>
      <c r="G76" s="22">
        <v>7.9188999999999998</v>
      </c>
    </row>
    <row r="77" spans="1:7" x14ac:dyDescent="0.2">
      <c r="A77" s="21" t="s">
        <v>87</v>
      </c>
      <c r="B77" s="21" t="s">
        <v>86</v>
      </c>
      <c r="C77" s="21" t="s">
        <v>28</v>
      </c>
      <c r="D77" s="24">
        <v>250</v>
      </c>
      <c r="E77" s="22">
        <v>2503.5170204999999</v>
      </c>
      <c r="F77" s="23">
        <v>1.2325783886587001</v>
      </c>
      <c r="G77" s="22">
        <v>7.73</v>
      </c>
    </row>
    <row r="78" spans="1:7" x14ac:dyDescent="0.2">
      <c r="A78" s="21" t="s">
        <v>336</v>
      </c>
      <c r="B78" s="21" t="s">
        <v>335</v>
      </c>
      <c r="C78" s="21" t="s">
        <v>28</v>
      </c>
      <c r="D78" s="24">
        <v>250</v>
      </c>
      <c r="E78" s="22">
        <v>2471.0389384</v>
      </c>
      <c r="F78" s="23">
        <v>1.21658817098743</v>
      </c>
      <c r="G78" s="22">
        <v>7.7549999999999999</v>
      </c>
    </row>
    <row r="79" spans="1:7" x14ac:dyDescent="0.2">
      <c r="A79" s="21" t="s">
        <v>338</v>
      </c>
      <c r="B79" s="21" t="s">
        <v>337</v>
      </c>
      <c r="C79" s="21" t="s">
        <v>28</v>
      </c>
      <c r="D79" s="24">
        <v>2000</v>
      </c>
      <c r="E79" s="22">
        <v>2055.3349862999999</v>
      </c>
      <c r="F79" s="23">
        <v>1.01192101544472</v>
      </c>
      <c r="G79" s="22">
        <v>7.64</v>
      </c>
    </row>
    <row r="80" spans="1:7" x14ac:dyDescent="0.2">
      <c r="A80" s="21" t="s">
        <v>74</v>
      </c>
      <c r="B80" s="21" t="s">
        <v>73</v>
      </c>
      <c r="C80" s="21" t="s">
        <v>75</v>
      </c>
      <c r="D80" s="24">
        <v>2000</v>
      </c>
      <c r="E80" s="22">
        <v>2012.3822192</v>
      </c>
      <c r="F80" s="23">
        <v>0.99077370467070902</v>
      </c>
      <c r="G80" s="22">
        <v>8.0500000000000007</v>
      </c>
    </row>
    <row r="81" spans="1:9" x14ac:dyDescent="0.2">
      <c r="A81" s="21" t="s">
        <v>83</v>
      </c>
      <c r="B81" s="21" t="s">
        <v>82</v>
      </c>
      <c r="C81" s="21" t="s">
        <v>28</v>
      </c>
      <c r="D81" s="24">
        <v>3500</v>
      </c>
      <c r="E81" s="22">
        <v>1886.367</v>
      </c>
      <c r="F81" s="23">
        <v>0.92873153177707801</v>
      </c>
      <c r="G81" s="22">
        <v>6.5425000000000004</v>
      </c>
    </row>
    <row r="82" spans="1:9" x14ac:dyDescent="0.2">
      <c r="A82" s="21" t="s">
        <v>89</v>
      </c>
      <c r="B82" s="21" t="s">
        <v>88</v>
      </c>
      <c r="C82" s="21" t="s">
        <v>28</v>
      </c>
      <c r="D82" s="24">
        <v>1000</v>
      </c>
      <c r="E82" s="22">
        <v>1062.2855067999999</v>
      </c>
      <c r="F82" s="23">
        <v>0.52300429657376002</v>
      </c>
      <c r="G82" s="22">
        <v>7.835</v>
      </c>
    </row>
    <row r="83" spans="1:9" x14ac:dyDescent="0.2">
      <c r="A83" s="21" t="s">
        <v>340</v>
      </c>
      <c r="B83" s="21" t="s">
        <v>339</v>
      </c>
      <c r="C83" s="21" t="s">
        <v>28</v>
      </c>
      <c r="D83" s="24">
        <v>100</v>
      </c>
      <c r="E83" s="22">
        <v>1036.441726</v>
      </c>
      <c r="F83" s="23">
        <v>0.51028040237433003</v>
      </c>
      <c r="G83" s="22">
        <v>7.8023999999999996</v>
      </c>
    </row>
    <row r="84" spans="1:9" x14ac:dyDescent="0.2">
      <c r="A84" s="21" t="s">
        <v>241</v>
      </c>
      <c r="B84" s="21" t="s">
        <v>240</v>
      </c>
      <c r="C84" s="21" t="s">
        <v>28</v>
      </c>
      <c r="D84" s="24">
        <v>1000</v>
      </c>
      <c r="E84" s="22">
        <v>1029.2498356000001</v>
      </c>
      <c r="F84" s="23">
        <v>0.50673955619351596</v>
      </c>
      <c r="G84" s="22">
        <v>7.62</v>
      </c>
    </row>
    <row r="85" spans="1:9" x14ac:dyDescent="0.2">
      <c r="A85" s="21" t="s">
        <v>342</v>
      </c>
      <c r="B85" s="21" t="s">
        <v>341</v>
      </c>
      <c r="C85" s="21" t="s">
        <v>61</v>
      </c>
      <c r="D85" s="24">
        <v>100</v>
      </c>
      <c r="E85" s="22">
        <v>1010.4940959</v>
      </c>
      <c r="F85" s="23">
        <v>0.49750537914249998</v>
      </c>
      <c r="G85" s="22">
        <v>7.7649999999999997</v>
      </c>
    </row>
    <row r="86" spans="1:9" x14ac:dyDescent="0.2">
      <c r="A86" s="21" t="s">
        <v>101</v>
      </c>
      <c r="B86" s="21" t="s">
        <v>100</v>
      </c>
      <c r="C86" s="21" t="s">
        <v>28</v>
      </c>
      <c r="D86" s="24">
        <v>500</v>
      </c>
      <c r="E86" s="22">
        <v>534.80910960000006</v>
      </c>
      <c r="F86" s="23">
        <v>0.26330723743955597</v>
      </c>
      <c r="G86" s="22">
        <v>7.51</v>
      </c>
    </row>
    <row r="87" spans="1:9" x14ac:dyDescent="0.2">
      <c r="A87" s="21" t="s">
        <v>344</v>
      </c>
      <c r="B87" s="21" t="s">
        <v>343</v>
      </c>
      <c r="C87" s="21" t="s">
        <v>28</v>
      </c>
      <c r="D87" s="24">
        <v>50</v>
      </c>
      <c r="E87" s="22">
        <v>523.21074659999999</v>
      </c>
      <c r="F87" s="23">
        <v>0.257596914138154</v>
      </c>
      <c r="G87" s="22">
        <v>7.9500999999999999</v>
      </c>
    </row>
    <row r="88" spans="1:9" x14ac:dyDescent="0.2">
      <c r="A88" s="20" t="s">
        <v>29</v>
      </c>
      <c r="B88" s="20"/>
      <c r="C88" s="20"/>
      <c r="D88" s="20"/>
      <c r="E88" s="25">
        <f>SUM(E65:E87)</f>
        <v>56868.667467400002</v>
      </c>
      <c r="F88" s="26">
        <f>SUM(F65:F87)</f>
        <v>27.998647477993256</v>
      </c>
      <c r="G88" s="25"/>
      <c r="H88" s="14"/>
      <c r="I88" s="14"/>
    </row>
    <row r="89" spans="1:9" x14ac:dyDescent="0.2">
      <c r="A89" s="21"/>
      <c r="B89" s="21"/>
      <c r="C89" s="21"/>
      <c r="D89" s="21"/>
      <c r="E89" s="22"/>
      <c r="F89" s="23"/>
      <c r="G89" s="22"/>
    </row>
    <row r="90" spans="1:9" x14ac:dyDescent="0.2">
      <c r="A90" s="20" t="s">
        <v>36</v>
      </c>
      <c r="B90" s="21"/>
      <c r="C90" s="21"/>
      <c r="D90" s="21"/>
      <c r="E90" s="22"/>
      <c r="F90" s="23"/>
      <c r="G90" s="22"/>
    </row>
    <row r="91" spans="1:9" x14ac:dyDescent="0.2">
      <c r="A91" s="21" t="s">
        <v>245</v>
      </c>
      <c r="B91" s="21" t="s">
        <v>244</v>
      </c>
      <c r="C91" s="21" t="s">
        <v>37</v>
      </c>
      <c r="D91" s="24">
        <v>1000000</v>
      </c>
      <c r="E91" s="22">
        <v>1006.2473889</v>
      </c>
      <c r="F91" s="23">
        <v>0.49541456081440299</v>
      </c>
      <c r="G91" s="22">
        <v>6.6811070545124904</v>
      </c>
    </row>
    <row r="92" spans="1:9" x14ac:dyDescent="0.2">
      <c r="A92" s="21" t="s">
        <v>346</v>
      </c>
      <c r="B92" s="21" t="s">
        <v>345</v>
      </c>
      <c r="C92" s="21" t="s">
        <v>37</v>
      </c>
      <c r="D92" s="24">
        <v>20000</v>
      </c>
      <c r="E92" s="22">
        <v>20.50412</v>
      </c>
      <c r="F92" s="23">
        <v>1.0094972386254101E-2</v>
      </c>
      <c r="G92" s="22">
        <v>6.7115929084500001</v>
      </c>
    </row>
    <row r="93" spans="1:9" x14ac:dyDescent="0.2">
      <c r="A93" s="20" t="s">
        <v>29</v>
      </c>
      <c r="B93" s="20"/>
      <c r="C93" s="20"/>
      <c r="D93" s="20"/>
      <c r="E93" s="25">
        <f>SUM(E91:E92)</f>
        <v>1026.7515089000001</v>
      </c>
      <c r="F93" s="26">
        <f>SUM(F91:F92)</f>
        <v>0.50550953320065706</v>
      </c>
      <c r="G93" s="25"/>
      <c r="H93" s="14"/>
      <c r="I93" s="14"/>
    </row>
    <row r="94" spans="1:9" x14ac:dyDescent="0.2">
      <c r="A94" s="21"/>
      <c r="B94" s="21"/>
      <c r="C94" s="21"/>
      <c r="D94" s="21"/>
      <c r="E94" s="22"/>
      <c r="F94" s="23"/>
      <c r="G94" s="22"/>
    </row>
    <row r="95" spans="1:9" x14ac:dyDescent="0.2">
      <c r="A95" s="20" t="s">
        <v>39</v>
      </c>
      <c r="B95" s="20"/>
      <c r="C95" s="20"/>
      <c r="D95" s="20"/>
      <c r="E95" s="25">
        <f>E57+E62+E88+E93</f>
        <v>195859.68908129996</v>
      </c>
      <c r="F95" s="26">
        <f>F57+F62+F88+F93</f>
        <v>96.429310443756719</v>
      </c>
      <c r="G95" s="25"/>
      <c r="H95" s="14"/>
      <c r="I95" s="14"/>
    </row>
    <row r="96" spans="1:9" x14ac:dyDescent="0.2">
      <c r="A96" s="20"/>
      <c r="B96" s="20"/>
      <c r="C96" s="20"/>
      <c r="D96" s="20"/>
      <c r="E96" s="25"/>
      <c r="F96" s="26"/>
      <c r="G96" s="25"/>
      <c r="H96" s="14"/>
      <c r="I96" s="14"/>
    </row>
    <row r="97" spans="1:9" x14ac:dyDescent="0.2">
      <c r="A97" s="20" t="s">
        <v>41</v>
      </c>
      <c r="B97" s="20"/>
      <c r="C97" s="20"/>
      <c r="D97" s="20"/>
      <c r="E97" s="25">
        <f>E99-(E57+E62+E88+E93)</f>
        <v>7252.5059349000512</v>
      </c>
      <c r="F97" s="26">
        <f>F99-(F57+F62+F88+F93)</f>
        <v>3.5706895562432805</v>
      </c>
      <c r="G97" s="25"/>
      <c r="H97" s="14"/>
      <c r="I97" s="14"/>
    </row>
    <row r="98" spans="1:9" x14ac:dyDescent="0.2">
      <c r="A98" s="20"/>
      <c r="B98" s="20"/>
      <c r="C98" s="20"/>
      <c r="D98" s="20"/>
      <c r="E98" s="25"/>
      <c r="F98" s="26"/>
      <c r="G98" s="25"/>
      <c r="H98" s="14"/>
      <c r="I98" s="14"/>
    </row>
    <row r="99" spans="1:9" x14ac:dyDescent="0.2">
      <c r="A99" s="27" t="s">
        <v>40</v>
      </c>
      <c r="B99" s="27"/>
      <c r="C99" s="27"/>
      <c r="D99" s="27"/>
      <c r="E99" s="28">
        <v>203112.19501620001</v>
      </c>
      <c r="F99" s="29">
        <v>100</v>
      </c>
      <c r="G99" s="28"/>
      <c r="H99" s="14"/>
      <c r="I99" s="14"/>
    </row>
    <row r="100" spans="1:9" x14ac:dyDescent="0.2">
      <c r="F100" s="11" t="s">
        <v>771</v>
      </c>
    </row>
    <row r="101" spans="1:9" x14ac:dyDescent="0.2">
      <c r="A101" s="14" t="s">
        <v>42</v>
      </c>
    </row>
    <row r="102" spans="1:9" x14ac:dyDescent="0.2">
      <c r="A102" s="14" t="s">
        <v>347</v>
      </c>
    </row>
    <row r="104" spans="1:9" x14ac:dyDescent="0.2">
      <c r="A104" s="14" t="s">
        <v>43</v>
      </c>
    </row>
    <row r="105" spans="1:9" x14ac:dyDescent="0.2">
      <c r="A105" s="14" t="s">
        <v>44</v>
      </c>
    </row>
    <row r="106" spans="1:9" x14ac:dyDescent="0.2">
      <c r="A106" s="14" t="s">
        <v>45</v>
      </c>
      <c r="B106" s="14"/>
      <c r="C106" s="30" t="s">
        <v>47</v>
      </c>
      <c r="D106" s="14" t="s">
        <v>46</v>
      </c>
    </row>
    <row r="107" spans="1:9" x14ac:dyDescent="0.2">
      <c r="A107" s="7" t="s">
        <v>48</v>
      </c>
      <c r="C107" s="31">
        <v>264.94459999999998</v>
      </c>
      <c r="D107" s="31">
        <v>256.32119999999998</v>
      </c>
    </row>
    <row r="108" spans="1:9" x14ac:dyDescent="0.2">
      <c r="A108" s="7" t="s">
        <v>49</v>
      </c>
      <c r="C108" s="31">
        <v>30.907599999999999</v>
      </c>
      <c r="D108" s="31">
        <v>29.901599999999998</v>
      </c>
    </row>
    <row r="109" spans="1:9" x14ac:dyDescent="0.2">
      <c r="A109" s="7" t="s">
        <v>50</v>
      </c>
      <c r="C109" s="31">
        <v>299.67349999999999</v>
      </c>
      <c r="D109" s="31">
        <v>291.49400000000003</v>
      </c>
    </row>
    <row r="110" spans="1:9" x14ac:dyDescent="0.2">
      <c r="A110" s="7" t="s">
        <v>51</v>
      </c>
      <c r="C110" s="31">
        <v>36.3324</v>
      </c>
      <c r="D110" s="31">
        <v>35.337299999999999</v>
      </c>
    </row>
    <row r="112" spans="1:9" x14ac:dyDescent="0.2">
      <c r="A112" s="7" t="s">
        <v>52</v>
      </c>
    </row>
    <row r="114" spans="1:5" x14ac:dyDescent="0.2">
      <c r="A114" s="14" t="s">
        <v>53</v>
      </c>
      <c r="D114" s="30" t="s">
        <v>54</v>
      </c>
    </row>
    <row r="116" spans="1:5" x14ac:dyDescent="0.2">
      <c r="A116" s="14" t="s">
        <v>348</v>
      </c>
      <c r="D116" s="52">
        <v>0.22919999999999999</v>
      </c>
    </row>
    <row r="118" spans="1:5" x14ac:dyDescent="0.2">
      <c r="A118" s="14" t="s">
        <v>349</v>
      </c>
      <c r="D118" s="32">
        <v>2.84843962454925</v>
      </c>
      <c r="E118" s="10" t="s">
        <v>55</v>
      </c>
    </row>
    <row r="120" spans="1:5" x14ac:dyDescent="0.2">
      <c r="A120" s="14" t="s">
        <v>350</v>
      </c>
      <c r="D120" s="30" t="s">
        <v>54</v>
      </c>
    </row>
    <row r="121" spans="1:5" x14ac:dyDescent="0.2">
      <c r="A121" s="62" t="s">
        <v>941</v>
      </c>
      <c r="D121" s="30"/>
    </row>
    <row r="122" spans="1:5" ht="14.4" x14ac:dyDescent="0.3">
      <c r="A122" s="35" t="s">
        <v>942</v>
      </c>
      <c r="D122" s="30"/>
    </row>
    <row r="124" spans="1:5" x14ac:dyDescent="0.2">
      <c r="A124" s="14" t="s">
        <v>950</v>
      </c>
    </row>
    <row r="125" spans="1:5" x14ac:dyDescent="0.2">
      <c r="A125" s="14"/>
    </row>
    <row r="126" spans="1:5" x14ac:dyDescent="0.2">
      <c r="A126" s="63" t="s">
        <v>948</v>
      </c>
    </row>
    <row r="127" spans="1:5" x14ac:dyDescent="0.2">
      <c r="A127" s="65"/>
    </row>
    <row r="128" spans="1:5" x14ac:dyDescent="0.2">
      <c r="A128" s="66"/>
    </row>
    <row r="129" spans="1:1" x14ac:dyDescent="0.2">
      <c r="A129" s="66"/>
    </row>
    <row r="130" spans="1:1" x14ac:dyDescent="0.2">
      <c r="A130" s="66"/>
    </row>
    <row r="131" spans="1:1" x14ac:dyDescent="0.2">
      <c r="A131" s="66"/>
    </row>
    <row r="132" spans="1:1" x14ac:dyDescent="0.2">
      <c r="A132" s="66"/>
    </row>
    <row r="133" spans="1:1" x14ac:dyDescent="0.2">
      <c r="A133" s="66"/>
    </row>
    <row r="134" spans="1:1" x14ac:dyDescent="0.2">
      <c r="A134" s="66"/>
    </row>
    <row r="135" spans="1:1" x14ac:dyDescent="0.2">
      <c r="A135" s="66"/>
    </row>
    <row r="136" spans="1:1" x14ac:dyDescent="0.2">
      <c r="A136" s="66"/>
    </row>
    <row r="137" spans="1:1" x14ac:dyDescent="0.2">
      <c r="A137" s="66"/>
    </row>
    <row r="138" spans="1:1" x14ac:dyDescent="0.2">
      <c r="A138" s="66"/>
    </row>
    <row r="139" spans="1:1" x14ac:dyDescent="0.2">
      <c r="A139" s="66"/>
    </row>
    <row r="140" spans="1:1" x14ac:dyDescent="0.2">
      <c r="A140" s="66"/>
    </row>
    <row r="141" spans="1:1" x14ac:dyDescent="0.2">
      <c r="A141" s="66"/>
    </row>
    <row r="142" spans="1:1" x14ac:dyDescent="0.2">
      <c r="A142" s="66"/>
    </row>
    <row r="143" spans="1:1" x14ac:dyDescent="0.2">
      <c r="A143" s="66"/>
    </row>
    <row r="144" spans="1:1" x14ac:dyDescent="0.2">
      <c r="A144" s="63" t="s">
        <v>951</v>
      </c>
    </row>
    <row r="145" spans="1:1" x14ac:dyDescent="0.2">
      <c r="A145" s="66"/>
    </row>
    <row r="146" spans="1:1" x14ac:dyDescent="0.2">
      <c r="A146" s="63" t="s">
        <v>949</v>
      </c>
    </row>
    <row r="147" spans="1:1" x14ac:dyDescent="0.2">
      <c r="A147" s="66"/>
    </row>
    <row r="148" spans="1:1" x14ac:dyDescent="0.2">
      <c r="A148" s="66"/>
    </row>
    <row r="149" spans="1:1" x14ac:dyDescent="0.2">
      <c r="A149" s="66"/>
    </row>
    <row r="150" spans="1:1" x14ac:dyDescent="0.2">
      <c r="A150" s="66"/>
    </row>
    <row r="151" spans="1:1" x14ac:dyDescent="0.2">
      <c r="A151" s="66"/>
    </row>
    <row r="152" spans="1:1" x14ac:dyDescent="0.2">
      <c r="A152" s="66"/>
    </row>
    <row r="153" spans="1:1" x14ac:dyDescent="0.2">
      <c r="A153" s="66"/>
    </row>
    <row r="154" spans="1:1" x14ac:dyDescent="0.2">
      <c r="A154" s="66"/>
    </row>
    <row r="155" spans="1:1" x14ac:dyDescent="0.2">
      <c r="A155" s="66"/>
    </row>
    <row r="156" spans="1:1" x14ac:dyDescent="0.2">
      <c r="A156" s="66"/>
    </row>
    <row r="157" spans="1:1" x14ac:dyDescent="0.2">
      <c r="A157" s="66"/>
    </row>
    <row r="158" spans="1:1" x14ac:dyDescent="0.2">
      <c r="A158" s="66"/>
    </row>
    <row r="164" spans="1:1" x14ac:dyDescent="0.2">
      <c r="A164" s="7" t="s">
        <v>947</v>
      </c>
    </row>
  </sheetData>
  <mergeCells count="1">
    <mergeCell ref="A1:G1"/>
  </mergeCells>
  <conditionalFormatting sqref="F2:F3">
    <cfRule type="cellIs" dxfId="82" priority="4" stopIfTrue="1" operator="between">
      <formula>0.009</formula>
      <formula>-0.009</formula>
    </cfRule>
  </conditionalFormatting>
  <conditionalFormatting sqref="F5:F158">
    <cfRule type="cellIs" dxfId="81" priority="2" stopIfTrue="1" operator="between">
      <formula>0.009</formula>
      <formula>-0.009</formula>
    </cfRule>
  </conditionalFormatting>
  <conditionalFormatting sqref="F258:F259">
    <cfRule type="cellIs" dxfId="80" priority="1" stopIfTrue="1" operator="between">
      <formula>0.009</formula>
      <formula>-0.009</formula>
    </cfRule>
  </conditionalFormatting>
  <conditionalFormatting sqref="F263:F65536">
    <cfRule type="cellIs" dxfId="79" priority="3" stopIfTrue="1" operator="between">
      <formula>0.009</formula>
      <formula>-0.009</formula>
    </cfRule>
  </conditionalFormatting>
  <hyperlinks>
    <hyperlink ref="A122" r:id="rId1" xr:uid="{00000000-0004-0000-0D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63"/>
  <sheetViews>
    <sheetView workbookViewId="0">
      <selection sqref="A1:G1"/>
    </sheetView>
  </sheetViews>
  <sheetFormatPr defaultColWidth="9.109375" defaultRowHeight="10.199999999999999" x14ac:dyDescent="0.2"/>
  <cols>
    <col min="1" max="1" width="38.6640625" style="7" bestFit="1" customWidth="1"/>
    <col min="2" max="2" width="48.5546875" style="7" bestFit="1" customWidth="1"/>
    <col min="3" max="3" width="25.5546875" style="7" bestFit="1" customWidth="1"/>
    <col min="4" max="4" width="15.109375" style="7" bestFit="1" customWidth="1"/>
    <col min="5" max="5" width="30" style="10" customWidth="1"/>
    <col min="6" max="6" width="31.33203125" style="11" bestFit="1" customWidth="1"/>
    <col min="7" max="7" width="33.6640625" style="10" customWidth="1"/>
    <col min="8" max="8" width="27.5546875" style="7" customWidth="1"/>
    <col min="9" max="16384" width="9.109375" style="7"/>
  </cols>
  <sheetData>
    <row r="1" spans="1:11" s="1" customFormat="1" ht="13.8" x14ac:dyDescent="0.2">
      <c r="A1" s="82" t="s">
        <v>10</v>
      </c>
      <c r="B1" s="83"/>
      <c r="C1" s="83"/>
      <c r="D1" s="83"/>
      <c r="E1" s="83"/>
      <c r="F1" s="83"/>
      <c r="G1" s="83"/>
    </row>
    <row r="2" spans="1:11" s="1" customFormat="1" ht="11.4" x14ac:dyDescent="0.2">
      <c r="E2" s="5"/>
      <c r="F2" s="9"/>
      <c r="G2" s="10"/>
    </row>
    <row r="3" spans="1:11" s="1" customFormat="1" ht="12" x14ac:dyDescent="0.2">
      <c r="A3" s="8" t="s">
        <v>7</v>
      </c>
      <c r="B3" s="2"/>
      <c r="C3" s="3"/>
      <c r="D3" s="3"/>
      <c r="E3" s="4"/>
      <c r="F3" s="9"/>
      <c r="G3" s="10"/>
    </row>
    <row r="4" spans="1:11" s="1" customFormat="1" ht="28.5" customHeight="1" x14ac:dyDescent="0.25">
      <c r="A4" s="37" t="s">
        <v>2</v>
      </c>
      <c r="B4" s="37" t="s">
        <v>0</v>
      </c>
      <c r="C4" s="38" t="s">
        <v>4</v>
      </c>
      <c r="D4" s="38" t="s">
        <v>1</v>
      </c>
      <c r="E4" s="54" t="s">
        <v>6</v>
      </c>
      <c r="F4" s="39" t="s">
        <v>246</v>
      </c>
      <c r="G4" s="54" t="s">
        <v>247</v>
      </c>
      <c r="H4" s="55" t="s">
        <v>248</v>
      </c>
      <c r="I4" s="40" t="s">
        <v>5</v>
      </c>
      <c r="J4" s="36"/>
      <c r="K4" s="36"/>
    </row>
    <row r="5" spans="1:11" x14ac:dyDescent="0.2">
      <c r="A5" s="41" t="s">
        <v>106</v>
      </c>
      <c r="B5" s="42"/>
      <c r="C5" s="42"/>
      <c r="D5" s="42"/>
      <c r="E5" s="43"/>
      <c r="F5" s="44"/>
      <c r="G5" s="43"/>
      <c r="H5" s="42"/>
      <c r="I5" s="42"/>
    </row>
    <row r="6" spans="1:11" x14ac:dyDescent="0.2">
      <c r="A6" s="41" t="s">
        <v>26</v>
      </c>
      <c r="B6" s="42"/>
      <c r="C6" s="42"/>
      <c r="D6" s="42"/>
      <c r="E6" s="43"/>
      <c r="F6" s="44"/>
      <c r="G6" s="43"/>
      <c r="H6" s="42"/>
      <c r="I6" s="42"/>
    </row>
    <row r="7" spans="1:11" x14ac:dyDescent="0.2">
      <c r="A7" s="42" t="s">
        <v>108</v>
      </c>
      <c r="B7" s="42" t="s">
        <v>107</v>
      </c>
      <c r="C7" s="42" t="s">
        <v>109</v>
      </c>
      <c r="D7" s="45">
        <v>887050</v>
      </c>
      <c r="E7" s="43">
        <v>15068.76188</v>
      </c>
      <c r="F7" s="44">
        <v>6.0578195008003197</v>
      </c>
      <c r="G7" s="43">
        <v>-2375.5688</v>
      </c>
      <c r="H7" s="43">
        <v>-0.95500659687462097</v>
      </c>
      <c r="I7" s="46"/>
    </row>
    <row r="8" spans="1:11" x14ac:dyDescent="0.2">
      <c r="A8" s="42" t="s">
        <v>111</v>
      </c>
      <c r="B8" s="42" t="s">
        <v>110</v>
      </c>
      <c r="C8" s="42" t="s">
        <v>109</v>
      </c>
      <c r="D8" s="45">
        <v>870000</v>
      </c>
      <c r="E8" s="43">
        <v>10899.36</v>
      </c>
      <c r="F8" s="44">
        <v>4.3816709083363001</v>
      </c>
      <c r="G8" s="43">
        <v>-1021.0494</v>
      </c>
      <c r="H8" s="43">
        <v>-0.41047386745223902</v>
      </c>
      <c r="I8" s="46"/>
    </row>
    <row r="9" spans="1:11" x14ac:dyDescent="0.2">
      <c r="A9" s="42" t="s">
        <v>113</v>
      </c>
      <c r="B9" s="42" t="s">
        <v>112</v>
      </c>
      <c r="C9" s="42" t="s">
        <v>114</v>
      </c>
      <c r="D9" s="45">
        <v>455000</v>
      </c>
      <c r="E9" s="43">
        <v>8553.09</v>
      </c>
      <c r="F9" s="44">
        <v>3.4384427736474499</v>
      </c>
      <c r="G9" s="43">
        <v>-1638.8707999999999</v>
      </c>
      <c r="H9" s="43">
        <v>-0.65884533650432997</v>
      </c>
      <c r="I9" s="46"/>
    </row>
    <row r="10" spans="1:11" x14ac:dyDescent="0.2">
      <c r="A10" s="42" t="s">
        <v>116</v>
      </c>
      <c r="B10" s="42" t="s">
        <v>115</v>
      </c>
      <c r="C10" s="42" t="s">
        <v>117</v>
      </c>
      <c r="D10" s="45">
        <v>223300</v>
      </c>
      <c r="E10" s="43">
        <v>7966.0042000000003</v>
      </c>
      <c r="F10" s="44">
        <v>3.20242737727947</v>
      </c>
      <c r="G10" s="43">
        <v>-1122.094875</v>
      </c>
      <c r="H10" s="43">
        <v>-0.45109533680700098</v>
      </c>
      <c r="I10" s="46"/>
    </row>
    <row r="11" spans="1:11" x14ac:dyDescent="0.2">
      <c r="A11" s="42" t="s">
        <v>119</v>
      </c>
      <c r="B11" s="42" t="s">
        <v>118</v>
      </c>
      <c r="C11" s="42" t="s">
        <v>120</v>
      </c>
      <c r="D11" s="45">
        <v>485725</v>
      </c>
      <c r="E11" s="43">
        <v>7899.3456749999996</v>
      </c>
      <c r="F11" s="44">
        <v>3.1756298662526699</v>
      </c>
      <c r="G11" s="43">
        <v>-2584.0258875</v>
      </c>
      <c r="H11" s="43">
        <v>-1.0388087977318501</v>
      </c>
      <c r="I11" s="46"/>
    </row>
    <row r="12" spans="1:11" x14ac:dyDescent="0.2">
      <c r="A12" s="42" t="s">
        <v>124</v>
      </c>
      <c r="B12" s="42" t="s">
        <v>123</v>
      </c>
      <c r="C12" s="42" t="s">
        <v>125</v>
      </c>
      <c r="D12" s="45">
        <v>607000</v>
      </c>
      <c r="E12" s="43">
        <v>7679.1570000000002</v>
      </c>
      <c r="F12" s="44">
        <v>3.0871114292441999</v>
      </c>
      <c r="G12" s="43">
        <v>-2330.5417499999999</v>
      </c>
      <c r="H12" s="43">
        <v>-0.93690519320750598</v>
      </c>
      <c r="I12" s="46"/>
    </row>
    <row r="13" spans="1:11" x14ac:dyDescent="0.2">
      <c r="A13" s="42" t="s">
        <v>122</v>
      </c>
      <c r="B13" s="42" t="s">
        <v>121</v>
      </c>
      <c r="C13" s="42" t="s">
        <v>109</v>
      </c>
      <c r="D13" s="45">
        <v>590900</v>
      </c>
      <c r="E13" s="43">
        <v>5826.8648999999996</v>
      </c>
      <c r="F13" s="44">
        <v>2.3424682200730902</v>
      </c>
      <c r="G13" s="43">
        <v>-1114.2562499999999</v>
      </c>
      <c r="H13" s="43">
        <v>-0.44794411736624001</v>
      </c>
      <c r="I13" s="46"/>
    </row>
    <row r="14" spans="1:11" x14ac:dyDescent="0.2">
      <c r="A14" s="42" t="s">
        <v>127</v>
      </c>
      <c r="B14" s="42" t="s">
        <v>126</v>
      </c>
      <c r="C14" s="42" t="s">
        <v>114</v>
      </c>
      <c r="D14" s="45">
        <v>333000</v>
      </c>
      <c r="E14" s="43">
        <v>5745.7484999999997</v>
      </c>
      <c r="F14" s="44">
        <v>2.30985847325594</v>
      </c>
      <c r="G14" s="43">
        <v>-1779.6014250000001</v>
      </c>
      <c r="H14" s="43">
        <v>-0.71542070289964899</v>
      </c>
      <c r="I14" s="46"/>
    </row>
    <row r="15" spans="1:11" x14ac:dyDescent="0.2">
      <c r="A15" s="42" t="s">
        <v>141</v>
      </c>
      <c r="B15" s="42" t="s">
        <v>140</v>
      </c>
      <c r="C15" s="42" t="s">
        <v>109</v>
      </c>
      <c r="D15" s="45">
        <v>632250</v>
      </c>
      <c r="E15" s="43">
        <v>4886.6602499999999</v>
      </c>
      <c r="F15" s="44">
        <v>1.9644948929431101</v>
      </c>
      <c r="G15" s="43">
        <v>-2088.8415</v>
      </c>
      <c r="H15" s="43">
        <v>-0.83973885004950299</v>
      </c>
      <c r="I15" s="46"/>
    </row>
    <row r="16" spans="1:11" x14ac:dyDescent="0.2">
      <c r="A16" s="42" t="s">
        <v>163</v>
      </c>
      <c r="B16" s="42" t="s">
        <v>162</v>
      </c>
      <c r="C16" s="42" t="s">
        <v>164</v>
      </c>
      <c r="D16" s="45">
        <v>2696150</v>
      </c>
      <c r="E16" s="43">
        <v>4775.4208799999997</v>
      </c>
      <c r="F16" s="44">
        <v>1.91977535790704</v>
      </c>
      <c r="G16" s="43">
        <v>-2484.4228199999998</v>
      </c>
      <c r="H16" s="43">
        <v>-0.99876719315637097</v>
      </c>
      <c r="I16" s="46"/>
    </row>
    <row r="17" spans="1:9" x14ac:dyDescent="0.2">
      <c r="A17" s="42" t="s">
        <v>152</v>
      </c>
      <c r="B17" s="42" t="s">
        <v>151</v>
      </c>
      <c r="C17" s="42" t="s">
        <v>153</v>
      </c>
      <c r="D17" s="45">
        <v>647150</v>
      </c>
      <c r="E17" s="43">
        <v>4634.2411499999998</v>
      </c>
      <c r="F17" s="44">
        <v>1.86301944601976</v>
      </c>
      <c r="G17" s="43">
        <v>-2460.7253000000001</v>
      </c>
      <c r="H17" s="43">
        <v>-0.98924051140774405</v>
      </c>
      <c r="I17" s="46"/>
    </row>
    <row r="18" spans="1:9" x14ac:dyDescent="0.2">
      <c r="A18" s="42" t="s">
        <v>129</v>
      </c>
      <c r="B18" s="42" t="s">
        <v>128</v>
      </c>
      <c r="C18" s="42" t="s">
        <v>130</v>
      </c>
      <c r="D18" s="45">
        <v>280000</v>
      </c>
      <c r="E18" s="43">
        <v>3987.2</v>
      </c>
      <c r="F18" s="44">
        <v>1.6029012938116101</v>
      </c>
      <c r="G18" s="43">
        <v>-931.87395000000004</v>
      </c>
      <c r="H18" s="43">
        <v>-0.374624287751889</v>
      </c>
      <c r="I18" s="46"/>
    </row>
    <row r="19" spans="1:9" x14ac:dyDescent="0.2">
      <c r="A19" s="42" t="s">
        <v>149</v>
      </c>
      <c r="B19" s="42" t="s">
        <v>148</v>
      </c>
      <c r="C19" s="42" t="s">
        <v>150</v>
      </c>
      <c r="D19" s="45">
        <v>198000</v>
      </c>
      <c r="E19" s="43">
        <v>3453.0210000000002</v>
      </c>
      <c r="F19" s="44">
        <v>1.3881550532851801</v>
      </c>
      <c r="G19" s="43">
        <v>-958.74012500000003</v>
      </c>
      <c r="H19" s="43">
        <v>-0.38542480607734803</v>
      </c>
      <c r="I19" s="46"/>
    </row>
    <row r="20" spans="1:9" x14ac:dyDescent="0.2">
      <c r="A20" s="42" t="s">
        <v>166</v>
      </c>
      <c r="B20" s="42" t="s">
        <v>165</v>
      </c>
      <c r="C20" s="42" t="s">
        <v>167</v>
      </c>
      <c r="D20" s="45">
        <v>995000</v>
      </c>
      <c r="E20" s="43">
        <v>3416.83</v>
      </c>
      <c r="F20" s="44">
        <v>1.3736058456396301</v>
      </c>
      <c r="G20" s="43">
        <v>-1333.6020000000001</v>
      </c>
      <c r="H20" s="43">
        <v>-0.53612368861099202</v>
      </c>
      <c r="I20" s="46"/>
    </row>
    <row r="21" spans="1:9" x14ac:dyDescent="0.2">
      <c r="A21" s="42" t="s">
        <v>143</v>
      </c>
      <c r="B21" s="42" t="s">
        <v>142</v>
      </c>
      <c r="C21" s="42" t="s">
        <v>144</v>
      </c>
      <c r="D21" s="45">
        <v>48200</v>
      </c>
      <c r="E21" s="43">
        <v>3282.6610000000001</v>
      </c>
      <c r="F21" s="44">
        <v>1.31966832966616</v>
      </c>
      <c r="G21" s="43">
        <v>-719.38125000000002</v>
      </c>
      <c r="H21" s="43">
        <v>-0.28919972320646398</v>
      </c>
      <c r="I21" s="46"/>
    </row>
    <row r="22" spans="1:9" x14ac:dyDescent="0.2">
      <c r="A22" s="42" t="s">
        <v>138</v>
      </c>
      <c r="B22" s="42" t="s">
        <v>137</v>
      </c>
      <c r="C22" s="42" t="s">
        <v>139</v>
      </c>
      <c r="D22" s="45">
        <v>1006000</v>
      </c>
      <c r="E22" s="43">
        <v>3259.44</v>
      </c>
      <c r="F22" s="44">
        <v>1.31033321456192</v>
      </c>
      <c r="G22" s="43">
        <v>-561.40125</v>
      </c>
      <c r="H22" s="43">
        <v>-0.22568990518972101</v>
      </c>
      <c r="I22" s="46"/>
    </row>
    <row r="23" spans="1:9" x14ac:dyDescent="0.2">
      <c r="A23" s="42" t="s">
        <v>146</v>
      </c>
      <c r="B23" s="42" t="s">
        <v>145</v>
      </c>
      <c r="C23" s="42" t="s">
        <v>147</v>
      </c>
      <c r="D23" s="45">
        <v>27000</v>
      </c>
      <c r="E23" s="43">
        <v>3101.6115</v>
      </c>
      <c r="F23" s="44">
        <v>1.2468843013269899</v>
      </c>
      <c r="G23" s="43">
        <v>-92.622399999999999</v>
      </c>
      <c r="H23" s="43">
        <v>-3.72352941402328E-2</v>
      </c>
      <c r="I23" s="46"/>
    </row>
    <row r="24" spans="1:9" x14ac:dyDescent="0.2">
      <c r="A24" s="42" t="s">
        <v>135</v>
      </c>
      <c r="B24" s="42" t="s">
        <v>134</v>
      </c>
      <c r="C24" s="42" t="s">
        <v>136</v>
      </c>
      <c r="D24" s="45">
        <v>1400000</v>
      </c>
      <c r="E24" s="43">
        <v>3084.9</v>
      </c>
      <c r="F24" s="44">
        <v>1.2401660817815601</v>
      </c>
      <c r="G24" s="43"/>
      <c r="H24" s="43"/>
      <c r="I24" s="46"/>
    </row>
    <row r="25" spans="1:9" x14ac:dyDescent="0.2">
      <c r="A25" s="42" t="s">
        <v>157</v>
      </c>
      <c r="B25" s="42" t="s">
        <v>156</v>
      </c>
      <c r="C25" s="42" t="s">
        <v>158</v>
      </c>
      <c r="D25" s="45">
        <v>415000</v>
      </c>
      <c r="E25" s="43">
        <v>2921.1849999999999</v>
      </c>
      <c r="F25" s="44">
        <v>1.17435072631497</v>
      </c>
      <c r="G25" s="43">
        <v>-530.1</v>
      </c>
      <c r="H25" s="43">
        <v>-0.213106434552953</v>
      </c>
      <c r="I25" s="46"/>
    </row>
    <row r="26" spans="1:9" x14ac:dyDescent="0.2">
      <c r="A26" s="42" t="s">
        <v>155</v>
      </c>
      <c r="B26" s="42" t="s">
        <v>154</v>
      </c>
      <c r="C26" s="42" t="s">
        <v>153</v>
      </c>
      <c r="D26" s="45">
        <v>23000</v>
      </c>
      <c r="E26" s="43">
        <v>2831.4495000000002</v>
      </c>
      <c r="F26" s="44">
        <v>1.13827599992783</v>
      </c>
      <c r="G26" s="43"/>
      <c r="H26" s="43"/>
      <c r="I26" s="46"/>
    </row>
    <row r="27" spans="1:9" x14ac:dyDescent="0.2">
      <c r="A27" s="42" t="s">
        <v>219</v>
      </c>
      <c r="B27" s="42" t="s">
        <v>218</v>
      </c>
      <c r="C27" s="42" t="s">
        <v>220</v>
      </c>
      <c r="D27" s="45">
        <v>2085100</v>
      </c>
      <c r="E27" s="43">
        <v>2806.96162</v>
      </c>
      <c r="F27" s="44">
        <v>1.12843158416371</v>
      </c>
      <c r="G27" s="43">
        <v>-1896.0397499999999</v>
      </c>
      <c r="H27" s="43">
        <v>-0.76223027899108098</v>
      </c>
      <c r="I27" s="46"/>
    </row>
    <row r="28" spans="1:9" x14ac:dyDescent="0.2">
      <c r="A28" s="42" t="s">
        <v>179</v>
      </c>
      <c r="B28" s="42" t="s">
        <v>178</v>
      </c>
      <c r="C28" s="42" t="s">
        <v>109</v>
      </c>
      <c r="D28" s="45">
        <v>279000</v>
      </c>
      <c r="E28" s="43">
        <v>2765.4479999999999</v>
      </c>
      <c r="F28" s="44">
        <v>1.1117426206783501</v>
      </c>
      <c r="G28" s="43">
        <v>-753.49</v>
      </c>
      <c r="H28" s="43">
        <v>-0.30291184186248699</v>
      </c>
      <c r="I28" s="46"/>
    </row>
    <row r="29" spans="1:9" x14ac:dyDescent="0.2">
      <c r="A29" s="42" t="s">
        <v>160</v>
      </c>
      <c r="B29" s="42" t="s">
        <v>159</v>
      </c>
      <c r="C29" s="42" t="s">
        <v>161</v>
      </c>
      <c r="D29" s="45">
        <v>150000</v>
      </c>
      <c r="E29" s="43">
        <v>2590.1999999999998</v>
      </c>
      <c r="F29" s="44">
        <v>1.04129086357113</v>
      </c>
      <c r="G29" s="43"/>
      <c r="H29" s="43"/>
      <c r="I29" s="46"/>
    </row>
    <row r="30" spans="1:9" x14ac:dyDescent="0.2">
      <c r="A30" s="42" t="s">
        <v>171</v>
      </c>
      <c r="B30" s="42" t="s">
        <v>170</v>
      </c>
      <c r="C30" s="42" t="s">
        <v>172</v>
      </c>
      <c r="D30" s="45">
        <v>398000</v>
      </c>
      <c r="E30" s="43">
        <v>2539.4389999999999</v>
      </c>
      <c r="F30" s="44">
        <v>1.0208843445665301</v>
      </c>
      <c r="G30" s="43">
        <v>-535.79240000000004</v>
      </c>
      <c r="H30" s="43">
        <v>-0.215394846301772</v>
      </c>
      <c r="I30" s="46"/>
    </row>
    <row r="31" spans="1:9" x14ac:dyDescent="0.2">
      <c r="A31" s="42" t="s">
        <v>183</v>
      </c>
      <c r="B31" s="42" t="s">
        <v>182</v>
      </c>
      <c r="C31" s="42" t="s">
        <v>184</v>
      </c>
      <c r="D31" s="45">
        <v>850000</v>
      </c>
      <c r="E31" s="43">
        <v>2487.5250000000001</v>
      </c>
      <c r="F31" s="44">
        <v>1.00001430600138</v>
      </c>
      <c r="G31" s="43">
        <v>-1379.24325</v>
      </c>
      <c r="H31" s="43">
        <v>-0.55447200790176698</v>
      </c>
      <c r="I31" s="46"/>
    </row>
    <row r="32" spans="1:9" x14ac:dyDescent="0.2">
      <c r="A32" s="42" t="s">
        <v>186</v>
      </c>
      <c r="B32" s="42" t="s">
        <v>185</v>
      </c>
      <c r="C32" s="42" t="s">
        <v>158</v>
      </c>
      <c r="D32" s="45">
        <v>1743819</v>
      </c>
      <c r="E32" s="43">
        <v>2375.0814780000001</v>
      </c>
      <c r="F32" s="44">
        <v>0.95481068769918398</v>
      </c>
      <c r="G32" s="43"/>
      <c r="H32" s="43"/>
      <c r="I32" s="46"/>
    </row>
    <row r="33" spans="1:9" x14ac:dyDescent="0.2">
      <c r="A33" s="42" t="s">
        <v>176</v>
      </c>
      <c r="B33" s="42" t="s">
        <v>175</v>
      </c>
      <c r="C33" s="42" t="s">
        <v>177</v>
      </c>
      <c r="D33" s="45">
        <v>95000</v>
      </c>
      <c r="E33" s="43">
        <v>2345.36</v>
      </c>
      <c r="F33" s="44">
        <v>0.94286230398625404</v>
      </c>
      <c r="G33" s="43"/>
      <c r="H33" s="43"/>
      <c r="I33" s="46"/>
    </row>
    <row r="34" spans="1:9" x14ac:dyDescent="0.2">
      <c r="A34" s="42" t="s">
        <v>191</v>
      </c>
      <c r="B34" s="42" t="s">
        <v>190</v>
      </c>
      <c r="C34" s="42" t="s">
        <v>167</v>
      </c>
      <c r="D34" s="45">
        <v>35000</v>
      </c>
      <c r="E34" s="43">
        <v>2275.63</v>
      </c>
      <c r="F34" s="44">
        <v>0.91483002388556101</v>
      </c>
      <c r="G34" s="43"/>
      <c r="H34" s="43"/>
      <c r="I34" s="46"/>
    </row>
    <row r="35" spans="1:9" x14ac:dyDescent="0.2">
      <c r="A35" s="42" t="s">
        <v>132</v>
      </c>
      <c r="B35" s="42" t="s">
        <v>131</v>
      </c>
      <c r="C35" s="42" t="s">
        <v>133</v>
      </c>
      <c r="D35" s="45">
        <v>156379</v>
      </c>
      <c r="E35" s="43">
        <v>2211.1990599999999</v>
      </c>
      <c r="F35" s="44">
        <v>0.88892802822758099</v>
      </c>
      <c r="G35" s="43"/>
      <c r="H35" s="43"/>
      <c r="I35" s="46"/>
    </row>
    <row r="36" spans="1:9" x14ac:dyDescent="0.2">
      <c r="A36" s="42" t="s">
        <v>169</v>
      </c>
      <c r="B36" s="42" t="s">
        <v>168</v>
      </c>
      <c r="C36" s="42" t="s">
        <v>114</v>
      </c>
      <c r="D36" s="45">
        <v>114300</v>
      </c>
      <c r="E36" s="43">
        <v>1913.89635</v>
      </c>
      <c r="F36" s="44">
        <v>0.76940884220413197</v>
      </c>
      <c r="G36" s="43"/>
      <c r="H36" s="43"/>
      <c r="I36" s="46"/>
    </row>
    <row r="37" spans="1:9" x14ac:dyDescent="0.2">
      <c r="A37" s="42" t="s">
        <v>196</v>
      </c>
      <c r="B37" s="42" t="s">
        <v>195</v>
      </c>
      <c r="C37" s="42" t="s">
        <v>197</v>
      </c>
      <c r="D37" s="45">
        <v>272400</v>
      </c>
      <c r="E37" s="43">
        <v>1826.8506</v>
      </c>
      <c r="F37" s="44">
        <v>0.73441542695137196</v>
      </c>
      <c r="G37" s="43"/>
      <c r="H37" s="43"/>
      <c r="I37" s="46"/>
    </row>
    <row r="38" spans="1:9" x14ac:dyDescent="0.2">
      <c r="A38" s="42" t="s">
        <v>228</v>
      </c>
      <c r="B38" s="42" t="s">
        <v>227</v>
      </c>
      <c r="C38" s="42" t="s">
        <v>212</v>
      </c>
      <c r="D38" s="45">
        <v>65000</v>
      </c>
      <c r="E38" s="43">
        <v>1826.4024999999999</v>
      </c>
      <c r="F38" s="44">
        <v>0.73423528548122896</v>
      </c>
      <c r="G38" s="43">
        <v>-264.76406250000002</v>
      </c>
      <c r="H38" s="43">
        <v>-0.10643826703853999</v>
      </c>
      <c r="I38" s="46"/>
    </row>
    <row r="39" spans="1:9" x14ac:dyDescent="0.2">
      <c r="A39" s="42" t="s">
        <v>174</v>
      </c>
      <c r="B39" s="42" t="s">
        <v>173</v>
      </c>
      <c r="C39" s="42" t="s">
        <v>150</v>
      </c>
      <c r="D39" s="45">
        <v>147158</v>
      </c>
      <c r="E39" s="43">
        <v>1807.1738190000001</v>
      </c>
      <c r="F39" s="44">
        <v>0.72650512956901203</v>
      </c>
      <c r="G39" s="43"/>
      <c r="H39" s="43"/>
      <c r="I39" s="46"/>
    </row>
    <row r="40" spans="1:9" x14ac:dyDescent="0.2">
      <c r="A40" s="42" t="s">
        <v>199</v>
      </c>
      <c r="B40" s="42" t="s">
        <v>198</v>
      </c>
      <c r="C40" s="42" t="s">
        <v>200</v>
      </c>
      <c r="D40" s="45">
        <v>130000</v>
      </c>
      <c r="E40" s="43">
        <v>1767.35</v>
      </c>
      <c r="F40" s="44">
        <v>0.71049548595955703</v>
      </c>
      <c r="G40" s="43"/>
      <c r="H40" s="43"/>
      <c r="I40" s="46"/>
    </row>
    <row r="41" spans="1:9" x14ac:dyDescent="0.2">
      <c r="A41" s="42" t="s">
        <v>193</v>
      </c>
      <c r="B41" s="42" t="s">
        <v>192</v>
      </c>
      <c r="C41" s="42" t="s">
        <v>194</v>
      </c>
      <c r="D41" s="45">
        <v>170000</v>
      </c>
      <c r="E41" s="43">
        <v>1758.905</v>
      </c>
      <c r="F41" s="44">
        <v>0.70710049663716501</v>
      </c>
      <c r="G41" s="43"/>
      <c r="H41" s="43"/>
      <c r="I41" s="46"/>
    </row>
    <row r="42" spans="1:9" x14ac:dyDescent="0.2">
      <c r="A42" s="42" t="s">
        <v>216</v>
      </c>
      <c r="B42" s="42" t="s">
        <v>215</v>
      </c>
      <c r="C42" s="42" t="s">
        <v>217</v>
      </c>
      <c r="D42" s="45">
        <v>185000</v>
      </c>
      <c r="E42" s="43">
        <v>1624.67</v>
      </c>
      <c r="F42" s="44">
        <v>0.65313644788746605</v>
      </c>
      <c r="G42" s="43"/>
      <c r="H42" s="43"/>
      <c r="I42" s="46"/>
    </row>
    <row r="43" spans="1:9" x14ac:dyDescent="0.2">
      <c r="A43" s="42" t="s">
        <v>188</v>
      </c>
      <c r="B43" s="42" t="s">
        <v>187</v>
      </c>
      <c r="C43" s="42" t="s">
        <v>189</v>
      </c>
      <c r="D43" s="45">
        <v>600000</v>
      </c>
      <c r="E43" s="43">
        <v>1575.66</v>
      </c>
      <c r="F43" s="44">
        <v>0.63343385147652398</v>
      </c>
      <c r="G43" s="43">
        <v>-160.1908</v>
      </c>
      <c r="H43" s="43">
        <v>-6.43985856181572E-2</v>
      </c>
      <c r="I43" s="46"/>
    </row>
    <row r="44" spans="1:9" x14ac:dyDescent="0.2">
      <c r="A44" s="42" t="s">
        <v>207</v>
      </c>
      <c r="B44" s="42" t="s">
        <v>206</v>
      </c>
      <c r="C44" s="42" t="s">
        <v>114</v>
      </c>
      <c r="D44" s="45">
        <v>185000</v>
      </c>
      <c r="E44" s="43">
        <v>1500.35</v>
      </c>
      <c r="F44" s="44">
        <v>0.60315834574895799</v>
      </c>
      <c r="G44" s="43"/>
      <c r="H44" s="43"/>
      <c r="I44" s="46"/>
    </row>
    <row r="45" spans="1:9" x14ac:dyDescent="0.2">
      <c r="A45" s="42" t="s">
        <v>209</v>
      </c>
      <c r="B45" s="42" t="s">
        <v>208</v>
      </c>
      <c r="C45" s="42" t="s">
        <v>120</v>
      </c>
      <c r="D45" s="45">
        <v>110000</v>
      </c>
      <c r="E45" s="43">
        <v>1490.39</v>
      </c>
      <c r="F45" s="44">
        <v>0.59915430860851804</v>
      </c>
      <c r="G45" s="43"/>
      <c r="H45" s="43"/>
      <c r="I45" s="46"/>
    </row>
    <row r="46" spans="1:9" x14ac:dyDescent="0.2">
      <c r="A46" s="42" t="s">
        <v>202</v>
      </c>
      <c r="B46" s="42" t="s">
        <v>201</v>
      </c>
      <c r="C46" s="42" t="s">
        <v>147</v>
      </c>
      <c r="D46" s="45">
        <v>182000</v>
      </c>
      <c r="E46" s="43">
        <v>1463.462</v>
      </c>
      <c r="F46" s="44">
        <v>0.58832893590593005</v>
      </c>
      <c r="G46" s="43"/>
      <c r="H46" s="43"/>
      <c r="I46" s="46"/>
    </row>
    <row r="47" spans="1:9" x14ac:dyDescent="0.2">
      <c r="A47" s="42" t="s">
        <v>181</v>
      </c>
      <c r="B47" s="42" t="s">
        <v>180</v>
      </c>
      <c r="C47" s="42" t="s">
        <v>158</v>
      </c>
      <c r="D47" s="45">
        <v>500000</v>
      </c>
      <c r="E47" s="43">
        <v>1448</v>
      </c>
      <c r="F47" s="44">
        <v>0.58211303005598103</v>
      </c>
      <c r="G47" s="43"/>
      <c r="H47" s="43"/>
      <c r="I47" s="46"/>
    </row>
    <row r="48" spans="1:9" x14ac:dyDescent="0.2">
      <c r="A48" s="42" t="s">
        <v>214</v>
      </c>
      <c r="B48" s="42" t="s">
        <v>213</v>
      </c>
      <c r="C48" s="42" t="s">
        <v>194</v>
      </c>
      <c r="D48" s="45">
        <v>37000</v>
      </c>
      <c r="E48" s="43">
        <v>1229.1769999999999</v>
      </c>
      <c r="F48" s="44">
        <v>0.49414361045933802</v>
      </c>
      <c r="G48" s="43"/>
      <c r="H48" s="43"/>
      <c r="I48" s="46"/>
    </row>
    <row r="49" spans="1:9" x14ac:dyDescent="0.2">
      <c r="A49" s="42" t="s">
        <v>225</v>
      </c>
      <c r="B49" s="42" t="s">
        <v>224</v>
      </c>
      <c r="C49" s="42" t="s">
        <v>226</v>
      </c>
      <c r="D49" s="45">
        <v>50318</v>
      </c>
      <c r="E49" s="43">
        <v>1228.8410369999999</v>
      </c>
      <c r="F49" s="44">
        <v>0.49400854938204702</v>
      </c>
      <c r="G49" s="43"/>
      <c r="H49" s="43"/>
      <c r="I49" s="46"/>
    </row>
    <row r="50" spans="1:9" x14ac:dyDescent="0.2">
      <c r="A50" s="42" t="s">
        <v>211</v>
      </c>
      <c r="B50" s="42" t="s">
        <v>210</v>
      </c>
      <c r="C50" s="42" t="s">
        <v>212</v>
      </c>
      <c r="D50" s="45">
        <v>230000</v>
      </c>
      <c r="E50" s="43">
        <v>1091.58</v>
      </c>
      <c r="F50" s="44">
        <v>0.43882799816885898</v>
      </c>
      <c r="G50" s="43"/>
      <c r="H50" s="43"/>
      <c r="I50" s="46"/>
    </row>
    <row r="51" spans="1:9" x14ac:dyDescent="0.2">
      <c r="A51" s="42" t="s">
        <v>230</v>
      </c>
      <c r="B51" s="42" t="s">
        <v>229</v>
      </c>
      <c r="C51" s="42" t="s">
        <v>150</v>
      </c>
      <c r="D51" s="45">
        <v>450000</v>
      </c>
      <c r="E51" s="43">
        <v>1048.05</v>
      </c>
      <c r="F51" s="44">
        <v>0.42132842620868199</v>
      </c>
      <c r="G51" s="43"/>
      <c r="H51" s="43"/>
      <c r="I51" s="46"/>
    </row>
    <row r="52" spans="1:9" x14ac:dyDescent="0.2">
      <c r="A52" s="42" t="s">
        <v>204</v>
      </c>
      <c r="B52" s="42" t="s">
        <v>203</v>
      </c>
      <c r="C52" s="42" t="s">
        <v>205</v>
      </c>
      <c r="D52" s="45">
        <v>115012</v>
      </c>
      <c r="E52" s="43">
        <v>1039.075914</v>
      </c>
      <c r="F52" s="44">
        <v>0.41772073809166299</v>
      </c>
      <c r="G52" s="43"/>
      <c r="H52" s="43"/>
      <c r="I52" s="46"/>
    </row>
    <row r="53" spans="1:9" x14ac:dyDescent="0.2">
      <c r="A53" s="42" t="s">
        <v>222</v>
      </c>
      <c r="B53" s="42" t="s">
        <v>221</v>
      </c>
      <c r="C53" s="42" t="s">
        <v>223</v>
      </c>
      <c r="D53" s="45">
        <v>96572</v>
      </c>
      <c r="E53" s="43">
        <v>973.20433000000003</v>
      </c>
      <c r="F53" s="44">
        <v>0.39123958660214198</v>
      </c>
      <c r="G53" s="43"/>
      <c r="H53" s="43"/>
      <c r="I53" s="46"/>
    </row>
    <row r="54" spans="1:9" x14ac:dyDescent="0.2">
      <c r="A54" s="42" t="s">
        <v>234</v>
      </c>
      <c r="B54" s="42" t="s">
        <v>233</v>
      </c>
      <c r="C54" s="42" t="s">
        <v>205</v>
      </c>
      <c r="D54" s="45">
        <v>20000</v>
      </c>
      <c r="E54" s="43">
        <v>808.77</v>
      </c>
      <c r="F54" s="44">
        <v>0.32513505201545301</v>
      </c>
      <c r="G54" s="43"/>
      <c r="H54" s="43"/>
      <c r="I54" s="46"/>
    </row>
    <row r="55" spans="1:9" x14ac:dyDescent="0.2">
      <c r="A55" s="42" t="s">
        <v>236</v>
      </c>
      <c r="B55" s="42" t="s">
        <v>235</v>
      </c>
      <c r="C55" s="42" t="s">
        <v>237</v>
      </c>
      <c r="D55" s="45">
        <v>130000</v>
      </c>
      <c r="E55" s="43">
        <v>692.12</v>
      </c>
      <c r="F55" s="44">
        <v>0.27824038008449298</v>
      </c>
      <c r="G55" s="43"/>
      <c r="H55" s="43"/>
      <c r="I55" s="46"/>
    </row>
    <row r="56" spans="1:9" x14ac:dyDescent="0.2">
      <c r="A56" s="42" t="s">
        <v>232</v>
      </c>
      <c r="B56" s="42" t="s">
        <v>231</v>
      </c>
      <c r="C56" s="42" t="s">
        <v>120</v>
      </c>
      <c r="D56" s="45">
        <v>193887</v>
      </c>
      <c r="E56" s="43">
        <v>673.17566399999998</v>
      </c>
      <c r="F56" s="44">
        <v>0.27062453420648303</v>
      </c>
      <c r="G56" s="43"/>
      <c r="H56" s="43"/>
      <c r="I56" s="46"/>
    </row>
    <row r="57" spans="1:9" x14ac:dyDescent="0.2">
      <c r="A57" s="41" t="s">
        <v>29</v>
      </c>
      <c r="B57" s="41"/>
      <c r="C57" s="41"/>
      <c r="D57" s="41"/>
      <c r="E57" s="47">
        <f>SUM(E7:E56)</f>
        <v>164456.900807</v>
      </c>
      <c r="F57" s="48">
        <f>SUM(F7:F56)</f>
        <v>66.11360831655989</v>
      </c>
      <c r="G57" s="47">
        <f>SUM(G7:G56)</f>
        <v>-31117.240044999995</v>
      </c>
      <c r="H57" s="47">
        <f>SUM(H7:H56)</f>
        <v>-12.509496470700459</v>
      </c>
      <c r="I57" s="41"/>
    </row>
    <row r="58" spans="1:9" x14ac:dyDescent="0.2">
      <c r="A58" s="42"/>
      <c r="B58" s="42"/>
      <c r="C58" s="42"/>
      <c r="D58" s="42"/>
      <c r="E58" s="43"/>
      <c r="F58" s="44"/>
      <c r="G58" s="43"/>
      <c r="H58" s="42"/>
      <c r="I58" s="42"/>
    </row>
    <row r="59" spans="1:9" x14ac:dyDescent="0.2">
      <c r="A59" s="41" t="s">
        <v>351</v>
      </c>
      <c r="B59" s="42"/>
      <c r="C59" s="42"/>
      <c r="D59" s="42"/>
      <c r="E59" s="43"/>
      <c r="F59" s="44"/>
      <c r="G59" s="43"/>
      <c r="H59" s="42"/>
      <c r="I59" s="42"/>
    </row>
    <row r="60" spans="1:9" x14ac:dyDescent="0.2">
      <c r="A60" s="42"/>
      <c r="B60" s="42" t="s">
        <v>937</v>
      </c>
      <c r="C60" s="42"/>
      <c r="D60" s="42"/>
      <c r="E60" s="43"/>
      <c r="F60" s="44"/>
      <c r="G60" s="43">
        <v>-10274.787</v>
      </c>
      <c r="H60" s="43">
        <v>-4.1305852166780399</v>
      </c>
      <c r="I60" s="46"/>
    </row>
    <row r="61" spans="1:9" x14ac:dyDescent="0.2">
      <c r="A61" s="41" t="s">
        <v>29</v>
      </c>
      <c r="B61" s="41"/>
      <c r="C61" s="41"/>
      <c r="D61" s="41"/>
      <c r="E61" s="47"/>
      <c r="F61" s="48"/>
      <c r="G61" s="47">
        <f>SUM(G59:G60)</f>
        <v>-10274.787</v>
      </c>
      <c r="H61" s="47">
        <f>SUM(H59:H60)</f>
        <v>-4.1305852166780399</v>
      </c>
      <c r="I61" s="41"/>
    </row>
    <row r="62" spans="1:9" x14ac:dyDescent="0.2">
      <c r="A62" s="42"/>
      <c r="B62" s="42"/>
      <c r="C62" s="42"/>
      <c r="D62" s="42"/>
      <c r="E62" s="43"/>
      <c r="F62" s="44"/>
      <c r="G62" s="43"/>
      <c r="H62" s="42"/>
      <c r="I62" s="42"/>
    </row>
    <row r="63" spans="1:9" x14ac:dyDescent="0.2">
      <c r="A63" s="41" t="s">
        <v>25</v>
      </c>
      <c r="B63" s="42"/>
      <c r="C63" s="42"/>
      <c r="D63" s="42"/>
      <c r="E63" s="43"/>
      <c r="F63" s="44"/>
      <c r="G63" s="43"/>
      <c r="H63" s="42"/>
      <c r="I63" s="42"/>
    </row>
    <row r="64" spans="1:9" x14ac:dyDescent="0.2">
      <c r="A64" s="41" t="s">
        <v>26</v>
      </c>
      <c r="B64" s="42"/>
      <c r="C64" s="42"/>
      <c r="D64" s="42"/>
      <c r="E64" s="43"/>
      <c r="F64" s="44"/>
      <c r="G64" s="43"/>
      <c r="H64" s="42"/>
      <c r="I64" s="42"/>
    </row>
    <row r="65" spans="1:9" x14ac:dyDescent="0.2">
      <c r="A65" s="42" t="s">
        <v>77</v>
      </c>
      <c r="B65" s="42" t="s">
        <v>76</v>
      </c>
      <c r="C65" s="42" t="s">
        <v>61</v>
      </c>
      <c r="D65" s="45">
        <v>5000</v>
      </c>
      <c r="E65" s="43">
        <v>5394.1285615999996</v>
      </c>
      <c r="F65" s="44">
        <v>2.1685031225859701</v>
      </c>
      <c r="G65" s="46"/>
      <c r="H65" s="46"/>
      <c r="I65" s="46">
        <v>7.81</v>
      </c>
    </row>
    <row r="66" spans="1:9" x14ac:dyDescent="0.2">
      <c r="A66" s="42" t="s">
        <v>313</v>
      </c>
      <c r="B66" s="42" t="s">
        <v>312</v>
      </c>
      <c r="C66" s="42" t="s">
        <v>60</v>
      </c>
      <c r="D66" s="45">
        <v>5000</v>
      </c>
      <c r="E66" s="43">
        <v>5138.5789726000003</v>
      </c>
      <c r="F66" s="44">
        <v>2.0657691822666702</v>
      </c>
      <c r="G66" s="46"/>
      <c r="H66" s="46"/>
      <c r="I66" s="46">
        <v>8.3350000000000009</v>
      </c>
    </row>
    <row r="67" spans="1:9" x14ac:dyDescent="0.2">
      <c r="A67" s="42" t="s">
        <v>63</v>
      </c>
      <c r="B67" s="42" t="s">
        <v>62</v>
      </c>
      <c r="C67" s="42" t="s">
        <v>60</v>
      </c>
      <c r="D67" s="45">
        <v>5000</v>
      </c>
      <c r="E67" s="43">
        <v>5136.5623287999997</v>
      </c>
      <c r="F67" s="44">
        <v>2.0649584677411399</v>
      </c>
      <c r="G67" s="46"/>
      <c r="H67" s="46"/>
      <c r="I67" s="46">
        <v>7.9668000000000001</v>
      </c>
    </row>
    <row r="68" spans="1:9" x14ac:dyDescent="0.2">
      <c r="A68" s="42" t="s">
        <v>81</v>
      </c>
      <c r="B68" s="42" t="s">
        <v>80</v>
      </c>
      <c r="C68" s="42" t="s">
        <v>28</v>
      </c>
      <c r="D68" s="45">
        <v>5000</v>
      </c>
      <c r="E68" s="43">
        <v>5069.2205479000004</v>
      </c>
      <c r="F68" s="44">
        <v>2.0378862798067101</v>
      </c>
      <c r="G68" s="46"/>
      <c r="H68" s="46"/>
      <c r="I68" s="46">
        <v>7.9188999999999998</v>
      </c>
    </row>
    <row r="69" spans="1:9" x14ac:dyDescent="0.2">
      <c r="A69" s="42" t="s">
        <v>83</v>
      </c>
      <c r="B69" s="42" t="s">
        <v>82</v>
      </c>
      <c r="C69" s="42" t="s">
        <v>28</v>
      </c>
      <c r="D69" s="45">
        <v>7000</v>
      </c>
      <c r="E69" s="43">
        <v>3772.7339999999999</v>
      </c>
      <c r="F69" s="44">
        <v>1.51668343945803</v>
      </c>
      <c r="G69" s="46"/>
      <c r="H69" s="46"/>
      <c r="I69" s="46">
        <v>6.5425000000000004</v>
      </c>
    </row>
    <row r="70" spans="1:9" x14ac:dyDescent="0.2">
      <c r="A70" s="42" t="s">
        <v>311</v>
      </c>
      <c r="B70" s="42" t="s">
        <v>310</v>
      </c>
      <c r="C70" s="42" t="s">
        <v>28</v>
      </c>
      <c r="D70" s="45">
        <v>2500</v>
      </c>
      <c r="E70" s="43">
        <v>2647.3397602999999</v>
      </c>
      <c r="F70" s="44">
        <v>1.0642617192375099</v>
      </c>
      <c r="G70" s="46"/>
      <c r="H70" s="46"/>
      <c r="I70" s="46">
        <v>7.7149999999999999</v>
      </c>
    </row>
    <row r="71" spans="1:9" x14ac:dyDescent="0.2">
      <c r="A71" s="42" t="s">
        <v>85</v>
      </c>
      <c r="B71" s="42" t="s">
        <v>84</v>
      </c>
      <c r="C71" s="42" t="s">
        <v>75</v>
      </c>
      <c r="D71" s="45">
        <v>2500</v>
      </c>
      <c r="E71" s="43">
        <v>2642.335</v>
      </c>
      <c r="F71" s="44">
        <v>1.0622497467354799</v>
      </c>
      <c r="G71" s="46"/>
      <c r="H71" s="46"/>
      <c r="I71" s="46">
        <v>8.0399999999999991</v>
      </c>
    </row>
    <row r="72" spans="1:9" x14ac:dyDescent="0.2">
      <c r="A72" s="42" t="s">
        <v>333</v>
      </c>
      <c r="B72" s="42" t="s">
        <v>332</v>
      </c>
      <c r="C72" s="42" t="s">
        <v>334</v>
      </c>
      <c r="D72" s="45">
        <v>2500</v>
      </c>
      <c r="E72" s="43">
        <v>2604.0389725999999</v>
      </c>
      <c r="F72" s="44">
        <v>1.0468542933177101</v>
      </c>
      <c r="G72" s="46"/>
      <c r="H72" s="46"/>
      <c r="I72" s="46">
        <v>8.58</v>
      </c>
    </row>
    <row r="73" spans="1:9" x14ac:dyDescent="0.2">
      <c r="A73" s="42" t="s">
        <v>72</v>
      </c>
      <c r="B73" s="42" t="s">
        <v>71</v>
      </c>
      <c r="C73" s="42" t="s">
        <v>60</v>
      </c>
      <c r="D73" s="45">
        <v>2500</v>
      </c>
      <c r="E73" s="43">
        <v>2593.9547259999999</v>
      </c>
      <c r="F73" s="44">
        <v>1.0428003075828001</v>
      </c>
      <c r="G73" s="46"/>
      <c r="H73" s="46"/>
      <c r="I73" s="46">
        <v>8.3000000000000007</v>
      </c>
    </row>
    <row r="74" spans="1:9" x14ac:dyDescent="0.2">
      <c r="A74" s="42" t="s">
        <v>338</v>
      </c>
      <c r="B74" s="42" t="s">
        <v>337</v>
      </c>
      <c r="C74" s="42" t="s">
        <v>28</v>
      </c>
      <c r="D74" s="45">
        <v>2500</v>
      </c>
      <c r="E74" s="43">
        <v>2569.1687329000001</v>
      </c>
      <c r="F74" s="44">
        <v>1.03283604684634</v>
      </c>
      <c r="G74" s="46"/>
      <c r="H74" s="46"/>
      <c r="I74" s="46">
        <v>7.64</v>
      </c>
    </row>
    <row r="75" spans="1:9" x14ac:dyDescent="0.2">
      <c r="A75" s="42" t="s">
        <v>353</v>
      </c>
      <c r="B75" s="42" t="s">
        <v>352</v>
      </c>
      <c r="C75" s="42" t="s">
        <v>28</v>
      </c>
      <c r="D75" s="45">
        <v>2500</v>
      </c>
      <c r="E75" s="43">
        <v>2555.7752055000001</v>
      </c>
      <c r="F75" s="44">
        <v>1.0274516913090801</v>
      </c>
      <c r="G75" s="46"/>
      <c r="H75" s="46"/>
      <c r="I75" s="46">
        <v>7.8250000000000002</v>
      </c>
    </row>
    <row r="76" spans="1:9" x14ac:dyDescent="0.2">
      <c r="A76" s="42" t="s">
        <v>243</v>
      </c>
      <c r="B76" s="42" t="s">
        <v>242</v>
      </c>
      <c r="C76" s="42" t="s">
        <v>60</v>
      </c>
      <c r="D76" s="45">
        <v>250</v>
      </c>
      <c r="E76" s="43">
        <v>2548.3697603000001</v>
      </c>
      <c r="F76" s="44">
        <v>1.0244746152425901</v>
      </c>
      <c r="G76" s="46"/>
      <c r="H76" s="46"/>
      <c r="I76" s="46">
        <v>8.39</v>
      </c>
    </row>
    <row r="77" spans="1:9" x14ac:dyDescent="0.2">
      <c r="A77" s="42" t="s">
        <v>79</v>
      </c>
      <c r="B77" s="42" t="s">
        <v>78</v>
      </c>
      <c r="C77" s="42" t="s">
        <v>28</v>
      </c>
      <c r="D77" s="45">
        <v>2500</v>
      </c>
      <c r="E77" s="43">
        <v>2545.6090752999999</v>
      </c>
      <c r="F77" s="44">
        <v>1.02336478740393</v>
      </c>
      <c r="G77" s="46"/>
      <c r="H77" s="46"/>
      <c r="I77" s="46">
        <v>7.84</v>
      </c>
    </row>
    <row r="78" spans="1:9" x14ac:dyDescent="0.2">
      <c r="A78" s="42" t="s">
        <v>342</v>
      </c>
      <c r="B78" s="42" t="s">
        <v>341</v>
      </c>
      <c r="C78" s="42" t="s">
        <v>61</v>
      </c>
      <c r="D78" s="45">
        <v>250</v>
      </c>
      <c r="E78" s="43">
        <v>2526.2352397</v>
      </c>
      <c r="F78" s="44">
        <v>1.0155762776353301</v>
      </c>
      <c r="G78" s="46"/>
      <c r="H78" s="46"/>
      <c r="I78" s="46">
        <v>7.7649999999999997</v>
      </c>
    </row>
    <row r="79" spans="1:9" x14ac:dyDescent="0.2">
      <c r="A79" s="42" t="s">
        <v>239</v>
      </c>
      <c r="B79" s="42" t="s">
        <v>238</v>
      </c>
      <c r="C79" s="42" t="s">
        <v>28</v>
      </c>
      <c r="D79" s="45">
        <v>200</v>
      </c>
      <c r="E79" s="43">
        <v>2129.8206027000001</v>
      </c>
      <c r="F79" s="44">
        <v>0.85621293129375198</v>
      </c>
      <c r="G79" s="46"/>
      <c r="H79" s="46"/>
      <c r="I79" s="46">
        <v>7.7175000000000002</v>
      </c>
    </row>
    <row r="80" spans="1:9" x14ac:dyDescent="0.2">
      <c r="A80" s="42" t="s">
        <v>65</v>
      </c>
      <c r="B80" s="42" t="s">
        <v>64</v>
      </c>
      <c r="C80" s="42" t="s">
        <v>61</v>
      </c>
      <c r="D80" s="45">
        <v>200</v>
      </c>
      <c r="E80" s="43">
        <v>2014.6730958999999</v>
      </c>
      <c r="F80" s="44">
        <v>0.80992227930014704</v>
      </c>
      <c r="G80" s="46"/>
      <c r="H80" s="46"/>
      <c r="I80" s="46">
        <v>7.5949999999999998</v>
      </c>
    </row>
    <row r="81" spans="1:9" x14ac:dyDescent="0.2">
      <c r="A81" s="42" t="s">
        <v>97</v>
      </c>
      <c r="B81" s="42" t="s">
        <v>96</v>
      </c>
      <c r="C81" s="42" t="s">
        <v>27</v>
      </c>
      <c r="D81" s="45">
        <v>1500</v>
      </c>
      <c r="E81" s="43">
        <v>1580.46</v>
      </c>
      <c r="F81" s="44">
        <v>0.63536350792974905</v>
      </c>
      <c r="G81" s="46"/>
      <c r="H81" s="46"/>
      <c r="I81" s="46">
        <v>7.5122999999999998</v>
      </c>
    </row>
    <row r="82" spans="1:9" x14ac:dyDescent="0.2">
      <c r="A82" s="42" t="s">
        <v>99</v>
      </c>
      <c r="B82" s="42" t="s">
        <v>98</v>
      </c>
      <c r="C82" s="42" t="s">
        <v>61</v>
      </c>
      <c r="D82" s="45">
        <v>1000</v>
      </c>
      <c r="E82" s="43">
        <v>1027.4593425</v>
      </c>
      <c r="F82" s="44">
        <v>0.413050739725139</v>
      </c>
      <c r="G82" s="46"/>
      <c r="H82" s="46"/>
      <c r="I82" s="46">
        <v>7.61</v>
      </c>
    </row>
    <row r="83" spans="1:9" x14ac:dyDescent="0.2">
      <c r="A83" s="41" t="s">
        <v>29</v>
      </c>
      <c r="B83" s="41"/>
      <c r="C83" s="41"/>
      <c r="D83" s="41"/>
      <c r="E83" s="47">
        <f>SUM(E64:E82)</f>
        <v>54496.463924599993</v>
      </c>
      <c r="F83" s="48">
        <f>SUM(F64:F82)</f>
        <v>21.908219435418076</v>
      </c>
      <c r="G83" s="47"/>
      <c r="H83" s="41"/>
      <c r="I83" s="41"/>
    </row>
    <row r="84" spans="1:9" x14ac:dyDescent="0.2">
      <c r="A84" s="42"/>
      <c r="B84" s="42"/>
      <c r="C84" s="42"/>
      <c r="D84" s="42"/>
      <c r="E84" s="43"/>
      <c r="F84" s="44"/>
      <c r="G84" s="43"/>
      <c r="H84" s="42"/>
      <c r="I84" s="42"/>
    </row>
    <row r="85" spans="1:9" x14ac:dyDescent="0.2">
      <c r="A85" s="41" t="s">
        <v>36</v>
      </c>
      <c r="B85" s="42"/>
      <c r="C85" s="42"/>
      <c r="D85" s="42"/>
      <c r="E85" s="43"/>
      <c r="F85" s="44"/>
      <c r="G85" s="43"/>
      <c r="H85" s="42"/>
      <c r="I85" s="42"/>
    </row>
    <row r="86" spans="1:9" x14ac:dyDescent="0.2">
      <c r="A86" s="42" t="s">
        <v>319</v>
      </c>
      <c r="B86" s="42" t="s">
        <v>318</v>
      </c>
      <c r="C86" s="42" t="s">
        <v>37</v>
      </c>
      <c r="D86" s="45">
        <v>2000000</v>
      </c>
      <c r="E86" s="43">
        <v>2068.3746667</v>
      </c>
      <c r="F86" s="44">
        <v>0.83151094235066803</v>
      </c>
      <c r="G86" s="46"/>
      <c r="H86" s="46"/>
      <c r="I86" s="46">
        <v>6.7266841697999897</v>
      </c>
    </row>
    <row r="87" spans="1:9" x14ac:dyDescent="0.2">
      <c r="A87" s="42" t="s">
        <v>346</v>
      </c>
      <c r="B87" s="42" t="s">
        <v>345</v>
      </c>
      <c r="C87" s="42" t="s">
        <v>37</v>
      </c>
      <c r="D87" s="45">
        <v>480000</v>
      </c>
      <c r="E87" s="43">
        <v>492.09888000000001</v>
      </c>
      <c r="F87" s="44">
        <v>0.19782953737842199</v>
      </c>
      <c r="G87" s="46"/>
      <c r="H87" s="46"/>
      <c r="I87" s="46">
        <v>6.7115929084500001</v>
      </c>
    </row>
    <row r="88" spans="1:9" x14ac:dyDescent="0.2">
      <c r="A88" s="41" t="s">
        <v>29</v>
      </c>
      <c r="B88" s="41"/>
      <c r="C88" s="41"/>
      <c r="D88" s="41"/>
      <c r="E88" s="47">
        <f>SUM(E86:E87)</f>
        <v>2560.4735467</v>
      </c>
      <c r="F88" s="48">
        <f>SUM(F86:F87)</f>
        <v>1.0293404797290899</v>
      </c>
      <c r="G88" s="47"/>
      <c r="H88" s="41"/>
      <c r="I88" s="41"/>
    </row>
    <row r="89" spans="1:9" x14ac:dyDescent="0.2">
      <c r="A89" s="42"/>
      <c r="B89" s="42"/>
      <c r="C89" s="42"/>
      <c r="D89" s="42"/>
      <c r="E89" s="43"/>
      <c r="F89" s="44"/>
      <c r="G89" s="43"/>
      <c r="H89" s="42"/>
      <c r="I89" s="42"/>
    </row>
    <row r="90" spans="1:9" x14ac:dyDescent="0.2">
      <c r="A90" s="41" t="s">
        <v>39</v>
      </c>
      <c r="B90" s="41"/>
      <c r="C90" s="41"/>
      <c r="D90" s="41"/>
      <c r="E90" s="47">
        <f>E57+E61+E83+E88</f>
        <v>221513.83827829998</v>
      </c>
      <c r="F90" s="48">
        <f>F57+F61+F83+F88</f>
        <v>89.051168231707052</v>
      </c>
      <c r="G90" s="47"/>
      <c r="H90" s="41"/>
      <c r="I90" s="41"/>
    </row>
    <row r="91" spans="1:9" x14ac:dyDescent="0.2">
      <c r="A91" s="41"/>
      <c r="B91" s="41"/>
      <c r="C91" s="41"/>
      <c r="D91" s="41"/>
      <c r="E91" s="47"/>
      <c r="F91" s="48"/>
      <c r="G91" s="47"/>
      <c r="H91" s="41"/>
      <c r="I91" s="41"/>
    </row>
    <row r="92" spans="1:9" x14ac:dyDescent="0.2">
      <c r="A92" s="41" t="s">
        <v>320</v>
      </c>
      <c r="B92" s="41"/>
      <c r="C92" s="41"/>
      <c r="D92" s="41"/>
      <c r="E92" s="56">
        <v>7200.3834930000003</v>
      </c>
      <c r="F92" s="56">
        <f>E92/E96*100</f>
        <v>2.894638848532666</v>
      </c>
      <c r="G92" s="47"/>
      <c r="H92" s="41"/>
      <c r="I92" s="41"/>
    </row>
    <row r="93" spans="1:9" x14ac:dyDescent="0.2">
      <c r="A93" s="41"/>
      <c r="B93" s="41"/>
      <c r="C93" s="41"/>
      <c r="D93" s="41"/>
      <c r="E93" s="47"/>
      <c r="F93" s="48"/>
      <c r="G93" s="47"/>
      <c r="H93" s="41"/>
      <c r="I93" s="41"/>
    </row>
    <row r="94" spans="1:9" x14ac:dyDescent="0.2">
      <c r="A94" s="41" t="s">
        <v>41</v>
      </c>
      <c r="B94" s="41"/>
      <c r="C94" s="41"/>
      <c r="D94" s="41"/>
      <c r="E94" s="47">
        <f>E96-(E57+E61+E83+E88+E92)</f>
        <v>20034.719626000006</v>
      </c>
      <c r="F94" s="48">
        <f>F96-(F57+F61+F83+F88+F92)</f>
        <v>8.0541929197602826</v>
      </c>
      <c r="G94" s="47"/>
      <c r="H94" s="41"/>
      <c r="I94" s="41"/>
    </row>
    <row r="95" spans="1:9" x14ac:dyDescent="0.2">
      <c r="A95" s="42"/>
      <c r="B95" s="42"/>
      <c r="C95" s="42"/>
      <c r="D95" s="42"/>
      <c r="E95" s="43"/>
      <c r="F95" s="44"/>
      <c r="G95" s="43"/>
      <c r="H95" s="42"/>
      <c r="I95" s="42"/>
    </row>
    <row r="96" spans="1:9" x14ac:dyDescent="0.2">
      <c r="A96" s="49" t="s">
        <v>40</v>
      </c>
      <c r="B96" s="49"/>
      <c r="C96" s="49"/>
      <c r="D96" s="49"/>
      <c r="E96" s="50">
        <v>248748.94139729999</v>
      </c>
      <c r="F96" s="51">
        <v>100</v>
      </c>
      <c r="G96" s="50"/>
      <c r="H96" s="49"/>
      <c r="I96" s="49"/>
    </row>
    <row r="98" spans="1:4" x14ac:dyDescent="0.2">
      <c r="A98" s="14" t="s">
        <v>42</v>
      </c>
    </row>
    <row r="100" spans="1:4" x14ac:dyDescent="0.2">
      <c r="A100" s="14" t="s">
        <v>43</v>
      </c>
    </row>
    <row r="101" spans="1:4" x14ac:dyDescent="0.2">
      <c r="A101" s="14" t="s">
        <v>44</v>
      </c>
    </row>
    <row r="102" spans="1:4" x14ac:dyDescent="0.2">
      <c r="A102" s="14" t="s">
        <v>45</v>
      </c>
      <c r="B102" s="14"/>
      <c r="C102" s="30" t="s">
        <v>47</v>
      </c>
      <c r="D102" s="14" t="s">
        <v>46</v>
      </c>
    </row>
    <row r="103" spans="1:4" x14ac:dyDescent="0.2">
      <c r="A103" s="7" t="s">
        <v>48</v>
      </c>
      <c r="C103" s="31">
        <v>13.8245</v>
      </c>
      <c r="D103" s="31">
        <v>13.682600000000001</v>
      </c>
    </row>
    <row r="104" spans="1:4" x14ac:dyDescent="0.2">
      <c r="A104" s="7" t="s">
        <v>49</v>
      </c>
      <c r="C104" s="31">
        <v>13.8245</v>
      </c>
      <c r="D104" s="31">
        <v>13.246</v>
      </c>
    </row>
    <row r="105" spans="1:4" x14ac:dyDescent="0.2">
      <c r="A105" s="7" t="s">
        <v>50</v>
      </c>
      <c r="C105" s="31">
        <v>14.293200000000001</v>
      </c>
      <c r="D105" s="31">
        <v>14.255699999999999</v>
      </c>
    </row>
    <row r="106" spans="1:4" x14ac:dyDescent="0.2">
      <c r="A106" s="7" t="s">
        <v>51</v>
      </c>
      <c r="C106" s="31">
        <v>14.293200000000001</v>
      </c>
      <c r="D106" s="31">
        <v>13.5238</v>
      </c>
    </row>
    <row r="108" spans="1:4" x14ac:dyDescent="0.2">
      <c r="A108" s="14" t="s">
        <v>53</v>
      </c>
    </row>
    <row r="109" spans="1:4" x14ac:dyDescent="0.2">
      <c r="A109" s="85" t="s">
        <v>57</v>
      </c>
      <c r="B109" s="86"/>
      <c r="C109" s="33" t="s">
        <v>58</v>
      </c>
    </row>
    <row r="110" spans="1:4" x14ac:dyDescent="0.2">
      <c r="A110" s="80" t="s">
        <v>49</v>
      </c>
      <c r="B110" s="81"/>
      <c r="C110" s="34">
        <v>0.45</v>
      </c>
    </row>
    <row r="111" spans="1:4" x14ac:dyDescent="0.2">
      <c r="A111" s="80" t="s">
        <v>51</v>
      </c>
      <c r="B111" s="81"/>
      <c r="C111" s="34">
        <v>0.75</v>
      </c>
    </row>
    <row r="112" spans="1:4" x14ac:dyDescent="0.2">
      <c r="A112" s="7" t="s">
        <v>59</v>
      </c>
    </row>
    <row r="113" spans="1:9" x14ac:dyDescent="0.2">
      <c r="A113" s="7" t="s">
        <v>52</v>
      </c>
    </row>
    <row r="115" spans="1:9" x14ac:dyDescent="0.2">
      <c r="A115" s="14" t="s">
        <v>321</v>
      </c>
      <c r="D115" s="32" t="s">
        <v>354</v>
      </c>
    </row>
    <row r="117" spans="1:9" x14ac:dyDescent="0.2">
      <c r="A117" s="14" t="s">
        <v>323</v>
      </c>
      <c r="D117" s="32">
        <f>ABS(+H57+H61)</f>
        <v>16.640081687378498</v>
      </c>
    </row>
    <row r="119" spans="1:9" x14ac:dyDescent="0.2">
      <c r="A119" s="14" t="s">
        <v>324</v>
      </c>
      <c r="D119" s="52">
        <v>1.4006000000000001</v>
      </c>
    </row>
    <row r="121" spans="1:9" x14ac:dyDescent="0.2">
      <c r="A121" s="14" t="s">
        <v>325</v>
      </c>
      <c r="D121" s="32">
        <v>2.30078370043194</v>
      </c>
      <c r="E121" s="10" t="s">
        <v>55</v>
      </c>
    </row>
    <row r="123" spans="1:9" x14ac:dyDescent="0.2">
      <c r="A123" s="14" t="s">
        <v>326</v>
      </c>
      <c r="D123" s="30" t="s">
        <v>54</v>
      </c>
    </row>
    <row r="125" spans="1:9" x14ac:dyDescent="0.2">
      <c r="A125" s="14" t="s">
        <v>945</v>
      </c>
      <c r="G125" s="11"/>
      <c r="H125" s="11"/>
      <c r="I125" s="11"/>
    </row>
    <row r="126" spans="1:9" x14ac:dyDescent="0.2">
      <c r="G126" s="11"/>
      <c r="H126" s="11"/>
      <c r="I126" s="11"/>
    </row>
    <row r="127" spans="1:9" x14ac:dyDescent="0.2">
      <c r="A127" s="63" t="s">
        <v>948</v>
      </c>
      <c r="G127" s="11"/>
      <c r="H127" s="11"/>
      <c r="I127" s="11"/>
    </row>
    <row r="128" spans="1:9" x14ac:dyDescent="0.2">
      <c r="G128" s="11"/>
      <c r="H128" s="11"/>
      <c r="I128" s="11"/>
    </row>
    <row r="129" spans="7:9" x14ac:dyDescent="0.2">
      <c r="G129" s="11"/>
      <c r="H129" s="11"/>
      <c r="I129" s="11"/>
    </row>
    <row r="130" spans="7:9" x14ac:dyDescent="0.2">
      <c r="G130" s="11"/>
      <c r="H130" s="11"/>
      <c r="I130" s="11"/>
    </row>
    <row r="131" spans="7:9" x14ac:dyDescent="0.2">
      <c r="G131" s="11"/>
      <c r="H131" s="11"/>
      <c r="I131" s="11"/>
    </row>
    <row r="132" spans="7:9" x14ac:dyDescent="0.2">
      <c r="G132" s="11"/>
      <c r="H132" s="11"/>
      <c r="I132" s="11"/>
    </row>
    <row r="133" spans="7:9" x14ac:dyDescent="0.2">
      <c r="G133" s="11"/>
      <c r="H133" s="11"/>
      <c r="I133" s="11"/>
    </row>
    <row r="134" spans="7:9" x14ac:dyDescent="0.2">
      <c r="G134" s="11"/>
      <c r="H134" s="11"/>
      <c r="I134" s="11"/>
    </row>
    <row r="135" spans="7:9" x14ac:dyDescent="0.2">
      <c r="G135" s="11"/>
      <c r="H135" s="11"/>
      <c r="I135" s="11"/>
    </row>
    <row r="136" spans="7:9" x14ac:dyDescent="0.2">
      <c r="G136" s="11"/>
      <c r="H136" s="11"/>
      <c r="I136" s="11"/>
    </row>
    <row r="137" spans="7:9" x14ac:dyDescent="0.2">
      <c r="G137" s="11"/>
      <c r="H137" s="11"/>
      <c r="I137" s="11"/>
    </row>
    <row r="138" spans="7:9" x14ac:dyDescent="0.2">
      <c r="G138" s="11"/>
      <c r="H138" s="11"/>
      <c r="I138" s="11"/>
    </row>
    <row r="139" spans="7:9" x14ac:dyDescent="0.2">
      <c r="G139" s="11"/>
      <c r="H139" s="11"/>
      <c r="I139" s="11"/>
    </row>
    <row r="140" spans="7:9" x14ac:dyDescent="0.2">
      <c r="G140" s="11"/>
      <c r="H140" s="11"/>
      <c r="I140" s="11"/>
    </row>
    <row r="141" spans="7:9" x14ac:dyDescent="0.2">
      <c r="G141" s="11"/>
      <c r="H141" s="11"/>
      <c r="I141" s="11"/>
    </row>
    <row r="142" spans="7:9" x14ac:dyDescent="0.2">
      <c r="G142" s="11"/>
      <c r="H142" s="11"/>
      <c r="I142" s="11"/>
    </row>
    <row r="143" spans="7:9" x14ac:dyDescent="0.2">
      <c r="G143" s="11"/>
      <c r="H143" s="11"/>
      <c r="I143" s="11"/>
    </row>
    <row r="144" spans="7:9" x14ac:dyDescent="0.2">
      <c r="G144" s="11"/>
      <c r="H144" s="11"/>
      <c r="I144" s="11"/>
    </row>
    <row r="145" spans="1:9" x14ac:dyDescent="0.2">
      <c r="A145" s="63" t="s">
        <v>952</v>
      </c>
      <c r="G145" s="11"/>
      <c r="H145" s="11"/>
      <c r="I145" s="11"/>
    </row>
    <row r="146" spans="1:9" x14ac:dyDescent="0.2">
      <c r="G146" s="11"/>
      <c r="H146" s="11"/>
      <c r="I146" s="11"/>
    </row>
    <row r="147" spans="1:9" x14ac:dyDescent="0.2">
      <c r="A147" s="63" t="s">
        <v>949</v>
      </c>
      <c r="G147" s="11"/>
      <c r="H147" s="11"/>
      <c r="I147" s="11"/>
    </row>
    <row r="148" spans="1:9" x14ac:dyDescent="0.2">
      <c r="G148" s="11"/>
      <c r="H148" s="11"/>
      <c r="I148" s="11"/>
    </row>
    <row r="149" spans="1:9" x14ac:dyDescent="0.2">
      <c r="G149" s="11"/>
      <c r="H149" s="11"/>
      <c r="I149" s="11"/>
    </row>
    <row r="150" spans="1:9" x14ac:dyDescent="0.2">
      <c r="G150" s="11"/>
      <c r="H150" s="11"/>
      <c r="I150" s="11"/>
    </row>
    <row r="151" spans="1:9" x14ac:dyDescent="0.2">
      <c r="G151" s="11"/>
      <c r="H151" s="11"/>
      <c r="I151" s="11"/>
    </row>
    <row r="152" spans="1:9" x14ac:dyDescent="0.2">
      <c r="G152" s="11"/>
      <c r="H152" s="11"/>
      <c r="I152" s="11"/>
    </row>
    <row r="153" spans="1:9" x14ac:dyDescent="0.2">
      <c r="G153" s="11"/>
      <c r="H153" s="11"/>
      <c r="I153" s="11"/>
    </row>
    <row r="154" spans="1:9" x14ac:dyDescent="0.2">
      <c r="G154" s="11"/>
      <c r="H154" s="11"/>
      <c r="I154" s="11"/>
    </row>
    <row r="155" spans="1:9" x14ac:dyDescent="0.2">
      <c r="G155" s="11"/>
      <c r="H155" s="11"/>
      <c r="I155" s="11"/>
    </row>
    <row r="156" spans="1:9" x14ac:dyDescent="0.2">
      <c r="G156" s="11"/>
      <c r="H156" s="11"/>
      <c r="I156" s="11"/>
    </row>
    <row r="157" spans="1:9" x14ac:dyDescent="0.2">
      <c r="G157" s="11"/>
      <c r="H157" s="11"/>
      <c r="I157" s="11"/>
    </row>
    <row r="158" spans="1:9" x14ac:dyDescent="0.2">
      <c r="G158" s="11"/>
      <c r="H158" s="11"/>
      <c r="I158" s="11"/>
    </row>
    <row r="159" spans="1:9" x14ac:dyDescent="0.2">
      <c r="G159" s="11"/>
      <c r="H159" s="11"/>
      <c r="I159" s="11"/>
    </row>
    <row r="160" spans="1:9" x14ac:dyDescent="0.2">
      <c r="G160" s="11"/>
      <c r="H160" s="11"/>
      <c r="I160" s="11"/>
    </row>
    <row r="163" spans="1:1" x14ac:dyDescent="0.2">
      <c r="A163" s="7" t="s">
        <v>947</v>
      </c>
    </row>
  </sheetData>
  <mergeCells count="4">
    <mergeCell ref="A1:G1"/>
    <mergeCell ref="A109:B109"/>
    <mergeCell ref="A110:B110"/>
    <mergeCell ref="A111:B111"/>
  </mergeCells>
  <conditionalFormatting sqref="F2:F3 F5:F124">
    <cfRule type="cellIs" dxfId="78" priority="3" stopIfTrue="1" operator="between">
      <formula>0.009</formula>
      <formula>-0.009</formula>
    </cfRule>
  </conditionalFormatting>
  <conditionalFormatting sqref="F263:F65536">
    <cfRule type="cellIs" dxfId="77" priority="2" stopIfTrue="1" operator="between">
      <formula>0.009</formula>
      <formula>-0.009</formula>
    </cfRule>
  </conditionalFormatting>
  <conditionalFormatting sqref="F125:I160">
    <cfRule type="cellIs" dxfId="76"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72"/>
  <sheetViews>
    <sheetView workbookViewId="0">
      <selection sqref="A1:G1"/>
    </sheetView>
  </sheetViews>
  <sheetFormatPr defaultColWidth="9.109375" defaultRowHeight="10.199999999999999" x14ac:dyDescent="0.2"/>
  <cols>
    <col min="1" max="1" width="38.6640625" style="7" bestFit="1" customWidth="1"/>
    <col min="2" max="2" width="34.109375" style="7" bestFit="1" customWidth="1"/>
    <col min="3" max="3" width="25.5546875" style="7" bestFit="1" customWidth="1"/>
    <col min="4" max="4" width="15.109375" style="7" bestFit="1" customWidth="1"/>
    <col min="5" max="5" width="30" style="10" customWidth="1"/>
    <col min="6" max="6" width="31.33203125" style="11" bestFit="1" customWidth="1"/>
    <col min="7" max="7" width="33.44140625" style="10" customWidth="1"/>
    <col min="8" max="8" width="28.33203125" style="7" customWidth="1"/>
    <col min="9" max="16384" width="9.109375" style="7"/>
  </cols>
  <sheetData>
    <row r="1" spans="1:11" s="1" customFormat="1" ht="13.8" x14ac:dyDescent="0.2">
      <c r="A1" s="82" t="s">
        <v>11</v>
      </c>
      <c r="B1" s="83"/>
      <c r="C1" s="83"/>
      <c r="D1" s="83"/>
      <c r="E1" s="83"/>
      <c r="F1" s="83"/>
      <c r="G1" s="83"/>
    </row>
    <row r="2" spans="1:11" s="1" customFormat="1" ht="11.4" x14ac:dyDescent="0.2">
      <c r="E2" s="5"/>
      <c r="F2" s="9"/>
      <c r="G2" s="10"/>
    </row>
    <row r="3" spans="1:11" s="1" customFormat="1" ht="12" x14ac:dyDescent="0.2">
      <c r="A3" s="8" t="s">
        <v>7</v>
      </c>
      <c r="B3" s="2"/>
      <c r="C3" s="3"/>
      <c r="D3" s="3"/>
      <c r="E3" s="4"/>
      <c r="F3" s="9"/>
      <c r="G3" s="10"/>
    </row>
    <row r="4" spans="1:11" s="1" customFormat="1" ht="28.5" customHeight="1" x14ac:dyDescent="0.25">
      <c r="A4" s="37" t="s">
        <v>2</v>
      </c>
      <c r="B4" s="37" t="s">
        <v>0</v>
      </c>
      <c r="C4" s="38" t="s">
        <v>4</v>
      </c>
      <c r="D4" s="38" t="s">
        <v>1</v>
      </c>
      <c r="E4" s="54" t="s">
        <v>6</v>
      </c>
      <c r="F4" s="39" t="s">
        <v>246</v>
      </c>
      <c r="G4" s="54" t="s">
        <v>247</v>
      </c>
      <c r="H4" s="55" t="s">
        <v>248</v>
      </c>
      <c r="I4" s="40" t="s">
        <v>5</v>
      </c>
      <c r="J4" s="36"/>
      <c r="K4" s="36"/>
    </row>
    <row r="5" spans="1:11" x14ac:dyDescent="0.2">
      <c r="A5" s="41" t="s">
        <v>106</v>
      </c>
      <c r="B5" s="42"/>
      <c r="C5" s="42"/>
      <c r="D5" s="42"/>
      <c r="E5" s="43"/>
      <c r="F5" s="44"/>
      <c r="G5" s="43"/>
      <c r="H5" s="42"/>
      <c r="I5" s="42"/>
    </row>
    <row r="6" spans="1:11" x14ac:dyDescent="0.2">
      <c r="A6" s="41" t="s">
        <v>26</v>
      </c>
      <c r="B6" s="42"/>
      <c r="C6" s="42"/>
      <c r="D6" s="42"/>
      <c r="E6" s="43"/>
      <c r="F6" s="44"/>
      <c r="G6" s="43"/>
      <c r="H6" s="42"/>
      <c r="I6" s="42"/>
    </row>
    <row r="7" spans="1:11" x14ac:dyDescent="0.2">
      <c r="A7" s="42" t="s">
        <v>356</v>
      </c>
      <c r="B7" s="42" t="s">
        <v>355</v>
      </c>
      <c r="C7" s="42" t="s">
        <v>357</v>
      </c>
      <c r="D7" s="45">
        <v>999000</v>
      </c>
      <c r="E7" s="43">
        <v>660.33900000000006</v>
      </c>
      <c r="F7" s="44">
        <v>3.5038456753737699</v>
      </c>
      <c r="G7" s="43">
        <v>-663.33600000000001</v>
      </c>
      <c r="H7" s="43">
        <v>-3.5197481519639702</v>
      </c>
      <c r="I7" s="46"/>
    </row>
    <row r="8" spans="1:11" x14ac:dyDescent="0.2">
      <c r="A8" s="42" t="s">
        <v>111</v>
      </c>
      <c r="B8" s="42" t="s">
        <v>110</v>
      </c>
      <c r="C8" s="42" t="s">
        <v>109</v>
      </c>
      <c r="D8" s="45">
        <v>51100</v>
      </c>
      <c r="E8" s="43">
        <v>640.18079999999998</v>
      </c>
      <c r="F8" s="44">
        <v>3.3968836121103299</v>
      </c>
      <c r="G8" s="43">
        <v>-642.55695000000003</v>
      </c>
      <c r="H8" s="43">
        <v>-3.4094917768583399</v>
      </c>
      <c r="I8" s="46"/>
    </row>
    <row r="9" spans="1:11" x14ac:dyDescent="0.2">
      <c r="A9" s="42" t="s">
        <v>122</v>
      </c>
      <c r="B9" s="42" t="s">
        <v>121</v>
      </c>
      <c r="C9" s="42" t="s">
        <v>109</v>
      </c>
      <c r="D9" s="45">
        <v>60625</v>
      </c>
      <c r="E9" s="43">
        <v>597.823125</v>
      </c>
      <c r="F9" s="44">
        <v>3.1721282116756502</v>
      </c>
      <c r="G9" s="43">
        <v>-600.46031249999999</v>
      </c>
      <c r="H9" s="43">
        <v>-3.18612147576731</v>
      </c>
      <c r="I9" s="46"/>
    </row>
    <row r="10" spans="1:11" x14ac:dyDescent="0.2">
      <c r="A10" s="42" t="s">
        <v>359</v>
      </c>
      <c r="B10" s="42" t="s">
        <v>358</v>
      </c>
      <c r="C10" s="42" t="s">
        <v>120</v>
      </c>
      <c r="D10" s="45">
        <v>6600000</v>
      </c>
      <c r="E10" s="43">
        <v>597.29999999999995</v>
      </c>
      <c r="F10" s="44">
        <v>3.1693524415501</v>
      </c>
      <c r="G10" s="43">
        <v>-598.62</v>
      </c>
      <c r="H10" s="43">
        <v>-3.1763565353435901</v>
      </c>
      <c r="I10" s="46"/>
    </row>
    <row r="11" spans="1:11" x14ac:dyDescent="0.2">
      <c r="A11" s="42" t="s">
        <v>124</v>
      </c>
      <c r="B11" s="42" t="s">
        <v>123</v>
      </c>
      <c r="C11" s="42" t="s">
        <v>125</v>
      </c>
      <c r="D11" s="45">
        <v>42000</v>
      </c>
      <c r="E11" s="43">
        <v>531.34199999999998</v>
      </c>
      <c r="F11" s="44">
        <v>2.8193706094058499</v>
      </c>
      <c r="G11" s="43">
        <v>-533.42100000000005</v>
      </c>
      <c r="H11" s="43">
        <v>-2.8304020571305801</v>
      </c>
      <c r="I11" s="46"/>
    </row>
    <row r="12" spans="1:11" x14ac:dyDescent="0.2">
      <c r="A12" s="42" t="s">
        <v>361</v>
      </c>
      <c r="B12" s="42" t="s">
        <v>360</v>
      </c>
      <c r="C12" s="42" t="s">
        <v>153</v>
      </c>
      <c r="D12" s="45">
        <v>17500</v>
      </c>
      <c r="E12" s="43">
        <v>430.13249999999999</v>
      </c>
      <c r="F12" s="44">
        <v>2.2823396769882001</v>
      </c>
      <c r="G12" s="43">
        <v>-431.42750000000001</v>
      </c>
      <c r="H12" s="43">
        <v>-2.28921111749013</v>
      </c>
      <c r="I12" s="46"/>
    </row>
    <row r="13" spans="1:11" x14ac:dyDescent="0.2">
      <c r="A13" s="42" t="s">
        <v>179</v>
      </c>
      <c r="B13" s="42" t="s">
        <v>178</v>
      </c>
      <c r="C13" s="42" t="s">
        <v>109</v>
      </c>
      <c r="D13" s="45">
        <v>43000</v>
      </c>
      <c r="E13" s="43">
        <v>426.21600000000001</v>
      </c>
      <c r="F13" s="44">
        <v>2.2615582123350402</v>
      </c>
      <c r="G13" s="43">
        <v>-429.14</v>
      </c>
      <c r="H13" s="43">
        <v>-2.2770733413139301</v>
      </c>
      <c r="I13" s="46"/>
    </row>
    <row r="14" spans="1:11" x14ac:dyDescent="0.2">
      <c r="A14" s="42" t="s">
        <v>141</v>
      </c>
      <c r="B14" s="42" t="s">
        <v>140</v>
      </c>
      <c r="C14" s="42" t="s">
        <v>109</v>
      </c>
      <c r="D14" s="45">
        <v>54000</v>
      </c>
      <c r="E14" s="43">
        <v>417.36599999999999</v>
      </c>
      <c r="F14" s="44">
        <v>2.2145989471287502</v>
      </c>
      <c r="G14" s="43">
        <v>-418.93200000000002</v>
      </c>
      <c r="H14" s="43">
        <v>-2.2229083493110098</v>
      </c>
      <c r="I14" s="46"/>
    </row>
    <row r="15" spans="1:11" x14ac:dyDescent="0.2">
      <c r="A15" s="42" t="s">
        <v>363</v>
      </c>
      <c r="B15" s="42" t="s">
        <v>362</v>
      </c>
      <c r="C15" s="42" t="s">
        <v>109</v>
      </c>
      <c r="D15" s="45">
        <v>368000</v>
      </c>
      <c r="E15" s="43">
        <v>372.416</v>
      </c>
      <c r="F15" s="44">
        <v>1.97608832893408</v>
      </c>
      <c r="G15" s="43">
        <v>-374.73439999999999</v>
      </c>
      <c r="H15" s="43">
        <v>-1.9883900645786301</v>
      </c>
      <c r="I15" s="46"/>
    </row>
    <row r="16" spans="1:11" x14ac:dyDescent="0.2">
      <c r="A16" s="42" t="s">
        <v>267</v>
      </c>
      <c r="B16" s="42" t="s">
        <v>266</v>
      </c>
      <c r="C16" s="42" t="s">
        <v>167</v>
      </c>
      <c r="D16" s="45">
        <v>9975</v>
      </c>
      <c r="E16" s="43">
        <v>348.15243750000002</v>
      </c>
      <c r="F16" s="44">
        <v>1.84734267172651</v>
      </c>
      <c r="G16" s="43">
        <v>-349.923</v>
      </c>
      <c r="H16" s="43">
        <v>-1.8567375094668299</v>
      </c>
      <c r="I16" s="46"/>
    </row>
    <row r="17" spans="1:9" x14ac:dyDescent="0.2">
      <c r="A17" s="42" t="s">
        <v>262</v>
      </c>
      <c r="B17" s="42" t="s">
        <v>261</v>
      </c>
      <c r="C17" s="42" t="s">
        <v>139</v>
      </c>
      <c r="D17" s="45">
        <v>91800</v>
      </c>
      <c r="E17" s="43">
        <v>334.61099999999999</v>
      </c>
      <c r="F17" s="44">
        <v>1.7754900214624501</v>
      </c>
      <c r="G17" s="43">
        <v>-336.30930000000001</v>
      </c>
      <c r="H17" s="43">
        <v>-1.78450142486356</v>
      </c>
      <c r="I17" s="46"/>
    </row>
    <row r="18" spans="1:9" x14ac:dyDescent="0.2">
      <c r="A18" s="42" t="s">
        <v>157</v>
      </c>
      <c r="B18" s="42" t="s">
        <v>156</v>
      </c>
      <c r="C18" s="42" t="s">
        <v>158</v>
      </c>
      <c r="D18" s="45">
        <v>47500</v>
      </c>
      <c r="E18" s="43">
        <v>334.35250000000002</v>
      </c>
      <c r="F18" s="44">
        <v>1.77411838642789</v>
      </c>
      <c r="G18" s="43">
        <v>-335.73</v>
      </c>
      <c r="H18" s="43">
        <v>-1.7814275827919199</v>
      </c>
      <c r="I18" s="46"/>
    </row>
    <row r="19" spans="1:9" x14ac:dyDescent="0.2">
      <c r="A19" s="42" t="s">
        <v>365</v>
      </c>
      <c r="B19" s="42" t="s">
        <v>364</v>
      </c>
      <c r="C19" s="42" t="s">
        <v>153</v>
      </c>
      <c r="D19" s="45">
        <v>3750</v>
      </c>
      <c r="E19" s="43">
        <v>331.79250000000002</v>
      </c>
      <c r="F19" s="44">
        <v>1.76053468937387</v>
      </c>
      <c r="G19" s="43">
        <v>-333.703125</v>
      </c>
      <c r="H19" s="43">
        <v>-1.77067271718006</v>
      </c>
      <c r="I19" s="46"/>
    </row>
    <row r="20" spans="1:9" x14ac:dyDescent="0.2">
      <c r="A20" s="42" t="s">
        <v>232</v>
      </c>
      <c r="B20" s="42" t="s">
        <v>231</v>
      </c>
      <c r="C20" s="42" t="s">
        <v>120</v>
      </c>
      <c r="D20" s="45">
        <v>88400</v>
      </c>
      <c r="E20" s="43">
        <v>306.9248</v>
      </c>
      <c r="F20" s="44">
        <v>1.62858339904952</v>
      </c>
      <c r="G20" s="43">
        <v>-308.25080000000003</v>
      </c>
      <c r="H20" s="43">
        <v>-1.63561932963297</v>
      </c>
      <c r="I20" s="46"/>
    </row>
    <row r="21" spans="1:9" x14ac:dyDescent="0.2">
      <c r="A21" s="42" t="s">
        <v>367</v>
      </c>
      <c r="B21" s="42" t="s">
        <v>366</v>
      </c>
      <c r="C21" s="42" t="s">
        <v>161</v>
      </c>
      <c r="D21" s="45">
        <v>39000</v>
      </c>
      <c r="E21" s="43">
        <v>302.54250000000002</v>
      </c>
      <c r="F21" s="44">
        <v>1.6053303382683299</v>
      </c>
      <c r="G21" s="43">
        <v>-304.47300000000001</v>
      </c>
      <c r="H21" s="43">
        <v>-1.6155738254412899</v>
      </c>
      <c r="I21" s="46"/>
    </row>
    <row r="22" spans="1:9" x14ac:dyDescent="0.2">
      <c r="A22" s="42" t="s">
        <v>369</v>
      </c>
      <c r="B22" s="42" t="s">
        <v>368</v>
      </c>
      <c r="C22" s="42" t="s">
        <v>370</v>
      </c>
      <c r="D22" s="45">
        <v>5000</v>
      </c>
      <c r="E22" s="43">
        <v>293.73250000000002</v>
      </c>
      <c r="F22" s="44">
        <v>1.5585833183285001</v>
      </c>
      <c r="G22" s="43">
        <v>-295.6225</v>
      </c>
      <c r="H22" s="43">
        <v>-1.56861190716917</v>
      </c>
      <c r="I22" s="46"/>
    </row>
    <row r="23" spans="1:9" x14ac:dyDescent="0.2">
      <c r="A23" s="42" t="s">
        <v>199</v>
      </c>
      <c r="B23" s="42" t="s">
        <v>198</v>
      </c>
      <c r="C23" s="42" t="s">
        <v>200</v>
      </c>
      <c r="D23" s="45">
        <v>20475</v>
      </c>
      <c r="E23" s="43">
        <v>278.35762499999998</v>
      </c>
      <c r="F23" s="44">
        <v>1.4770022072958999</v>
      </c>
      <c r="G23" s="43">
        <v>-279.99562500000002</v>
      </c>
      <c r="H23" s="43">
        <v>-1.48569365095781</v>
      </c>
      <c r="I23" s="46"/>
    </row>
    <row r="24" spans="1:9" x14ac:dyDescent="0.2">
      <c r="A24" s="42" t="s">
        <v>273</v>
      </c>
      <c r="B24" s="42" t="s">
        <v>272</v>
      </c>
      <c r="C24" s="42" t="s">
        <v>150</v>
      </c>
      <c r="D24" s="45">
        <v>18525</v>
      </c>
      <c r="E24" s="43">
        <v>274.05885000000001</v>
      </c>
      <c r="F24" s="44">
        <v>1.4541923411617499</v>
      </c>
      <c r="G24" s="43">
        <v>-275.36486250000002</v>
      </c>
      <c r="H24" s="43">
        <v>-1.4611222154386101</v>
      </c>
      <c r="I24" s="46"/>
    </row>
    <row r="25" spans="1:9" x14ac:dyDescent="0.2">
      <c r="A25" s="42" t="s">
        <v>372</v>
      </c>
      <c r="B25" s="42" t="s">
        <v>371</v>
      </c>
      <c r="C25" s="42" t="s">
        <v>109</v>
      </c>
      <c r="D25" s="45">
        <v>1404000</v>
      </c>
      <c r="E25" s="43">
        <v>269.98919999999998</v>
      </c>
      <c r="F25" s="44">
        <v>1.4325982424446</v>
      </c>
      <c r="G25" s="43">
        <v>-271.39319999999998</v>
      </c>
      <c r="H25" s="43">
        <v>-1.4400480512976701</v>
      </c>
      <c r="I25" s="46"/>
    </row>
    <row r="26" spans="1:9" x14ac:dyDescent="0.2">
      <c r="A26" s="42" t="s">
        <v>374</v>
      </c>
      <c r="B26" s="42" t="s">
        <v>373</v>
      </c>
      <c r="C26" s="42" t="s">
        <v>136</v>
      </c>
      <c r="D26" s="45">
        <v>83200</v>
      </c>
      <c r="E26" s="43">
        <v>227.8432</v>
      </c>
      <c r="F26" s="44">
        <v>1.2089660174294099</v>
      </c>
      <c r="G26" s="43">
        <v>-228.96639999999999</v>
      </c>
      <c r="H26" s="43">
        <v>-1.2149258645118699</v>
      </c>
      <c r="I26" s="46"/>
    </row>
    <row r="27" spans="1:9" x14ac:dyDescent="0.2">
      <c r="A27" s="42" t="s">
        <v>376</v>
      </c>
      <c r="B27" s="42" t="s">
        <v>375</v>
      </c>
      <c r="C27" s="42" t="s">
        <v>136</v>
      </c>
      <c r="D27" s="45">
        <v>3900</v>
      </c>
      <c r="E27" s="43">
        <v>224.37479999999999</v>
      </c>
      <c r="F27" s="44">
        <v>1.1905622303738801</v>
      </c>
      <c r="G27" s="43">
        <v>-225.13724999999999</v>
      </c>
      <c r="H27" s="43">
        <v>-1.19460789045936</v>
      </c>
      <c r="I27" s="46"/>
    </row>
    <row r="28" spans="1:9" x14ac:dyDescent="0.2">
      <c r="A28" s="42" t="s">
        <v>279</v>
      </c>
      <c r="B28" s="42" t="s">
        <v>278</v>
      </c>
      <c r="C28" s="42" t="s">
        <v>217</v>
      </c>
      <c r="D28" s="45">
        <v>87450</v>
      </c>
      <c r="E28" s="43">
        <v>211.322925</v>
      </c>
      <c r="F28" s="44">
        <v>1.12130726319146</v>
      </c>
      <c r="G28" s="43">
        <v>-212.85329999999999</v>
      </c>
      <c r="H28" s="43">
        <v>-1.1294276344332801</v>
      </c>
      <c r="I28" s="46"/>
    </row>
    <row r="29" spans="1:9" x14ac:dyDescent="0.2">
      <c r="A29" s="42" t="s">
        <v>378</v>
      </c>
      <c r="B29" s="42" t="s">
        <v>377</v>
      </c>
      <c r="C29" s="42" t="s">
        <v>177</v>
      </c>
      <c r="D29" s="45">
        <v>46400</v>
      </c>
      <c r="E29" s="43">
        <v>207.64</v>
      </c>
      <c r="F29" s="44">
        <v>1.1017651782411899</v>
      </c>
      <c r="G29" s="43">
        <v>-206.0624</v>
      </c>
      <c r="H29" s="43">
        <v>-1.0933942249316499</v>
      </c>
      <c r="I29" s="46"/>
    </row>
    <row r="30" spans="1:9" x14ac:dyDescent="0.2">
      <c r="A30" s="42" t="s">
        <v>152</v>
      </c>
      <c r="B30" s="42" t="s">
        <v>151</v>
      </c>
      <c r="C30" s="42" t="s">
        <v>153</v>
      </c>
      <c r="D30" s="45">
        <v>28600</v>
      </c>
      <c r="E30" s="43">
        <v>204.80459999999999</v>
      </c>
      <c r="F30" s="44">
        <v>1.0867201725275299</v>
      </c>
      <c r="G30" s="43">
        <v>-205.71979999999999</v>
      </c>
      <c r="H30" s="43">
        <v>-1.09157634422434</v>
      </c>
      <c r="I30" s="46"/>
    </row>
    <row r="31" spans="1:9" x14ac:dyDescent="0.2">
      <c r="A31" s="42" t="s">
        <v>380</v>
      </c>
      <c r="B31" s="42" t="s">
        <v>379</v>
      </c>
      <c r="C31" s="42" t="s">
        <v>172</v>
      </c>
      <c r="D31" s="45">
        <v>11000</v>
      </c>
      <c r="E31" s="43">
        <v>204.435</v>
      </c>
      <c r="F31" s="44">
        <v>1.0847590262653499</v>
      </c>
      <c r="G31" s="43">
        <v>-205.61199999999999</v>
      </c>
      <c r="H31" s="43">
        <v>-1.09100434323121</v>
      </c>
      <c r="I31" s="46"/>
    </row>
    <row r="32" spans="1:9" x14ac:dyDescent="0.2">
      <c r="A32" s="42" t="s">
        <v>307</v>
      </c>
      <c r="B32" s="42" t="s">
        <v>306</v>
      </c>
      <c r="C32" s="42" t="s">
        <v>114</v>
      </c>
      <c r="D32" s="45">
        <v>63000</v>
      </c>
      <c r="E32" s="43">
        <v>196.49700000000001</v>
      </c>
      <c r="F32" s="44">
        <v>1.0426389531345599</v>
      </c>
      <c r="G32" s="43">
        <v>-197.22149999999999</v>
      </c>
      <c r="H32" s="43">
        <v>-1.04648324552348</v>
      </c>
      <c r="I32" s="46"/>
    </row>
    <row r="33" spans="1:9" x14ac:dyDescent="0.2">
      <c r="A33" s="42" t="s">
        <v>183</v>
      </c>
      <c r="B33" s="42" t="s">
        <v>182</v>
      </c>
      <c r="C33" s="42" t="s">
        <v>184</v>
      </c>
      <c r="D33" s="45">
        <v>65550</v>
      </c>
      <c r="E33" s="43">
        <v>191.832075</v>
      </c>
      <c r="F33" s="44">
        <v>1.0178862468924701</v>
      </c>
      <c r="G33" s="43">
        <v>-192.25815</v>
      </c>
      <c r="H33" s="43">
        <v>-1.02014705694024</v>
      </c>
      <c r="I33" s="46"/>
    </row>
    <row r="34" spans="1:9" x14ac:dyDescent="0.2">
      <c r="A34" s="42" t="s">
        <v>138</v>
      </c>
      <c r="B34" s="42" t="s">
        <v>137</v>
      </c>
      <c r="C34" s="42" t="s">
        <v>139</v>
      </c>
      <c r="D34" s="45">
        <v>58500</v>
      </c>
      <c r="E34" s="43">
        <v>189.54</v>
      </c>
      <c r="F34" s="44">
        <v>1.00572419516392</v>
      </c>
      <c r="G34" s="43">
        <v>-190.38825</v>
      </c>
      <c r="H34" s="43">
        <v>-1.0102251213459801</v>
      </c>
      <c r="I34" s="46"/>
    </row>
    <row r="35" spans="1:9" x14ac:dyDescent="0.2">
      <c r="A35" s="42" t="s">
        <v>382</v>
      </c>
      <c r="B35" s="42" t="s">
        <v>381</v>
      </c>
      <c r="C35" s="42" t="s">
        <v>217</v>
      </c>
      <c r="D35" s="45">
        <v>31000</v>
      </c>
      <c r="E35" s="43">
        <v>185.411</v>
      </c>
      <c r="F35" s="44">
        <v>0.98381517753264103</v>
      </c>
      <c r="G35" s="43">
        <v>-186.63550000000001</v>
      </c>
      <c r="H35" s="43">
        <v>-0.99031253575242695</v>
      </c>
      <c r="I35" s="46"/>
    </row>
    <row r="36" spans="1:9" x14ac:dyDescent="0.2">
      <c r="A36" s="42" t="s">
        <v>384</v>
      </c>
      <c r="B36" s="42" t="s">
        <v>383</v>
      </c>
      <c r="C36" s="42" t="s">
        <v>223</v>
      </c>
      <c r="D36" s="45">
        <v>4650</v>
      </c>
      <c r="E36" s="43">
        <v>179.95034999999999</v>
      </c>
      <c r="F36" s="44">
        <v>0.95484024967402603</v>
      </c>
      <c r="G36" s="43">
        <v>-180.37582499999999</v>
      </c>
      <c r="H36" s="43">
        <v>-0.95709787604280006</v>
      </c>
      <c r="I36" s="46"/>
    </row>
    <row r="37" spans="1:9" x14ac:dyDescent="0.2">
      <c r="A37" s="42" t="s">
        <v>309</v>
      </c>
      <c r="B37" s="42" t="s">
        <v>308</v>
      </c>
      <c r="C37" s="42" t="s">
        <v>220</v>
      </c>
      <c r="D37" s="45">
        <v>18900</v>
      </c>
      <c r="E37" s="43">
        <v>178.60499999999999</v>
      </c>
      <c r="F37" s="44">
        <v>0.94770164544292002</v>
      </c>
      <c r="G37" s="43">
        <v>-179.53110000000001</v>
      </c>
      <c r="H37" s="43">
        <v>-0.95261565397484704</v>
      </c>
      <c r="I37" s="46"/>
    </row>
    <row r="38" spans="1:9" x14ac:dyDescent="0.2">
      <c r="A38" s="42" t="s">
        <v>119</v>
      </c>
      <c r="B38" s="42" t="s">
        <v>118</v>
      </c>
      <c r="C38" s="42" t="s">
        <v>120</v>
      </c>
      <c r="D38" s="45">
        <v>10925</v>
      </c>
      <c r="E38" s="43">
        <v>177.67327499999999</v>
      </c>
      <c r="F38" s="44">
        <v>0.94275778992039705</v>
      </c>
      <c r="G38" s="43">
        <v>-178.47626249999999</v>
      </c>
      <c r="H38" s="43">
        <v>-0.94701854731811896</v>
      </c>
      <c r="I38" s="46"/>
    </row>
    <row r="39" spans="1:9" x14ac:dyDescent="0.2">
      <c r="A39" s="42" t="s">
        <v>386</v>
      </c>
      <c r="B39" s="42" t="s">
        <v>385</v>
      </c>
      <c r="C39" s="42" t="s">
        <v>109</v>
      </c>
      <c r="D39" s="45">
        <v>270000</v>
      </c>
      <c r="E39" s="43">
        <v>170.74799999999999</v>
      </c>
      <c r="F39" s="44">
        <v>0.90601136897672396</v>
      </c>
      <c r="G39" s="43">
        <v>-171.423</v>
      </c>
      <c r="H39" s="43">
        <v>-0.90959300784839003</v>
      </c>
      <c r="I39" s="46"/>
    </row>
    <row r="40" spans="1:9" x14ac:dyDescent="0.2">
      <c r="A40" s="42" t="s">
        <v>388</v>
      </c>
      <c r="B40" s="42" t="s">
        <v>387</v>
      </c>
      <c r="C40" s="42" t="s">
        <v>136</v>
      </c>
      <c r="D40" s="45">
        <v>2100</v>
      </c>
      <c r="E40" s="43">
        <v>162.1977</v>
      </c>
      <c r="F40" s="44">
        <v>0.860642351429452</v>
      </c>
      <c r="G40" s="43">
        <v>-162.77625</v>
      </c>
      <c r="H40" s="43">
        <v>-0.86371221390234398</v>
      </c>
      <c r="I40" s="46"/>
    </row>
    <row r="41" spans="1:9" x14ac:dyDescent="0.2">
      <c r="A41" s="42" t="s">
        <v>390</v>
      </c>
      <c r="B41" s="42" t="s">
        <v>389</v>
      </c>
      <c r="C41" s="42" t="s">
        <v>147</v>
      </c>
      <c r="D41" s="45">
        <v>6000</v>
      </c>
      <c r="E41" s="43">
        <v>150.53100000000001</v>
      </c>
      <c r="F41" s="44">
        <v>0.79873730517157004</v>
      </c>
      <c r="G41" s="43">
        <v>-151.11600000000001</v>
      </c>
      <c r="H41" s="43">
        <v>-0.801841392193681</v>
      </c>
      <c r="I41" s="46"/>
    </row>
    <row r="42" spans="1:9" x14ac:dyDescent="0.2">
      <c r="A42" s="42" t="s">
        <v>297</v>
      </c>
      <c r="B42" s="42" t="s">
        <v>296</v>
      </c>
      <c r="C42" s="42" t="s">
        <v>167</v>
      </c>
      <c r="D42" s="45">
        <v>9500</v>
      </c>
      <c r="E42" s="43">
        <v>148.78899999999999</v>
      </c>
      <c r="F42" s="44">
        <v>0.78949402381683997</v>
      </c>
      <c r="G42" s="43">
        <v>-149.25925000000001</v>
      </c>
      <c r="H42" s="43">
        <v>-0.791989232230767</v>
      </c>
      <c r="I42" s="46"/>
    </row>
    <row r="43" spans="1:9" x14ac:dyDescent="0.2">
      <c r="A43" s="42" t="s">
        <v>392</v>
      </c>
      <c r="B43" s="42" t="s">
        <v>391</v>
      </c>
      <c r="C43" s="42" t="s">
        <v>305</v>
      </c>
      <c r="D43" s="45">
        <v>202500</v>
      </c>
      <c r="E43" s="43">
        <v>147.15674999999999</v>
      </c>
      <c r="F43" s="44">
        <v>0.78083309041198401</v>
      </c>
      <c r="G43" s="43">
        <v>-148.06800000000001</v>
      </c>
      <c r="H43" s="43">
        <v>-0.78566830288873402</v>
      </c>
      <c r="I43" s="46"/>
    </row>
    <row r="44" spans="1:9" x14ac:dyDescent="0.2">
      <c r="A44" s="42" t="s">
        <v>394</v>
      </c>
      <c r="B44" s="42" t="s">
        <v>393</v>
      </c>
      <c r="C44" s="42" t="s">
        <v>139</v>
      </c>
      <c r="D44" s="45">
        <v>99450</v>
      </c>
      <c r="E44" s="43">
        <v>142.19361000000001</v>
      </c>
      <c r="F44" s="44">
        <v>0.754498016116396</v>
      </c>
      <c r="G44" s="43">
        <v>-143.09860499999999</v>
      </c>
      <c r="H44" s="43">
        <v>-0.75930003873960095</v>
      </c>
      <c r="I44" s="46"/>
    </row>
    <row r="45" spans="1:9" x14ac:dyDescent="0.2">
      <c r="A45" s="42" t="s">
        <v>108</v>
      </c>
      <c r="B45" s="42" t="s">
        <v>107</v>
      </c>
      <c r="C45" s="42" t="s">
        <v>109</v>
      </c>
      <c r="D45" s="45">
        <v>8250</v>
      </c>
      <c r="E45" s="43">
        <v>140.14687499999999</v>
      </c>
      <c r="F45" s="44">
        <v>0.74363777072972903</v>
      </c>
      <c r="G45" s="43">
        <v>-140.84399999999999</v>
      </c>
      <c r="H45" s="43">
        <v>-0.74733680776441103</v>
      </c>
      <c r="I45" s="46"/>
    </row>
    <row r="46" spans="1:9" x14ac:dyDescent="0.2">
      <c r="A46" s="42" t="s">
        <v>396</v>
      </c>
      <c r="B46" s="42" t="s">
        <v>395</v>
      </c>
      <c r="C46" s="42" t="s">
        <v>120</v>
      </c>
      <c r="D46" s="45">
        <v>8500</v>
      </c>
      <c r="E46" s="43">
        <v>138.80500000000001</v>
      </c>
      <c r="F46" s="44">
        <v>0.73651760530614796</v>
      </c>
      <c r="G46" s="43">
        <v>-139.20025000000001</v>
      </c>
      <c r="H46" s="43">
        <v>-0.73861485384544601</v>
      </c>
      <c r="I46" s="46"/>
    </row>
    <row r="47" spans="1:9" x14ac:dyDescent="0.2">
      <c r="A47" s="42" t="s">
        <v>398</v>
      </c>
      <c r="B47" s="42" t="s">
        <v>397</v>
      </c>
      <c r="C47" s="42" t="s">
        <v>399</v>
      </c>
      <c r="D47" s="45">
        <v>33600</v>
      </c>
      <c r="E47" s="43">
        <v>133.0224</v>
      </c>
      <c r="F47" s="44">
        <v>0.70583436835904001</v>
      </c>
      <c r="G47" s="43">
        <v>-133.40880000000001</v>
      </c>
      <c r="H47" s="43">
        <v>-0.70788465763313202</v>
      </c>
      <c r="I47" s="46"/>
    </row>
    <row r="48" spans="1:9" x14ac:dyDescent="0.2">
      <c r="A48" s="42" t="s">
        <v>254</v>
      </c>
      <c r="B48" s="42" t="s">
        <v>253</v>
      </c>
      <c r="C48" s="42" t="s">
        <v>217</v>
      </c>
      <c r="D48" s="45">
        <v>1625</v>
      </c>
      <c r="E48" s="43">
        <v>128.13287500000001</v>
      </c>
      <c r="F48" s="44">
        <v>0.67988990494572998</v>
      </c>
      <c r="G48" s="43">
        <v>-128.87712500000001</v>
      </c>
      <c r="H48" s="43">
        <v>-0.68383899343497101</v>
      </c>
      <c r="I48" s="46"/>
    </row>
    <row r="49" spans="1:9" x14ac:dyDescent="0.2">
      <c r="A49" s="42" t="s">
        <v>299</v>
      </c>
      <c r="B49" s="42" t="s">
        <v>298</v>
      </c>
      <c r="C49" s="42" t="s">
        <v>300</v>
      </c>
      <c r="D49" s="45">
        <v>21000</v>
      </c>
      <c r="E49" s="43">
        <v>124.803</v>
      </c>
      <c r="F49" s="44">
        <v>0.662221149778633</v>
      </c>
      <c r="G49" s="43">
        <v>-125.4645</v>
      </c>
      <c r="H49" s="43">
        <v>-0.66573115587286602</v>
      </c>
      <c r="I49" s="46"/>
    </row>
    <row r="50" spans="1:9" x14ac:dyDescent="0.2">
      <c r="A50" s="42" t="s">
        <v>401</v>
      </c>
      <c r="B50" s="42" t="s">
        <v>400</v>
      </c>
      <c r="C50" s="42" t="s">
        <v>158</v>
      </c>
      <c r="D50" s="45">
        <v>13000</v>
      </c>
      <c r="E50" s="43">
        <v>99.411000000000001</v>
      </c>
      <c r="F50" s="44">
        <v>0.52748785462403702</v>
      </c>
      <c r="G50" s="43">
        <v>-99.989500000000007</v>
      </c>
      <c r="H50" s="43">
        <v>-0.53055745179034697</v>
      </c>
      <c r="I50" s="46"/>
    </row>
    <row r="51" spans="1:9" x14ac:dyDescent="0.2">
      <c r="A51" s="42" t="s">
        <v>149</v>
      </c>
      <c r="B51" s="42" t="s">
        <v>148</v>
      </c>
      <c r="C51" s="42" t="s">
        <v>150</v>
      </c>
      <c r="D51" s="45">
        <v>5600</v>
      </c>
      <c r="E51" s="43">
        <v>97.661199999999994</v>
      </c>
      <c r="F51" s="44">
        <v>0.518203185442346</v>
      </c>
      <c r="G51" s="43">
        <v>-97.706000000000003</v>
      </c>
      <c r="H51" s="43">
        <v>-0.51844090014079103</v>
      </c>
      <c r="I51" s="46"/>
    </row>
    <row r="52" spans="1:9" x14ac:dyDescent="0.2">
      <c r="A52" s="42" t="s">
        <v>196</v>
      </c>
      <c r="B52" s="42" t="s">
        <v>195</v>
      </c>
      <c r="C52" s="42" t="s">
        <v>197</v>
      </c>
      <c r="D52" s="45">
        <v>14400</v>
      </c>
      <c r="E52" s="43">
        <v>96.573599999999999</v>
      </c>
      <c r="F52" s="44">
        <v>0.51243223664704995</v>
      </c>
      <c r="G52" s="43">
        <v>-96.681600000000003</v>
      </c>
      <c r="H52" s="43">
        <v>-0.51300529886651702</v>
      </c>
      <c r="I52" s="46"/>
    </row>
    <row r="53" spans="1:9" x14ac:dyDescent="0.2">
      <c r="A53" s="42" t="s">
        <v>403</v>
      </c>
      <c r="B53" s="42" t="s">
        <v>402</v>
      </c>
      <c r="C53" s="42" t="s">
        <v>147</v>
      </c>
      <c r="D53" s="45">
        <v>10200</v>
      </c>
      <c r="E53" s="43">
        <v>93.584999999999994</v>
      </c>
      <c r="F53" s="44">
        <v>0.49657433156281</v>
      </c>
      <c r="G53" s="43">
        <v>-93.921599999999998</v>
      </c>
      <c r="H53" s="43">
        <v>-0.498360375480148</v>
      </c>
      <c r="I53" s="46"/>
    </row>
    <row r="54" spans="1:9" x14ac:dyDescent="0.2">
      <c r="A54" s="42" t="s">
        <v>143</v>
      </c>
      <c r="B54" s="42" t="s">
        <v>142</v>
      </c>
      <c r="C54" s="42" t="s">
        <v>144</v>
      </c>
      <c r="D54" s="45">
        <v>1250</v>
      </c>
      <c r="E54" s="43">
        <v>85.131249999999994</v>
      </c>
      <c r="F54" s="44">
        <v>0.45171762102747798</v>
      </c>
      <c r="G54" s="43">
        <v>-85.640625</v>
      </c>
      <c r="H54" s="43">
        <v>-0.45442043184267</v>
      </c>
      <c r="I54" s="46"/>
    </row>
    <row r="55" spans="1:9" x14ac:dyDescent="0.2">
      <c r="A55" s="42" t="s">
        <v>405</v>
      </c>
      <c r="B55" s="42" t="s">
        <v>404</v>
      </c>
      <c r="C55" s="42" t="s">
        <v>164</v>
      </c>
      <c r="D55" s="45">
        <v>6000</v>
      </c>
      <c r="E55" s="43">
        <v>82.790999999999997</v>
      </c>
      <c r="F55" s="44">
        <v>0.43929994640611902</v>
      </c>
      <c r="G55" s="43">
        <v>-82.308000000000007</v>
      </c>
      <c r="H55" s="43">
        <v>-0.43673708481350398</v>
      </c>
      <c r="I55" s="46"/>
    </row>
    <row r="56" spans="1:9" x14ac:dyDescent="0.2">
      <c r="A56" s="42" t="s">
        <v>407</v>
      </c>
      <c r="B56" s="42" t="s">
        <v>406</v>
      </c>
      <c r="C56" s="42" t="s">
        <v>153</v>
      </c>
      <c r="D56" s="45">
        <v>1400</v>
      </c>
      <c r="E56" s="43">
        <v>72.720200000000006</v>
      </c>
      <c r="F56" s="44">
        <v>0.38586295566718898</v>
      </c>
      <c r="G56" s="43">
        <v>-73.066000000000003</v>
      </c>
      <c r="H56" s="43">
        <v>-0.38769781599581399</v>
      </c>
      <c r="I56" s="46"/>
    </row>
    <row r="57" spans="1:9" x14ac:dyDescent="0.2">
      <c r="A57" s="42" t="s">
        <v>409</v>
      </c>
      <c r="B57" s="42" t="s">
        <v>408</v>
      </c>
      <c r="C57" s="42" t="s">
        <v>217</v>
      </c>
      <c r="D57" s="45">
        <v>6750</v>
      </c>
      <c r="E57" s="43">
        <v>69.059250000000006</v>
      </c>
      <c r="F57" s="44">
        <v>0.36643747296018597</v>
      </c>
      <c r="G57" s="43">
        <v>-69.356250000000003</v>
      </c>
      <c r="H57" s="43">
        <v>-0.36801339406371902</v>
      </c>
      <c r="I57" s="46"/>
    </row>
    <row r="58" spans="1:9" x14ac:dyDescent="0.2">
      <c r="A58" s="42" t="s">
        <v>411</v>
      </c>
      <c r="B58" s="42" t="s">
        <v>410</v>
      </c>
      <c r="C58" s="42" t="s">
        <v>139</v>
      </c>
      <c r="D58" s="45">
        <v>13500</v>
      </c>
      <c r="E58" s="43">
        <v>68.661000000000001</v>
      </c>
      <c r="F58" s="44">
        <v>0.36432430602590299</v>
      </c>
      <c r="G58" s="43">
        <v>-68.930999999999997</v>
      </c>
      <c r="H58" s="43">
        <v>-0.365756961574569</v>
      </c>
      <c r="I58" s="46"/>
    </row>
    <row r="59" spans="1:9" x14ac:dyDescent="0.2">
      <c r="A59" s="42" t="s">
        <v>413</v>
      </c>
      <c r="B59" s="42" t="s">
        <v>412</v>
      </c>
      <c r="C59" s="42" t="s">
        <v>212</v>
      </c>
      <c r="D59" s="45">
        <v>2250</v>
      </c>
      <c r="E59" s="43">
        <v>64.613249999999994</v>
      </c>
      <c r="F59" s="44">
        <v>0.34284641159214302</v>
      </c>
      <c r="G59" s="43">
        <v>-65.008125000000007</v>
      </c>
      <c r="H59" s="43">
        <v>-0.34494167033206802</v>
      </c>
      <c r="I59" s="46"/>
    </row>
    <row r="60" spans="1:9" x14ac:dyDescent="0.2">
      <c r="A60" s="42" t="s">
        <v>269</v>
      </c>
      <c r="B60" s="42" t="s">
        <v>268</v>
      </c>
      <c r="C60" s="42" t="s">
        <v>109</v>
      </c>
      <c r="D60" s="45">
        <v>26325</v>
      </c>
      <c r="E60" s="43">
        <v>56.174917499999999</v>
      </c>
      <c r="F60" s="44">
        <v>0.29807150834170498</v>
      </c>
      <c r="G60" s="43">
        <v>-56.348662500000003</v>
      </c>
      <c r="H60" s="43">
        <v>-0.29899342218727198</v>
      </c>
      <c r="I60" s="46"/>
    </row>
    <row r="61" spans="1:9" x14ac:dyDescent="0.2">
      <c r="A61" s="42" t="s">
        <v>415</v>
      </c>
      <c r="B61" s="42" t="s">
        <v>414</v>
      </c>
      <c r="C61" s="42" t="s">
        <v>205</v>
      </c>
      <c r="D61" s="45">
        <v>3500</v>
      </c>
      <c r="E61" s="43">
        <v>52.834249999999997</v>
      </c>
      <c r="F61" s="44">
        <v>0.28034548674865001</v>
      </c>
      <c r="G61" s="43">
        <v>-53.06</v>
      </c>
      <c r="H61" s="43">
        <v>-0.281543345971285</v>
      </c>
      <c r="I61" s="46"/>
    </row>
    <row r="62" spans="1:9" x14ac:dyDescent="0.2">
      <c r="A62" s="42" t="s">
        <v>219</v>
      </c>
      <c r="B62" s="42" t="s">
        <v>218</v>
      </c>
      <c r="C62" s="42" t="s">
        <v>220</v>
      </c>
      <c r="D62" s="45">
        <v>38500</v>
      </c>
      <c r="E62" s="43">
        <v>51.828699999999998</v>
      </c>
      <c r="F62" s="44">
        <v>0.27500990605619902</v>
      </c>
      <c r="G62" s="43">
        <v>-52.04815</v>
      </c>
      <c r="H62" s="43">
        <v>-0.27617433664936603</v>
      </c>
      <c r="I62" s="46"/>
    </row>
    <row r="63" spans="1:9" x14ac:dyDescent="0.2">
      <c r="A63" s="42" t="s">
        <v>171</v>
      </c>
      <c r="B63" s="42" t="s">
        <v>170</v>
      </c>
      <c r="C63" s="42" t="s">
        <v>172</v>
      </c>
      <c r="D63" s="45">
        <v>7700</v>
      </c>
      <c r="E63" s="43">
        <v>49.129849999999998</v>
      </c>
      <c r="F63" s="44">
        <v>0.26068945262094501</v>
      </c>
      <c r="G63" s="43">
        <v>-49.349299999999999</v>
      </c>
      <c r="H63" s="43">
        <v>-0.26185388321411102</v>
      </c>
      <c r="I63" s="46"/>
    </row>
    <row r="64" spans="1:9" x14ac:dyDescent="0.2">
      <c r="A64" s="42" t="s">
        <v>135</v>
      </c>
      <c r="B64" s="42" t="s">
        <v>134</v>
      </c>
      <c r="C64" s="42" t="s">
        <v>136</v>
      </c>
      <c r="D64" s="45">
        <v>18000</v>
      </c>
      <c r="E64" s="43">
        <v>39.662999999999997</v>
      </c>
      <c r="F64" s="44">
        <v>0.210457100099116</v>
      </c>
      <c r="G64" s="43">
        <v>-39.887999999999998</v>
      </c>
      <c r="H64" s="43">
        <v>-0.21165097972300401</v>
      </c>
      <c r="I64" s="46"/>
    </row>
    <row r="65" spans="1:9" x14ac:dyDescent="0.2">
      <c r="A65" s="42" t="s">
        <v>417</v>
      </c>
      <c r="B65" s="42" t="s">
        <v>416</v>
      </c>
      <c r="C65" s="42" t="s">
        <v>150</v>
      </c>
      <c r="D65" s="45">
        <v>2600</v>
      </c>
      <c r="E65" s="43">
        <v>37.783200000000001</v>
      </c>
      <c r="F65" s="44">
        <v>0.200482633801399</v>
      </c>
      <c r="G65" s="43">
        <v>-38.018500000000003</v>
      </c>
      <c r="H65" s="43">
        <v>-0.201731166581404</v>
      </c>
      <c r="I65" s="46"/>
    </row>
    <row r="66" spans="1:9" x14ac:dyDescent="0.2">
      <c r="A66" s="42" t="s">
        <v>419</v>
      </c>
      <c r="B66" s="42" t="s">
        <v>418</v>
      </c>
      <c r="C66" s="42" t="s">
        <v>194</v>
      </c>
      <c r="D66" s="45">
        <v>24850</v>
      </c>
      <c r="E66" s="43">
        <v>35.103110000000001</v>
      </c>
      <c r="F66" s="44">
        <v>0.18626172339611899</v>
      </c>
      <c r="G66" s="43">
        <v>-35.31185</v>
      </c>
      <c r="H66" s="43">
        <v>-0.18736932531918801</v>
      </c>
      <c r="I66" s="46"/>
    </row>
    <row r="67" spans="1:9" x14ac:dyDescent="0.2">
      <c r="A67" s="42" t="s">
        <v>421</v>
      </c>
      <c r="B67" s="42" t="s">
        <v>420</v>
      </c>
      <c r="C67" s="42" t="s">
        <v>150</v>
      </c>
      <c r="D67" s="45">
        <v>600</v>
      </c>
      <c r="E67" s="43">
        <v>33.466200000000001</v>
      </c>
      <c r="F67" s="44">
        <v>0.17757606341772</v>
      </c>
      <c r="G67" s="43">
        <v>-33.659100000000002</v>
      </c>
      <c r="H67" s="43">
        <v>-0.17859961621526699</v>
      </c>
      <c r="I67" s="46"/>
    </row>
    <row r="68" spans="1:9" x14ac:dyDescent="0.2">
      <c r="A68" s="42" t="s">
        <v>423</v>
      </c>
      <c r="B68" s="42" t="s">
        <v>422</v>
      </c>
      <c r="C68" s="42" t="s">
        <v>331</v>
      </c>
      <c r="D68" s="45">
        <v>600</v>
      </c>
      <c r="E68" s="43">
        <v>32.696100000000001</v>
      </c>
      <c r="F68" s="44">
        <v>0.17348981142502301</v>
      </c>
      <c r="G68" s="43">
        <v>-32.859000000000002</v>
      </c>
      <c r="H68" s="43">
        <v>-0.17435418027271901</v>
      </c>
      <c r="I68" s="46"/>
    </row>
    <row r="69" spans="1:9" x14ac:dyDescent="0.2">
      <c r="A69" s="42" t="s">
        <v>252</v>
      </c>
      <c r="B69" s="42" t="s">
        <v>251</v>
      </c>
      <c r="C69" s="42" t="s">
        <v>153</v>
      </c>
      <c r="D69" s="45">
        <v>1050</v>
      </c>
      <c r="E69" s="43">
        <v>31.393425000000001</v>
      </c>
      <c r="F69" s="44">
        <v>0.16657764636258199</v>
      </c>
      <c r="G69" s="43">
        <v>-31.577175</v>
      </c>
      <c r="H69" s="43">
        <v>-0.167552648055424</v>
      </c>
      <c r="I69" s="46"/>
    </row>
    <row r="70" spans="1:9" x14ac:dyDescent="0.2">
      <c r="A70" s="42" t="s">
        <v>425</v>
      </c>
      <c r="B70" s="42" t="s">
        <v>424</v>
      </c>
      <c r="C70" s="42" t="s">
        <v>426</v>
      </c>
      <c r="D70" s="45">
        <v>2849</v>
      </c>
      <c r="E70" s="43">
        <v>31.068345000000001</v>
      </c>
      <c r="F70" s="44">
        <v>0.164852729081987</v>
      </c>
      <c r="G70" s="43">
        <v>-31.139569999999999</v>
      </c>
      <c r="H70" s="43">
        <v>-0.16523065830959399</v>
      </c>
      <c r="I70" s="46"/>
    </row>
    <row r="71" spans="1:9" x14ac:dyDescent="0.2">
      <c r="A71" s="42" t="s">
        <v>275</v>
      </c>
      <c r="B71" s="42" t="s">
        <v>274</v>
      </c>
      <c r="C71" s="42" t="s">
        <v>130</v>
      </c>
      <c r="D71" s="45">
        <v>5250</v>
      </c>
      <c r="E71" s="43">
        <v>28.179375</v>
      </c>
      <c r="F71" s="44">
        <v>0.14952347389520501</v>
      </c>
      <c r="G71" s="43">
        <v>-28.347375</v>
      </c>
      <c r="H71" s="43">
        <v>-0.15041490401437499</v>
      </c>
      <c r="I71" s="46"/>
    </row>
    <row r="72" spans="1:9" x14ac:dyDescent="0.2">
      <c r="A72" s="42" t="s">
        <v>428</v>
      </c>
      <c r="B72" s="42" t="s">
        <v>427</v>
      </c>
      <c r="C72" s="42" t="s">
        <v>144</v>
      </c>
      <c r="D72" s="45">
        <v>2625</v>
      </c>
      <c r="E72" s="43">
        <v>27.857812500000001</v>
      </c>
      <c r="F72" s="44">
        <v>0.147817220932731</v>
      </c>
      <c r="G72" s="43">
        <v>-27.957562500000002</v>
      </c>
      <c r="H72" s="43">
        <v>-0.148346507565988</v>
      </c>
      <c r="I72" s="46"/>
    </row>
    <row r="73" spans="1:9" x14ac:dyDescent="0.2">
      <c r="A73" s="42" t="s">
        <v>430</v>
      </c>
      <c r="B73" s="42" t="s">
        <v>429</v>
      </c>
      <c r="C73" s="42" t="s">
        <v>212</v>
      </c>
      <c r="D73" s="45">
        <v>2750</v>
      </c>
      <c r="E73" s="43">
        <v>27.117750000000001</v>
      </c>
      <c r="F73" s="44">
        <v>0.14389035186982299</v>
      </c>
      <c r="G73" s="43">
        <v>-27.28275</v>
      </c>
      <c r="H73" s="43">
        <v>-0.144765863594008</v>
      </c>
      <c r="I73" s="46"/>
    </row>
    <row r="74" spans="1:9" x14ac:dyDescent="0.2">
      <c r="A74" s="42" t="s">
        <v>264</v>
      </c>
      <c r="B74" s="42" t="s">
        <v>263</v>
      </c>
      <c r="C74" s="42" t="s">
        <v>265</v>
      </c>
      <c r="D74" s="45">
        <v>600</v>
      </c>
      <c r="E74" s="43">
        <v>25.946100000000001</v>
      </c>
      <c r="F74" s="44">
        <v>0.13767342270836</v>
      </c>
      <c r="G74" s="43">
        <v>-26.006699999999999</v>
      </c>
      <c r="H74" s="43">
        <v>-0.13799497428706001</v>
      </c>
      <c r="I74" s="46"/>
    </row>
    <row r="75" spans="1:9" x14ac:dyDescent="0.2">
      <c r="A75" s="42" t="s">
        <v>432</v>
      </c>
      <c r="B75" s="42" t="s">
        <v>431</v>
      </c>
      <c r="C75" s="42" t="s">
        <v>205</v>
      </c>
      <c r="D75" s="45">
        <v>600</v>
      </c>
      <c r="E75" s="43">
        <v>17.484300000000001</v>
      </c>
      <c r="F75" s="44">
        <v>9.2773997813150003E-2</v>
      </c>
      <c r="G75" s="43">
        <v>-17.4831</v>
      </c>
      <c r="H75" s="43">
        <v>-9.2767630455155903E-2</v>
      </c>
      <c r="I75" s="46"/>
    </row>
    <row r="76" spans="1:9" x14ac:dyDescent="0.2">
      <c r="A76" s="42" t="s">
        <v>129</v>
      </c>
      <c r="B76" s="42" t="s">
        <v>128</v>
      </c>
      <c r="C76" s="42" t="s">
        <v>130</v>
      </c>
      <c r="D76" s="45">
        <v>1050</v>
      </c>
      <c r="E76" s="43">
        <v>14.952</v>
      </c>
      <c r="F76" s="44">
        <v>7.9337280606156302E-2</v>
      </c>
      <c r="G76" s="43">
        <v>-15.030225</v>
      </c>
      <c r="H76" s="43">
        <v>-7.9752352755394995E-2</v>
      </c>
      <c r="I76" s="46"/>
    </row>
    <row r="77" spans="1:9" x14ac:dyDescent="0.2">
      <c r="A77" s="42" t="s">
        <v>434</v>
      </c>
      <c r="B77" s="42" t="s">
        <v>433</v>
      </c>
      <c r="C77" s="42" t="s">
        <v>217</v>
      </c>
      <c r="D77" s="45">
        <v>8100</v>
      </c>
      <c r="E77" s="43">
        <v>14.53059</v>
      </c>
      <c r="F77" s="44">
        <v>7.7101223662587495E-2</v>
      </c>
      <c r="G77" s="43">
        <v>-14.58243</v>
      </c>
      <c r="H77" s="43">
        <v>-7.7376293527931503E-2</v>
      </c>
      <c r="I77" s="46"/>
    </row>
    <row r="78" spans="1:9" x14ac:dyDescent="0.2">
      <c r="A78" s="42" t="s">
        <v>436</v>
      </c>
      <c r="B78" s="42" t="s">
        <v>435</v>
      </c>
      <c r="C78" s="42" t="s">
        <v>370</v>
      </c>
      <c r="D78" s="45">
        <v>5250</v>
      </c>
      <c r="E78" s="43">
        <v>10.924725</v>
      </c>
      <c r="F78" s="44">
        <v>5.7968029218170902E-2</v>
      </c>
      <c r="G78" s="43">
        <v>-10.95675</v>
      </c>
      <c r="H78" s="43">
        <v>-5.8137958084637703E-2</v>
      </c>
      <c r="I78" s="46"/>
    </row>
    <row r="79" spans="1:9" x14ac:dyDescent="0.2">
      <c r="A79" s="42" t="s">
        <v>214</v>
      </c>
      <c r="B79" s="42" t="s">
        <v>213</v>
      </c>
      <c r="C79" s="42" t="s">
        <v>194</v>
      </c>
      <c r="D79" s="45">
        <v>300</v>
      </c>
      <c r="E79" s="43">
        <v>9.9663000000000004</v>
      </c>
      <c r="F79" s="44">
        <v>5.2882499980279302E-2</v>
      </c>
      <c r="G79" s="43">
        <v>-10.0062</v>
      </c>
      <c r="H79" s="43">
        <v>-5.3094214633582201E-2</v>
      </c>
      <c r="I79" s="46"/>
    </row>
    <row r="80" spans="1:9" x14ac:dyDescent="0.2">
      <c r="A80" s="42" t="s">
        <v>250</v>
      </c>
      <c r="B80" s="42" t="s">
        <v>249</v>
      </c>
      <c r="C80" s="42" t="s">
        <v>109</v>
      </c>
      <c r="D80" s="45">
        <v>400</v>
      </c>
      <c r="E80" s="43">
        <v>7.6052</v>
      </c>
      <c r="F80" s="44">
        <v>4.0354192513773403E-2</v>
      </c>
      <c r="G80" s="43">
        <v>-7.6445999999999996</v>
      </c>
      <c r="H80" s="43">
        <v>-4.0563254101245498E-2</v>
      </c>
      <c r="I80" s="46"/>
    </row>
    <row r="81" spans="1:9" x14ac:dyDescent="0.2">
      <c r="A81" s="42" t="s">
        <v>438</v>
      </c>
      <c r="B81" s="42" t="s">
        <v>437</v>
      </c>
      <c r="C81" s="42" t="s">
        <v>212</v>
      </c>
      <c r="D81" s="45">
        <v>100</v>
      </c>
      <c r="E81" s="43">
        <v>6.2857000000000003</v>
      </c>
      <c r="F81" s="44">
        <v>3.3352751786123402E-2</v>
      </c>
      <c r="G81" s="43">
        <v>-6.3113999999999999</v>
      </c>
      <c r="H81" s="43">
        <v>-3.3489119369829803E-2</v>
      </c>
      <c r="I81" s="46"/>
    </row>
    <row r="82" spans="1:9" x14ac:dyDescent="0.2">
      <c r="A82" s="42" t="s">
        <v>127</v>
      </c>
      <c r="B82" s="42" t="s">
        <v>126</v>
      </c>
      <c r="C82" s="42" t="s">
        <v>114</v>
      </c>
      <c r="D82" s="45">
        <v>350</v>
      </c>
      <c r="E82" s="43">
        <v>6.0390750000000004</v>
      </c>
      <c r="F82" s="44">
        <v>3.20441270650497E-2</v>
      </c>
      <c r="G82" s="43">
        <v>-6.0737249999999996</v>
      </c>
      <c r="H82" s="43">
        <v>-3.2227984527128599E-2</v>
      </c>
      <c r="I82" s="46"/>
    </row>
    <row r="83" spans="1:9" x14ac:dyDescent="0.2">
      <c r="A83" s="41" t="s">
        <v>29</v>
      </c>
      <c r="B83" s="41"/>
      <c r="C83" s="41"/>
      <c r="D83" s="41"/>
      <c r="E83" s="47">
        <f>SUM(E7:E82)</f>
        <v>13392.3215475</v>
      </c>
      <c r="F83" s="48">
        <f>SUM(F7:F82)</f>
        <v>71.061421387231235</v>
      </c>
      <c r="G83" s="47">
        <f>SUM(G7:G82)</f>
        <v>-13449.717917500004</v>
      </c>
      <c r="H83" s="47">
        <f>SUM(H7:H82)</f>
        <v>-71.365974083356434</v>
      </c>
      <c r="I83" s="41"/>
    </row>
    <row r="84" spans="1:9" x14ac:dyDescent="0.2">
      <c r="A84" s="42"/>
      <c r="B84" s="42"/>
      <c r="C84" s="42"/>
      <c r="D84" s="42"/>
      <c r="E84" s="43"/>
      <c r="F84" s="44"/>
      <c r="G84" s="43"/>
      <c r="H84" s="42"/>
      <c r="I84" s="42"/>
    </row>
    <row r="85" spans="1:9" x14ac:dyDescent="0.2">
      <c r="A85" s="41" t="s">
        <v>30</v>
      </c>
      <c r="B85" s="42"/>
      <c r="C85" s="42"/>
      <c r="D85" s="42"/>
      <c r="E85" s="43"/>
      <c r="F85" s="44"/>
      <c r="G85" s="43"/>
      <c r="H85" s="42"/>
      <c r="I85" s="42"/>
    </row>
    <row r="86" spans="1:9" x14ac:dyDescent="0.2">
      <c r="A86" s="41" t="s">
        <v>31</v>
      </c>
      <c r="B86" s="42"/>
      <c r="C86" s="42"/>
      <c r="D86" s="42"/>
      <c r="E86" s="43"/>
      <c r="F86" s="44"/>
      <c r="G86" s="43"/>
      <c r="H86" s="42"/>
      <c r="I86" s="42"/>
    </row>
    <row r="87" spans="1:9" x14ac:dyDescent="0.2">
      <c r="A87" s="42" t="s">
        <v>33</v>
      </c>
      <c r="B87" s="42" t="s">
        <v>32</v>
      </c>
      <c r="C87" s="42" t="s">
        <v>34</v>
      </c>
      <c r="D87" s="45">
        <v>200</v>
      </c>
      <c r="E87" s="43">
        <v>929.81399999999996</v>
      </c>
      <c r="F87" s="44">
        <v>4.9337155049179096</v>
      </c>
      <c r="G87" s="46"/>
      <c r="H87" s="46"/>
      <c r="I87" s="46">
        <v>7.59</v>
      </c>
    </row>
    <row r="88" spans="1:9" x14ac:dyDescent="0.2">
      <c r="A88" s="41" t="s">
        <v>29</v>
      </c>
      <c r="B88" s="41"/>
      <c r="C88" s="41"/>
      <c r="D88" s="41"/>
      <c r="E88" s="47">
        <f>SUM(E86:E87)</f>
        <v>929.81399999999996</v>
      </c>
      <c r="F88" s="48">
        <f>SUM(F86:F87)</f>
        <v>4.9337155049179096</v>
      </c>
      <c r="G88" s="47"/>
      <c r="H88" s="41"/>
      <c r="I88" s="41"/>
    </row>
    <row r="89" spans="1:9" x14ac:dyDescent="0.2">
      <c r="A89" s="42"/>
      <c r="B89" s="42"/>
      <c r="C89" s="42"/>
      <c r="D89" s="42"/>
      <c r="E89" s="43"/>
      <c r="F89" s="44"/>
      <c r="G89" s="43"/>
      <c r="H89" s="42"/>
      <c r="I89" s="42"/>
    </row>
    <row r="90" spans="1:9" x14ac:dyDescent="0.2">
      <c r="A90" s="41" t="s">
        <v>35</v>
      </c>
      <c r="B90" s="42"/>
      <c r="C90" s="42"/>
      <c r="D90" s="42"/>
      <c r="E90" s="43"/>
      <c r="F90" s="44"/>
      <c r="G90" s="43"/>
      <c r="H90" s="42"/>
      <c r="I90" s="42"/>
    </row>
    <row r="91" spans="1:9" x14ac:dyDescent="0.2">
      <c r="A91" s="42" t="s">
        <v>440</v>
      </c>
      <c r="B91" s="42" t="s">
        <v>439</v>
      </c>
      <c r="C91" s="42" t="s">
        <v>37</v>
      </c>
      <c r="D91" s="45">
        <v>1000000</v>
      </c>
      <c r="E91" s="43">
        <v>996.66700000000003</v>
      </c>
      <c r="F91" s="44">
        <v>5.28844632489941</v>
      </c>
      <c r="G91" s="46"/>
      <c r="H91" s="46"/>
      <c r="I91" s="46">
        <v>6.4242999999999997</v>
      </c>
    </row>
    <row r="92" spans="1:9" x14ac:dyDescent="0.2">
      <c r="A92" s="42" t="s">
        <v>105</v>
      </c>
      <c r="B92" s="42" t="s">
        <v>104</v>
      </c>
      <c r="C92" s="42" t="s">
        <v>37</v>
      </c>
      <c r="D92" s="45">
        <v>500000</v>
      </c>
      <c r="E92" s="43">
        <v>497.72199999999998</v>
      </c>
      <c r="F92" s="44">
        <v>2.64097846293856</v>
      </c>
      <c r="G92" s="46"/>
      <c r="H92" s="46"/>
      <c r="I92" s="46">
        <v>6.4252000000000002</v>
      </c>
    </row>
    <row r="93" spans="1:9" x14ac:dyDescent="0.2">
      <c r="A93" s="42" t="s">
        <v>442</v>
      </c>
      <c r="B93" s="42" t="s">
        <v>441</v>
      </c>
      <c r="C93" s="42" t="s">
        <v>37</v>
      </c>
      <c r="D93" s="45">
        <v>500000</v>
      </c>
      <c r="E93" s="43">
        <v>496.5215</v>
      </c>
      <c r="F93" s="44">
        <v>2.6346084518786501</v>
      </c>
      <c r="G93" s="46"/>
      <c r="H93" s="46"/>
      <c r="I93" s="46">
        <v>6.3932000000000002</v>
      </c>
    </row>
    <row r="94" spans="1:9" x14ac:dyDescent="0.2">
      <c r="A94" s="42" t="s">
        <v>67</v>
      </c>
      <c r="B94" s="42" t="s">
        <v>66</v>
      </c>
      <c r="C94" s="42" t="s">
        <v>37</v>
      </c>
      <c r="D94" s="45">
        <v>500000</v>
      </c>
      <c r="E94" s="43">
        <v>495.89749999999998</v>
      </c>
      <c r="F94" s="44">
        <v>2.6312974257217401</v>
      </c>
      <c r="G94" s="46"/>
      <c r="H94" s="46"/>
      <c r="I94" s="46">
        <v>6.4250999999999996</v>
      </c>
    </row>
    <row r="95" spans="1:9" x14ac:dyDescent="0.2">
      <c r="A95" s="42" t="s">
        <v>444</v>
      </c>
      <c r="B95" s="42" t="s">
        <v>443</v>
      </c>
      <c r="C95" s="42" t="s">
        <v>37</v>
      </c>
      <c r="D95" s="45">
        <v>500000</v>
      </c>
      <c r="E95" s="43">
        <v>493.39249999999998</v>
      </c>
      <c r="F95" s="44">
        <v>2.6180055659091099</v>
      </c>
      <c r="G95" s="46"/>
      <c r="H95" s="46"/>
      <c r="I95" s="46">
        <v>6.5174000000000003</v>
      </c>
    </row>
    <row r="96" spans="1:9" x14ac:dyDescent="0.2">
      <c r="A96" s="41" t="s">
        <v>29</v>
      </c>
      <c r="B96" s="41"/>
      <c r="C96" s="41"/>
      <c r="D96" s="41"/>
      <c r="E96" s="47">
        <f>SUM(E90:E95)</f>
        <v>2980.2004999999999</v>
      </c>
      <c r="F96" s="48">
        <f>SUM(F90:F95)</f>
        <v>15.813336231347471</v>
      </c>
      <c r="G96" s="47"/>
      <c r="H96" s="41"/>
      <c r="I96" s="41"/>
    </row>
    <row r="97" spans="1:9" x14ac:dyDescent="0.2">
      <c r="A97" s="42"/>
      <c r="B97" s="42"/>
      <c r="C97" s="42"/>
      <c r="D97" s="42"/>
      <c r="E97" s="43"/>
      <c r="F97" s="44"/>
      <c r="G97" s="43"/>
      <c r="H97" s="42"/>
      <c r="I97" s="42"/>
    </row>
    <row r="98" spans="1:9" x14ac:dyDescent="0.2">
      <c r="A98" s="41" t="s">
        <v>38</v>
      </c>
      <c r="B98" s="42"/>
      <c r="C98" s="42"/>
      <c r="D98" s="42"/>
      <c r="E98" s="43"/>
      <c r="F98" s="44"/>
      <c r="G98" s="43"/>
      <c r="H98" s="42"/>
      <c r="I98" s="42"/>
    </row>
    <row r="99" spans="1:9" x14ac:dyDescent="0.2">
      <c r="A99" s="42" t="s">
        <v>446</v>
      </c>
      <c r="B99" s="42" t="s">
        <v>445</v>
      </c>
      <c r="C99" s="42" t="s">
        <v>447</v>
      </c>
      <c r="D99" s="45">
        <v>1103367.4979999999</v>
      </c>
      <c r="E99" s="43">
        <v>552.66243599999996</v>
      </c>
      <c r="F99" s="44">
        <v>2.9324996499072999</v>
      </c>
      <c r="G99" s="46"/>
      <c r="H99" s="46"/>
      <c r="I99" s="46"/>
    </row>
    <row r="100" spans="1:9" x14ac:dyDescent="0.2">
      <c r="A100" s="42" t="s">
        <v>449</v>
      </c>
      <c r="B100" s="42" t="s">
        <v>448</v>
      </c>
      <c r="C100" s="42" t="s">
        <v>447</v>
      </c>
      <c r="D100" s="45">
        <v>1306.3510000000001</v>
      </c>
      <c r="E100" s="43">
        <v>50.282164600000002</v>
      </c>
      <c r="F100" s="44">
        <v>0.26680378560427598</v>
      </c>
      <c r="G100" s="46"/>
      <c r="H100" s="46"/>
      <c r="I100" s="46"/>
    </row>
    <row r="101" spans="1:9" x14ac:dyDescent="0.2">
      <c r="A101" s="41" t="s">
        <v>29</v>
      </c>
      <c r="B101" s="41"/>
      <c r="C101" s="41"/>
      <c r="D101" s="41"/>
      <c r="E101" s="47">
        <f>SUM(E99:E100)</f>
        <v>602.94460059999994</v>
      </c>
      <c r="F101" s="48">
        <f>SUM(F99:F100)</f>
        <v>3.1993034355115757</v>
      </c>
      <c r="G101" s="47"/>
      <c r="H101" s="41"/>
      <c r="I101" s="41"/>
    </row>
    <row r="102" spans="1:9" x14ac:dyDescent="0.2">
      <c r="A102" s="42"/>
      <c r="B102" s="42"/>
      <c r="C102" s="42"/>
      <c r="D102" s="42"/>
      <c r="E102" s="43"/>
      <c r="F102" s="44"/>
      <c r="G102" s="43"/>
      <c r="H102" s="42"/>
      <c r="I102" s="42"/>
    </row>
    <row r="103" spans="1:9" x14ac:dyDescent="0.2">
      <c r="A103" s="41" t="s">
        <v>39</v>
      </c>
      <c r="B103" s="41"/>
      <c r="C103" s="41"/>
      <c r="D103" s="41"/>
      <c r="E103" s="47">
        <f>E83+E88+E96+E101</f>
        <v>17905.280648100001</v>
      </c>
      <c r="F103" s="48">
        <f>F83+F88+F96+F101</f>
        <v>95.007776559008192</v>
      </c>
      <c r="G103" s="47"/>
      <c r="H103" s="41"/>
      <c r="I103" s="41"/>
    </row>
    <row r="104" spans="1:9" x14ac:dyDescent="0.2">
      <c r="A104" s="41"/>
      <c r="B104" s="41"/>
      <c r="C104" s="41"/>
      <c r="D104" s="41"/>
      <c r="E104" s="47"/>
      <c r="F104" s="48"/>
      <c r="G104" s="47"/>
      <c r="H104" s="41"/>
      <c r="I104" s="41"/>
    </row>
    <row r="105" spans="1:9" x14ac:dyDescent="0.2">
      <c r="A105" s="41" t="s">
        <v>320</v>
      </c>
      <c r="B105" s="41"/>
      <c r="C105" s="41"/>
      <c r="D105" s="41"/>
      <c r="E105" s="56">
        <v>-194.36266989999999</v>
      </c>
      <c r="F105" s="56">
        <v>-1.0313139166143677</v>
      </c>
      <c r="G105" s="47"/>
      <c r="H105" s="41"/>
      <c r="I105" s="41"/>
    </row>
    <row r="106" spans="1:9" x14ac:dyDescent="0.2">
      <c r="A106" s="41"/>
      <c r="B106" s="41"/>
      <c r="C106" s="41"/>
      <c r="D106" s="41"/>
      <c r="E106" s="47"/>
      <c r="F106" s="48"/>
      <c r="G106" s="47"/>
      <c r="H106" s="41"/>
      <c r="I106" s="41"/>
    </row>
    <row r="107" spans="1:9" x14ac:dyDescent="0.2">
      <c r="A107" s="41" t="s">
        <v>41</v>
      </c>
      <c r="B107" s="41"/>
      <c r="C107" s="41"/>
      <c r="D107" s="41"/>
      <c r="E107" s="47">
        <f>E109-(E83+E88+E96+E101+E105)</f>
        <v>1135.2031463999992</v>
      </c>
      <c r="F107" s="48">
        <f>F109-(F83+F88+F96+F101+F105)</f>
        <v>6.0235373576061733</v>
      </c>
      <c r="G107" s="47"/>
      <c r="H107" s="41"/>
      <c r="I107" s="41"/>
    </row>
    <row r="108" spans="1:9" x14ac:dyDescent="0.2">
      <c r="A108" s="42"/>
      <c r="B108" s="42"/>
      <c r="C108" s="42"/>
      <c r="D108" s="42"/>
      <c r="E108" s="43"/>
      <c r="F108" s="44"/>
      <c r="G108" s="43"/>
      <c r="H108" s="42"/>
      <c r="I108" s="42"/>
    </row>
    <row r="109" spans="1:9" x14ac:dyDescent="0.2">
      <c r="A109" s="49" t="s">
        <v>40</v>
      </c>
      <c r="B109" s="49"/>
      <c r="C109" s="49"/>
      <c r="D109" s="49"/>
      <c r="E109" s="50">
        <v>18846.121124599998</v>
      </c>
      <c r="F109" s="51">
        <v>100</v>
      </c>
      <c r="G109" s="50"/>
      <c r="H109" s="49"/>
      <c r="I109" s="49"/>
    </row>
    <row r="111" spans="1:9" x14ac:dyDescent="0.2">
      <c r="A111" s="14" t="s">
        <v>42</v>
      </c>
    </row>
    <row r="113" spans="1:4" x14ac:dyDescent="0.2">
      <c r="A113" s="14" t="s">
        <v>43</v>
      </c>
    </row>
    <row r="114" spans="1:4" x14ac:dyDescent="0.2">
      <c r="A114" s="14" t="s">
        <v>44</v>
      </c>
    </row>
    <row r="115" spans="1:4" x14ac:dyDescent="0.2">
      <c r="A115" s="14" t="s">
        <v>45</v>
      </c>
      <c r="B115" s="14"/>
      <c r="C115" s="30" t="s">
        <v>939</v>
      </c>
      <c r="D115" s="14" t="s">
        <v>46</v>
      </c>
    </row>
    <row r="116" spans="1:4" x14ac:dyDescent="0.2">
      <c r="A116" s="7" t="s">
        <v>48</v>
      </c>
      <c r="C116" s="61" t="s">
        <v>938</v>
      </c>
      <c r="D116" s="31">
        <v>10.120699999999999</v>
      </c>
    </row>
    <row r="117" spans="1:4" x14ac:dyDescent="0.2">
      <c r="A117" s="7" t="s">
        <v>49</v>
      </c>
      <c r="C117" s="61" t="s">
        <v>938</v>
      </c>
      <c r="D117" s="31">
        <v>10.120699999999999</v>
      </c>
    </row>
    <row r="118" spans="1:4" x14ac:dyDescent="0.2">
      <c r="A118" s="7" t="s">
        <v>50</v>
      </c>
      <c r="C118" s="61" t="s">
        <v>938</v>
      </c>
      <c r="D118" s="31">
        <v>10.1358</v>
      </c>
    </row>
    <row r="119" spans="1:4" x14ac:dyDescent="0.2">
      <c r="A119" s="7" t="s">
        <v>51</v>
      </c>
      <c r="C119" s="61" t="s">
        <v>938</v>
      </c>
      <c r="D119" s="31">
        <v>10.1358</v>
      </c>
    </row>
    <row r="121" spans="1:4" x14ac:dyDescent="0.2">
      <c r="A121" s="7" t="s">
        <v>940</v>
      </c>
    </row>
    <row r="122" spans="1:4" x14ac:dyDescent="0.2">
      <c r="A122" s="7" t="s">
        <v>52</v>
      </c>
    </row>
    <row r="124" spans="1:4" x14ac:dyDescent="0.2">
      <c r="A124" s="14" t="s">
        <v>53</v>
      </c>
      <c r="D124" s="30" t="s">
        <v>54</v>
      </c>
    </row>
    <row r="126" spans="1:4" x14ac:dyDescent="0.2">
      <c r="A126" s="14" t="s">
        <v>321</v>
      </c>
      <c r="D126" s="32" t="s">
        <v>450</v>
      </c>
    </row>
    <row r="128" spans="1:4" x14ac:dyDescent="0.2">
      <c r="A128" s="14" t="s">
        <v>323</v>
      </c>
      <c r="D128" s="32">
        <f>ABS(+H83)</f>
        <v>71.365974083356434</v>
      </c>
    </row>
    <row r="130" spans="1:5" x14ac:dyDescent="0.2">
      <c r="A130" s="14" t="s">
        <v>324</v>
      </c>
      <c r="D130" s="52">
        <v>3.673</v>
      </c>
    </row>
    <row r="132" spans="1:5" x14ac:dyDescent="0.2">
      <c r="A132" s="14" t="s">
        <v>325</v>
      </c>
      <c r="D132" s="32">
        <v>0.27038795621530698</v>
      </c>
      <c r="E132" s="10" t="s">
        <v>55</v>
      </c>
    </row>
    <row r="134" spans="1:5" x14ac:dyDescent="0.2">
      <c r="A134" s="14" t="s">
        <v>326</v>
      </c>
      <c r="D134" s="30" t="s">
        <v>54</v>
      </c>
    </row>
    <row r="136" spans="1:5" x14ac:dyDescent="0.2">
      <c r="A136" s="14" t="s">
        <v>945</v>
      </c>
    </row>
    <row r="138" spans="1:5" x14ac:dyDescent="0.2">
      <c r="A138" s="63" t="s">
        <v>948</v>
      </c>
    </row>
    <row r="139" spans="1:5" x14ac:dyDescent="0.2">
      <c r="A139" s="65"/>
    </row>
    <row r="140" spans="1:5" x14ac:dyDescent="0.2">
      <c r="A140" s="66"/>
    </row>
    <row r="141" spans="1:5" x14ac:dyDescent="0.2">
      <c r="A141" s="66"/>
    </row>
    <row r="142" spans="1:5" x14ac:dyDescent="0.2">
      <c r="A142" s="66"/>
    </row>
    <row r="143" spans="1:5" x14ac:dyDescent="0.2">
      <c r="A143" s="66"/>
    </row>
    <row r="144" spans="1:5" x14ac:dyDescent="0.2">
      <c r="A144" s="66"/>
    </row>
    <row r="145" spans="1:1" x14ac:dyDescent="0.2">
      <c r="A145" s="66"/>
    </row>
    <row r="146" spans="1:1" x14ac:dyDescent="0.2">
      <c r="A146" s="66"/>
    </row>
    <row r="147" spans="1:1" x14ac:dyDescent="0.2">
      <c r="A147" s="66"/>
    </row>
    <row r="148" spans="1:1" x14ac:dyDescent="0.2">
      <c r="A148" s="66"/>
    </row>
    <row r="149" spans="1:1" x14ac:dyDescent="0.2">
      <c r="A149" s="66"/>
    </row>
    <row r="150" spans="1:1" x14ac:dyDescent="0.2">
      <c r="A150" s="66"/>
    </row>
    <row r="151" spans="1:1" x14ac:dyDescent="0.2">
      <c r="A151" s="66"/>
    </row>
    <row r="152" spans="1:1" x14ac:dyDescent="0.2">
      <c r="A152" s="66"/>
    </row>
    <row r="153" spans="1:1" x14ac:dyDescent="0.2">
      <c r="A153" s="66"/>
    </row>
    <row r="154" spans="1:1" x14ac:dyDescent="0.2">
      <c r="A154" s="66"/>
    </row>
    <row r="155" spans="1:1" x14ac:dyDescent="0.2">
      <c r="A155" s="66"/>
    </row>
    <row r="156" spans="1:1" x14ac:dyDescent="0.2">
      <c r="A156" s="63" t="s">
        <v>953</v>
      </c>
    </row>
    <row r="157" spans="1:1" x14ac:dyDescent="0.2">
      <c r="A157" s="66"/>
    </row>
    <row r="158" spans="1:1" x14ac:dyDescent="0.2">
      <c r="A158" s="63" t="s">
        <v>949</v>
      </c>
    </row>
    <row r="159" spans="1:1" x14ac:dyDescent="0.2">
      <c r="A159" s="66"/>
    </row>
    <row r="160" spans="1:1" x14ac:dyDescent="0.2">
      <c r="A160" s="66"/>
    </row>
    <row r="161" spans="1:1" x14ac:dyDescent="0.2">
      <c r="A161" s="66"/>
    </row>
    <row r="162" spans="1:1" x14ac:dyDescent="0.2">
      <c r="A162" s="66"/>
    </row>
    <row r="163" spans="1:1" x14ac:dyDescent="0.2">
      <c r="A163" s="66"/>
    </row>
    <row r="164" spans="1:1" x14ac:dyDescent="0.2">
      <c r="A164" s="66"/>
    </row>
    <row r="165" spans="1:1" x14ac:dyDescent="0.2">
      <c r="A165" s="66"/>
    </row>
    <row r="166" spans="1:1" x14ac:dyDescent="0.2">
      <c r="A166" s="66"/>
    </row>
    <row r="167" spans="1:1" x14ac:dyDescent="0.2">
      <c r="A167" s="66"/>
    </row>
    <row r="168" spans="1:1" x14ac:dyDescent="0.2">
      <c r="A168" s="66"/>
    </row>
    <row r="169" spans="1:1" x14ac:dyDescent="0.2">
      <c r="A169" s="66"/>
    </row>
    <row r="170" spans="1:1" x14ac:dyDescent="0.2">
      <c r="A170" s="66"/>
    </row>
    <row r="171" spans="1:1" x14ac:dyDescent="0.2">
      <c r="A171" s="66"/>
    </row>
    <row r="172" spans="1:1" x14ac:dyDescent="0.2">
      <c r="A172" s="7" t="s">
        <v>947</v>
      </c>
    </row>
  </sheetData>
  <mergeCells count="1">
    <mergeCell ref="A1:G1"/>
  </mergeCells>
  <conditionalFormatting sqref="F2:F3">
    <cfRule type="cellIs" dxfId="75" priority="2" stopIfTrue="1" operator="between">
      <formula>0.009</formula>
      <formula>-0.009</formula>
    </cfRule>
  </conditionalFormatting>
  <conditionalFormatting sqref="F5:F65536">
    <cfRule type="cellIs" dxfId="74"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49"/>
  <sheetViews>
    <sheetView workbookViewId="0">
      <selection sqref="A1:F1"/>
    </sheetView>
  </sheetViews>
  <sheetFormatPr defaultColWidth="9.109375" defaultRowHeight="10.199999999999999" x14ac:dyDescent="0.2"/>
  <cols>
    <col min="1" max="1" width="40.5546875" style="7" bestFit="1" customWidth="1"/>
    <col min="2" max="2" width="32.109375" style="7" bestFit="1" customWidth="1"/>
    <col min="3" max="3" width="24.6640625" style="7" bestFit="1" customWidth="1"/>
    <col min="4" max="4" width="15.109375" style="7" bestFit="1" customWidth="1"/>
    <col min="5" max="5" width="30" style="10" customWidth="1"/>
    <col min="6" max="6" width="13.5546875" style="11" bestFit="1" customWidth="1"/>
    <col min="7" max="16384" width="9.109375" style="7"/>
  </cols>
  <sheetData>
    <row r="1" spans="1:6" s="1" customFormat="1" ht="13.8" x14ac:dyDescent="0.2">
      <c r="A1" s="82" t="s">
        <v>12</v>
      </c>
      <c r="B1" s="83"/>
      <c r="C1" s="83"/>
      <c r="D1" s="83"/>
      <c r="E1" s="83"/>
      <c r="F1" s="83"/>
    </row>
    <row r="2" spans="1:6" s="1" customFormat="1" ht="11.4" x14ac:dyDescent="0.2">
      <c r="E2" s="5"/>
      <c r="F2" s="9"/>
    </row>
    <row r="3" spans="1:6" s="1" customFormat="1" ht="12" x14ac:dyDescent="0.2">
      <c r="A3" s="8" t="s">
        <v>7</v>
      </c>
      <c r="B3" s="2"/>
      <c r="C3" s="3"/>
      <c r="D3" s="3"/>
      <c r="E3" s="4"/>
      <c r="F3" s="9"/>
    </row>
    <row r="4" spans="1:6" s="1" customFormat="1" ht="28.5" customHeight="1" x14ac:dyDescent="0.2">
      <c r="A4" s="6" t="s">
        <v>2</v>
      </c>
      <c r="B4" s="6" t="s">
        <v>0</v>
      </c>
      <c r="C4" s="13" t="s">
        <v>493</v>
      </c>
      <c r="D4" s="13" t="s">
        <v>1</v>
      </c>
      <c r="E4" s="53" t="s">
        <v>6</v>
      </c>
      <c r="F4" s="12" t="s">
        <v>3</v>
      </c>
    </row>
    <row r="5" spans="1:6" x14ac:dyDescent="0.2">
      <c r="A5" s="16" t="s">
        <v>106</v>
      </c>
      <c r="B5" s="17"/>
      <c r="C5" s="17"/>
      <c r="D5" s="17"/>
      <c r="E5" s="18"/>
      <c r="F5" s="19"/>
    </row>
    <row r="6" spans="1:6" x14ac:dyDescent="0.2">
      <c r="A6" s="20" t="s">
        <v>26</v>
      </c>
      <c r="B6" s="21"/>
      <c r="C6" s="21"/>
      <c r="D6" s="21"/>
      <c r="E6" s="22"/>
      <c r="F6" s="23"/>
    </row>
    <row r="7" spans="1:6" x14ac:dyDescent="0.2">
      <c r="A7" s="21" t="s">
        <v>108</v>
      </c>
      <c r="B7" s="21" t="s">
        <v>107</v>
      </c>
      <c r="C7" s="21" t="s">
        <v>109</v>
      </c>
      <c r="D7" s="24">
        <v>950000</v>
      </c>
      <c r="E7" s="22">
        <v>16138.125</v>
      </c>
      <c r="F7" s="23">
        <v>7.6594156856222302</v>
      </c>
    </row>
    <row r="8" spans="1:6" x14ac:dyDescent="0.2">
      <c r="A8" s="21" t="s">
        <v>124</v>
      </c>
      <c r="B8" s="21" t="s">
        <v>123</v>
      </c>
      <c r="C8" s="21" t="s">
        <v>125</v>
      </c>
      <c r="D8" s="24">
        <v>950000</v>
      </c>
      <c r="E8" s="22">
        <v>12018.45</v>
      </c>
      <c r="F8" s="23">
        <v>5.7041511604890003</v>
      </c>
    </row>
    <row r="9" spans="1:6" x14ac:dyDescent="0.2">
      <c r="A9" s="21" t="s">
        <v>122</v>
      </c>
      <c r="B9" s="21" t="s">
        <v>121</v>
      </c>
      <c r="C9" s="21" t="s">
        <v>109</v>
      </c>
      <c r="D9" s="24">
        <v>1050000</v>
      </c>
      <c r="E9" s="22">
        <v>10354.049999999999</v>
      </c>
      <c r="F9" s="23">
        <v>4.9141999445237197</v>
      </c>
    </row>
    <row r="10" spans="1:6" x14ac:dyDescent="0.2">
      <c r="A10" s="21" t="s">
        <v>111</v>
      </c>
      <c r="B10" s="21" t="s">
        <v>110</v>
      </c>
      <c r="C10" s="21" t="s">
        <v>109</v>
      </c>
      <c r="D10" s="24">
        <v>800000</v>
      </c>
      <c r="E10" s="22">
        <v>10022.4</v>
      </c>
      <c r="F10" s="23">
        <v>4.7567934792660402</v>
      </c>
    </row>
    <row r="11" spans="1:6" x14ac:dyDescent="0.2">
      <c r="A11" s="21" t="s">
        <v>273</v>
      </c>
      <c r="B11" s="21" t="s">
        <v>272</v>
      </c>
      <c r="C11" s="21" t="s">
        <v>150</v>
      </c>
      <c r="D11" s="24">
        <v>500000</v>
      </c>
      <c r="E11" s="22">
        <v>7397</v>
      </c>
      <c r="F11" s="23">
        <v>3.5107360877764702</v>
      </c>
    </row>
    <row r="12" spans="1:6" x14ac:dyDescent="0.2">
      <c r="A12" s="21" t="s">
        <v>378</v>
      </c>
      <c r="B12" s="21" t="s">
        <v>377</v>
      </c>
      <c r="C12" s="21" t="s">
        <v>177</v>
      </c>
      <c r="D12" s="24">
        <v>1600000</v>
      </c>
      <c r="E12" s="22">
        <v>7160</v>
      </c>
      <c r="F12" s="23">
        <v>3.3982520465701702</v>
      </c>
    </row>
    <row r="13" spans="1:6" x14ac:dyDescent="0.2">
      <c r="A13" s="21" t="s">
        <v>155</v>
      </c>
      <c r="B13" s="21" t="s">
        <v>154</v>
      </c>
      <c r="C13" s="21" t="s">
        <v>153</v>
      </c>
      <c r="D13" s="24">
        <v>57000</v>
      </c>
      <c r="E13" s="22">
        <v>7017.0704999999998</v>
      </c>
      <c r="F13" s="23">
        <v>3.3304153893229298</v>
      </c>
    </row>
    <row r="14" spans="1:6" x14ac:dyDescent="0.2">
      <c r="A14" s="21" t="s">
        <v>127</v>
      </c>
      <c r="B14" s="21" t="s">
        <v>126</v>
      </c>
      <c r="C14" s="21" t="s">
        <v>114</v>
      </c>
      <c r="D14" s="24">
        <v>350000</v>
      </c>
      <c r="E14" s="22">
        <v>6039.0749999999998</v>
      </c>
      <c r="F14" s="23">
        <v>2.8662428740419998</v>
      </c>
    </row>
    <row r="15" spans="1:6" x14ac:dyDescent="0.2">
      <c r="A15" s="21" t="s">
        <v>250</v>
      </c>
      <c r="B15" s="21" t="s">
        <v>249</v>
      </c>
      <c r="C15" s="21" t="s">
        <v>109</v>
      </c>
      <c r="D15" s="24">
        <v>300000</v>
      </c>
      <c r="E15" s="22">
        <v>5703.9</v>
      </c>
      <c r="F15" s="23">
        <v>2.7071633866524598</v>
      </c>
    </row>
    <row r="16" spans="1:6" x14ac:dyDescent="0.2">
      <c r="A16" s="21" t="s">
        <v>113</v>
      </c>
      <c r="B16" s="21" t="s">
        <v>112</v>
      </c>
      <c r="C16" s="21" t="s">
        <v>114</v>
      </c>
      <c r="D16" s="24">
        <v>300000</v>
      </c>
      <c r="E16" s="22">
        <v>5639.4</v>
      </c>
      <c r="F16" s="23">
        <v>2.6765506412608699</v>
      </c>
    </row>
    <row r="17" spans="1:6" x14ac:dyDescent="0.2">
      <c r="A17" s="21" t="s">
        <v>141</v>
      </c>
      <c r="B17" s="21" t="s">
        <v>140</v>
      </c>
      <c r="C17" s="21" t="s">
        <v>109</v>
      </c>
      <c r="D17" s="24">
        <v>725000</v>
      </c>
      <c r="E17" s="22">
        <v>5603.5249999999996</v>
      </c>
      <c r="F17" s="23">
        <v>2.65952378481244</v>
      </c>
    </row>
    <row r="18" spans="1:6" x14ac:dyDescent="0.2">
      <c r="A18" s="21" t="s">
        <v>188</v>
      </c>
      <c r="B18" s="21" t="s">
        <v>187</v>
      </c>
      <c r="C18" s="21" t="s">
        <v>189</v>
      </c>
      <c r="D18" s="24">
        <v>2000000</v>
      </c>
      <c r="E18" s="22">
        <v>5252.2</v>
      </c>
      <c r="F18" s="23">
        <v>2.4927792456698099</v>
      </c>
    </row>
    <row r="19" spans="1:6" x14ac:dyDescent="0.2">
      <c r="A19" s="21" t="s">
        <v>452</v>
      </c>
      <c r="B19" s="21" t="s">
        <v>451</v>
      </c>
      <c r="C19" s="21" t="s">
        <v>172</v>
      </c>
      <c r="D19" s="24">
        <v>850000</v>
      </c>
      <c r="E19" s="22">
        <v>5236</v>
      </c>
      <c r="F19" s="23">
        <v>2.48509046310634</v>
      </c>
    </row>
    <row r="20" spans="1:6" x14ac:dyDescent="0.2">
      <c r="A20" s="21" t="s">
        <v>179</v>
      </c>
      <c r="B20" s="21" t="s">
        <v>178</v>
      </c>
      <c r="C20" s="21" t="s">
        <v>109</v>
      </c>
      <c r="D20" s="24">
        <v>500000</v>
      </c>
      <c r="E20" s="22">
        <v>4956</v>
      </c>
      <c r="F20" s="23">
        <v>2.3521979249723102</v>
      </c>
    </row>
    <row r="21" spans="1:6" x14ac:dyDescent="0.2">
      <c r="A21" s="21" t="s">
        <v>454</v>
      </c>
      <c r="B21" s="21" t="s">
        <v>453</v>
      </c>
      <c r="C21" s="21" t="s">
        <v>153</v>
      </c>
      <c r="D21" s="24">
        <v>275000</v>
      </c>
      <c r="E21" s="22">
        <v>4613.2624999999998</v>
      </c>
      <c r="F21" s="23">
        <v>2.1895291525126299</v>
      </c>
    </row>
    <row r="22" spans="1:6" x14ac:dyDescent="0.2">
      <c r="A22" s="21" t="s">
        <v>456</v>
      </c>
      <c r="B22" s="21" t="s">
        <v>455</v>
      </c>
      <c r="C22" s="21" t="s">
        <v>109</v>
      </c>
      <c r="D22" s="24">
        <v>2500000</v>
      </c>
      <c r="E22" s="22">
        <v>4343</v>
      </c>
      <c r="F22" s="23">
        <v>2.0612581897003102</v>
      </c>
    </row>
    <row r="23" spans="1:6" x14ac:dyDescent="0.2">
      <c r="A23" s="21" t="s">
        <v>152</v>
      </c>
      <c r="B23" s="21" t="s">
        <v>151</v>
      </c>
      <c r="C23" s="21" t="s">
        <v>153</v>
      </c>
      <c r="D23" s="24">
        <v>565000</v>
      </c>
      <c r="E23" s="22">
        <v>4045.9650000000001</v>
      </c>
      <c r="F23" s="23">
        <v>1.9202805644694501</v>
      </c>
    </row>
    <row r="24" spans="1:6" x14ac:dyDescent="0.2">
      <c r="A24" s="21" t="s">
        <v>390</v>
      </c>
      <c r="B24" s="21" t="s">
        <v>389</v>
      </c>
      <c r="C24" s="21" t="s">
        <v>147</v>
      </c>
      <c r="D24" s="24">
        <v>160000</v>
      </c>
      <c r="E24" s="22">
        <v>4014.16</v>
      </c>
      <c r="F24" s="23">
        <v>1.9051853959860501</v>
      </c>
    </row>
    <row r="25" spans="1:6" x14ac:dyDescent="0.2">
      <c r="A25" s="21" t="s">
        <v>458</v>
      </c>
      <c r="B25" s="21" t="s">
        <v>457</v>
      </c>
      <c r="C25" s="21" t="s">
        <v>150</v>
      </c>
      <c r="D25" s="24">
        <v>300000</v>
      </c>
      <c r="E25" s="22">
        <v>3652.05</v>
      </c>
      <c r="F25" s="23">
        <v>1.73332212104422</v>
      </c>
    </row>
    <row r="26" spans="1:6" x14ac:dyDescent="0.2">
      <c r="A26" s="21" t="s">
        <v>138</v>
      </c>
      <c r="B26" s="21" t="s">
        <v>137</v>
      </c>
      <c r="C26" s="21" t="s">
        <v>139</v>
      </c>
      <c r="D26" s="24">
        <v>1100000</v>
      </c>
      <c r="E26" s="22">
        <v>3564</v>
      </c>
      <c r="F26" s="23">
        <v>1.69153216396314</v>
      </c>
    </row>
    <row r="27" spans="1:6" x14ac:dyDescent="0.2">
      <c r="A27" s="21" t="s">
        <v>204</v>
      </c>
      <c r="B27" s="21" t="s">
        <v>203</v>
      </c>
      <c r="C27" s="21" t="s">
        <v>205</v>
      </c>
      <c r="D27" s="24">
        <v>389910</v>
      </c>
      <c r="E27" s="22">
        <v>3522.6418950000002</v>
      </c>
      <c r="F27" s="23">
        <v>1.67190293701363</v>
      </c>
    </row>
    <row r="28" spans="1:6" x14ac:dyDescent="0.2">
      <c r="A28" s="21" t="s">
        <v>232</v>
      </c>
      <c r="B28" s="21" t="s">
        <v>231</v>
      </c>
      <c r="C28" s="21" t="s">
        <v>120</v>
      </c>
      <c r="D28" s="24">
        <v>975000</v>
      </c>
      <c r="E28" s="22">
        <v>3385.2</v>
      </c>
      <c r="F28" s="23">
        <v>1.6066707860404099</v>
      </c>
    </row>
    <row r="29" spans="1:6" x14ac:dyDescent="0.2">
      <c r="A29" s="21" t="s">
        <v>219</v>
      </c>
      <c r="B29" s="21" t="s">
        <v>218</v>
      </c>
      <c r="C29" s="21" t="s">
        <v>220</v>
      </c>
      <c r="D29" s="24">
        <v>2500000</v>
      </c>
      <c r="E29" s="22">
        <v>3365.5</v>
      </c>
      <c r="F29" s="23">
        <v>1.59732084675027</v>
      </c>
    </row>
    <row r="30" spans="1:6" x14ac:dyDescent="0.2">
      <c r="A30" s="21" t="s">
        <v>169</v>
      </c>
      <c r="B30" s="21" t="s">
        <v>168</v>
      </c>
      <c r="C30" s="21" t="s">
        <v>114</v>
      </c>
      <c r="D30" s="24">
        <v>200000</v>
      </c>
      <c r="E30" s="22">
        <v>3348.9</v>
      </c>
      <c r="F30" s="23">
        <v>1.5894422177037499</v>
      </c>
    </row>
    <row r="31" spans="1:6" x14ac:dyDescent="0.2">
      <c r="A31" s="21" t="s">
        <v>460</v>
      </c>
      <c r="B31" s="21" t="s">
        <v>459</v>
      </c>
      <c r="C31" s="21" t="s">
        <v>461</v>
      </c>
      <c r="D31" s="24">
        <v>550000</v>
      </c>
      <c r="E31" s="22">
        <v>3243.0749999999998</v>
      </c>
      <c r="F31" s="23">
        <v>1.5392159575322</v>
      </c>
    </row>
    <row r="32" spans="1:6" x14ac:dyDescent="0.2">
      <c r="A32" s="21" t="s">
        <v>260</v>
      </c>
      <c r="B32" s="21" t="s">
        <v>259</v>
      </c>
      <c r="C32" s="21" t="s">
        <v>125</v>
      </c>
      <c r="D32" s="24">
        <v>1200000</v>
      </c>
      <c r="E32" s="22">
        <v>3133.2</v>
      </c>
      <c r="F32" s="23">
        <v>1.4870675017197801</v>
      </c>
    </row>
    <row r="33" spans="1:6" x14ac:dyDescent="0.2">
      <c r="A33" s="21" t="s">
        <v>463</v>
      </c>
      <c r="B33" s="21" t="s">
        <v>462</v>
      </c>
      <c r="C33" s="21" t="s">
        <v>464</v>
      </c>
      <c r="D33" s="24">
        <v>500000</v>
      </c>
      <c r="E33" s="22">
        <v>3018.75</v>
      </c>
      <c r="F33" s="23">
        <v>1.4327476767575</v>
      </c>
    </row>
    <row r="34" spans="1:6" x14ac:dyDescent="0.2">
      <c r="A34" s="21" t="s">
        <v>466</v>
      </c>
      <c r="B34" s="21" t="s">
        <v>465</v>
      </c>
      <c r="C34" s="21" t="s">
        <v>147</v>
      </c>
      <c r="D34" s="24">
        <v>830000</v>
      </c>
      <c r="E34" s="22">
        <v>2909.15</v>
      </c>
      <c r="F34" s="23">
        <v>1.3807297404021801</v>
      </c>
    </row>
    <row r="35" spans="1:6" x14ac:dyDescent="0.2">
      <c r="A35" s="21" t="s">
        <v>202</v>
      </c>
      <c r="B35" s="21" t="s">
        <v>201</v>
      </c>
      <c r="C35" s="21" t="s">
        <v>147</v>
      </c>
      <c r="D35" s="24">
        <v>360516</v>
      </c>
      <c r="E35" s="22">
        <v>2898.9091560000002</v>
      </c>
      <c r="F35" s="23">
        <v>1.3758692698600601</v>
      </c>
    </row>
    <row r="36" spans="1:6" x14ac:dyDescent="0.2">
      <c r="A36" s="21" t="s">
        <v>181</v>
      </c>
      <c r="B36" s="21" t="s">
        <v>180</v>
      </c>
      <c r="C36" s="21" t="s">
        <v>158</v>
      </c>
      <c r="D36" s="24">
        <v>1000000</v>
      </c>
      <c r="E36" s="22">
        <v>2896</v>
      </c>
      <c r="F36" s="23">
        <v>1.37448853727196</v>
      </c>
    </row>
    <row r="37" spans="1:6" x14ac:dyDescent="0.2">
      <c r="A37" s="21" t="s">
        <v>468</v>
      </c>
      <c r="B37" s="21" t="s">
        <v>467</v>
      </c>
      <c r="C37" s="21" t="s">
        <v>150</v>
      </c>
      <c r="D37" s="24">
        <v>500000</v>
      </c>
      <c r="E37" s="22">
        <v>2832.75</v>
      </c>
      <c r="F37" s="23">
        <v>1.34446906213989</v>
      </c>
    </row>
    <row r="38" spans="1:6" x14ac:dyDescent="0.2">
      <c r="A38" s="21" t="s">
        <v>163</v>
      </c>
      <c r="B38" s="21" t="s">
        <v>162</v>
      </c>
      <c r="C38" s="21" t="s">
        <v>164</v>
      </c>
      <c r="D38" s="24">
        <v>1500000</v>
      </c>
      <c r="E38" s="22">
        <v>2656.8</v>
      </c>
      <c r="F38" s="23">
        <v>1.26096034040889</v>
      </c>
    </row>
    <row r="39" spans="1:6" x14ac:dyDescent="0.2">
      <c r="A39" s="21" t="s">
        <v>470</v>
      </c>
      <c r="B39" s="21" t="s">
        <v>469</v>
      </c>
      <c r="C39" s="21" t="s">
        <v>136</v>
      </c>
      <c r="D39" s="24">
        <v>125000</v>
      </c>
      <c r="E39" s="22">
        <v>2583</v>
      </c>
      <c r="F39" s="23">
        <v>1.22593366428642</v>
      </c>
    </row>
    <row r="40" spans="1:6" x14ac:dyDescent="0.2">
      <c r="A40" s="21" t="s">
        <v>225</v>
      </c>
      <c r="B40" s="21" t="s">
        <v>224</v>
      </c>
      <c r="C40" s="21" t="s">
        <v>226</v>
      </c>
      <c r="D40" s="24">
        <v>105000</v>
      </c>
      <c r="E40" s="22">
        <v>2564.2575000000002</v>
      </c>
      <c r="F40" s="23">
        <v>1.2170381700150701</v>
      </c>
    </row>
    <row r="41" spans="1:6" x14ac:dyDescent="0.2">
      <c r="A41" s="21" t="s">
        <v>472</v>
      </c>
      <c r="B41" s="21" t="s">
        <v>471</v>
      </c>
      <c r="C41" s="21" t="s">
        <v>109</v>
      </c>
      <c r="D41" s="24">
        <v>2100000</v>
      </c>
      <c r="E41" s="22">
        <v>2505.5100000000002</v>
      </c>
      <c r="F41" s="23">
        <v>1.1891556543578199</v>
      </c>
    </row>
    <row r="42" spans="1:6" x14ac:dyDescent="0.2">
      <c r="A42" s="21" t="s">
        <v>291</v>
      </c>
      <c r="B42" s="21" t="s">
        <v>290</v>
      </c>
      <c r="C42" s="21" t="s">
        <v>109</v>
      </c>
      <c r="D42" s="24">
        <v>1550000</v>
      </c>
      <c r="E42" s="22">
        <v>2346.39</v>
      </c>
      <c r="F42" s="23">
        <v>1.1136347234010899</v>
      </c>
    </row>
    <row r="43" spans="1:6" x14ac:dyDescent="0.2">
      <c r="A43" s="21" t="s">
        <v>277</v>
      </c>
      <c r="B43" s="21" t="s">
        <v>276</v>
      </c>
      <c r="C43" s="21" t="s">
        <v>139</v>
      </c>
      <c r="D43" s="24">
        <v>775000</v>
      </c>
      <c r="E43" s="22">
        <v>2337.7874999999999</v>
      </c>
      <c r="F43" s="23">
        <v>1.10955183747502</v>
      </c>
    </row>
    <row r="44" spans="1:6" x14ac:dyDescent="0.2">
      <c r="A44" s="21" t="s">
        <v>474</v>
      </c>
      <c r="B44" s="21" t="s">
        <v>473</v>
      </c>
      <c r="C44" s="21" t="s">
        <v>167</v>
      </c>
      <c r="D44" s="24">
        <v>60000</v>
      </c>
      <c r="E44" s="22">
        <v>2272.86</v>
      </c>
      <c r="F44" s="23">
        <v>1.07873619365467</v>
      </c>
    </row>
    <row r="45" spans="1:6" x14ac:dyDescent="0.2">
      <c r="A45" s="21" t="s">
        <v>476</v>
      </c>
      <c r="B45" s="21" t="s">
        <v>475</v>
      </c>
      <c r="C45" s="21" t="s">
        <v>144</v>
      </c>
      <c r="D45" s="24">
        <v>125000</v>
      </c>
      <c r="E45" s="22">
        <v>2246.125</v>
      </c>
      <c r="F45" s="23">
        <v>1.0660473293439101</v>
      </c>
    </row>
    <row r="46" spans="1:6" x14ac:dyDescent="0.2">
      <c r="A46" s="21" t="s">
        <v>478</v>
      </c>
      <c r="B46" s="21" t="s">
        <v>477</v>
      </c>
      <c r="C46" s="21" t="s">
        <v>164</v>
      </c>
      <c r="D46" s="24">
        <v>600000</v>
      </c>
      <c r="E46" s="22">
        <v>2074.1999999999998</v>
      </c>
      <c r="F46" s="23">
        <v>0.98444893784858101</v>
      </c>
    </row>
    <row r="47" spans="1:6" x14ac:dyDescent="0.2">
      <c r="A47" s="21" t="s">
        <v>480</v>
      </c>
      <c r="B47" s="21" t="s">
        <v>479</v>
      </c>
      <c r="C47" s="21" t="s">
        <v>158</v>
      </c>
      <c r="D47" s="24">
        <v>2350000</v>
      </c>
      <c r="E47" s="22">
        <v>1706.8050000000001</v>
      </c>
      <c r="F47" s="23">
        <v>0.81007731624946899</v>
      </c>
    </row>
    <row r="48" spans="1:6" x14ac:dyDescent="0.2">
      <c r="A48" s="21" t="s">
        <v>482</v>
      </c>
      <c r="B48" s="21" t="s">
        <v>481</v>
      </c>
      <c r="C48" s="21" t="s">
        <v>265</v>
      </c>
      <c r="D48" s="24">
        <v>1900000</v>
      </c>
      <c r="E48" s="22">
        <v>1446.47</v>
      </c>
      <c r="F48" s="23">
        <v>0.68651810583831696</v>
      </c>
    </row>
    <row r="49" spans="1:9" x14ac:dyDescent="0.2">
      <c r="A49" s="21" t="s">
        <v>484</v>
      </c>
      <c r="B49" s="21" t="s">
        <v>483</v>
      </c>
      <c r="C49" s="21" t="s">
        <v>164</v>
      </c>
      <c r="D49" s="24">
        <v>600000</v>
      </c>
      <c r="E49" s="22">
        <v>1210.8</v>
      </c>
      <c r="F49" s="23">
        <v>0.57466530418815098</v>
      </c>
    </row>
    <row r="50" spans="1:9" x14ac:dyDescent="0.2">
      <c r="A50" s="21" t="s">
        <v>236</v>
      </c>
      <c r="B50" s="21" t="s">
        <v>235</v>
      </c>
      <c r="C50" s="21" t="s">
        <v>237</v>
      </c>
      <c r="D50" s="24">
        <v>200000</v>
      </c>
      <c r="E50" s="22">
        <v>1064.8</v>
      </c>
      <c r="F50" s="23">
        <v>0.505371337875407</v>
      </c>
    </row>
    <row r="51" spans="1:9" x14ac:dyDescent="0.2">
      <c r="A51" s="21" t="s">
        <v>166</v>
      </c>
      <c r="B51" s="21" t="s">
        <v>165</v>
      </c>
      <c r="C51" s="21" t="s">
        <v>167</v>
      </c>
      <c r="D51" s="24">
        <v>300000</v>
      </c>
      <c r="E51" s="22">
        <v>1030.2</v>
      </c>
      <c r="F51" s="23">
        <v>0.48894961709170198</v>
      </c>
    </row>
    <row r="52" spans="1:9" x14ac:dyDescent="0.2">
      <c r="A52" s="21" t="s">
        <v>486</v>
      </c>
      <c r="B52" s="21" t="s">
        <v>485</v>
      </c>
      <c r="C52" s="21" t="s">
        <v>217</v>
      </c>
      <c r="D52" s="24">
        <v>10000</v>
      </c>
      <c r="E52" s="22">
        <v>936.26499999999999</v>
      </c>
      <c r="F52" s="23">
        <v>0.44436654362877398</v>
      </c>
    </row>
    <row r="53" spans="1:9" x14ac:dyDescent="0.2">
      <c r="A53" s="21" t="s">
        <v>488</v>
      </c>
      <c r="B53" s="21" t="s">
        <v>487</v>
      </c>
      <c r="C53" s="21" t="s">
        <v>158</v>
      </c>
      <c r="D53" s="24">
        <v>160000</v>
      </c>
      <c r="E53" s="22">
        <v>260.72000000000003</v>
      </c>
      <c r="F53" s="23">
        <v>0.123741937651086</v>
      </c>
    </row>
    <row r="54" spans="1:9" x14ac:dyDescent="0.2">
      <c r="A54" s="21" t="s">
        <v>489</v>
      </c>
      <c r="B54" s="21" t="s">
        <v>1330</v>
      </c>
      <c r="C54" s="21" t="s">
        <v>464</v>
      </c>
      <c r="D54" s="24">
        <v>50000</v>
      </c>
      <c r="E54" s="22">
        <v>131.6</v>
      </c>
      <c r="F54" s="23">
        <v>6.2459492922993597E-2</v>
      </c>
    </row>
    <row r="55" spans="1:9" x14ac:dyDescent="0.2">
      <c r="A55" s="20" t="s">
        <v>29</v>
      </c>
      <c r="B55" s="20"/>
      <c r="C55" s="20"/>
      <c r="D55" s="20"/>
      <c r="E55" s="25">
        <f>SUM(E7:E54)</f>
        <v>196698.29905100004</v>
      </c>
      <c r="F55" s="26">
        <f>SUM(F7:F54)</f>
        <v>93.356200741191572</v>
      </c>
      <c r="G55" s="14"/>
      <c r="H55" s="14"/>
      <c r="I55" s="14"/>
    </row>
    <row r="56" spans="1:9" x14ac:dyDescent="0.2">
      <c r="A56" s="21"/>
      <c r="B56" s="21"/>
      <c r="C56" s="21"/>
      <c r="D56" s="21"/>
      <c r="E56" s="22"/>
      <c r="F56" s="23"/>
    </row>
    <row r="57" spans="1:9" x14ac:dyDescent="0.2">
      <c r="A57" s="20" t="s">
        <v>490</v>
      </c>
      <c r="B57" s="21"/>
      <c r="C57" s="21"/>
      <c r="D57" s="21"/>
      <c r="E57" s="22"/>
      <c r="F57" s="23"/>
    </row>
    <row r="58" spans="1:9" x14ac:dyDescent="0.2">
      <c r="A58" s="21" t="s">
        <v>492</v>
      </c>
      <c r="B58" s="21" t="s">
        <v>491</v>
      </c>
      <c r="C58" s="21" t="s">
        <v>200</v>
      </c>
      <c r="D58" s="24">
        <v>1750000</v>
      </c>
      <c r="E58" s="22">
        <v>5217.2749999999996</v>
      </c>
      <c r="F58" s="23">
        <v>2.47620327461863</v>
      </c>
    </row>
    <row r="59" spans="1:9" x14ac:dyDescent="0.2">
      <c r="A59" s="20" t="s">
        <v>29</v>
      </c>
      <c r="B59" s="20"/>
      <c r="C59" s="20"/>
      <c r="D59" s="20"/>
      <c r="E59" s="25">
        <f>SUM(E57:E58)</f>
        <v>5217.2749999999996</v>
      </c>
      <c r="F59" s="26">
        <f>SUM(F57:F58)</f>
        <v>2.47620327461863</v>
      </c>
      <c r="G59" s="14"/>
      <c r="H59" s="14"/>
      <c r="I59" s="14"/>
    </row>
    <row r="60" spans="1:9" x14ac:dyDescent="0.2">
      <c r="A60" s="21"/>
      <c r="B60" s="21"/>
      <c r="C60" s="21"/>
      <c r="D60" s="21"/>
      <c r="E60" s="22"/>
      <c r="F60" s="23"/>
    </row>
    <row r="61" spans="1:9" x14ac:dyDescent="0.2">
      <c r="A61" s="20" t="s">
        <v>39</v>
      </c>
      <c r="B61" s="20"/>
      <c r="C61" s="20"/>
      <c r="D61" s="20"/>
      <c r="E61" s="25">
        <f>E55+E59</f>
        <v>201915.57405100003</v>
      </c>
      <c r="F61" s="26">
        <f>F55+F59</f>
        <v>95.832404015810198</v>
      </c>
      <c r="G61" s="14"/>
      <c r="H61" s="14"/>
      <c r="I61" s="14"/>
    </row>
    <row r="62" spans="1:9" x14ac:dyDescent="0.2">
      <c r="A62" s="20"/>
      <c r="B62" s="20"/>
      <c r="C62" s="20"/>
      <c r="D62" s="20"/>
      <c r="E62" s="25"/>
      <c r="F62" s="26"/>
      <c r="G62" s="14"/>
      <c r="H62" s="14"/>
      <c r="I62" s="14"/>
    </row>
    <row r="63" spans="1:9" x14ac:dyDescent="0.2">
      <c r="A63" s="20" t="s">
        <v>41</v>
      </c>
      <c r="B63" s="20"/>
      <c r="C63" s="20"/>
      <c r="D63" s="20"/>
      <c r="E63" s="25">
        <f>E65-(E55+E59)</f>
        <v>8780.9811743999599</v>
      </c>
      <c r="F63" s="26">
        <f>F65-(F55+F59)</f>
        <v>4.167595984189802</v>
      </c>
      <c r="G63" s="14"/>
      <c r="H63" s="14"/>
      <c r="I63" s="14"/>
    </row>
    <row r="64" spans="1:9" x14ac:dyDescent="0.2">
      <c r="A64" s="20"/>
      <c r="B64" s="20"/>
      <c r="C64" s="20"/>
      <c r="D64" s="20"/>
      <c r="E64" s="25"/>
      <c r="F64" s="26"/>
      <c r="G64" s="14"/>
      <c r="H64" s="14"/>
      <c r="I64" s="14"/>
    </row>
    <row r="65" spans="1:9" x14ac:dyDescent="0.2">
      <c r="A65" s="27" t="s">
        <v>40</v>
      </c>
      <c r="B65" s="27"/>
      <c r="C65" s="27"/>
      <c r="D65" s="27"/>
      <c r="E65" s="28">
        <v>210696.55522539999</v>
      </c>
      <c r="F65" s="29">
        <v>100</v>
      </c>
      <c r="G65" s="14"/>
      <c r="H65" s="14"/>
      <c r="I65" s="14"/>
    </row>
    <row r="67" spans="1:9" x14ac:dyDescent="0.2">
      <c r="A67" s="14" t="s">
        <v>1329</v>
      </c>
    </row>
    <row r="69" spans="1:9" x14ac:dyDescent="0.2">
      <c r="A69" s="14" t="s">
        <v>43</v>
      </c>
    </row>
    <row r="70" spans="1:9" x14ac:dyDescent="0.2">
      <c r="A70" s="14" t="s">
        <v>44</v>
      </c>
    </row>
    <row r="71" spans="1:9" x14ac:dyDescent="0.2">
      <c r="A71" s="14" t="s">
        <v>45</v>
      </c>
      <c r="B71" s="14"/>
      <c r="C71" s="30" t="s">
        <v>47</v>
      </c>
      <c r="D71" s="14" t="s">
        <v>46</v>
      </c>
    </row>
    <row r="72" spans="1:9" x14ac:dyDescent="0.2">
      <c r="A72" s="7" t="s">
        <v>48</v>
      </c>
      <c r="C72" s="31">
        <v>757.61670000000004</v>
      </c>
      <c r="D72" s="31">
        <v>675.86680000000001</v>
      </c>
    </row>
    <row r="73" spans="1:9" x14ac:dyDescent="0.2">
      <c r="A73" s="7" t="s">
        <v>49</v>
      </c>
      <c r="C73" s="31">
        <v>118.2547</v>
      </c>
      <c r="D73" s="31">
        <v>96.725700000000003</v>
      </c>
    </row>
    <row r="74" spans="1:9" x14ac:dyDescent="0.2">
      <c r="A74" s="7" t="s">
        <v>50</v>
      </c>
      <c r="C74" s="31">
        <v>835.37090000000001</v>
      </c>
      <c r="D74" s="31">
        <v>749.68200000000002</v>
      </c>
    </row>
    <row r="75" spans="1:9" x14ac:dyDescent="0.2">
      <c r="A75" s="7" t="s">
        <v>51</v>
      </c>
      <c r="C75" s="31">
        <v>134.6036</v>
      </c>
      <c r="D75" s="31">
        <v>110.6965</v>
      </c>
    </row>
    <row r="77" spans="1:9" x14ac:dyDescent="0.2">
      <c r="A77" s="14" t="s">
        <v>53</v>
      </c>
    </row>
    <row r="78" spans="1:9" x14ac:dyDescent="0.2">
      <c r="A78" s="85" t="s">
        <v>57</v>
      </c>
      <c r="B78" s="86"/>
      <c r="C78" s="33" t="s">
        <v>58</v>
      </c>
    </row>
    <row r="79" spans="1:9" x14ac:dyDescent="0.2">
      <c r="A79" s="80" t="s">
        <v>49</v>
      </c>
      <c r="B79" s="81"/>
      <c r="C79" s="34">
        <v>9</v>
      </c>
    </row>
    <row r="80" spans="1:9" x14ac:dyDescent="0.2">
      <c r="A80" s="80" t="s">
        <v>51</v>
      </c>
      <c r="B80" s="81"/>
      <c r="C80" s="34">
        <v>10.35</v>
      </c>
    </row>
    <row r="81" spans="1:4" x14ac:dyDescent="0.2">
      <c r="A81" s="7" t="s">
        <v>59</v>
      </c>
    </row>
    <row r="82" spans="1:4" x14ac:dyDescent="0.2">
      <c r="A82" s="7" t="s">
        <v>52</v>
      </c>
    </row>
    <row r="84" spans="1:4" x14ac:dyDescent="0.2">
      <c r="A84" s="14" t="s">
        <v>348</v>
      </c>
      <c r="D84" s="52">
        <v>0.1729</v>
      </c>
    </row>
    <row r="86" spans="1:4" x14ac:dyDescent="0.2">
      <c r="A86" s="88" t="s">
        <v>56</v>
      </c>
      <c r="B86" s="88"/>
      <c r="C86" s="88"/>
      <c r="D86" s="30" t="s">
        <v>54</v>
      </c>
    </row>
    <row r="88" spans="1:4" x14ac:dyDescent="0.2">
      <c r="A88" s="14" t="s">
        <v>943</v>
      </c>
    </row>
    <row r="89" spans="1:4" x14ac:dyDescent="0.2">
      <c r="A89" s="64"/>
    </row>
    <row r="90" spans="1:4" x14ac:dyDescent="0.2">
      <c r="A90" s="63" t="s">
        <v>948</v>
      </c>
    </row>
    <row r="91" spans="1:4" x14ac:dyDescent="0.2">
      <c r="A91" s="65"/>
    </row>
    <row r="92" spans="1:4" x14ac:dyDescent="0.2">
      <c r="A92" s="66"/>
    </row>
    <row r="93" spans="1:4" x14ac:dyDescent="0.2">
      <c r="A93" s="66"/>
    </row>
    <row r="94" spans="1:4" x14ac:dyDescent="0.2">
      <c r="A94" s="66"/>
    </row>
    <row r="95" spans="1:4" x14ac:dyDescent="0.2">
      <c r="A95" s="66"/>
    </row>
    <row r="96" spans="1:4" x14ac:dyDescent="0.2">
      <c r="A96" s="66"/>
    </row>
    <row r="97" spans="1:1" x14ac:dyDescent="0.2">
      <c r="A97" s="66"/>
    </row>
    <row r="98" spans="1:1" x14ac:dyDescent="0.2">
      <c r="A98" s="66"/>
    </row>
    <row r="99" spans="1:1" x14ac:dyDescent="0.2">
      <c r="A99" s="66"/>
    </row>
    <row r="100" spans="1:1" x14ac:dyDescent="0.2">
      <c r="A100" s="66"/>
    </row>
    <row r="101" spans="1:1" x14ac:dyDescent="0.2">
      <c r="A101" s="66"/>
    </row>
    <row r="102" spans="1:1" x14ac:dyDescent="0.2">
      <c r="A102" s="66"/>
    </row>
    <row r="103" spans="1:1" x14ac:dyDescent="0.2">
      <c r="A103" s="66"/>
    </row>
    <row r="104" spans="1:1" x14ac:dyDescent="0.2">
      <c r="A104" s="66"/>
    </row>
    <row r="105" spans="1:1" x14ac:dyDescent="0.2">
      <c r="A105" s="66"/>
    </row>
    <row r="106" spans="1:1" x14ac:dyDescent="0.2">
      <c r="A106" s="66"/>
    </row>
    <row r="107" spans="1:1" x14ac:dyDescent="0.2">
      <c r="A107" s="66"/>
    </row>
    <row r="108" spans="1:1" x14ac:dyDescent="0.2">
      <c r="A108" s="66"/>
    </row>
    <row r="109" spans="1:1" x14ac:dyDescent="0.2">
      <c r="A109" s="63" t="s">
        <v>954</v>
      </c>
    </row>
    <row r="110" spans="1:1" x14ac:dyDescent="0.2">
      <c r="A110" s="66"/>
    </row>
    <row r="111" spans="1:1" x14ac:dyDescent="0.2">
      <c r="A111" s="63" t="s">
        <v>977</v>
      </c>
    </row>
    <row r="112" spans="1:1" x14ac:dyDescent="0.2">
      <c r="A112" s="66"/>
    </row>
    <row r="113" spans="1:1" x14ac:dyDescent="0.2">
      <c r="A113" s="66"/>
    </row>
    <row r="114" spans="1:1" x14ac:dyDescent="0.2">
      <c r="A114" s="66"/>
    </row>
    <row r="115" spans="1:1" x14ac:dyDescent="0.2">
      <c r="A115" s="66"/>
    </row>
    <row r="116" spans="1:1" x14ac:dyDescent="0.2">
      <c r="A116" s="66"/>
    </row>
    <row r="117" spans="1:1" x14ac:dyDescent="0.2">
      <c r="A117" s="66"/>
    </row>
    <row r="118" spans="1:1" x14ac:dyDescent="0.2">
      <c r="A118" s="66"/>
    </row>
    <row r="119" spans="1:1" x14ac:dyDescent="0.2">
      <c r="A119" s="66"/>
    </row>
    <row r="120" spans="1:1" x14ac:dyDescent="0.2">
      <c r="A120" s="66"/>
    </row>
    <row r="121" spans="1:1" x14ac:dyDescent="0.2">
      <c r="A121" s="66"/>
    </row>
    <row r="122" spans="1:1" x14ac:dyDescent="0.2">
      <c r="A122" s="66"/>
    </row>
    <row r="123" spans="1:1" x14ac:dyDescent="0.2">
      <c r="A123" s="66"/>
    </row>
    <row r="124" spans="1:1" x14ac:dyDescent="0.2">
      <c r="A124" s="66"/>
    </row>
    <row r="125" spans="1:1" x14ac:dyDescent="0.2">
      <c r="A125" s="66"/>
    </row>
    <row r="126" spans="1:1" x14ac:dyDescent="0.2">
      <c r="A126" s="66"/>
    </row>
    <row r="127" spans="1:1" x14ac:dyDescent="0.2">
      <c r="A127" s="66"/>
    </row>
    <row r="130" spans="1:1" x14ac:dyDescent="0.2">
      <c r="A130" s="14" t="s">
        <v>955</v>
      </c>
    </row>
    <row r="132" spans="1:1" x14ac:dyDescent="0.2">
      <c r="A132" s="63" t="s">
        <v>1337</v>
      </c>
    </row>
    <row r="149" spans="1:1" x14ac:dyDescent="0.2">
      <c r="A149" s="7" t="s">
        <v>947</v>
      </c>
    </row>
  </sheetData>
  <mergeCells count="5">
    <mergeCell ref="A1:F1"/>
    <mergeCell ref="A78:B78"/>
    <mergeCell ref="A79:B79"/>
    <mergeCell ref="A80:B80"/>
    <mergeCell ref="A86:C86"/>
  </mergeCells>
  <conditionalFormatting sqref="F2:F3">
    <cfRule type="cellIs" dxfId="73" priority="3" stopIfTrue="1" operator="between">
      <formula>0.009</formula>
      <formula>-0.009</formula>
    </cfRule>
  </conditionalFormatting>
  <conditionalFormatting sqref="F5:F148">
    <cfRule type="cellIs" dxfId="72" priority="1" stopIfTrue="1" operator="between">
      <formula>0.009</formula>
      <formula>-0.009</formula>
    </cfRule>
  </conditionalFormatting>
  <conditionalFormatting sqref="F235:F65538">
    <cfRule type="cellIs" dxfId="71" priority="2" stopIfTrue="1" operator="between">
      <formula>0.009</formula>
      <formula>-0.009</formula>
    </cfRule>
  </conditionalFormatting>
  <hyperlinks>
    <hyperlink ref="A89" r:id="rId1" tooltip="https://www.franklintempletonindia.com/downloadsServlet/pdf/product-labels-jg9o5k7l" display="https://www.franklintempletonindia.com/downloadsServlet/pdf/product-labels-jg9o5k7l" xr:uid="{00000000-0004-0000-10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54"/>
  <sheetViews>
    <sheetView workbookViewId="0">
      <selection sqref="A1:F1"/>
    </sheetView>
  </sheetViews>
  <sheetFormatPr defaultColWidth="9.109375" defaultRowHeight="10.199999999999999" x14ac:dyDescent="0.2"/>
  <cols>
    <col min="1" max="1" width="40.5546875" style="7" bestFit="1" customWidth="1"/>
    <col min="2" max="2" width="29.88671875" style="7" bestFit="1" customWidth="1"/>
    <col min="3" max="3" width="24.6640625" style="7" bestFit="1" customWidth="1"/>
    <col min="4" max="4" width="15.109375" style="7" bestFit="1" customWidth="1"/>
    <col min="5" max="5" width="30" style="10" customWidth="1"/>
    <col min="6" max="6" width="13.5546875" style="11" bestFit="1" customWidth="1"/>
    <col min="7" max="16384" width="9.109375" style="7"/>
  </cols>
  <sheetData>
    <row r="1" spans="1:6" s="1" customFormat="1" ht="13.8" x14ac:dyDescent="0.2">
      <c r="A1" s="82" t="s">
        <v>13</v>
      </c>
      <c r="B1" s="83"/>
      <c r="C1" s="83"/>
      <c r="D1" s="83"/>
      <c r="E1" s="83"/>
      <c r="F1" s="83"/>
    </row>
    <row r="2" spans="1:6" s="1" customFormat="1" ht="11.4" x14ac:dyDescent="0.2">
      <c r="E2" s="5"/>
      <c r="F2" s="9"/>
    </row>
    <row r="3" spans="1:6" s="1" customFormat="1" ht="12" x14ac:dyDescent="0.2">
      <c r="A3" s="8" t="s">
        <v>7</v>
      </c>
      <c r="B3" s="2"/>
      <c r="C3" s="3"/>
      <c r="D3" s="3"/>
      <c r="E3" s="4"/>
      <c r="F3" s="9"/>
    </row>
    <row r="4" spans="1:6" s="1" customFormat="1" ht="28.5" customHeight="1" x14ac:dyDescent="0.2">
      <c r="A4" s="6" t="s">
        <v>2</v>
      </c>
      <c r="B4" s="6" t="s">
        <v>0</v>
      </c>
      <c r="C4" s="13" t="s">
        <v>493</v>
      </c>
      <c r="D4" s="13" t="s">
        <v>1</v>
      </c>
      <c r="E4" s="53" t="s">
        <v>6</v>
      </c>
      <c r="F4" s="12" t="s">
        <v>3</v>
      </c>
    </row>
    <row r="5" spans="1:6" x14ac:dyDescent="0.2">
      <c r="A5" s="16" t="s">
        <v>106</v>
      </c>
      <c r="B5" s="17"/>
      <c r="C5" s="17"/>
      <c r="D5" s="17"/>
      <c r="E5" s="18"/>
      <c r="F5" s="19"/>
    </row>
    <row r="6" spans="1:6" x14ac:dyDescent="0.2">
      <c r="A6" s="20" t="s">
        <v>26</v>
      </c>
      <c r="B6" s="21"/>
      <c r="C6" s="21"/>
      <c r="D6" s="21"/>
      <c r="E6" s="22"/>
      <c r="F6" s="23"/>
    </row>
    <row r="7" spans="1:6" x14ac:dyDescent="0.2">
      <c r="A7" s="21" t="s">
        <v>113</v>
      </c>
      <c r="B7" s="21" t="s">
        <v>112</v>
      </c>
      <c r="C7" s="21" t="s">
        <v>114</v>
      </c>
      <c r="D7" s="24">
        <v>686814</v>
      </c>
      <c r="E7" s="22">
        <v>12910.72957</v>
      </c>
      <c r="F7" s="23">
        <v>5.51590031514844</v>
      </c>
    </row>
    <row r="8" spans="1:6" x14ac:dyDescent="0.2">
      <c r="A8" s="21" t="s">
        <v>138</v>
      </c>
      <c r="B8" s="21" t="s">
        <v>137</v>
      </c>
      <c r="C8" s="21" t="s">
        <v>139</v>
      </c>
      <c r="D8" s="24">
        <v>3800000</v>
      </c>
      <c r="E8" s="22">
        <v>12312</v>
      </c>
      <c r="F8" s="23">
        <v>5.2601027937190104</v>
      </c>
    </row>
    <row r="9" spans="1:6" x14ac:dyDescent="0.2">
      <c r="A9" s="21" t="s">
        <v>495</v>
      </c>
      <c r="B9" s="21" t="s">
        <v>494</v>
      </c>
      <c r="C9" s="21" t="s">
        <v>139</v>
      </c>
      <c r="D9" s="24">
        <v>14000000</v>
      </c>
      <c r="E9" s="22">
        <v>11277</v>
      </c>
      <c r="F9" s="23">
        <v>4.8179157898610496</v>
      </c>
    </row>
    <row r="10" spans="1:6" x14ac:dyDescent="0.2">
      <c r="A10" s="21" t="s">
        <v>127</v>
      </c>
      <c r="B10" s="21" t="s">
        <v>126</v>
      </c>
      <c r="C10" s="21" t="s">
        <v>114</v>
      </c>
      <c r="D10" s="24">
        <v>640932</v>
      </c>
      <c r="E10" s="22">
        <v>11058.96119</v>
      </c>
      <c r="F10" s="23">
        <v>4.7247622361232198</v>
      </c>
    </row>
    <row r="11" spans="1:6" x14ac:dyDescent="0.2">
      <c r="A11" s="21" t="s">
        <v>108</v>
      </c>
      <c r="B11" s="21" t="s">
        <v>107</v>
      </c>
      <c r="C11" s="21" t="s">
        <v>109</v>
      </c>
      <c r="D11" s="24">
        <v>570000</v>
      </c>
      <c r="E11" s="22">
        <v>9682.875</v>
      </c>
      <c r="F11" s="23">
        <v>4.1368516763102603</v>
      </c>
    </row>
    <row r="12" spans="1:6" x14ac:dyDescent="0.2">
      <c r="A12" s="21" t="s">
        <v>188</v>
      </c>
      <c r="B12" s="21" t="s">
        <v>187</v>
      </c>
      <c r="C12" s="21" t="s">
        <v>189</v>
      </c>
      <c r="D12" s="24">
        <v>3500000</v>
      </c>
      <c r="E12" s="22">
        <v>9191.35</v>
      </c>
      <c r="F12" s="23">
        <v>3.9268555728597501</v>
      </c>
    </row>
    <row r="13" spans="1:6" x14ac:dyDescent="0.2">
      <c r="A13" s="21" t="s">
        <v>378</v>
      </c>
      <c r="B13" s="21" t="s">
        <v>377</v>
      </c>
      <c r="C13" s="21" t="s">
        <v>177</v>
      </c>
      <c r="D13" s="24">
        <v>2050000</v>
      </c>
      <c r="E13" s="22">
        <v>9173.75</v>
      </c>
      <c r="F13" s="23">
        <v>3.9193362576250599</v>
      </c>
    </row>
    <row r="14" spans="1:6" x14ac:dyDescent="0.2">
      <c r="A14" s="21" t="s">
        <v>277</v>
      </c>
      <c r="B14" s="21" t="s">
        <v>276</v>
      </c>
      <c r="C14" s="21" t="s">
        <v>139</v>
      </c>
      <c r="D14" s="24">
        <v>2879000</v>
      </c>
      <c r="E14" s="22">
        <v>8684.5035000000007</v>
      </c>
      <c r="F14" s="23">
        <v>3.7103136064337598</v>
      </c>
    </row>
    <row r="15" spans="1:6" x14ac:dyDescent="0.2">
      <c r="A15" s="21" t="s">
        <v>163</v>
      </c>
      <c r="B15" s="21" t="s">
        <v>162</v>
      </c>
      <c r="C15" s="21" t="s">
        <v>164</v>
      </c>
      <c r="D15" s="24">
        <v>4330000</v>
      </c>
      <c r="E15" s="22">
        <v>7669.2960000000003</v>
      </c>
      <c r="F15" s="23">
        <v>3.2765826279611798</v>
      </c>
    </row>
    <row r="16" spans="1:6" x14ac:dyDescent="0.2">
      <c r="A16" s="21" t="s">
        <v>398</v>
      </c>
      <c r="B16" s="21" t="s">
        <v>397</v>
      </c>
      <c r="C16" s="21" t="s">
        <v>399</v>
      </c>
      <c r="D16" s="24">
        <v>1713809</v>
      </c>
      <c r="E16" s="22">
        <v>6784.9698310000003</v>
      </c>
      <c r="F16" s="23">
        <v>2.89876858051838</v>
      </c>
    </row>
    <row r="17" spans="1:6" x14ac:dyDescent="0.2">
      <c r="A17" s="21" t="s">
        <v>169</v>
      </c>
      <c r="B17" s="21" t="s">
        <v>168</v>
      </c>
      <c r="C17" s="21" t="s">
        <v>114</v>
      </c>
      <c r="D17" s="24">
        <v>350000</v>
      </c>
      <c r="E17" s="22">
        <v>5860.5749999999998</v>
      </c>
      <c r="F17" s="23">
        <v>2.50383584554092</v>
      </c>
    </row>
    <row r="18" spans="1:6" x14ac:dyDescent="0.2">
      <c r="A18" s="21" t="s">
        <v>183</v>
      </c>
      <c r="B18" s="21" t="s">
        <v>182</v>
      </c>
      <c r="C18" s="21" t="s">
        <v>184</v>
      </c>
      <c r="D18" s="24">
        <v>1700000</v>
      </c>
      <c r="E18" s="22">
        <v>4975.05</v>
      </c>
      <c r="F18" s="23">
        <v>2.1255096169502701</v>
      </c>
    </row>
    <row r="19" spans="1:6" x14ac:dyDescent="0.2">
      <c r="A19" s="21" t="s">
        <v>497</v>
      </c>
      <c r="B19" s="21" t="s">
        <v>496</v>
      </c>
      <c r="C19" s="21" t="s">
        <v>114</v>
      </c>
      <c r="D19" s="24">
        <v>118847</v>
      </c>
      <c r="E19" s="22">
        <v>4887.4640280000003</v>
      </c>
      <c r="F19" s="23">
        <v>2.0880899275409299</v>
      </c>
    </row>
    <row r="20" spans="1:6" x14ac:dyDescent="0.2">
      <c r="A20" s="21" t="s">
        <v>499</v>
      </c>
      <c r="B20" s="21" t="s">
        <v>498</v>
      </c>
      <c r="C20" s="21" t="s">
        <v>164</v>
      </c>
      <c r="D20" s="24">
        <v>1500000</v>
      </c>
      <c r="E20" s="22">
        <v>4743</v>
      </c>
      <c r="F20" s="23">
        <v>2.0263700089838599</v>
      </c>
    </row>
    <row r="21" spans="1:6" x14ac:dyDescent="0.2">
      <c r="A21" s="21" t="s">
        <v>394</v>
      </c>
      <c r="B21" s="21" t="s">
        <v>393</v>
      </c>
      <c r="C21" s="21" t="s">
        <v>139</v>
      </c>
      <c r="D21" s="24">
        <v>3290000</v>
      </c>
      <c r="E21" s="22">
        <v>4704.0420000000004</v>
      </c>
      <c r="F21" s="23">
        <v>2.0097258338183499</v>
      </c>
    </row>
    <row r="22" spans="1:6" x14ac:dyDescent="0.2">
      <c r="A22" s="21" t="s">
        <v>258</v>
      </c>
      <c r="B22" s="21" t="s">
        <v>257</v>
      </c>
      <c r="C22" s="21" t="s">
        <v>125</v>
      </c>
      <c r="D22" s="24">
        <v>1291500</v>
      </c>
      <c r="E22" s="22">
        <v>4626.7987499999999</v>
      </c>
      <c r="F22" s="23">
        <v>1.9767249050398501</v>
      </c>
    </row>
    <row r="23" spans="1:6" x14ac:dyDescent="0.2">
      <c r="A23" s="21" t="s">
        <v>474</v>
      </c>
      <c r="B23" s="21" t="s">
        <v>473</v>
      </c>
      <c r="C23" s="21" t="s">
        <v>167</v>
      </c>
      <c r="D23" s="24">
        <v>115000</v>
      </c>
      <c r="E23" s="22">
        <v>4356.3149999999996</v>
      </c>
      <c r="F23" s="23">
        <v>1.8611650992381401</v>
      </c>
    </row>
    <row r="24" spans="1:6" x14ac:dyDescent="0.2">
      <c r="A24" s="21" t="s">
        <v>222</v>
      </c>
      <c r="B24" s="21" t="s">
        <v>221</v>
      </c>
      <c r="C24" s="21" t="s">
        <v>223</v>
      </c>
      <c r="D24" s="24">
        <v>412401</v>
      </c>
      <c r="E24" s="22">
        <v>4155.9710779999996</v>
      </c>
      <c r="F24" s="23">
        <v>1.7755714000977301</v>
      </c>
    </row>
    <row r="25" spans="1:6" x14ac:dyDescent="0.2">
      <c r="A25" s="21" t="s">
        <v>176</v>
      </c>
      <c r="B25" s="21" t="s">
        <v>175</v>
      </c>
      <c r="C25" s="21" t="s">
        <v>177</v>
      </c>
      <c r="D25" s="24">
        <v>150000</v>
      </c>
      <c r="E25" s="22">
        <v>3703.2</v>
      </c>
      <c r="F25" s="23">
        <v>1.58213228278917</v>
      </c>
    </row>
    <row r="26" spans="1:6" x14ac:dyDescent="0.2">
      <c r="A26" s="21" t="s">
        <v>155</v>
      </c>
      <c r="B26" s="21" t="s">
        <v>154</v>
      </c>
      <c r="C26" s="21" t="s">
        <v>153</v>
      </c>
      <c r="D26" s="24">
        <v>29000</v>
      </c>
      <c r="E26" s="22">
        <v>3570.0884999999998</v>
      </c>
      <c r="F26" s="23">
        <v>1.5252625481379201</v>
      </c>
    </row>
    <row r="27" spans="1:6" x14ac:dyDescent="0.2">
      <c r="A27" s="21" t="s">
        <v>501</v>
      </c>
      <c r="B27" s="21" t="s">
        <v>500</v>
      </c>
      <c r="C27" s="21" t="s">
        <v>125</v>
      </c>
      <c r="D27" s="24">
        <v>2000000</v>
      </c>
      <c r="E27" s="22">
        <v>3547.6</v>
      </c>
      <c r="F27" s="23">
        <v>1.51565470037342</v>
      </c>
    </row>
    <row r="28" spans="1:6" x14ac:dyDescent="0.2">
      <c r="A28" s="21" t="s">
        <v>503</v>
      </c>
      <c r="B28" s="21" t="s">
        <v>502</v>
      </c>
      <c r="C28" s="21" t="s">
        <v>464</v>
      </c>
      <c r="D28" s="24">
        <v>579157</v>
      </c>
      <c r="E28" s="22">
        <v>2919.5304369999999</v>
      </c>
      <c r="F28" s="23">
        <v>1.24732214165135</v>
      </c>
    </row>
    <row r="29" spans="1:6" x14ac:dyDescent="0.2">
      <c r="A29" s="21" t="s">
        <v>232</v>
      </c>
      <c r="B29" s="21" t="s">
        <v>231</v>
      </c>
      <c r="C29" s="21" t="s">
        <v>120</v>
      </c>
      <c r="D29" s="24">
        <v>840000</v>
      </c>
      <c r="E29" s="22">
        <v>2916.48</v>
      </c>
      <c r="F29" s="23">
        <v>1.2460188917987001</v>
      </c>
    </row>
    <row r="30" spans="1:6" x14ac:dyDescent="0.2">
      <c r="A30" s="21" t="s">
        <v>478</v>
      </c>
      <c r="B30" s="21" t="s">
        <v>477</v>
      </c>
      <c r="C30" s="21" t="s">
        <v>164</v>
      </c>
      <c r="D30" s="24">
        <v>840000</v>
      </c>
      <c r="E30" s="22">
        <v>2903.88</v>
      </c>
      <c r="F30" s="23">
        <v>1.2406357456647801</v>
      </c>
    </row>
    <row r="31" spans="1:6" x14ac:dyDescent="0.2">
      <c r="A31" s="21" t="s">
        <v>460</v>
      </c>
      <c r="B31" s="21" t="s">
        <v>459</v>
      </c>
      <c r="C31" s="21" t="s">
        <v>461</v>
      </c>
      <c r="D31" s="24">
        <v>478474</v>
      </c>
      <c r="E31" s="22">
        <v>2821.3219410000002</v>
      </c>
      <c r="F31" s="23">
        <v>1.20536415073382</v>
      </c>
    </row>
    <row r="32" spans="1:6" x14ac:dyDescent="0.2">
      <c r="A32" s="21" t="s">
        <v>287</v>
      </c>
      <c r="B32" s="21" t="s">
        <v>286</v>
      </c>
      <c r="C32" s="21" t="s">
        <v>125</v>
      </c>
      <c r="D32" s="24">
        <v>2068000</v>
      </c>
      <c r="E32" s="22">
        <v>2657.1732000000002</v>
      </c>
      <c r="F32" s="23">
        <v>1.13523425704315</v>
      </c>
    </row>
    <row r="33" spans="1:9" x14ac:dyDescent="0.2">
      <c r="A33" s="21" t="s">
        <v>390</v>
      </c>
      <c r="B33" s="21" t="s">
        <v>389</v>
      </c>
      <c r="C33" s="21" t="s">
        <v>147</v>
      </c>
      <c r="D33" s="24">
        <v>100000</v>
      </c>
      <c r="E33" s="22">
        <v>2508.85</v>
      </c>
      <c r="F33" s="23">
        <v>1.07186556968989</v>
      </c>
    </row>
    <row r="34" spans="1:9" x14ac:dyDescent="0.2">
      <c r="A34" s="21" t="s">
        <v>179</v>
      </c>
      <c r="B34" s="21" t="s">
        <v>178</v>
      </c>
      <c r="C34" s="21" t="s">
        <v>109</v>
      </c>
      <c r="D34" s="24">
        <v>185000</v>
      </c>
      <c r="E34" s="22">
        <v>1833.72</v>
      </c>
      <c r="F34" s="23">
        <v>0.78342720069025495</v>
      </c>
    </row>
    <row r="35" spans="1:9" x14ac:dyDescent="0.2">
      <c r="A35" s="21" t="s">
        <v>482</v>
      </c>
      <c r="B35" s="21" t="s">
        <v>481</v>
      </c>
      <c r="C35" s="21" t="s">
        <v>265</v>
      </c>
      <c r="D35" s="24">
        <v>2260000</v>
      </c>
      <c r="E35" s="22">
        <v>1720.538</v>
      </c>
      <c r="F35" s="23">
        <v>0.73507202245774195</v>
      </c>
    </row>
    <row r="36" spans="1:9" x14ac:dyDescent="0.2">
      <c r="A36" s="21" t="s">
        <v>505</v>
      </c>
      <c r="B36" s="21" t="s">
        <v>504</v>
      </c>
      <c r="C36" s="21" t="s">
        <v>461</v>
      </c>
      <c r="D36" s="24">
        <v>60000</v>
      </c>
      <c r="E36" s="22">
        <v>1692.93</v>
      </c>
      <c r="F36" s="23">
        <v>0.72327695115096802</v>
      </c>
    </row>
    <row r="37" spans="1:9" x14ac:dyDescent="0.2">
      <c r="A37" s="21" t="s">
        <v>507</v>
      </c>
      <c r="B37" s="21" t="s">
        <v>506</v>
      </c>
      <c r="C37" s="21" t="s">
        <v>205</v>
      </c>
      <c r="D37" s="24">
        <v>500000</v>
      </c>
      <c r="E37" s="22">
        <v>1026</v>
      </c>
      <c r="F37" s="23">
        <v>0.43834189947658397</v>
      </c>
    </row>
    <row r="38" spans="1:9" x14ac:dyDescent="0.2">
      <c r="A38" s="21" t="s">
        <v>488</v>
      </c>
      <c r="B38" s="21" t="s">
        <v>487</v>
      </c>
      <c r="C38" s="21" t="s">
        <v>158</v>
      </c>
      <c r="D38" s="24">
        <v>205000</v>
      </c>
      <c r="E38" s="22">
        <v>334.04750000000001</v>
      </c>
      <c r="F38" s="23">
        <v>0.14271638953743099</v>
      </c>
    </row>
    <row r="39" spans="1:9" x14ac:dyDescent="0.2">
      <c r="A39" s="21" t="s">
        <v>508</v>
      </c>
      <c r="B39" s="21" t="s">
        <v>1332</v>
      </c>
      <c r="C39" s="21" t="s">
        <v>147</v>
      </c>
      <c r="D39" s="24">
        <v>3351</v>
      </c>
      <c r="E39" s="22">
        <v>84.071563499999996</v>
      </c>
      <c r="F39" s="23">
        <v>3.59182152403082E-2</v>
      </c>
    </row>
    <row r="40" spans="1:9" x14ac:dyDescent="0.2">
      <c r="A40" s="20" t="s">
        <v>29</v>
      </c>
      <c r="B40" s="20"/>
      <c r="C40" s="20"/>
      <c r="D40" s="20"/>
      <c r="E40" s="25">
        <f>SUM(E7:E39)</f>
        <v>171294.08208850006</v>
      </c>
      <c r="F40" s="26">
        <f>SUM(F7:F39)</f>
        <v>73.182625060205638</v>
      </c>
      <c r="G40" s="14"/>
      <c r="H40" s="14"/>
      <c r="I40" s="14"/>
    </row>
    <row r="41" spans="1:9" x14ac:dyDescent="0.2">
      <c r="A41" s="21"/>
      <c r="B41" s="21"/>
      <c r="C41" s="21"/>
      <c r="D41" s="21"/>
      <c r="E41" s="22"/>
      <c r="F41" s="23"/>
    </row>
    <row r="42" spans="1:9" x14ac:dyDescent="0.2">
      <c r="A42" s="20" t="s">
        <v>490</v>
      </c>
      <c r="B42" s="21"/>
      <c r="C42" s="21"/>
      <c r="D42" s="21"/>
      <c r="E42" s="22"/>
      <c r="F42" s="23"/>
    </row>
    <row r="43" spans="1:9" x14ac:dyDescent="0.2">
      <c r="A43" s="21" t="s">
        <v>510</v>
      </c>
      <c r="B43" s="21" t="s">
        <v>509</v>
      </c>
      <c r="C43" s="21" t="s">
        <v>200</v>
      </c>
      <c r="D43" s="24">
        <v>2124224</v>
      </c>
      <c r="E43" s="22">
        <v>7862.6027139999997</v>
      </c>
      <c r="F43" s="23">
        <v>3.3591697938445502</v>
      </c>
    </row>
    <row r="44" spans="1:9" x14ac:dyDescent="0.2">
      <c r="A44" s="21" t="s">
        <v>492</v>
      </c>
      <c r="B44" s="21" t="s">
        <v>491</v>
      </c>
      <c r="C44" s="21" t="s">
        <v>200</v>
      </c>
      <c r="D44" s="24">
        <v>2480000</v>
      </c>
      <c r="E44" s="22">
        <v>7393.6239999999998</v>
      </c>
      <c r="F44" s="23">
        <v>3.15880622629206</v>
      </c>
    </row>
    <row r="45" spans="1:9" x14ac:dyDescent="0.2">
      <c r="A45" s="21" t="s">
        <v>512</v>
      </c>
      <c r="B45" s="21" t="s">
        <v>511</v>
      </c>
      <c r="C45" s="21" t="s">
        <v>200</v>
      </c>
      <c r="D45" s="24">
        <v>1350000</v>
      </c>
      <c r="E45" s="22">
        <v>1871.64</v>
      </c>
      <c r="F45" s="23">
        <v>0.79962790715044196</v>
      </c>
    </row>
    <row r="46" spans="1:9" x14ac:dyDescent="0.2">
      <c r="A46" s="20" t="s">
        <v>29</v>
      </c>
      <c r="B46" s="20"/>
      <c r="C46" s="20"/>
      <c r="D46" s="20"/>
      <c r="E46" s="25">
        <f>SUM(E42:E45)</f>
        <v>17127.866714</v>
      </c>
      <c r="F46" s="26">
        <f>SUM(F42:F45)</f>
        <v>7.3176039272870517</v>
      </c>
      <c r="G46" s="14"/>
      <c r="H46" s="14"/>
      <c r="I46" s="14"/>
    </row>
    <row r="47" spans="1:9" x14ac:dyDescent="0.2">
      <c r="A47" s="21"/>
      <c r="B47" s="21"/>
      <c r="C47" s="21"/>
      <c r="D47" s="21"/>
      <c r="E47" s="22"/>
      <c r="F47" s="23"/>
    </row>
    <row r="48" spans="1:9" x14ac:dyDescent="0.2">
      <c r="A48" s="20" t="s">
        <v>513</v>
      </c>
      <c r="B48" s="21"/>
      <c r="C48" s="21"/>
      <c r="D48" s="21"/>
      <c r="E48" s="22"/>
      <c r="F48" s="23"/>
    </row>
    <row r="49" spans="1:9" x14ac:dyDescent="0.2">
      <c r="A49" s="21" t="s">
        <v>515</v>
      </c>
      <c r="B49" s="21" t="s">
        <v>514</v>
      </c>
      <c r="C49" s="21" t="s">
        <v>516</v>
      </c>
      <c r="D49" s="24">
        <v>155000</v>
      </c>
      <c r="E49" s="22">
        <v>5976.8745630000003</v>
      </c>
      <c r="F49" s="23">
        <v>2.5535229521234899</v>
      </c>
    </row>
    <row r="50" spans="1:9" x14ac:dyDescent="0.2">
      <c r="A50" s="21" t="s">
        <v>518</v>
      </c>
      <c r="B50" s="21" t="s">
        <v>517</v>
      </c>
      <c r="C50" s="21" t="s">
        <v>519</v>
      </c>
      <c r="D50" s="24">
        <v>86900</v>
      </c>
      <c r="E50" s="22">
        <v>4318.9027999999998</v>
      </c>
      <c r="F50" s="23">
        <v>1.8451813421118299</v>
      </c>
    </row>
    <row r="51" spans="1:9" x14ac:dyDescent="0.2">
      <c r="A51" s="21" t="s">
        <v>521</v>
      </c>
      <c r="B51" s="21" t="s">
        <v>520</v>
      </c>
      <c r="C51" s="21" t="s">
        <v>516</v>
      </c>
      <c r="D51" s="24">
        <v>187038</v>
      </c>
      <c r="E51" s="22">
        <v>2579.6807060000001</v>
      </c>
      <c r="F51" s="23">
        <v>1.1021268427983799</v>
      </c>
    </row>
    <row r="52" spans="1:9" x14ac:dyDescent="0.2">
      <c r="A52" s="21" t="s">
        <v>523</v>
      </c>
      <c r="B52" s="21" t="s">
        <v>522</v>
      </c>
      <c r="C52" s="21" t="s">
        <v>237</v>
      </c>
      <c r="D52" s="24">
        <v>500000</v>
      </c>
      <c r="E52" s="22">
        <v>2368.9032729999999</v>
      </c>
      <c r="F52" s="23">
        <v>1.01207559489583</v>
      </c>
    </row>
    <row r="53" spans="1:9" x14ac:dyDescent="0.2">
      <c r="A53" s="21" t="s">
        <v>525</v>
      </c>
      <c r="B53" s="21" t="s">
        <v>524</v>
      </c>
      <c r="C53" s="21" t="s">
        <v>516</v>
      </c>
      <c r="D53" s="24">
        <v>858000</v>
      </c>
      <c r="E53" s="22">
        <v>1842.8172340000001</v>
      </c>
      <c r="F53" s="23">
        <v>0.78731384672489702</v>
      </c>
    </row>
    <row r="54" spans="1:9" x14ac:dyDescent="0.2">
      <c r="A54" s="21" t="s">
        <v>527</v>
      </c>
      <c r="B54" s="21" t="s">
        <v>526</v>
      </c>
      <c r="C54" s="21" t="s">
        <v>331</v>
      </c>
      <c r="D54" s="24">
        <v>25300</v>
      </c>
      <c r="E54" s="22">
        <v>1810.2820830000001</v>
      </c>
      <c r="F54" s="23">
        <v>0.77341372987392498</v>
      </c>
    </row>
    <row r="55" spans="1:9" x14ac:dyDescent="0.2">
      <c r="A55" s="21" t="s">
        <v>529</v>
      </c>
      <c r="B55" s="21" t="s">
        <v>528</v>
      </c>
      <c r="C55" s="21" t="s">
        <v>167</v>
      </c>
      <c r="D55" s="24">
        <v>2297307</v>
      </c>
      <c r="E55" s="22">
        <v>1532.058818</v>
      </c>
      <c r="F55" s="23">
        <v>0.65454734151264105</v>
      </c>
    </row>
    <row r="56" spans="1:9" x14ac:dyDescent="0.2">
      <c r="A56" s="21" t="s">
        <v>531</v>
      </c>
      <c r="B56" s="21" t="s">
        <v>530</v>
      </c>
      <c r="C56" s="21" t="s">
        <v>167</v>
      </c>
      <c r="D56" s="24">
        <v>65000</v>
      </c>
      <c r="E56" s="22">
        <v>1523.0726520000001</v>
      </c>
      <c r="F56" s="23">
        <v>0.65070814748393602</v>
      </c>
    </row>
    <row r="57" spans="1:9" x14ac:dyDescent="0.2">
      <c r="A57" s="21" t="s">
        <v>533</v>
      </c>
      <c r="B57" s="21" t="s">
        <v>532</v>
      </c>
      <c r="C57" s="21" t="s">
        <v>153</v>
      </c>
      <c r="D57" s="24">
        <v>12220</v>
      </c>
      <c r="E57" s="22">
        <v>1502.8167559999999</v>
      </c>
      <c r="F57" s="23">
        <v>0.64205414365524205</v>
      </c>
    </row>
    <row r="58" spans="1:9" x14ac:dyDescent="0.2">
      <c r="A58" s="21" t="s">
        <v>535</v>
      </c>
      <c r="B58" s="21" t="s">
        <v>534</v>
      </c>
      <c r="C58" s="21" t="s">
        <v>120</v>
      </c>
      <c r="D58" s="24">
        <v>43300</v>
      </c>
      <c r="E58" s="22">
        <v>1432.0733520000001</v>
      </c>
      <c r="F58" s="23">
        <v>0.61183016891372199</v>
      </c>
    </row>
    <row r="59" spans="1:9" x14ac:dyDescent="0.2">
      <c r="A59" s="21" t="s">
        <v>537</v>
      </c>
      <c r="B59" s="21" t="s">
        <v>536</v>
      </c>
      <c r="C59" s="21" t="s">
        <v>130</v>
      </c>
      <c r="D59" s="24">
        <v>4177000</v>
      </c>
      <c r="E59" s="22">
        <v>1427.630236</v>
      </c>
      <c r="F59" s="23">
        <v>0.60993191949166103</v>
      </c>
    </row>
    <row r="60" spans="1:9" x14ac:dyDescent="0.2">
      <c r="A60" s="21" t="s">
        <v>539</v>
      </c>
      <c r="B60" s="21" t="s">
        <v>538</v>
      </c>
      <c r="C60" s="21" t="s">
        <v>237</v>
      </c>
      <c r="D60" s="24">
        <v>1575983</v>
      </c>
      <c r="E60" s="22">
        <v>558.7883769</v>
      </c>
      <c r="F60" s="23">
        <v>0.238733292919867</v>
      </c>
    </row>
    <row r="61" spans="1:9" x14ac:dyDescent="0.2">
      <c r="A61" s="20" t="s">
        <v>29</v>
      </c>
      <c r="B61" s="20"/>
      <c r="C61" s="20"/>
      <c r="D61" s="20"/>
      <c r="E61" s="25">
        <f>SUM(E48:E60)</f>
        <v>26873.900849899997</v>
      </c>
      <c r="F61" s="26">
        <f>SUM(F48:F60)</f>
        <v>11.481439322505421</v>
      </c>
      <c r="G61" s="14"/>
      <c r="H61" s="14"/>
      <c r="I61" s="14"/>
    </row>
    <row r="62" spans="1:9" x14ac:dyDescent="0.2">
      <c r="A62" s="21"/>
      <c r="B62" s="21"/>
      <c r="C62" s="21"/>
      <c r="D62" s="21"/>
      <c r="E62" s="22"/>
      <c r="F62" s="23"/>
    </row>
    <row r="63" spans="1:9" x14ac:dyDescent="0.2">
      <c r="A63" s="20" t="s">
        <v>931</v>
      </c>
      <c r="B63" s="21"/>
      <c r="C63" s="21"/>
      <c r="D63" s="21"/>
      <c r="E63" s="22"/>
      <c r="F63" s="23"/>
    </row>
    <row r="64" spans="1:9" x14ac:dyDescent="0.2">
      <c r="A64" s="21" t="s">
        <v>541</v>
      </c>
      <c r="B64" s="21" t="s">
        <v>932</v>
      </c>
      <c r="C64" s="21" t="s">
        <v>931</v>
      </c>
      <c r="D64" s="24">
        <v>3408000</v>
      </c>
      <c r="E64" s="22">
        <v>3209.5543980000002</v>
      </c>
      <c r="F64" s="23">
        <v>1.3712301864451699</v>
      </c>
    </row>
    <row r="65" spans="1:9" x14ac:dyDescent="0.2">
      <c r="A65" s="20" t="s">
        <v>29</v>
      </c>
      <c r="B65" s="20"/>
      <c r="C65" s="20"/>
      <c r="D65" s="20"/>
      <c r="E65" s="25">
        <f>SUM(E64:E64)</f>
        <v>3209.5543980000002</v>
      </c>
      <c r="F65" s="26">
        <f>SUM(F64:F64)</f>
        <v>1.3712301864451699</v>
      </c>
      <c r="G65" s="14"/>
      <c r="H65" s="14"/>
      <c r="I65" s="14"/>
    </row>
    <row r="66" spans="1:9" x14ac:dyDescent="0.2">
      <c r="A66" s="21"/>
      <c r="B66" s="21"/>
      <c r="C66" s="21"/>
      <c r="D66" s="21"/>
      <c r="E66" s="22"/>
      <c r="F66" s="23"/>
    </row>
    <row r="67" spans="1:9" x14ac:dyDescent="0.2">
      <c r="A67" s="20" t="s">
        <v>39</v>
      </c>
      <c r="B67" s="20"/>
      <c r="C67" s="20"/>
      <c r="D67" s="20"/>
      <c r="E67" s="25">
        <f>E40+E46+E61+E65</f>
        <v>218505.40405040007</v>
      </c>
      <c r="F67" s="26">
        <f>F40+F46+F61+F65</f>
        <v>93.352898496443288</v>
      </c>
      <c r="G67" s="14"/>
      <c r="H67" s="14"/>
      <c r="I67" s="14"/>
    </row>
    <row r="68" spans="1:9" x14ac:dyDescent="0.2">
      <c r="A68" s="20"/>
      <c r="B68" s="20"/>
      <c r="C68" s="20"/>
      <c r="D68" s="20"/>
      <c r="E68" s="25"/>
      <c r="F68" s="26"/>
      <c r="G68" s="14"/>
      <c r="H68" s="14"/>
      <c r="I68" s="14"/>
    </row>
    <row r="69" spans="1:9" x14ac:dyDescent="0.2">
      <c r="A69" s="20" t="s">
        <v>41</v>
      </c>
      <c r="B69" s="20"/>
      <c r="C69" s="20"/>
      <c r="D69" s="20"/>
      <c r="E69" s="25">
        <f>E71-(E40+E46+E61+E65)</f>
        <v>15558.462813599937</v>
      </c>
      <c r="F69" s="26">
        <f>F71-(F40+F46+F61+F65)</f>
        <v>6.647101503556712</v>
      </c>
      <c r="G69" s="14"/>
      <c r="H69" s="14"/>
      <c r="I69" s="14"/>
    </row>
    <row r="70" spans="1:9" x14ac:dyDescent="0.2">
      <c r="A70" s="20"/>
      <c r="B70" s="20"/>
      <c r="C70" s="20"/>
      <c r="D70" s="20"/>
      <c r="E70" s="25"/>
      <c r="F70" s="26"/>
      <c r="G70" s="14"/>
      <c r="H70" s="14"/>
      <c r="I70" s="14"/>
    </row>
    <row r="71" spans="1:9" x14ac:dyDescent="0.2">
      <c r="A71" s="27" t="s">
        <v>40</v>
      </c>
      <c r="B71" s="27"/>
      <c r="C71" s="27"/>
      <c r="D71" s="27"/>
      <c r="E71" s="28">
        <v>234063.86686400001</v>
      </c>
      <c r="F71" s="29">
        <v>100</v>
      </c>
      <c r="G71" s="14"/>
      <c r="H71" s="14"/>
      <c r="I71" s="14"/>
    </row>
    <row r="73" spans="1:9" x14ac:dyDescent="0.2">
      <c r="A73" s="7" t="s">
        <v>1333</v>
      </c>
    </row>
    <row r="74" spans="1:9" x14ac:dyDescent="0.2">
      <c r="A74" s="14" t="s">
        <v>43</v>
      </c>
    </row>
    <row r="75" spans="1:9" x14ac:dyDescent="0.2">
      <c r="A75" s="14" t="s">
        <v>44</v>
      </c>
    </row>
    <row r="76" spans="1:9" x14ac:dyDescent="0.2">
      <c r="A76" s="14" t="s">
        <v>45</v>
      </c>
      <c r="B76" s="14"/>
      <c r="C76" s="30" t="s">
        <v>47</v>
      </c>
      <c r="D76" s="14" t="s">
        <v>46</v>
      </c>
    </row>
    <row r="77" spans="1:9" x14ac:dyDescent="0.2">
      <c r="A77" s="7" t="s">
        <v>48</v>
      </c>
      <c r="C77" s="31">
        <v>148.0959</v>
      </c>
      <c r="D77" s="31">
        <v>135.6559</v>
      </c>
    </row>
    <row r="78" spans="1:9" x14ac:dyDescent="0.2">
      <c r="A78" s="7" t="s">
        <v>49</v>
      </c>
      <c r="C78" s="31">
        <v>30.246400000000001</v>
      </c>
      <c r="D78" s="31">
        <v>26.565799999999999</v>
      </c>
    </row>
    <row r="79" spans="1:9" x14ac:dyDescent="0.2">
      <c r="A79" s="7" t="s">
        <v>50</v>
      </c>
      <c r="C79" s="31">
        <v>160.7704</v>
      </c>
      <c r="D79" s="31">
        <v>147.8982</v>
      </c>
    </row>
    <row r="80" spans="1:9" x14ac:dyDescent="0.2">
      <c r="A80" s="7" t="s">
        <v>51</v>
      </c>
      <c r="C80" s="31">
        <v>33.8934</v>
      </c>
      <c r="D80" s="31">
        <v>29.895499999999998</v>
      </c>
    </row>
    <row r="82" spans="1:4" x14ac:dyDescent="0.2">
      <c r="A82" s="14" t="s">
        <v>53</v>
      </c>
    </row>
    <row r="83" spans="1:4" x14ac:dyDescent="0.2">
      <c r="A83" s="85" t="s">
        <v>57</v>
      </c>
      <c r="B83" s="86"/>
      <c r="C83" s="33" t="s">
        <v>58</v>
      </c>
    </row>
    <row r="84" spans="1:4" x14ac:dyDescent="0.2">
      <c r="A84" s="80" t="s">
        <v>49</v>
      </c>
      <c r="B84" s="81"/>
      <c r="C84" s="34">
        <v>1.25</v>
      </c>
    </row>
    <row r="85" spans="1:4" x14ac:dyDescent="0.2">
      <c r="A85" s="80" t="s">
        <v>51</v>
      </c>
      <c r="B85" s="81"/>
      <c r="C85" s="34">
        <v>1.4</v>
      </c>
    </row>
    <row r="86" spans="1:4" x14ac:dyDescent="0.2">
      <c r="A86" s="7" t="s">
        <v>59</v>
      </c>
    </row>
    <row r="87" spans="1:4" x14ac:dyDescent="0.2">
      <c r="A87" s="7" t="s">
        <v>52</v>
      </c>
    </row>
    <row r="89" spans="1:4" x14ac:dyDescent="0.2">
      <c r="A89" s="14" t="s">
        <v>348</v>
      </c>
      <c r="D89" s="52">
        <v>1.4E-2</v>
      </c>
    </row>
    <row r="91" spans="1:4" x14ac:dyDescent="0.2">
      <c r="A91" s="88" t="s">
        <v>56</v>
      </c>
      <c r="B91" s="88"/>
      <c r="C91" s="88"/>
      <c r="D91" s="30" t="s">
        <v>54</v>
      </c>
    </row>
    <row r="93" spans="1:4" x14ac:dyDescent="0.2">
      <c r="A93" s="14" t="s">
        <v>943</v>
      </c>
    </row>
    <row r="94" spans="1:4" x14ac:dyDescent="0.2">
      <c r="A94" s="64"/>
    </row>
    <row r="95" spans="1:4" x14ac:dyDescent="0.2">
      <c r="A95" s="63" t="s">
        <v>948</v>
      </c>
    </row>
    <row r="96" spans="1:4" x14ac:dyDescent="0.2">
      <c r="A96" s="65"/>
    </row>
    <row r="97" spans="1:1" x14ac:dyDescent="0.2">
      <c r="A97" s="66"/>
    </row>
    <row r="98" spans="1:1" x14ac:dyDescent="0.2">
      <c r="A98" s="66"/>
    </row>
    <row r="99" spans="1:1" x14ac:dyDescent="0.2">
      <c r="A99" s="66"/>
    </row>
    <row r="100" spans="1:1" x14ac:dyDescent="0.2">
      <c r="A100" s="66"/>
    </row>
    <row r="101" spans="1:1" x14ac:dyDescent="0.2">
      <c r="A101" s="66"/>
    </row>
    <row r="102" spans="1:1" x14ac:dyDescent="0.2">
      <c r="A102" s="66"/>
    </row>
    <row r="103" spans="1:1" x14ac:dyDescent="0.2">
      <c r="A103" s="66"/>
    </row>
    <row r="104" spans="1:1" x14ac:dyDescent="0.2">
      <c r="A104" s="66"/>
    </row>
    <row r="105" spans="1:1" x14ac:dyDescent="0.2">
      <c r="A105" s="66"/>
    </row>
    <row r="106" spans="1:1" x14ac:dyDescent="0.2">
      <c r="A106" s="66"/>
    </row>
    <row r="107" spans="1:1" x14ac:dyDescent="0.2">
      <c r="A107" s="66"/>
    </row>
    <row r="108" spans="1:1" x14ac:dyDescent="0.2">
      <c r="A108" s="66"/>
    </row>
    <row r="109" spans="1:1" x14ac:dyDescent="0.2">
      <c r="A109" s="66"/>
    </row>
    <row r="110" spans="1:1" x14ac:dyDescent="0.2">
      <c r="A110" s="66"/>
    </row>
    <row r="111" spans="1:1" x14ac:dyDescent="0.2">
      <c r="A111" s="66"/>
    </row>
    <row r="112" spans="1:1" x14ac:dyDescent="0.2">
      <c r="A112" s="66"/>
    </row>
    <row r="113" spans="1:1" x14ac:dyDescent="0.2">
      <c r="A113" s="63" t="s">
        <v>956</v>
      </c>
    </row>
    <row r="114" spans="1:1" x14ac:dyDescent="0.2">
      <c r="A114" s="66"/>
    </row>
    <row r="115" spans="1:1" x14ac:dyDescent="0.2">
      <c r="A115" s="63" t="s">
        <v>977</v>
      </c>
    </row>
    <row r="116" spans="1:1" x14ac:dyDescent="0.2">
      <c r="A116" s="66"/>
    </row>
    <row r="117" spans="1:1" x14ac:dyDescent="0.2">
      <c r="A117" s="66"/>
    </row>
    <row r="118" spans="1:1" x14ac:dyDescent="0.2">
      <c r="A118" s="66"/>
    </row>
    <row r="119" spans="1:1" x14ac:dyDescent="0.2">
      <c r="A119" s="66"/>
    </row>
    <row r="120" spans="1:1" x14ac:dyDescent="0.2">
      <c r="A120" s="66"/>
    </row>
    <row r="121" spans="1:1" x14ac:dyDescent="0.2">
      <c r="A121" s="66"/>
    </row>
    <row r="122" spans="1:1" x14ac:dyDescent="0.2">
      <c r="A122" s="66"/>
    </row>
    <row r="123" spans="1:1" x14ac:dyDescent="0.2">
      <c r="A123" s="66"/>
    </row>
    <row r="124" spans="1:1" x14ac:dyDescent="0.2">
      <c r="A124" s="66"/>
    </row>
    <row r="125" spans="1:1" x14ac:dyDescent="0.2">
      <c r="A125" s="66"/>
    </row>
    <row r="126" spans="1:1" x14ac:dyDescent="0.2">
      <c r="A126" s="66"/>
    </row>
    <row r="127" spans="1:1" x14ac:dyDescent="0.2">
      <c r="A127" s="66"/>
    </row>
    <row r="128" spans="1:1" x14ac:dyDescent="0.2">
      <c r="A128" s="66"/>
    </row>
    <row r="129" spans="1:1" x14ac:dyDescent="0.2">
      <c r="A129" s="66"/>
    </row>
    <row r="130" spans="1:1" x14ac:dyDescent="0.2">
      <c r="A130" s="66"/>
    </row>
    <row r="131" spans="1:1" x14ac:dyDescent="0.2">
      <c r="A131" s="66"/>
    </row>
    <row r="132" spans="1:1" x14ac:dyDescent="0.2">
      <c r="A132" s="66"/>
    </row>
    <row r="135" spans="1:1" x14ac:dyDescent="0.2">
      <c r="A135" s="14" t="s">
        <v>957</v>
      </c>
    </row>
    <row r="137" spans="1:1" x14ac:dyDescent="0.2">
      <c r="A137" s="63" t="s">
        <v>1337</v>
      </c>
    </row>
    <row r="154" spans="1:1" x14ac:dyDescent="0.2">
      <c r="A154" s="7" t="s">
        <v>947</v>
      </c>
    </row>
  </sheetData>
  <mergeCells count="5">
    <mergeCell ref="A1:F1"/>
    <mergeCell ref="A83:B83"/>
    <mergeCell ref="A84:B84"/>
    <mergeCell ref="A85:B85"/>
    <mergeCell ref="A91:C91"/>
  </mergeCells>
  <conditionalFormatting sqref="F2:F3">
    <cfRule type="cellIs" dxfId="70" priority="3" stopIfTrue="1" operator="between">
      <formula>0.009</formula>
      <formula>-0.009</formula>
    </cfRule>
  </conditionalFormatting>
  <conditionalFormatting sqref="F5:F151">
    <cfRule type="cellIs" dxfId="69" priority="1" stopIfTrue="1" operator="between">
      <formula>0.009</formula>
      <formula>-0.009</formula>
    </cfRule>
  </conditionalFormatting>
  <conditionalFormatting sqref="F240:F65537">
    <cfRule type="cellIs" dxfId="68" priority="2" stopIfTrue="1" operator="between">
      <formula>0.009</formula>
      <formula>-0.009</formula>
    </cfRule>
  </conditionalFormatting>
  <hyperlinks>
    <hyperlink ref="A96" r:id="rId1" tooltip="https://www.franklintempletonindia.com/downloadsServlet/pdf/product-labels-jg9o5k7l" display="https://www.franklintempletonindia.com/downloadsServlet/pdf/product-labels-jg9o5k7l" xr:uid="{00000000-0004-0000-11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10"/>
  <sheetViews>
    <sheetView workbookViewId="0">
      <selection sqref="A1:F1"/>
    </sheetView>
  </sheetViews>
  <sheetFormatPr defaultColWidth="9.109375" defaultRowHeight="10.199999999999999" x14ac:dyDescent="0.2"/>
  <cols>
    <col min="1" max="1" width="38.6640625" style="7" bestFit="1" customWidth="1"/>
    <col min="2" max="2" width="29.88671875" style="7" bestFit="1" customWidth="1"/>
    <col min="3" max="3" width="24.6640625" style="7" bestFit="1" customWidth="1"/>
    <col min="4" max="4" width="15.109375" style="7" bestFit="1" customWidth="1"/>
    <col min="5" max="5" width="30" style="10" customWidth="1"/>
    <col min="6" max="6" width="13.5546875" style="11" bestFit="1" customWidth="1"/>
    <col min="7" max="16384" width="9.109375" style="7"/>
  </cols>
  <sheetData>
    <row r="1" spans="1:6" s="1" customFormat="1" ht="13.8" x14ac:dyDescent="0.2">
      <c r="A1" s="82" t="s">
        <v>14</v>
      </c>
      <c r="B1" s="83"/>
      <c r="C1" s="83"/>
      <c r="D1" s="83"/>
      <c r="E1" s="83"/>
      <c r="F1" s="83"/>
    </row>
    <row r="2" spans="1:6" s="1" customFormat="1" ht="11.4" x14ac:dyDescent="0.2">
      <c r="E2" s="5"/>
      <c r="F2" s="9"/>
    </row>
    <row r="3" spans="1:6" s="1" customFormat="1" ht="12" x14ac:dyDescent="0.2">
      <c r="A3" s="8" t="s">
        <v>7</v>
      </c>
      <c r="B3" s="2"/>
      <c r="C3" s="3"/>
      <c r="D3" s="3"/>
      <c r="E3" s="4"/>
      <c r="F3" s="9"/>
    </row>
    <row r="4" spans="1:6" s="1" customFormat="1" ht="28.5" customHeight="1" x14ac:dyDescent="0.2">
      <c r="A4" s="6" t="s">
        <v>2</v>
      </c>
      <c r="B4" s="6" t="s">
        <v>0</v>
      </c>
      <c r="C4" s="13" t="s">
        <v>493</v>
      </c>
      <c r="D4" s="13" t="s">
        <v>1</v>
      </c>
      <c r="E4" s="53" t="s">
        <v>6</v>
      </c>
      <c r="F4" s="12" t="s">
        <v>3</v>
      </c>
    </row>
    <row r="5" spans="1:6" x14ac:dyDescent="0.2">
      <c r="A5" s="16" t="s">
        <v>106</v>
      </c>
      <c r="B5" s="17"/>
      <c r="C5" s="17"/>
      <c r="D5" s="17"/>
      <c r="E5" s="18"/>
      <c r="F5" s="19"/>
    </row>
    <row r="6" spans="1:6" x14ac:dyDescent="0.2">
      <c r="A6" s="20" t="s">
        <v>26</v>
      </c>
      <c r="B6" s="21"/>
      <c r="C6" s="21"/>
      <c r="D6" s="21"/>
      <c r="E6" s="22"/>
      <c r="F6" s="23"/>
    </row>
    <row r="7" spans="1:6" x14ac:dyDescent="0.2">
      <c r="A7" s="21" t="s">
        <v>113</v>
      </c>
      <c r="B7" s="21" t="s">
        <v>112</v>
      </c>
      <c r="C7" s="21" t="s">
        <v>114</v>
      </c>
      <c r="D7" s="24">
        <v>2242479</v>
      </c>
      <c r="E7" s="22">
        <v>42154.120239999997</v>
      </c>
      <c r="F7" s="23">
        <v>21.5098950275516</v>
      </c>
    </row>
    <row r="8" spans="1:6" x14ac:dyDescent="0.2">
      <c r="A8" s="21" t="s">
        <v>497</v>
      </c>
      <c r="B8" s="21" t="s">
        <v>496</v>
      </c>
      <c r="C8" s="21" t="s">
        <v>114</v>
      </c>
      <c r="D8" s="24">
        <v>764559</v>
      </c>
      <c r="E8" s="22">
        <v>31441.724320000001</v>
      </c>
      <c r="F8" s="23">
        <v>16.043703100857702</v>
      </c>
    </row>
    <row r="9" spans="1:6" x14ac:dyDescent="0.2">
      <c r="A9" s="21" t="s">
        <v>119</v>
      </c>
      <c r="B9" s="21" t="s">
        <v>118</v>
      </c>
      <c r="C9" s="21" t="s">
        <v>120</v>
      </c>
      <c r="D9" s="24">
        <v>1331730</v>
      </c>
      <c r="E9" s="22">
        <v>21657.92499</v>
      </c>
      <c r="F9" s="23">
        <v>11.0513442196673</v>
      </c>
    </row>
    <row r="10" spans="1:6" x14ac:dyDescent="0.2">
      <c r="A10" s="21" t="s">
        <v>135</v>
      </c>
      <c r="B10" s="21" t="s">
        <v>134</v>
      </c>
      <c r="C10" s="21" t="s">
        <v>136</v>
      </c>
      <c r="D10" s="24">
        <v>5067142</v>
      </c>
      <c r="E10" s="22">
        <v>11165.447399999999</v>
      </c>
      <c r="F10" s="23">
        <v>5.6973695606095003</v>
      </c>
    </row>
    <row r="11" spans="1:6" x14ac:dyDescent="0.2">
      <c r="A11" s="21" t="s">
        <v>160</v>
      </c>
      <c r="B11" s="21" t="s">
        <v>159</v>
      </c>
      <c r="C11" s="21" t="s">
        <v>161</v>
      </c>
      <c r="D11" s="24">
        <v>442415</v>
      </c>
      <c r="E11" s="22">
        <v>7639.6222200000002</v>
      </c>
      <c r="F11" s="23">
        <v>3.8982540986923602</v>
      </c>
    </row>
    <row r="12" spans="1:6" x14ac:dyDescent="0.2">
      <c r="A12" s="21" t="s">
        <v>169</v>
      </c>
      <c r="B12" s="21" t="s">
        <v>168</v>
      </c>
      <c r="C12" s="21" t="s">
        <v>114</v>
      </c>
      <c r="D12" s="24">
        <v>402443</v>
      </c>
      <c r="E12" s="22">
        <v>6738.7068140000001</v>
      </c>
      <c r="F12" s="23">
        <v>3.4385458732227301</v>
      </c>
    </row>
    <row r="13" spans="1:6" x14ac:dyDescent="0.2">
      <c r="A13" s="21" t="s">
        <v>127</v>
      </c>
      <c r="B13" s="21" t="s">
        <v>126</v>
      </c>
      <c r="C13" s="21" t="s">
        <v>114</v>
      </c>
      <c r="D13" s="24">
        <v>387170</v>
      </c>
      <c r="E13" s="22">
        <v>6680.4247649999998</v>
      </c>
      <c r="F13" s="23">
        <v>3.4088064136196499</v>
      </c>
    </row>
    <row r="14" spans="1:6" x14ac:dyDescent="0.2">
      <c r="A14" s="21" t="s">
        <v>544</v>
      </c>
      <c r="B14" s="21" t="s">
        <v>543</v>
      </c>
      <c r="C14" s="21" t="s">
        <v>114</v>
      </c>
      <c r="D14" s="24">
        <v>672259</v>
      </c>
      <c r="E14" s="22">
        <v>5848.6532999999999</v>
      </c>
      <c r="F14" s="23">
        <v>2.98438012273277</v>
      </c>
    </row>
    <row r="15" spans="1:6" x14ac:dyDescent="0.2">
      <c r="A15" s="21" t="s">
        <v>546</v>
      </c>
      <c r="B15" s="21" t="s">
        <v>545</v>
      </c>
      <c r="C15" s="21" t="s">
        <v>114</v>
      </c>
      <c r="D15" s="24">
        <v>631875</v>
      </c>
      <c r="E15" s="22">
        <v>4417.7540630000003</v>
      </c>
      <c r="F15" s="23">
        <v>2.2542381530358702</v>
      </c>
    </row>
    <row r="16" spans="1:6" x14ac:dyDescent="0.2">
      <c r="A16" s="21" t="s">
        <v>207</v>
      </c>
      <c r="B16" s="21" t="s">
        <v>206</v>
      </c>
      <c r="C16" s="21" t="s">
        <v>114</v>
      </c>
      <c r="D16" s="24">
        <v>530101</v>
      </c>
      <c r="E16" s="22">
        <v>4299.1191099999996</v>
      </c>
      <c r="F16" s="23">
        <v>2.1937025429673902</v>
      </c>
    </row>
    <row r="17" spans="1:9" x14ac:dyDescent="0.2">
      <c r="A17" s="21" t="s">
        <v>548</v>
      </c>
      <c r="B17" s="21" t="s">
        <v>547</v>
      </c>
      <c r="C17" s="21" t="s">
        <v>114</v>
      </c>
      <c r="D17" s="24">
        <v>51512</v>
      </c>
      <c r="E17" s="22">
        <v>4256.8744120000001</v>
      </c>
      <c r="F17" s="23">
        <v>2.1721464290151302</v>
      </c>
    </row>
    <row r="18" spans="1:9" x14ac:dyDescent="0.2">
      <c r="A18" s="21" t="s">
        <v>550</v>
      </c>
      <c r="B18" s="21" t="s">
        <v>549</v>
      </c>
      <c r="C18" s="21" t="s">
        <v>114</v>
      </c>
      <c r="D18" s="24">
        <v>641927</v>
      </c>
      <c r="E18" s="22">
        <v>3431.7417420000002</v>
      </c>
      <c r="F18" s="23">
        <v>1.75110770220849</v>
      </c>
    </row>
    <row r="19" spans="1:9" x14ac:dyDescent="0.2">
      <c r="A19" s="21" t="s">
        <v>225</v>
      </c>
      <c r="B19" s="21" t="s">
        <v>224</v>
      </c>
      <c r="C19" s="21" t="s">
        <v>226</v>
      </c>
      <c r="D19" s="24">
        <v>120650</v>
      </c>
      <c r="E19" s="22">
        <v>2946.4539749999999</v>
      </c>
      <c r="F19" s="23">
        <v>1.5034809253502801</v>
      </c>
    </row>
    <row r="20" spans="1:9" x14ac:dyDescent="0.2">
      <c r="A20" s="21" t="s">
        <v>388</v>
      </c>
      <c r="B20" s="21" t="s">
        <v>387</v>
      </c>
      <c r="C20" s="21" t="s">
        <v>136</v>
      </c>
      <c r="D20" s="24">
        <v>37369</v>
      </c>
      <c r="E20" s="22">
        <v>2886.2694529999999</v>
      </c>
      <c r="F20" s="23">
        <v>1.47277069481687</v>
      </c>
    </row>
    <row r="21" spans="1:9" x14ac:dyDescent="0.2">
      <c r="A21" s="21" t="s">
        <v>552</v>
      </c>
      <c r="B21" s="21" t="s">
        <v>551</v>
      </c>
      <c r="C21" s="21" t="s">
        <v>114</v>
      </c>
      <c r="D21" s="24">
        <v>154535</v>
      </c>
      <c r="E21" s="22">
        <v>2629.2584900000002</v>
      </c>
      <c r="F21" s="23">
        <v>1.3416262466921001</v>
      </c>
    </row>
    <row r="22" spans="1:9" x14ac:dyDescent="0.2">
      <c r="A22" s="21" t="s">
        <v>554</v>
      </c>
      <c r="B22" s="21" t="s">
        <v>553</v>
      </c>
      <c r="C22" s="21" t="s">
        <v>114</v>
      </c>
      <c r="D22" s="24">
        <v>70767</v>
      </c>
      <c r="E22" s="22">
        <v>2029.562177</v>
      </c>
      <c r="F22" s="23">
        <v>1.0356204596516301</v>
      </c>
    </row>
    <row r="23" spans="1:9" x14ac:dyDescent="0.2">
      <c r="A23" s="21" t="s">
        <v>556</v>
      </c>
      <c r="B23" s="21" t="s">
        <v>555</v>
      </c>
      <c r="C23" s="21" t="s">
        <v>136</v>
      </c>
      <c r="D23" s="24">
        <v>465814</v>
      </c>
      <c r="E23" s="22">
        <v>1938.252054</v>
      </c>
      <c r="F23" s="23">
        <v>0.98902783360462898</v>
      </c>
    </row>
    <row r="24" spans="1:9" x14ac:dyDescent="0.2">
      <c r="A24" s="21" t="s">
        <v>558</v>
      </c>
      <c r="B24" s="21" t="s">
        <v>557</v>
      </c>
      <c r="C24" s="21" t="s">
        <v>331</v>
      </c>
      <c r="D24" s="24">
        <v>113723</v>
      </c>
      <c r="E24" s="22">
        <v>1714.8859789999999</v>
      </c>
      <c r="F24" s="23">
        <v>0.87505129231727996</v>
      </c>
    </row>
    <row r="25" spans="1:9" x14ac:dyDescent="0.2">
      <c r="A25" s="21" t="s">
        <v>560</v>
      </c>
      <c r="B25" s="21" t="s">
        <v>559</v>
      </c>
      <c r="C25" s="21" t="s">
        <v>114</v>
      </c>
      <c r="D25" s="24">
        <v>286871</v>
      </c>
      <c r="E25" s="22">
        <v>1585.2491460000001</v>
      </c>
      <c r="F25" s="23">
        <v>0.80890177588428802</v>
      </c>
    </row>
    <row r="26" spans="1:9" x14ac:dyDescent="0.2">
      <c r="A26" s="21" t="s">
        <v>562</v>
      </c>
      <c r="B26" s="21" t="s">
        <v>561</v>
      </c>
      <c r="C26" s="21" t="s">
        <v>226</v>
      </c>
      <c r="D26" s="24">
        <v>225366</v>
      </c>
      <c r="E26" s="22">
        <v>159.91971359999999</v>
      </c>
      <c r="F26" s="23">
        <v>8.1601898765474301E-2</v>
      </c>
    </row>
    <row r="27" spans="1:9" x14ac:dyDescent="0.2">
      <c r="A27" s="21" t="s">
        <v>564</v>
      </c>
      <c r="B27" s="21" t="s">
        <v>563</v>
      </c>
      <c r="C27" s="21" t="s">
        <v>114</v>
      </c>
      <c r="D27" s="24">
        <v>63629</v>
      </c>
      <c r="E27" s="22">
        <v>81.260595899999998</v>
      </c>
      <c r="F27" s="23">
        <v>4.1464674810760299E-2</v>
      </c>
    </row>
    <row r="28" spans="1:9" x14ac:dyDescent="0.2">
      <c r="A28" s="20" t="s">
        <v>29</v>
      </c>
      <c r="B28" s="20"/>
      <c r="C28" s="20"/>
      <c r="D28" s="20"/>
      <c r="E28" s="25">
        <f>SUM(E7:E27)</f>
        <v>165703.22495950005</v>
      </c>
      <c r="F28" s="26">
        <f>SUM(F7:F27)</f>
        <v>84.553039046073792</v>
      </c>
      <c r="G28" s="14"/>
      <c r="H28" s="14"/>
      <c r="I28" s="14"/>
    </row>
    <row r="29" spans="1:9" x14ac:dyDescent="0.2">
      <c r="A29" s="21"/>
      <c r="B29" s="21"/>
      <c r="C29" s="21"/>
      <c r="D29" s="21"/>
      <c r="E29" s="22"/>
      <c r="F29" s="23"/>
    </row>
    <row r="30" spans="1:9" x14ac:dyDescent="0.2">
      <c r="A30" s="20" t="s">
        <v>513</v>
      </c>
      <c r="B30" s="21"/>
      <c r="C30" s="21"/>
      <c r="D30" s="21"/>
      <c r="E30" s="22"/>
      <c r="F30" s="23"/>
    </row>
    <row r="31" spans="1:9" x14ac:dyDescent="0.2">
      <c r="A31" s="21" t="s">
        <v>527</v>
      </c>
      <c r="B31" s="21" t="s">
        <v>526</v>
      </c>
      <c r="C31" s="21" t="s">
        <v>331</v>
      </c>
      <c r="D31" s="24">
        <v>30839</v>
      </c>
      <c r="E31" s="22">
        <v>2206.61222</v>
      </c>
      <c r="F31" s="23">
        <v>1.1259634158768199</v>
      </c>
    </row>
    <row r="32" spans="1:9" x14ac:dyDescent="0.2">
      <c r="A32" s="21" t="s">
        <v>566</v>
      </c>
      <c r="B32" s="21" t="s">
        <v>565</v>
      </c>
      <c r="C32" s="21" t="s">
        <v>114</v>
      </c>
      <c r="D32" s="24">
        <v>3083</v>
      </c>
      <c r="E32" s="22">
        <v>1840.345231</v>
      </c>
      <c r="F32" s="23">
        <v>0.93906912320524305</v>
      </c>
    </row>
    <row r="33" spans="1:9" x14ac:dyDescent="0.2">
      <c r="A33" s="21" t="s">
        <v>568</v>
      </c>
      <c r="B33" s="21" t="s">
        <v>567</v>
      </c>
      <c r="C33" s="21" t="s">
        <v>136</v>
      </c>
      <c r="D33" s="24">
        <v>8181</v>
      </c>
      <c r="E33" s="22">
        <v>1684.1940979999999</v>
      </c>
      <c r="F33" s="23">
        <v>0.85939021020361195</v>
      </c>
    </row>
    <row r="34" spans="1:9" x14ac:dyDescent="0.2">
      <c r="A34" s="21" t="s">
        <v>570</v>
      </c>
      <c r="B34" s="21" t="s">
        <v>569</v>
      </c>
      <c r="C34" s="21" t="s">
        <v>114</v>
      </c>
      <c r="D34" s="24">
        <v>9122</v>
      </c>
      <c r="E34" s="22">
        <v>1611.9661619999999</v>
      </c>
      <c r="F34" s="23">
        <v>0.82253461192350596</v>
      </c>
    </row>
    <row r="35" spans="1:9" x14ac:dyDescent="0.2">
      <c r="A35" s="21" t="s">
        <v>572</v>
      </c>
      <c r="B35" s="21" t="s">
        <v>571</v>
      </c>
      <c r="C35" s="21" t="s">
        <v>516</v>
      </c>
      <c r="D35" s="24">
        <v>7579</v>
      </c>
      <c r="E35" s="22">
        <v>1549.234001</v>
      </c>
      <c r="F35" s="23">
        <v>0.79052440295036097</v>
      </c>
    </row>
    <row r="36" spans="1:9" x14ac:dyDescent="0.2">
      <c r="A36" s="21" t="s">
        <v>574</v>
      </c>
      <c r="B36" s="21" t="s">
        <v>573</v>
      </c>
      <c r="C36" s="21" t="s">
        <v>114</v>
      </c>
      <c r="D36" s="24">
        <v>3802</v>
      </c>
      <c r="E36" s="22">
        <v>1366.835041</v>
      </c>
      <c r="F36" s="23">
        <v>0.69745206600210496</v>
      </c>
    </row>
    <row r="37" spans="1:9" x14ac:dyDescent="0.2">
      <c r="A37" s="20" t="s">
        <v>29</v>
      </c>
      <c r="B37" s="20"/>
      <c r="C37" s="20"/>
      <c r="D37" s="20"/>
      <c r="E37" s="25">
        <f>SUM(E30:E36)</f>
        <v>10259.186753</v>
      </c>
      <c r="F37" s="26">
        <f>SUM(F30:F36)</f>
        <v>5.2349338301616468</v>
      </c>
      <c r="G37" s="14"/>
      <c r="H37" s="14"/>
      <c r="I37" s="14"/>
    </row>
    <row r="38" spans="1:9" x14ac:dyDescent="0.2">
      <c r="A38" s="21"/>
      <c r="B38" s="21"/>
      <c r="C38" s="21"/>
      <c r="D38" s="21"/>
      <c r="E38" s="22"/>
      <c r="F38" s="23"/>
    </row>
    <row r="39" spans="1:9" x14ac:dyDescent="0.2">
      <c r="A39" s="20" t="s">
        <v>540</v>
      </c>
      <c r="B39" s="21"/>
      <c r="C39" s="21"/>
      <c r="D39" s="21"/>
      <c r="E39" s="22"/>
      <c r="F39" s="23"/>
    </row>
    <row r="40" spans="1:9" x14ac:dyDescent="0.2">
      <c r="A40" s="21" t="s">
        <v>576</v>
      </c>
      <c r="B40" s="21" t="s">
        <v>575</v>
      </c>
      <c r="C40" s="21" t="s">
        <v>542</v>
      </c>
      <c r="D40" s="24">
        <v>215810.12400000001</v>
      </c>
      <c r="E40" s="22">
        <v>14409.96645</v>
      </c>
      <c r="F40" s="23">
        <v>7.3529435302014097</v>
      </c>
    </row>
    <row r="41" spans="1:9" x14ac:dyDescent="0.2">
      <c r="A41" s="20" t="s">
        <v>29</v>
      </c>
      <c r="B41" s="20"/>
      <c r="C41" s="20"/>
      <c r="D41" s="20"/>
      <c r="E41" s="25">
        <f>SUM(E40:E40)</f>
        <v>14409.96645</v>
      </c>
      <c r="F41" s="26">
        <f>SUM(F40:F40)</f>
        <v>7.3529435302014097</v>
      </c>
      <c r="G41" s="14"/>
      <c r="H41" s="14"/>
      <c r="I41" s="14"/>
    </row>
    <row r="42" spans="1:9" x14ac:dyDescent="0.2">
      <c r="A42" s="21"/>
      <c r="B42" s="21"/>
      <c r="C42" s="21"/>
      <c r="D42" s="21"/>
      <c r="E42" s="22"/>
      <c r="F42" s="23"/>
    </row>
    <row r="43" spans="1:9" x14ac:dyDescent="0.2">
      <c r="A43" s="20" t="s">
        <v>39</v>
      </c>
      <c r="B43" s="20"/>
      <c r="C43" s="20"/>
      <c r="D43" s="20"/>
      <c r="E43" s="25">
        <f>E28+E37+E41</f>
        <v>190372.37816250004</v>
      </c>
      <c r="F43" s="26">
        <f>F28+F37+F41</f>
        <v>97.140916406436858</v>
      </c>
      <c r="G43" s="14"/>
      <c r="H43" s="14"/>
      <c r="I43" s="14"/>
    </row>
    <row r="44" spans="1:9" x14ac:dyDescent="0.2">
      <c r="A44" s="20"/>
      <c r="B44" s="20"/>
      <c r="C44" s="20"/>
      <c r="D44" s="20"/>
      <c r="E44" s="25"/>
      <c r="F44" s="26"/>
      <c r="G44" s="14"/>
      <c r="H44" s="14"/>
      <c r="I44" s="14"/>
    </row>
    <row r="45" spans="1:9" x14ac:dyDescent="0.2">
      <c r="A45" s="20" t="s">
        <v>41</v>
      </c>
      <c r="B45" s="20"/>
      <c r="C45" s="20"/>
      <c r="D45" s="20"/>
      <c r="E45" s="25">
        <f>E47-(E28+E37+E41)</f>
        <v>5603.1028242999455</v>
      </c>
      <c r="F45" s="26">
        <f>F47-(F28+F37+F41)</f>
        <v>2.8590835935631418</v>
      </c>
      <c r="G45" s="14"/>
      <c r="H45" s="14"/>
      <c r="I45" s="14"/>
    </row>
    <row r="46" spans="1:9" x14ac:dyDescent="0.2">
      <c r="A46" s="20"/>
      <c r="B46" s="20"/>
      <c r="C46" s="20"/>
      <c r="D46" s="20"/>
      <c r="E46" s="25"/>
      <c r="F46" s="26"/>
      <c r="G46" s="14"/>
      <c r="H46" s="14"/>
      <c r="I46" s="14"/>
    </row>
    <row r="47" spans="1:9" x14ac:dyDescent="0.2">
      <c r="A47" s="27" t="s">
        <v>40</v>
      </c>
      <c r="B47" s="27"/>
      <c r="C47" s="27"/>
      <c r="D47" s="27"/>
      <c r="E47" s="28">
        <v>195975.48098679999</v>
      </c>
      <c r="F47" s="29">
        <v>100</v>
      </c>
      <c r="G47" s="14"/>
      <c r="H47" s="14"/>
      <c r="I47" s="14"/>
    </row>
    <row r="49" spans="1:4" x14ac:dyDescent="0.2">
      <c r="A49" s="14" t="s">
        <v>43</v>
      </c>
    </row>
    <row r="50" spans="1:4" x14ac:dyDescent="0.2">
      <c r="A50" s="14" t="s">
        <v>44</v>
      </c>
    </row>
    <row r="51" spans="1:4" x14ac:dyDescent="0.2">
      <c r="A51" s="14" t="s">
        <v>45</v>
      </c>
      <c r="B51" s="14"/>
      <c r="C51" s="30" t="s">
        <v>47</v>
      </c>
      <c r="D51" s="14" t="s">
        <v>46</v>
      </c>
    </row>
    <row r="52" spans="1:4" x14ac:dyDescent="0.2">
      <c r="A52" s="7" t="s">
        <v>48</v>
      </c>
      <c r="C52" s="31">
        <v>529.70659999999998</v>
      </c>
      <c r="D52" s="31">
        <v>531.37900000000002</v>
      </c>
    </row>
    <row r="53" spans="1:4" x14ac:dyDescent="0.2">
      <c r="A53" s="7" t="s">
        <v>49</v>
      </c>
      <c r="C53" s="31">
        <v>54.296999999999997</v>
      </c>
      <c r="D53" s="31">
        <v>49.699300000000001</v>
      </c>
    </row>
    <row r="54" spans="1:4" x14ac:dyDescent="0.2">
      <c r="A54" s="7" t="s">
        <v>50</v>
      </c>
      <c r="C54" s="31">
        <v>577.37030000000004</v>
      </c>
      <c r="D54" s="31">
        <v>582.23</v>
      </c>
    </row>
    <row r="55" spans="1:4" x14ac:dyDescent="0.2">
      <c r="A55" s="7" t="s">
        <v>51</v>
      </c>
      <c r="C55" s="31">
        <v>60.1267</v>
      </c>
      <c r="D55" s="31">
        <v>55.231499999999997</v>
      </c>
    </row>
    <row r="57" spans="1:4" x14ac:dyDescent="0.2">
      <c r="A57" s="14" t="s">
        <v>53</v>
      </c>
    </row>
    <row r="58" spans="1:4" x14ac:dyDescent="0.2">
      <c r="A58" s="85" t="s">
        <v>57</v>
      </c>
      <c r="B58" s="86"/>
      <c r="C58" s="33" t="s">
        <v>58</v>
      </c>
    </row>
    <row r="59" spans="1:4" x14ac:dyDescent="0.2">
      <c r="A59" s="80" t="s">
        <v>49</v>
      </c>
      <c r="B59" s="81"/>
      <c r="C59" s="34">
        <v>4.6500000000000004</v>
      </c>
    </row>
    <row r="60" spans="1:4" x14ac:dyDescent="0.2">
      <c r="A60" s="80" t="s">
        <v>51</v>
      </c>
      <c r="B60" s="81"/>
      <c r="C60" s="34">
        <v>5.25</v>
      </c>
    </row>
    <row r="61" spans="1:4" x14ac:dyDescent="0.2">
      <c r="A61" s="7" t="s">
        <v>59</v>
      </c>
    </row>
    <row r="62" spans="1:4" x14ac:dyDescent="0.2">
      <c r="A62" s="7" t="s">
        <v>52</v>
      </c>
    </row>
    <row r="64" spans="1:4" x14ac:dyDescent="0.2">
      <c r="A64" s="14" t="s">
        <v>348</v>
      </c>
      <c r="D64" s="52">
        <v>0.41889999999999999</v>
      </c>
    </row>
    <row r="66" spans="1:4" x14ac:dyDescent="0.2">
      <c r="A66" s="88" t="s">
        <v>56</v>
      </c>
      <c r="B66" s="88"/>
      <c r="C66" s="88"/>
      <c r="D66" s="30" t="s">
        <v>54</v>
      </c>
    </row>
    <row r="68" spans="1:4" x14ac:dyDescent="0.2">
      <c r="A68" s="14" t="s">
        <v>943</v>
      </c>
    </row>
    <row r="69" spans="1:4" x14ac:dyDescent="0.2">
      <c r="A69" s="14"/>
    </row>
    <row r="70" spans="1:4" x14ac:dyDescent="0.2">
      <c r="A70" s="63" t="s">
        <v>948</v>
      </c>
    </row>
    <row r="71" spans="1:4" x14ac:dyDescent="0.2">
      <c r="A71" s="65"/>
    </row>
    <row r="72" spans="1:4" x14ac:dyDescent="0.2">
      <c r="A72" s="66"/>
    </row>
    <row r="73" spans="1:4" x14ac:dyDescent="0.2">
      <c r="A73" s="66"/>
    </row>
    <row r="74" spans="1:4" x14ac:dyDescent="0.2">
      <c r="A74" s="66"/>
    </row>
    <row r="75" spans="1:4" x14ac:dyDescent="0.2">
      <c r="A75" s="66"/>
    </row>
    <row r="76" spans="1:4" x14ac:dyDescent="0.2">
      <c r="A76" s="66"/>
    </row>
    <row r="77" spans="1:4" x14ac:dyDescent="0.2">
      <c r="A77" s="66"/>
    </row>
    <row r="78" spans="1:4" x14ac:dyDescent="0.2">
      <c r="A78" s="66"/>
    </row>
    <row r="79" spans="1:4" x14ac:dyDescent="0.2">
      <c r="A79" s="66"/>
    </row>
    <row r="80" spans="1:4" x14ac:dyDescent="0.2">
      <c r="A80" s="66"/>
    </row>
    <row r="81" spans="1:1" x14ac:dyDescent="0.2">
      <c r="A81" s="66"/>
    </row>
    <row r="82" spans="1:1" x14ac:dyDescent="0.2">
      <c r="A82" s="66"/>
    </row>
    <row r="83" spans="1:1" x14ac:dyDescent="0.2">
      <c r="A83" s="66"/>
    </row>
    <row r="84" spans="1:1" x14ac:dyDescent="0.2">
      <c r="A84" s="66"/>
    </row>
    <row r="85" spans="1:1" x14ac:dyDescent="0.2">
      <c r="A85" s="66"/>
    </row>
    <row r="86" spans="1:1" x14ac:dyDescent="0.2">
      <c r="A86" s="66"/>
    </row>
    <row r="87" spans="1:1" x14ac:dyDescent="0.2">
      <c r="A87" s="66"/>
    </row>
    <row r="88" spans="1:1" x14ac:dyDescent="0.2">
      <c r="A88" s="63" t="s">
        <v>958</v>
      </c>
    </row>
    <row r="89" spans="1:1" x14ac:dyDescent="0.2">
      <c r="A89" s="66"/>
    </row>
    <row r="90" spans="1:1" x14ac:dyDescent="0.2">
      <c r="A90" s="63" t="s">
        <v>949</v>
      </c>
    </row>
    <row r="91" spans="1:1" x14ac:dyDescent="0.2">
      <c r="A91" s="66"/>
    </row>
    <row r="92" spans="1:1" x14ac:dyDescent="0.2">
      <c r="A92" s="66"/>
    </row>
    <row r="93" spans="1:1" x14ac:dyDescent="0.2">
      <c r="A93" s="66"/>
    </row>
    <row r="94" spans="1:1" x14ac:dyDescent="0.2">
      <c r="A94" s="66"/>
    </row>
    <row r="95" spans="1:1" x14ac:dyDescent="0.2">
      <c r="A95" s="66"/>
    </row>
    <row r="96" spans="1:1" x14ac:dyDescent="0.2">
      <c r="A96" s="66"/>
    </row>
    <row r="97" spans="1:1" x14ac:dyDescent="0.2">
      <c r="A97" s="66"/>
    </row>
    <row r="98" spans="1:1" x14ac:dyDescent="0.2">
      <c r="A98" s="66"/>
    </row>
    <row r="99" spans="1:1" x14ac:dyDescent="0.2">
      <c r="A99" s="66"/>
    </row>
    <row r="100" spans="1:1" x14ac:dyDescent="0.2">
      <c r="A100" s="66"/>
    </row>
    <row r="101" spans="1:1" x14ac:dyDescent="0.2">
      <c r="A101" s="66"/>
    </row>
    <row r="102" spans="1:1" x14ac:dyDescent="0.2">
      <c r="A102" s="66"/>
    </row>
    <row r="110" spans="1:1" x14ac:dyDescent="0.2">
      <c r="A110" s="7" t="s">
        <v>947</v>
      </c>
    </row>
  </sheetData>
  <mergeCells count="5">
    <mergeCell ref="A1:F1"/>
    <mergeCell ref="A58:B58"/>
    <mergeCell ref="A59:B59"/>
    <mergeCell ref="A60:B60"/>
    <mergeCell ref="A66:C66"/>
  </mergeCells>
  <conditionalFormatting sqref="F2:F3">
    <cfRule type="cellIs" dxfId="67" priority="3" stopIfTrue="1" operator="between">
      <formula>0.009</formula>
      <formula>-0.009</formula>
    </cfRule>
  </conditionalFormatting>
  <conditionalFormatting sqref="F5:F104">
    <cfRule type="cellIs" dxfId="66" priority="1" stopIfTrue="1" operator="between">
      <formula>0.009</formula>
      <formula>-0.009</formula>
    </cfRule>
  </conditionalFormatting>
  <conditionalFormatting sqref="F205:F65536">
    <cfRule type="cellIs" dxfId="65" priority="2"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69"/>
  <sheetViews>
    <sheetView workbookViewId="0">
      <selection sqref="A1:F1"/>
    </sheetView>
  </sheetViews>
  <sheetFormatPr defaultColWidth="9.109375" defaultRowHeight="10.199999999999999" x14ac:dyDescent="0.2"/>
  <cols>
    <col min="1" max="1" width="38.6640625" style="7" bestFit="1" customWidth="1"/>
    <col min="2" max="2" width="42.88671875" style="7" bestFit="1" customWidth="1"/>
    <col min="3" max="3" width="25.5546875" style="7" bestFit="1" customWidth="1"/>
    <col min="4" max="4" width="15.109375" style="7" bestFit="1" customWidth="1"/>
    <col min="5" max="5" width="30" style="10" customWidth="1"/>
    <col min="6" max="6" width="13.5546875" style="11" bestFit="1" customWidth="1"/>
    <col min="7" max="16384" width="9.109375" style="7"/>
  </cols>
  <sheetData>
    <row r="1" spans="1:7" s="1" customFormat="1" ht="13.8" x14ac:dyDescent="0.2">
      <c r="A1" s="82" t="s">
        <v>15</v>
      </c>
      <c r="B1" s="83"/>
      <c r="C1" s="83"/>
      <c r="D1" s="83"/>
      <c r="E1" s="83"/>
      <c r="F1" s="83"/>
    </row>
    <row r="2" spans="1:7" s="1" customFormat="1" ht="11.4" x14ac:dyDescent="0.2">
      <c r="E2" s="5"/>
      <c r="F2" s="9"/>
    </row>
    <row r="3" spans="1:7" s="1" customFormat="1" ht="12" x14ac:dyDescent="0.2">
      <c r="A3" s="8" t="s">
        <v>7</v>
      </c>
      <c r="B3" s="2"/>
      <c r="C3" s="3"/>
      <c r="D3" s="3"/>
      <c r="E3" s="4"/>
      <c r="F3" s="9"/>
    </row>
    <row r="4" spans="1:7" s="1" customFormat="1" ht="28.5" customHeight="1" x14ac:dyDescent="0.2">
      <c r="A4" s="6" t="s">
        <v>2</v>
      </c>
      <c r="B4" s="6" t="s">
        <v>0</v>
      </c>
      <c r="C4" s="13" t="s">
        <v>4</v>
      </c>
      <c r="D4" s="13" t="s">
        <v>1</v>
      </c>
      <c r="E4" s="53" t="s">
        <v>6</v>
      </c>
      <c r="F4" s="12" t="s">
        <v>3</v>
      </c>
      <c r="G4" s="12" t="s">
        <v>5</v>
      </c>
    </row>
    <row r="5" spans="1:7" x14ac:dyDescent="0.2">
      <c r="A5" s="16" t="s">
        <v>106</v>
      </c>
      <c r="B5" s="17"/>
      <c r="C5" s="17"/>
      <c r="D5" s="17"/>
      <c r="E5" s="18"/>
      <c r="F5" s="19"/>
      <c r="G5" s="18"/>
    </row>
    <row r="6" spans="1:7" x14ac:dyDescent="0.2">
      <c r="A6" s="20" t="s">
        <v>26</v>
      </c>
      <c r="B6" s="21"/>
      <c r="C6" s="21"/>
      <c r="D6" s="21"/>
      <c r="E6" s="22"/>
      <c r="F6" s="23"/>
      <c r="G6" s="22"/>
    </row>
    <row r="7" spans="1:7" x14ac:dyDescent="0.2">
      <c r="A7" s="21" t="s">
        <v>578</v>
      </c>
      <c r="B7" s="21" t="s">
        <v>577</v>
      </c>
      <c r="C7" s="21" t="s">
        <v>200</v>
      </c>
      <c r="D7" s="24">
        <v>3868691</v>
      </c>
      <c r="E7" s="22">
        <v>45304.305959999998</v>
      </c>
      <c r="F7" s="23">
        <v>3.5223885919027502</v>
      </c>
      <c r="G7" s="22"/>
    </row>
    <row r="8" spans="1:7" x14ac:dyDescent="0.2">
      <c r="A8" s="21" t="s">
        <v>580</v>
      </c>
      <c r="B8" s="21" t="s">
        <v>579</v>
      </c>
      <c r="C8" s="21" t="s">
        <v>144</v>
      </c>
      <c r="D8" s="24">
        <v>8018630</v>
      </c>
      <c r="E8" s="22">
        <v>39415.575770000003</v>
      </c>
      <c r="F8" s="23">
        <v>3.0645425747854498</v>
      </c>
      <c r="G8" s="22"/>
    </row>
    <row r="9" spans="1:7" x14ac:dyDescent="0.2">
      <c r="A9" s="21" t="s">
        <v>582</v>
      </c>
      <c r="B9" s="21" t="s">
        <v>581</v>
      </c>
      <c r="C9" s="21" t="s">
        <v>109</v>
      </c>
      <c r="D9" s="24">
        <v>14155680</v>
      </c>
      <c r="E9" s="22">
        <v>33721.660900000003</v>
      </c>
      <c r="F9" s="23">
        <v>2.6218433576500799</v>
      </c>
      <c r="G9" s="22"/>
    </row>
    <row r="10" spans="1:7" x14ac:dyDescent="0.2">
      <c r="A10" s="21" t="s">
        <v>584</v>
      </c>
      <c r="B10" s="21" t="s">
        <v>583</v>
      </c>
      <c r="C10" s="21" t="s">
        <v>212</v>
      </c>
      <c r="D10" s="24">
        <v>1387967</v>
      </c>
      <c r="E10" s="22">
        <v>32278.560549999998</v>
      </c>
      <c r="F10" s="23">
        <v>2.50964298061972</v>
      </c>
      <c r="G10" s="22"/>
    </row>
    <row r="11" spans="1:7" x14ac:dyDescent="0.2">
      <c r="A11" s="21" t="s">
        <v>586</v>
      </c>
      <c r="B11" s="21" t="s">
        <v>585</v>
      </c>
      <c r="C11" s="21" t="s">
        <v>109</v>
      </c>
      <c r="D11" s="24">
        <v>48064081</v>
      </c>
      <c r="E11" s="22">
        <v>31962.613870000001</v>
      </c>
      <c r="F11" s="23">
        <v>2.4850782740714301</v>
      </c>
      <c r="G11" s="22"/>
    </row>
    <row r="12" spans="1:7" x14ac:dyDescent="0.2">
      <c r="A12" s="21" t="s">
        <v>544</v>
      </c>
      <c r="B12" s="21" t="s">
        <v>543</v>
      </c>
      <c r="C12" s="21" t="s">
        <v>114</v>
      </c>
      <c r="D12" s="24">
        <v>3262700</v>
      </c>
      <c r="E12" s="22">
        <v>28385.49</v>
      </c>
      <c r="F12" s="23">
        <v>2.2069585668048401</v>
      </c>
      <c r="G12" s="22"/>
    </row>
    <row r="13" spans="1:7" x14ac:dyDescent="0.2">
      <c r="A13" s="21" t="s">
        <v>588</v>
      </c>
      <c r="B13" s="21" t="s">
        <v>587</v>
      </c>
      <c r="C13" s="21" t="s">
        <v>150</v>
      </c>
      <c r="D13" s="24">
        <v>1448723</v>
      </c>
      <c r="E13" s="22">
        <v>25554.025000000001</v>
      </c>
      <c r="F13" s="23">
        <v>1.9868134878099699</v>
      </c>
      <c r="G13" s="22"/>
    </row>
    <row r="14" spans="1:7" x14ac:dyDescent="0.2">
      <c r="A14" s="21" t="s">
        <v>590</v>
      </c>
      <c r="B14" s="21" t="s">
        <v>589</v>
      </c>
      <c r="C14" s="21" t="s">
        <v>167</v>
      </c>
      <c r="D14" s="24">
        <v>4963469</v>
      </c>
      <c r="E14" s="22">
        <v>24971.21254</v>
      </c>
      <c r="F14" s="23">
        <v>1.9415000917249401</v>
      </c>
      <c r="G14" s="22"/>
    </row>
    <row r="15" spans="1:7" x14ac:dyDescent="0.2">
      <c r="A15" s="21" t="s">
        <v>166</v>
      </c>
      <c r="B15" s="21" t="s">
        <v>165</v>
      </c>
      <c r="C15" s="21" t="s">
        <v>167</v>
      </c>
      <c r="D15" s="24">
        <v>6900000</v>
      </c>
      <c r="E15" s="22">
        <v>23694.6</v>
      </c>
      <c r="F15" s="23">
        <v>1.8422440640275699</v>
      </c>
      <c r="G15" s="22"/>
    </row>
    <row r="16" spans="1:7" x14ac:dyDescent="0.2">
      <c r="A16" s="21" t="s">
        <v>174</v>
      </c>
      <c r="B16" s="21" t="s">
        <v>173</v>
      </c>
      <c r="C16" s="21" t="s">
        <v>150</v>
      </c>
      <c r="D16" s="24">
        <v>1866828</v>
      </c>
      <c r="E16" s="22">
        <v>22925.581249999999</v>
      </c>
      <c r="F16" s="23">
        <v>1.78245321601522</v>
      </c>
      <c r="G16" s="22"/>
    </row>
    <row r="17" spans="1:7" x14ac:dyDescent="0.2">
      <c r="A17" s="21" t="s">
        <v>111</v>
      </c>
      <c r="B17" s="21" t="s">
        <v>110</v>
      </c>
      <c r="C17" s="21" t="s">
        <v>109</v>
      </c>
      <c r="D17" s="24">
        <v>1759945</v>
      </c>
      <c r="E17" s="22">
        <v>22048.590960000001</v>
      </c>
      <c r="F17" s="23">
        <v>1.71426763128443</v>
      </c>
      <c r="G17" s="22"/>
    </row>
    <row r="18" spans="1:7" x14ac:dyDescent="0.2">
      <c r="A18" s="21" t="s">
        <v>222</v>
      </c>
      <c r="B18" s="21" t="s">
        <v>221</v>
      </c>
      <c r="C18" s="21" t="s">
        <v>223</v>
      </c>
      <c r="D18" s="24">
        <v>2105333</v>
      </c>
      <c r="E18" s="22">
        <v>21216.493310000002</v>
      </c>
      <c r="F18" s="23">
        <v>1.6495724283097499</v>
      </c>
      <c r="G18" s="22"/>
    </row>
    <row r="19" spans="1:7" x14ac:dyDescent="0.2">
      <c r="A19" s="21" t="s">
        <v>186</v>
      </c>
      <c r="B19" s="21" t="s">
        <v>185</v>
      </c>
      <c r="C19" s="21" t="s">
        <v>158</v>
      </c>
      <c r="D19" s="24">
        <v>15488074</v>
      </c>
      <c r="E19" s="22">
        <v>21094.756789999999</v>
      </c>
      <c r="F19" s="23">
        <v>1.64010747083651</v>
      </c>
      <c r="G19" s="22"/>
    </row>
    <row r="20" spans="1:7" x14ac:dyDescent="0.2">
      <c r="A20" s="21" t="s">
        <v>211</v>
      </c>
      <c r="B20" s="21" t="s">
        <v>210</v>
      </c>
      <c r="C20" s="21" t="s">
        <v>212</v>
      </c>
      <c r="D20" s="24">
        <v>4214678</v>
      </c>
      <c r="E20" s="22">
        <v>20002.861789999999</v>
      </c>
      <c r="F20" s="23">
        <v>1.5552131454505</v>
      </c>
      <c r="G20" s="22"/>
    </row>
    <row r="21" spans="1:7" x14ac:dyDescent="0.2">
      <c r="A21" s="21" t="s">
        <v>592</v>
      </c>
      <c r="B21" s="21" t="s">
        <v>591</v>
      </c>
      <c r="C21" s="21" t="s">
        <v>133</v>
      </c>
      <c r="D21" s="24">
        <v>2060963</v>
      </c>
      <c r="E21" s="22">
        <v>19208.175159999999</v>
      </c>
      <c r="F21" s="23">
        <v>1.4934266317773599</v>
      </c>
      <c r="G21" s="22"/>
    </row>
    <row r="22" spans="1:7" x14ac:dyDescent="0.2">
      <c r="A22" s="21" t="s">
        <v>193</v>
      </c>
      <c r="B22" s="21" t="s">
        <v>192</v>
      </c>
      <c r="C22" s="21" t="s">
        <v>194</v>
      </c>
      <c r="D22" s="24">
        <v>1819819</v>
      </c>
      <c r="E22" s="22">
        <v>18828.757280000002</v>
      </c>
      <c r="F22" s="23">
        <v>1.4639270691252799</v>
      </c>
      <c r="G22" s="22"/>
    </row>
    <row r="23" spans="1:7" x14ac:dyDescent="0.2">
      <c r="A23" s="21" t="s">
        <v>202</v>
      </c>
      <c r="B23" s="21" t="s">
        <v>201</v>
      </c>
      <c r="C23" s="21" t="s">
        <v>147</v>
      </c>
      <c r="D23" s="24">
        <v>2286808</v>
      </c>
      <c r="E23" s="22">
        <v>18388.223129999998</v>
      </c>
      <c r="F23" s="23">
        <v>1.4296757450751201</v>
      </c>
      <c r="G23" s="22"/>
    </row>
    <row r="24" spans="1:7" x14ac:dyDescent="0.2">
      <c r="A24" s="21" t="s">
        <v>594</v>
      </c>
      <c r="B24" s="21" t="s">
        <v>593</v>
      </c>
      <c r="C24" s="21" t="s">
        <v>197</v>
      </c>
      <c r="D24" s="24">
        <v>2860279</v>
      </c>
      <c r="E24" s="22">
        <v>17782.35454</v>
      </c>
      <c r="F24" s="23">
        <v>1.38256974566985</v>
      </c>
      <c r="G24" s="22"/>
    </row>
    <row r="25" spans="1:7" x14ac:dyDescent="0.2">
      <c r="A25" s="21" t="s">
        <v>108</v>
      </c>
      <c r="B25" s="21" t="s">
        <v>107</v>
      </c>
      <c r="C25" s="21" t="s">
        <v>109</v>
      </c>
      <c r="D25" s="24">
        <v>1036125</v>
      </c>
      <c r="E25" s="22">
        <v>17601.173439999999</v>
      </c>
      <c r="F25" s="23">
        <v>1.3684829999138901</v>
      </c>
      <c r="G25" s="22"/>
    </row>
    <row r="26" spans="1:7" x14ac:dyDescent="0.2">
      <c r="A26" s="21" t="s">
        <v>596</v>
      </c>
      <c r="B26" s="21" t="s">
        <v>595</v>
      </c>
      <c r="C26" s="21" t="s">
        <v>136</v>
      </c>
      <c r="D26" s="24">
        <v>2313395</v>
      </c>
      <c r="E26" s="22">
        <v>16733.942729999999</v>
      </c>
      <c r="F26" s="23">
        <v>1.3010562179618901</v>
      </c>
      <c r="G26" s="22"/>
    </row>
    <row r="27" spans="1:7" x14ac:dyDescent="0.2">
      <c r="A27" s="21" t="s">
        <v>598</v>
      </c>
      <c r="B27" s="21" t="s">
        <v>597</v>
      </c>
      <c r="C27" s="21" t="s">
        <v>237</v>
      </c>
      <c r="D27" s="24">
        <v>3106123</v>
      </c>
      <c r="E27" s="22">
        <v>16526.127420000001</v>
      </c>
      <c r="F27" s="23">
        <v>1.2848986748397599</v>
      </c>
      <c r="G27" s="22"/>
    </row>
    <row r="28" spans="1:7" x14ac:dyDescent="0.2">
      <c r="A28" s="21" t="s">
        <v>460</v>
      </c>
      <c r="B28" s="21" t="s">
        <v>459</v>
      </c>
      <c r="C28" s="21" t="s">
        <v>461</v>
      </c>
      <c r="D28" s="24">
        <v>2750000</v>
      </c>
      <c r="E28" s="22">
        <v>16215.375</v>
      </c>
      <c r="F28" s="23">
        <v>1.26073781957624</v>
      </c>
      <c r="G28" s="22"/>
    </row>
    <row r="29" spans="1:7" x14ac:dyDescent="0.2">
      <c r="A29" s="21" t="s">
        <v>600</v>
      </c>
      <c r="B29" s="21" t="s">
        <v>599</v>
      </c>
      <c r="C29" s="21" t="s">
        <v>205</v>
      </c>
      <c r="D29" s="24">
        <v>1362883</v>
      </c>
      <c r="E29" s="22">
        <v>16173.332560000001</v>
      </c>
      <c r="F29" s="23">
        <v>1.2574690395365999</v>
      </c>
      <c r="G29" s="22"/>
    </row>
    <row r="30" spans="1:7" x14ac:dyDescent="0.2">
      <c r="A30" s="21" t="s">
        <v>207</v>
      </c>
      <c r="B30" s="21" t="s">
        <v>206</v>
      </c>
      <c r="C30" s="21" t="s">
        <v>114</v>
      </c>
      <c r="D30" s="24">
        <v>1956444</v>
      </c>
      <c r="E30" s="22">
        <v>15866.760840000001</v>
      </c>
      <c r="F30" s="23">
        <v>1.23363323174205</v>
      </c>
      <c r="G30" s="22"/>
    </row>
    <row r="31" spans="1:7" x14ac:dyDescent="0.2">
      <c r="A31" s="21" t="s">
        <v>602</v>
      </c>
      <c r="B31" s="21" t="s">
        <v>601</v>
      </c>
      <c r="C31" s="21" t="s">
        <v>200</v>
      </c>
      <c r="D31" s="24">
        <v>1191243</v>
      </c>
      <c r="E31" s="22">
        <v>15793.499690000001</v>
      </c>
      <c r="F31" s="23">
        <v>1.22793721160618</v>
      </c>
      <c r="G31" s="22"/>
    </row>
    <row r="32" spans="1:7" x14ac:dyDescent="0.2">
      <c r="A32" s="21" t="s">
        <v>604</v>
      </c>
      <c r="B32" s="21" t="s">
        <v>603</v>
      </c>
      <c r="C32" s="21" t="s">
        <v>117</v>
      </c>
      <c r="D32" s="24">
        <v>5297684</v>
      </c>
      <c r="E32" s="22">
        <v>15720.877270000001</v>
      </c>
      <c r="F32" s="23">
        <v>1.22229085242897</v>
      </c>
      <c r="G32" s="22"/>
    </row>
    <row r="33" spans="1:7" x14ac:dyDescent="0.2">
      <c r="A33" s="21" t="s">
        <v>181</v>
      </c>
      <c r="B33" s="21" t="s">
        <v>180</v>
      </c>
      <c r="C33" s="21" t="s">
        <v>158</v>
      </c>
      <c r="D33" s="24">
        <v>5126290</v>
      </c>
      <c r="E33" s="22">
        <v>14845.735839999999</v>
      </c>
      <c r="F33" s="23">
        <v>1.15424901569815</v>
      </c>
      <c r="G33" s="22"/>
    </row>
    <row r="34" spans="1:7" x14ac:dyDescent="0.2">
      <c r="A34" s="21" t="s">
        <v>472</v>
      </c>
      <c r="B34" s="21" t="s">
        <v>471</v>
      </c>
      <c r="C34" s="21" t="s">
        <v>109</v>
      </c>
      <c r="D34" s="24">
        <v>12199095</v>
      </c>
      <c r="E34" s="22">
        <v>14554.740239999999</v>
      </c>
      <c r="F34" s="23">
        <v>1.13162424394601</v>
      </c>
      <c r="G34" s="22"/>
    </row>
    <row r="35" spans="1:7" x14ac:dyDescent="0.2">
      <c r="A35" s="21" t="s">
        <v>606</v>
      </c>
      <c r="B35" s="21" t="s">
        <v>605</v>
      </c>
      <c r="C35" s="21" t="s">
        <v>607</v>
      </c>
      <c r="D35" s="24">
        <v>2497969</v>
      </c>
      <c r="E35" s="22">
        <v>14529.43669</v>
      </c>
      <c r="F35" s="23">
        <v>1.12965690477226</v>
      </c>
      <c r="G35" s="22"/>
    </row>
    <row r="36" spans="1:7" x14ac:dyDescent="0.2">
      <c r="A36" s="21" t="s">
        <v>609</v>
      </c>
      <c r="B36" s="21" t="s">
        <v>608</v>
      </c>
      <c r="C36" s="21" t="s">
        <v>217</v>
      </c>
      <c r="D36" s="24">
        <v>952883</v>
      </c>
      <c r="E36" s="22">
        <v>14472.387000000001</v>
      </c>
      <c r="F36" s="23">
        <v>1.12522131806655</v>
      </c>
      <c r="G36" s="22"/>
    </row>
    <row r="37" spans="1:7" x14ac:dyDescent="0.2">
      <c r="A37" s="21" t="s">
        <v>476</v>
      </c>
      <c r="B37" s="21" t="s">
        <v>475</v>
      </c>
      <c r="C37" s="21" t="s">
        <v>144</v>
      </c>
      <c r="D37" s="24">
        <v>790459</v>
      </c>
      <c r="E37" s="22">
        <v>14203.75777</v>
      </c>
      <c r="F37" s="23">
        <v>1.10433552111738</v>
      </c>
      <c r="G37" s="22"/>
    </row>
    <row r="38" spans="1:7" x14ac:dyDescent="0.2">
      <c r="A38" s="21" t="s">
        <v>611</v>
      </c>
      <c r="B38" s="21" t="s">
        <v>610</v>
      </c>
      <c r="C38" s="21" t="s">
        <v>223</v>
      </c>
      <c r="D38" s="24">
        <v>239140</v>
      </c>
      <c r="E38" s="22">
        <v>13709.77663</v>
      </c>
      <c r="F38" s="23">
        <v>1.0659287186009201</v>
      </c>
      <c r="G38" s="22"/>
    </row>
    <row r="39" spans="1:7" x14ac:dyDescent="0.2">
      <c r="A39" s="21" t="s">
        <v>613</v>
      </c>
      <c r="B39" s="21" t="s">
        <v>612</v>
      </c>
      <c r="C39" s="21" t="s">
        <v>114</v>
      </c>
      <c r="D39" s="24">
        <v>972610</v>
      </c>
      <c r="E39" s="22">
        <v>13706.020119999999</v>
      </c>
      <c r="F39" s="23">
        <v>1.0656366517059801</v>
      </c>
      <c r="G39" s="22"/>
    </row>
    <row r="40" spans="1:7" x14ac:dyDescent="0.2">
      <c r="A40" s="21" t="s">
        <v>456</v>
      </c>
      <c r="B40" s="21" t="s">
        <v>455</v>
      </c>
      <c r="C40" s="21" t="s">
        <v>109</v>
      </c>
      <c r="D40" s="24">
        <v>7833644</v>
      </c>
      <c r="E40" s="22">
        <v>13608.60636</v>
      </c>
      <c r="F40" s="23">
        <v>1.0580627774428699</v>
      </c>
      <c r="G40" s="22"/>
    </row>
    <row r="41" spans="1:7" x14ac:dyDescent="0.2">
      <c r="A41" s="21" t="s">
        <v>225</v>
      </c>
      <c r="B41" s="21" t="s">
        <v>224</v>
      </c>
      <c r="C41" s="21" t="s">
        <v>226</v>
      </c>
      <c r="D41" s="24">
        <v>553887</v>
      </c>
      <c r="E41" s="22">
        <v>13526.75137</v>
      </c>
      <c r="F41" s="23">
        <v>1.0516985902678</v>
      </c>
      <c r="G41" s="22"/>
    </row>
    <row r="42" spans="1:7" x14ac:dyDescent="0.2">
      <c r="A42" s="21" t="s">
        <v>403</v>
      </c>
      <c r="B42" s="21" t="s">
        <v>402</v>
      </c>
      <c r="C42" s="21" t="s">
        <v>147</v>
      </c>
      <c r="D42" s="24">
        <v>1450000</v>
      </c>
      <c r="E42" s="22">
        <v>13303.75</v>
      </c>
      <c r="F42" s="23">
        <v>1.03436033808576</v>
      </c>
      <c r="G42" s="22"/>
    </row>
    <row r="43" spans="1:7" x14ac:dyDescent="0.2">
      <c r="A43" s="21" t="s">
        <v>615</v>
      </c>
      <c r="B43" s="21" t="s">
        <v>614</v>
      </c>
      <c r="C43" s="21" t="s">
        <v>331</v>
      </c>
      <c r="D43" s="24">
        <v>910911</v>
      </c>
      <c r="E43" s="22">
        <v>13248.74504</v>
      </c>
      <c r="F43" s="23">
        <v>1.0300837281808799</v>
      </c>
      <c r="G43" s="22"/>
    </row>
    <row r="44" spans="1:7" x14ac:dyDescent="0.2">
      <c r="A44" s="21" t="s">
        <v>236</v>
      </c>
      <c r="B44" s="21" t="s">
        <v>235</v>
      </c>
      <c r="C44" s="21" t="s">
        <v>237</v>
      </c>
      <c r="D44" s="24">
        <v>2375380</v>
      </c>
      <c r="E44" s="22">
        <v>12646.52312</v>
      </c>
      <c r="F44" s="23">
        <v>0.983261255661941</v>
      </c>
      <c r="G44" s="22"/>
    </row>
    <row r="45" spans="1:7" x14ac:dyDescent="0.2">
      <c r="A45" s="21" t="s">
        <v>394</v>
      </c>
      <c r="B45" s="21" t="s">
        <v>393</v>
      </c>
      <c r="C45" s="21" t="s">
        <v>139</v>
      </c>
      <c r="D45" s="24">
        <v>8733144</v>
      </c>
      <c r="E45" s="22">
        <v>12486.649289999999</v>
      </c>
      <c r="F45" s="23">
        <v>0.97083114017947503</v>
      </c>
      <c r="G45" s="22"/>
    </row>
    <row r="46" spans="1:7" x14ac:dyDescent="0.2">
      <c r="A46" s="21" t="s">
        <v>160</v>
      </c>
      <c r="B46" s="21" t="s">
        <v>159</v>
      </c>
      <c r="C46" s="21" t="s">
        <v>161</v>
      </c>
      <c r="D46" s="24">
        <v>700000</v>
      </c>
      <c r="E46" s="22">
        <v>12087.6</v>
      </c>
      <c r="F46" s="23">
        <v>0.93980524458482795</v>
      </c>
      <c r="G46" s="22"/>
    </row>
    <row r="47" spans="1:7" x14ac:dyDescent="0.2">
      <c r="A47" s="21" t="s">
        <v>617</v>
      </c>
      <c r="B47" s="21" t="s">
        <v>616</v>
      </c>
      <c r="C47" s="21" t="s">
        <v>237</v>
      </c>
      <c r="D47" s="24">
        <v>1163808</v>
      </c>
      <c r="E47" s="22">
        <v>11858.62162</v>
      </c>
      <c r="F47" s="23">
        <v>0.922002282671748</v>
      </c>
      <c r="G47" s="22"/>
    </row>
    <row r="48" spans="1:7" x14ac:dyDescent="0.2">
      <c r="A48" s="21" t="s">
        <v>188</v>
      </c>
      <c r="B48" s="21" t="s">
        <v>187</v>
      </c>
      <c r="C48" s="21" t="s">
        <v>189</v>
      </c>
      <c r="D48" s="24">
        <v>4500000</v>
      </c>
      <c r="E48" s="22">
        <v>11817.45</v>
      </c>
      <c r="F48" s="23">
        <v>0.91880120847968005</v>
      </c>
      <c r="G48" s="22"/>
    </row>
    <row r="49" spans="1:7" x14ac:dyDescent="0.2">
      <c r="A49" s="21" t="s">
        <v>619</v>
      </c>
      <c r="B49" s="21" t="s">
        <v>618</v>
      </c>
      <c r="C49" s="21" t="s">
        <v>205</v>
      </c>
      <c r="D49" s="24">
        <v>995749</v>
      </c>
      <c r="E49" s="22">
        <v>11284.823420000001</v>
      </c>
      <c r="F49" s="23">
        <v>0.87738974108422596</v>
      </c>
      <c r="G49" s="22"/>
    </row>
    <row r="50" spans="1:7" x14ac:dyDescent="0.2">
      <c r="A50" s="21" t="s">
        <v>621</v>
      </c>
      <c r="B50" s="21" t="s">
        <v>620</v>
      </c>
      <c r="C50" s="21" t="s">
        <v>370</v>
      </c>
      <c r="D50" s="24">
        <v>86848</v>
      </c>
      <c r="E50" s="22">
        <v>11171.7359</v>
      </c>
      <c r="F50" s="23">
        <v>0.86859723931438804</v>
      </c>
      <c r="G50" s="22"/>
    </row>
    <row r="51" spans="1:7" x14ac:dyDescent="0.2">
      <c r="A51" s="21" t="s">
        <v>623</v>
      </c>
      <c r="B51" s="21" t="s">
        <v>622</v>
      </c>
      <c r="C51" s="21" t="s">
        <v>212</v>
      </c>
      <c r="D51" s="24">
        <v>1600000</v>
      </c>
      <c r="E51" s="22">
        <v>11148</v>
      </c>
      <c r="F51" s="23">
        <v>0.86675178419468402</v>
      </c>
      <c r="G51" s="22"/>
    </row>
    <row r="52" spans="1:7" x14ac:dyDescent="0.2">
      <c r="A52" s="21" t="s">
        <v>262</v>
      </c>
      <c r="B52" s="21" t="s">
        <v>261</v>
      </c>
      <c r="C52" s="21" t="s">
        <v>139</v>
      </c>
      <c r="D52" s="24">
        <v>3050000</v>
      </c>
      <c r="E52" s="22">
        <v>11117.25</v>
      </c>
      <c r="F52" s="23">
        <v>0.86436098608166001</v>
      </c>
      <c r="G52" s="22"/>
    </row>
    <row r="53" spans="1:7" x14ac:dyDescent="0.2">
      <c r="A53" s="21" t="s">
        <v>625</v>
      </c>
      <c r="B53" s="21" t="s">
        <v>624</v>
      </c>
      <c r="C53" s="21" t="s">
        <v>237</v>
      </c>
      <c r="D53" s="24">
        <v>1754373</v>
      </c>
      <c r="E53" s="22">
        <v>11080.61987</v>
      </c>
      <c r="F53" s="23">
        <v>0.86151301061226804</v>
      </c>
      <c r="G53" s="22"/>
    </row>
    <row r="54" spans="1:7" x14ac:dyDescent="0.2">
      <c r="A54" s="21" t="s">
        <v>216</v>
      </c>
      <c r="B54" s="21" t="s">
        <v>215</v>
      </c>
      <c r="C54" s="21" t="s">
        <v>217</v>
      </c>
      <c r="D54" s="24">
        <v>1256469</v>
      </c>
      <c r="E54" s="22">
        <v>11034.31076</v>
      </c>
      <c r="F54" s="23">
        <v>0.85791249897637201</v>
      </c>
      <c r="G54" s="22"/>
    </row>
    <row r="55" spans="1:7" x14ac:dyDescent="0.2">
      <c r="A55" s="21" t="s">
        <v>204</v>
      </c>
      <c r="B55" s="21" t="s">
        <v>203</v>
      </c>
      <c r="C55" s="21" t="s">
        <v>205</v>
      </c>
      <c r="D55" s="24">
        <v>1208245</v>
      </c>
      <c r="E55" s="22">
        <v>10915.889450000001</v>
      </c>
      <c r="F55" s="23">
        <v>0.84870529752955004</v>
      </c>
      <c r="G55" s="22"/>
    </row>
    <row r="56" spans="1:7" x14ac:dyDescent="0.2">
      <c r="A56" s="21" t="s">
        <v>627</v>
      </c>
      <c r="B56" s="21" t="s">
        <v>626</v>
      </c>
      <c r="C56" s="21" t="s">
        <v>194</v>
      </c>
      <c r="D56" s="24">
        <v>1098411</v>
      </c>
      <c r="E56" s="22">
        <v>10850.653060000001</v>
      </c>
      <c r="F56" s="23">
        <v>0.843633198729145</v>
      </c>
      <c r="G56" s="22"/>
    </row>
    <row r="57" spans="1:7" x14ac:dyDescent="0.2">
      <c r="A57" s="21" t="s">
        <v>629</v>
      </c>
      <c r="B57" s="21" t="s">
        <v>628</v>
      </c>
      <c r="C57" s="21" t="s">
        <v>630</v>
      </c>
      <c r="D57" s="24">
        <v>2716504</v>
      </c>
      <c r="E57" s="22">
        <v>10822.551939999999</v>
      </c>
      <c r="F57" s="23">
        <v>0.84144834979679195</v>
      </c>
      <c r="G57" s="22"/>
    </row>
    <row r="58" spans="1:7" x14ac:dyDescent="0.2">
      <c r="A58" s="21" t="s">
        <v>632</v>
      </c>
      <c r="B58" s="21" t="s">
        <v>631</v>
      </c>
      <c r="C58" s="21" t="s">
        <v>194</v>
      </c>
      <c r="D58" s="24">
        <v>2868888</v>
      </c>
      <c r="E58" s="22">
        <v>10743.985559999999</v>
      </c>
      <c r="F58" s="23">
        <v>0.83533985051057802</v>
      </c>
      <c r="G58" s="22"/>
    </row>
    <row r="59" spans="1:7" x14ac:dyDescent="0.2">
      <c r="A59" s="21" t="s">
        <v>634</v>
      </c>
      <c r="B59" s="21" t="s">
        <v>633</v>
      </c>
      <c r="C59" s="21" t="s">
        <v>212</v>
      </c>
      <c r="D59" s="24">
        <v>1449472</v>
      </c>
      <c r="E59" s="22">
        <v>10596.36506</v>
      </c>
      <c r="F59" s="23">
        <v>0.823862425702656</v>
      </c>
      <c r="G59" s="22"/>
    </row>
    <row r="60" spans="1:7" x14ac:dyDescent="0.2">
      <c r="A60" s="21" t="s">
        <v>482</v>
      </c>
      <c r="B60" s="21" t="s">
        <v>481</v>
      </c>
      <c r="C60" s="21" t="s">
        <v>265</v>
      </c>
      <c r="D60" s="24">
        <v>13793660</v>
      </c>
      <c r="E60" s="22">
        <v>10501.113359999999</v>
      </c>
      <c r="F60" s="23">
        <v>0.816456650592988</v>
      </c>
      <c r="G60" s="22"/>
    </row>
    <row r="61" spans="1:7" x14ac:dyDescent="0.2">
      <c r="A61" s="21" t="s">
        <v>507</v>
      </c>
      <c r="B61" s="21" t="s">
        <v>506</v>
      </c>
      <c r="C61" s="21" t="s">
        <v>205</v>
      </c>
      <c r="D61" s="24">
        <v>5096450</v>
      </c>
      <c r="E61" s="22">
        <v>10457.9154</v>
      </c>
      <c r="F61" s="23">
        <v>0.81309802941398102</v>
      </c>
      <c r="G61" s="22"/>
    </row>
    <row r="62" spans="1:7" x14ac:dyDescent="0.2">
      <c r="A62" s="21" t="s">
        <v>636</v>
      </c>
      <c r="B62" s="21" t="s">
        <v>635</v>
      </c>
      <c r="C62" s="21" t="s">
        <v>136</v>
      </c>
      <c r="D62" s="24">
        <v>325000</v>
      </c>
      <c r="E62" s="22">
        <v>10433.15</v>
      </c>
      <c r="F62" s="23">
        <v>0.81117253115094801</v>
      </c>
      <c r="G62" s="22"/>
    </row>
    <row r="63" spans="1:7" x14ac:dyDescent="0.2">
      <c r="A63" s="21" t="s">
        <v>214</v>
      </c>
      <c r="B63" s="21" t="s">
        <v>213</v>
      </c>
      <c r="C63" s="21" t="s">
        <v>194</v>
      </c>
      <c r="D63" s="24">
        <v>310000</v>
      </c>
      <c r="E63" s="22">
        <v>10298.51</v>
      </c>
      <c r="F63" s="23">
        <v>0.80070433414485098</v>
      </c>
      <c r="G63" s="22"/>
    </row>
    <row r="64" spans="1:7" x14ac:dyDescent="0.2">
      <c r="A64" s="21" t="s">
        <v>638</v>
      </c>
      <c r="B64" s="21" t="s">
        <v>637</v>
      </c>
      <c r="C64" s="21" t="s">
        <v>237</v>
      </c>
      <c r="D64" s="24">
        <v>660776</v>
      </c>
      <c r="E64" s="22">
        <v>9998.8624319999999</v>
      </c>
      <c r="F64" s="23">
        <v>0.77740687592870406</v>
      </c>
      <c r="G64" s="22"/>
    </row>
    <row r="65" spans="1:7" x14ac:dyDescent="0.2">
      <c r="A65" s="21" t="s">
        <v>640</v>
      </c>
      <c r="B65" s="21" t="s">
        <v>639</v>
      </c>
      <c r="C65" s="21" t="s">
        <v>205</v>
      </c>
      <c r="D65" s="24">
        <v>993898</v>
      </c>
      <c r="E65" s="22">
        <v>9953.8884699999999</v>
      </c>
      <c r="F65" s="23">
        <v>0.77391017142513396</v>
      </c>
      <c r="G65" s="22"/>
    </row>
    <row r="66" spans="1:7" x14ac:dyDescent="0.2">
      <c r="A66" s="21" t="s">
        <v>468</v>
      </c>
      <c r="B66" s="21" t="s">
        <v>467</v>
      </c>
      <c r="C66" s="21" t="s">
        <v>150</v>
      </c>
      <c r="D66" s="24">
        <v>1730054</v>
      </c>
      <c r="E66" s="22">
        <v>9801.6209369999997</v>
      </c>
      <c r="F66" s="23">
        <v>0.76207144197566601</v>
      </c>
      <c r="G66" s="22"/>
    </row>
    <row r="67" spans="1:7" x14ac:dyDescent="0.2">
      <c r="A67" s="21" t="s">
        <v>642</v>
      </c>
      <c r="B67" s="21" t="s">
        <v>641</v>
      </c>
      <c r="C67" s="21" t="s">
        <v>117</v>
      </c>
      <c r="D67" s="24">
        <v>1139035</v>
      </c>
      <c r="E67" s="22">
        <v>9752.9871879999992</v>
      </c>
      <c r="F67" s="23">
        <v>0.75829019074514603</v>
      </c>
      <c r="G67" s="22"/>
    </row>
    <row r="68" spans="1:7" x14ac:dyDescent="0.2">
      <c r="A68" s="21" t="s">
        <v>644</v>
      </c>
      <c r="B68" s="21" t="s">
        <v>643</v>
      </c>
      <c r="C68" s="21" t="s">
        <v>194</v>
      </c>
      <c r="D68" s="24">
        <v>1930642</v>
      </c>
      <c r="E68" s="22">
        <v>9749.7420999999995</v>
      </c>
      <c r="F68" s="23">
        <v>0.75803788667142302</v>
      </c>
      <c r="G68" s="22"/>
    </row>
    <row r="69" spans="1:7" x14ac:dyDescent="0.2">
      <c r="A69" s="21" t="s">
        <v>646</v>
      </c>
      <c r="B69" s="21" t="s">
        <v>645</v>
      </c>
      <c r="C69" s="21" t="s">
        <v>184</v>
      </c>
      <c r="D69" s="24">
        <v>423732</v>
      </c>
      <c r="E69" s="22">
        <v>9353.4601679999996</v>
      </c>
      <c r="F69" s="23">
        <v>0.72722715186651499</v>
      </c>
      <c r="G69" s="22"/>
    </row>
    <row r="70" spans="1:7" x14ac:dyDescent="0.2">
      <c r="A70" s="21" t="s">
        <v>550</v>
      </c>
      <c r="B70" s="21" t="s">
        <v>549</v>
      </c>
      <c r="C70" s="21" t="s">
        <v>114</v>
      </c>
      <c r="D70" s="24">
        <v>1650000</v>
      </c>
      <c r="E70" s="22">
        <v>8820.9</v>
      </c>
      <c r="F70" s="23">
        <v>0.68582084797298903</v>
      </c>
      <c r="G70" s="22"/>
    </row>
    <row r="71" spans="1:7" x14ac:dyDescent="0.2">
      <c r="A71" s="21" t="s">
        <v>648</v>
      </c>
      <c r="B71" s="21" t="s">
        <v>647</v>
      </c>
      <c r="C71" s="21" t="s">
        <v>205</v>
      </c>
      <c r="D71" s="24">
        <v>2023000</v>
      </c>
      <c r="E71" s="22">
        <v>8787.9120000000003</v>
      </c>
      <c r="F71" s="23">
        <v>0.68325604640705695</v>
      </c>
      <c r="G71" s="22"/>
    </row>
    <row r="72" spans="1:7" x14ac:dyDescent="0.2">
      <c r="A72" s="21" t="s">
        <v>438</v>
      </c>
      <c r="B72" s="21" t="s">
        <v>437</v>
      </c>
      <c r="C72" s="21" t="s">
        <v>212</v>
      </c>
      <c r="D72" s="24">
        <v>135000</v>
      </c>
      <c r="E72" s="22">
        <v>8485.6949999999997</v>
      </c>
      <c r="F72" s="23">
        <v>0.65975881605506903</v>
      </c>
      <c r="G72" s="22"/>
    </row>
    <row r="73" spans="1:7" x14ac:dyDescent="0.2">
      <c r="A73" s="21" t="s">
        <v>650</v>
      </c>
      <c r="B73" s="21" t="s">
        <v>649</v>
      </c>
      <c r="C73" s="21" t="s">
        <v>212</v>
      </c>
      <c r="D73" s="24">
        <v>1659420</v>
      </c>
      <c r="E73" s="22">
        <v>7073.2777500000002</v>
      </c>
      <c r="F73" s="23">
        <v>0.54994403569403105</v>
      </c>
      <c r="G73" s="22"/>
    </row>
    <row r="74" spans="1:7" x14ac:dyDescent="0.2">
      <c r="A74" s="21" t="s">
        <v>652</v>
      </c>
      <c r="B74" s="21" t="s">
        <v>651</v>
      </c>
      <c r="C74" s="21" t="s">
        <v>167</v>
      </c>
      <c r="D74" s="24">
        <v>380632</v>
      </c>
      <c r="E74" s="22">
        <v>6918.1769160000003</v>
      </c>
      <c r="F74" s="23">
        <v>0.53788501841742697</v>
      </c>
      <c r="G74" s="22"/>
    </row>
    <row r="75" spans="1:7" x14ac:dyDescent="0.2">
      <c r="A75" s="21" t="s">
        <v>478</v>
      </c>
      <c r="B75" s="21" t="s">
        <v>477</v>
      </c>
      <c r="C75" s="21" t="s">
        <v>164</v>
      </c>
      <c r="D75" s="24">
        <v>2000000</v>
      </c>
      <c r="E75" s="22">
        <v>6914</v>
      </c>
      <c r="F75" s="23">
        <v>0.53756026515267696</v>
      </c>
      <c r="G75" s="22"/>
    </row>
    <row r="76" spans="1:7" x14ac:dyDescent="0.2">
      <c r="A76" s="21" t="s">
        <v>654</v>
      </c>
      <c r="B76" s="21" t="s">
        <v>653</v>
      </c>
      <c r="C76" s="21" t="s">
        <v>223</v>
      </c>
      <c r="D76" s="24">
        <v>293541</v>
      </c>
      <c r="E76" s="22">
        <v>6886.7654009999997</v>
      </c>
      <c r="F76" s="23">
        <v>0.53544278782265597</v>
      </c>
      <c r="G76" s="22"/>
    </row>
    <row r="77" spans="1:7" x14ac:dyDescent="0.2">
      <c r="A77" s="21" t="s">
        <v>656</v>
      </c>
      <c r="B77" s="21" t="s">
        <v>655</v>
      </c>
      <c r="C77" s="21" t="s">
        <v>205</v>
      </c>
      <c r="D77" s="24">
        <v>240000</v>
      </c>
      <c r="E77" s="22">
        <v>6860.64</v>
      </c>
      <c r="F77" s="23">
        <v>0.53341155011817498</v>
      </c>
      <c r="G77" s="22"/>
    </row>
    <row r="78" spans="1:7" x14ac:dyDescent="0.2">
      <c r="A78" s="21" t="s">
        <v>658</v>
      </c>
      <c r="B78" s="21" t="s">
        <v>657</v>
      </c>
      <c r="C78" s="21" t="s">
        <v>217</v>
      </c>
      <c r="D78" s="24">
        <v>8000000</v>
      </c>
      <c r="E78" s="22">
        <v>6820</v>
      </c>
      <c r="F78" s="23">
        <v>0.53025180913237702</v>
      </c>
      <c r="G78" s="22"/>
    </row>
    <row r="79" spans="1:7" x14ac:dyDescent="0.2">
      <c r="A79" s="21" t="s">
        <v>466</v>
      </c>
      <c r="B79" s="21" t="s">
        <v>465</v>
      </c>
      <c r="C79" s="21" t="s">
        <v>147</v>
      </c>
      <c r="D79" s="24">
        <v>1929944</v>
      </c>
      <c r="E79" s="22">
        <v>6764.4537200000004</v>
      </c>
      <c r="F79" s="23">
        <v>0.52593311185076796</v>
      </c>
      <c r="G79" s="22"/>
    </row>
    <row r="80" spans="1:7" x14ac:dyDescent="0.2">
      <c r="A80" s="21" t="s">
        <v>660</v>
      </c>
      <c r="B80" s="21" t="s">
        <v>659</v>
      </c>
      <c r="C80" s="21" t="s">
        <v>205</v>
      </c>
      <c r="D80" s="24">
        <v>361035</v>
      </c>
      <c r="E80" s="22">
        <v>6707.4887479999998</v>
      </c>
      <c r="F80" s="23">
        <v>0.52150411192992197</v>
      </c>
      <c r="G80" s="22"/>
    </row>
    <row r="81" spans="1:7" x14ac:dyDescent="0.2">
      <c r="A81" s="21" t="s">
        <v>662</v>
      </c>
      <c r="B81" s="21" t="s">
        <v>661</v>
      </c>
      <c r="C81" s="21" t="s">
        <v>136</v>
      </c>
      <c r="D81" s="24">
        <v>750000</v>
      </c>
      <c r="E81" s="22">
        <v>6695.625</v>
      </c>
      <c r="F81" s="23">
        <v>0.52058171107360296</v>
      </c>
      <c r="G81" s="22"/>
    </row>
    <row r="82" spans="1:7" x14ac:dyDescent="0.2">
      <c r="A82" s="21" t="s">
        <v>664</v>
      </c>
      <c r="B82" s="21" t="s">
        <v>663</v>
      </c>
      <c r="C82" s="21" t="s">
        <v>226</v>
      </c>
      <c r="D82" s="24">
        <v>695502</v>
      </c>
      <c r="E82" s="22">
        <v>6691.0769909999999</v>
      </c>
      <c r="F82" s="23">
        <v>0.52022810550172605</v>
      </c>
      <c r="G82" s="22"/>
    </row>
    <row r="83" spans="1:7" x14ac:dyDescent="0.2">
      <c r="A83" s="21" t="s">
        <v>666</v>
      </c>
      <c r="B83" s="21" t="s">
        <v>665</v>
      </c>
      <c r="C83" s="21" t="s">
        <v>136</v>
      </c>
      <c r="D83" s="24">
        <v>1071467</v>
      </c>
      <c r="E83" s="22">
        <v>6650.0599359999997</v>
      </c>
      <c r="F83" s="23">
        <v>0.51703904866609096</v>
      </c>
      <c r="G83" s="22"/>
    </row>
    <row r="84" spans="1:7" x14ac:dyDescent="0.2">
      <c r="A84" s="21" t="s">
        <v>122</v>
      </c>
      <c r="B84" s="21" t="s">
        <v>121</v>
      </c>
      <c r="C84" s="21" t="s">
        <v>109</v>
      </c>
      <c r="D84" s="24">
        <v>653143</v>
      </c>
      <c r="E84" s="22">
        <v>6440.6431229999998</v>
      </c>
      <c r="F84" s="23">
        <v>0.50075698943500802</v>
      </c>
      <c r="G84" s="22"/>
    </row>
    <row r="85" spans="1:7" x14ac:dyDescent="0.2">
      <c r="A85" s="21" t="s">
        <v>668</v>
      </c>
      <c r="B85" s="21" t="s">
        <v>667</v>
      </c>
      <c r="C85" s="21" t="s">
        <v>109</v>
      </c>
      <c r="D85" s="24">
        <v>3303964</v>
      </c>
      <c r="E85" s="22">
        <v>6333.0381950000001</v>
      </c>
      <c r="F85" s="23">
        <v>0.492390756628035</v>
      </c>
      <c r="G85" s="22"/>
    </row>
    <row r="86" spans="1:7" x14ac:dyDescent="0.2">
      <c r="A86" s="21" t="s">
        <v>670</v>
      </c>
      <c r="B86" s="21" t="s">
        <v>669</v>
      </c>
      <c r="C86" s="21" t="s">
        <v>217</v>
      </c>
      <c r="D86" s="24">
        <v>950000</v>
      </c>
      <c r="E86" s="22">
        <v>6282.35</v>
      </c>
      <c r="F86" s="23">
        <v>0.48844977318222699</v>
      </c>
      <c r="G86" s="22"/>
    </row>
    <row r="87" spans="1:7" x14ac:dyDescent="0.2">
      <c r="A87" s="21" t="s">
        <v>672</v>
      </c>
      <c r="B87" s="21" t="s">
        <v>671</v>
      </c>
      <c r="C87" s="21" t="s">
        <v>223</v>
      </c>
      <c r="D87" s="24">
        <v>168250</v>
      </c>
      <c r="E87" s="22">
        <v>6161.6514999999999</v>
      </c>
      <c r="F87" s="23">
        <v>0.47906552127833202</v>
      </c>
      <c r="G87" s="22"/>
    </row>
    <row r="88" spans="1:7" x14ac:dyDescent="0.2">
      <c r="A88" s="21" t="s">
        <v>674</v>
      </c>
      <c r="B88" s="21" t="s">
        <v>673</v>
      </c>
      <c r="C88" s="21" t="s">
        <v>167</v>
      </c>
      <c r="D88" s="24">
        <v>804108</v>
      </c>
      <c r="E88" s="22">
        <v>5942.3581199999999</v>
      </c>
      <c r="F88" s="23">
        <v>0.46201556358394003</v>
      </c>
      <c r="G88" s="22"/>
    </row>
    <row r="89" spans="1:7" x14ac:dyDescent="0.2">
      <c r="A89" s="21" t="s">
        <v>676</v>
      </c>
      <c r="B89" s="21" t="s">
        <v>675</v>
      </c>
      <c r="C89" s="21" t="s">
        <v>194</v>
      </c>
      <c r="D89" s="24">
        <v>300000</v>
      </c>
      <c r="E89" s="22">
        <v>5394.9</v>
      </c>
      <c r="F89" s="23">
        <v>0.41945095089270701</v>
      </c>
      <c r="G89" s="22"/>
    </row>
    <row r="90" spans="1:7" x14ac:dyDescent="0.2">
      <c r="A90" s="21" t="s">
        <v>678</v>
      </c>
      <c r="B90" s="21" t="s">
        <v>677</v>
      </c>
      <c r="C90" s="21" t="s">
        <v>205</v>
      </c>
      <c r="D90" s="24">
        <v>1031193</v>
      </c>
      <c r="E90" s="22">
        <v>5341.0641439999999</v>
      </c>
      <c r="F90" s="23">
        <v>0.41526523827684397</v>
      </c>
      <c r="G90" s="22"/>
    </row>
    <row r="91" spans="1:7" x14ac:dyDescent="0.2">
      <c r="A91" s="21" t="s">
        <v>680</v>
      </c>
      <c r="B91" s="21" t="s">
        <v>679</v>
      </c>
      <c r="C91" s="21" t="s">
        <v>184</v>
      </c>
      <c r="D91" s="24">
        <v>313239</v>
      </c>
      <c r="E91" s="22">
        <v>5087.3145990000003</v>
      </c>
      <c r="F91" s="23">
        <v>0.39553632987467802</v>
      </c>
      <c r="G91" s="22"/>
    </row>
    <row r="92" spans="1:7" x14ac:dyDescent="0.2">
      <c r="A92" s="21" t="s">
        <v>682</v>
      </c>
      <c r="B92" s="21" t="s">
        <v>681</v>
      </c>
      <c r="C92" s="21" t="s">
        <v>150</v>
      </c>
      <c r="D92" s="24">
        <v>2025592</v>
      </c>
      <c r="E92" s="22">
        <v>5062.9672039999996</v>
      </c>
      <c r="F92" s="23">
        <v>0.39364333130482299</v>
      </c>
      <c r="G92" s="22"/>
    </row>
    <row r="93" spans="1:7" x14ac:dyDescent="0.2">
      <c r="A93" s="21" t="s">
        <v>684</v>
      </c>
      <c r="B93" s="21" t="s">
        <v>683</v>
      </c>
      <c r="C93" s="21" t="s">
        <v>133</v>
      </c>
      <c r="D93" s="24">
        <v>612600</v>
      </c>
      <c r="E93" s="22">
        <v>5042.9232000000002</v>
      </c>
      <c r="F93" s="23">
        <v>0.39208491937179402</v>
      </c>
      <c r="G93" s="22"/>
    </row>
    <row r="94" spans="1:7" x14ac:dyDescent="0.2">
      <c r="A94" s="21" t="s">
        <v>686</v>
      </c>
      <c r="B94" s="21" t="s">
        <v>685</v>
      </c>
      <c r="C94" s="21" t="s">
        <v>117</v>
      </c>
      <c r="D94" s="24">
        <v>445174</v>
      </c>
      <c r="E94" s="22">
        <v>4797.8627850000003</v>
      </c>
      <c r="F94" s="23">
        <v>0.37303158676175302</v>
      </c>
      <c r="G94" s="22"/>
    </row>
    <row r="95" spans="1:7" x14ac:dyDescent="0.2">
      <c r="A95" s="21" t="s">
        <v>688</v>
      </c>
      <c r="B95" s="21" t="s">
        <v>687</v>
      </c>
      <c r="C95" s="21" t="s">
        <v>167</v>
      </c>
      <c r="D95" s="24">
        <v>1292189</v>
      </c>
      <c r="E95" s="22">
        <v>4323.6643940000004</v>
      </c>
      <c r="F95" s="23">
        <v>0.33616288372430297</v>
      </c>
      <c r="G95" s="22"/>
    </row>
    <row r="96" spans="1:7" x14ac:dyDescent="0.2">
      <c r="A96" s="21" t="s">
        <v>690</v>
      </c>
      <c r="B96" s="21" t="s">
        <v>689</v>
      </c>
      <c r="C96" s="21" t="s">
        <v>158</v>
      </c>
      <c r="D96" s="24">
        <v>2500000</v>
      </c>
      <c r="E96" s="22">
        <v>4216.25</v>
      </c>
      <c r="F96" s="23">
        <v>0.327811464846684</v>
      </c>
      <c r="G96" s="22"/>
    </row>
    <row r="97" spans="1:9" x14ac:dyDescent="0.2">
      <c r="A97" s="21" t="s">
        <v>692</v>
      </c>
      <c r="B97" s="21" t="s">
        <v>691</v>
      </c>
      <c r="C97" s="21" t="s">
        <v>237</v>
      </c>
      <c r="D97" s="24">
        <v>237135</v>
      </c>
      <c r="E97" s="22">
        <v>2729.542418</v>
      </c>
      <c r="F97" s="23">
        <v>0.21222064593080101</v>
      </c>
      <c r="G97" s="22"/>
    </row>
    <row r="98" spans="1:9" x14ac:dyDescent="0.2">
      <c r="A98" s="21" t="s">
        <v>693</v>
      </c>
      <c r="B98" s="21" t="s">
        <v>1336</v>
      </c>
      <c r="C98" s="21" t="s">
        <v>200</v>
      </c>
      <c r="D98" s="24">
        <v>164839</v>
      </c>
      <c r="E98" s="22">
        <v>2185.4354619999999</v>
      </c>
      <c r="F98" s="23">
        <v>0.16991658467266199</v>
      </c>
      <c r="G98" s="22"/>
    </row>
    <row r="99" spans="1:9" x14ac:dyDescent="0.2">
      <c r="A99" s="21" t="s">
        <v>695</v>
      </c>
      <c r="B99" s="21" t="s">
        <v>694</v>
      </c>
      <c r="C99" s="21" t="s">
        <v>426</v>
      </c>
      <c r="D99" s="24">
        <v>1892146</v>
      </c>
      <c r="E99" s="22">
        <v>2027.4344390000001</v>
      </c>
      <c r="F99" s="23">
        <v>0.157632079058217</v>
      </c>
      <c r="G99" s="22"/>
    </row>
    <row r="100" spans="1:9" x14ac:dyDescent="0.2">
      <c r="A100" s="21" t="s">
        <v>562</v>
      </c>
      <c r="B100" s="21" t="s">
        <v>561</v>
      </c>
      <c r="C100" s="21" t="s">
        <v>226</v>
      </c>
      <c r="D100" s="24">
        <v>2000000</v>
      </c>
      <c r="E100" s="22">
        <v>1419.2</v>
      </c>
      <c r="F100" s="23">
        <v>0.110342136000098</v>
      </c>
      <c r="G100" s="22"/>
    </row>
    <row r="101" spans="1:9" x14ac:dyDescent="0.2">
      <c r="A101" s="21" t="s">
        <v>697</v>
      </c>
      <c r="B101" s="21" t="s">
        <v>696</v>
      </c>
      <c r="C101" s="21" t="s">
        <v>167</v>
      </c>
      <c r="D101" s="24">
        <v>518764</v>
      </c>
      <c r="E101" s="22">
        <v>1414.6694279999999</v>
      </c>
      <c r="F101" s="23">
        <v>0.109989886146813</v>
      </c>
      <c r="G101" s="22"/>
    </row>
    <row r="102" spans="1:9" x14ac:dyDescent="0.2">
      <c r="A102" s="21" t="s">
        <v>699</v>
      </c>
      <c r="B102" s="21" t="s">
        <v>698</v>
      </c>
      <c r="C102" s="21" t="s">
        <v>426</v>
      </c>
      <c r="D102" s="24">
        <v>352315</v>
      </c>
      <c r="E102" s="22">
        <v>678.48822700000005</v>
      </c>
      <c r="F102" s="23">
        <v>5.2752142205537998E-2</v>
      </c>
      <c r="G102" s="22"/>
    </row>
    <row r="103" spans="1:9" x14ac:dyDescent="0.2">
      <c r="A103" s="20" t="s">
        <v>29</v>
      </c>
      <c r="B103" s="20"/>
      <c r="C103" s="20"/>
      <c r="D103" s="20"/>
      <c r="E103" s="25">
        <f>SUM(E7:E102)</f>
        <v>1215046.7426149996</v>
      </c>
      <c r="F103" s="26">
        <f>SUM(F7:F102)</f>
        <v>94.469315755426095</v>
      </c>
      <c r="G103" s="22"/>
      <c r="H103" s="14"/>
      <c r="I103" s="14"/>
    </row>
    <row r="104" spans="1:9" x14ac:dyDescent="0.2">
      <c r="A104" s="21"/>
      <c r="B104" s="21"/>
      <c r="C104" s="21"/>
      <c r="D104" s="21"/>
      <c r="E104" s="22"/>
      <c r="F104" s="23"/>
      <c r="G104" s="22"/>
    </row>
    <row r="105" spans="1:9" x14ac:dyDescent="0.2">
      <c r="A105" s="20" t="s">
        <v>30</v>
      </c>
      <c r="B105" s="21"/>
      <c r="C105" s="21"/>
      <c r="D105" s="21"/>
      <c r="E105" s="22"/>
      <c r="F105" s="23"/>
      <c r="G105" s="22"/>
    </row>
    <row r="106" spans="1:9" x14ac:dyDescent="0.2">
      <c r="A106" s="20" t="s">
        <v>35</v>
      </c>
      <c r="B106" s="21"/>
      <c r="C106" s="21"/>
      <c r="D106" s="21"/>
      <c r="E106" s="22"/>
      <c r="F106" s="23"/>
      <c r="G106" s="22"/>
    </row>
    <row r="107" spans="1:9" x14ac:dyDescent="0.2">
      <c r="A107" s="21" t="s">
        <v>701</v>
      </c>
      <c r="B107" s="21" t="s">
        <v>700</v>
      </c>
      <c r="C107" s="21" t="s">
        <v>37</v>
      </c>
      <c r="D107" s="24">
        <v>2500000</v>
      </c>
      <c r="E107" s="22">
        <v>2460.9074999999998</v>
      </c>
      <c r="F107" s="23">
        <v>0.19133440674229299</v>
      </c>
      <c r="G107" s="22">
        <v>6.5148000000000001</v>
      </c>
    </row>
    <row r="108" spans="1:9" x14ac:dyDescent="0.2">
      <c r="A108" s="20" t="s">
        <v>29</v>
      </c>
      <c r="B108" s="20"/>
      <c r="C108" s="20"/>
      <c r="D108" s="20"/>
      <c r="E108" s="25">
        <f>SUM(E106:E107)</f>
        <v>2460.9074999999998</v>
      </c>
      <c r="F108" s="26">
        <f>SUM(F106:F107)</f>
        <v>0.19133440674229299</v>
      </c>
      <c r="G108" s="22"/>
      <c r="H108" s="14"/>
      <c r="I108" s="14"/>
    </row>
    <row r="109" spans="1:9" x14ac:dyDescent="0.2">
      <c r="A109" s="21"/>
      <c r="B109" s="21"/>
      <c r="C109" s="21"/>
      <c r="D109" s="21"/>
      <c r="E109" s="22"/>
      <c r="F109" s="23"/>
      <c r="G109" s="22"/>
    </row>
    <row r="110" spans="1:9" x14ac:dyDescent="0.2">
      <c r="A110" s="20" t="s">
        <v>39</v>
      </c>
      <c r="B110" s="20"/>
      <c r="C110" s="20"/>
      <c r="D110" s="20"/>
      <c r="E110" s="25">
        <f>E103+E108</f>
        <v>1217507.6501149996</v>
      </c>
      <c r="F110" s="57">
        <f>F103+F108</f>
        <v>94.660650162168395</v>
      </c>
      <c r="G110" s="22"/>
      <c r="H110" s="14"/>
      <c r="I110" s="14"/>
    </row>
    <row r="111" spans="1:9" x14ac:dyDescent="0.2">
      <c r="A111" s="20"/>
      <c r="B111" s="20"/>
      <c r="C111" s="20"/>
      <c r="D111" s="20"/>
      <c r="E111" s="25"/>
      <c r="F111" s="57"/>
      <c r="G111" s="22"/>
      <c r="H111" s="14"/>
      <c r="I111" s="14"/>
    </row>
    <row r="112" spans="1:9" x14ac:dyDescent="0.2">
      <c r="A112" s="20" t="s">
        <v>41</v>
      </c>
      <c r="B112" s="20"/>
      <c r="C112" s="20"/>
      <c r="D112" s="20"/>
      <c r="E112" s="25">
        <f>E114-(E103+E108)</f>
        <v>68673.723063000478</v>
      </c>
      <c r="F112" s="57">
        <f>F114-(F103+F108)</f>
        <v>5.3393498378316053</v>
      </c>
      <c r="G112" s="22"/>
      <c r="H112" s="14"/>
      <c r="I112" s="14"/>
    </row>
    <row r="113" spans="1:9" x14ac:dyDescent="0.2">
      <c r="A113" s="20"/>
      <c r="B113" s="20"/>
      <c r="C113" s="20"/>
      <c r="D113" s="20"/>
      <c r="E113" s="25"/>
      <c r="F113" s="57"/>
      <c r="G113" s="20"/>
      <c r="H113" s="14"/>
      <c r="I113" s="14"/>
    </row>
    <row r="114" spans="1:9" x14ac:dyDescent="0.2">
      <c r="A114" s="27" t="s">
        <v>40</v>
      </c>
      <c r="B114" s="27"/>
      <c r="C114" s="27"/>
      <c r="D114" s="27"/>
      <c r="E114" s="28">
        <v>1286181.3731780001</v>
      </c>
      <c r="F114" s="29">
        <v>100</v>
      </c>
      <c r="G114" s="27"/>
      <c r="H114" s="14"/>
      <c r="I114" s="14"/>
    </row>
    <row r="116" spans="1:9" x14ac:dyDescent="0.2">
      <c r="A116" s="7" t="s">
        <v>1335</v>
      </c>
    </row>
    <row r="117" spans="1:9" x14ac:dyDescent="0.2">
      <c r="A117" s="14" t="s">
        <v>43</v>
      </c>
    </row>
    <row r="118" spans="1:9" x14ac:dyDescent="0.2">
      <c r="A118" s="14" t="s">
        <v>44</v>
      </c>
    </row>
    <row r="119" spans="1:9" x14ac:dyDescent="0.2">
      <c r="A119" s="14" t="s">
        <v>45</v>
      </c>
      <c r="B119" s="14"/>
      <c r="C119" s="30" t="s">
        <v>47</v>
      </c>
      <c r="D119" s="14" t="s">
        <v>46</v>
      </c>
    </row>
    <row r="120" spans="1:9" x14ac:dyDescent="0.2">
      <c r="A120" s="7" t="s">
        <v>48</v>
      </c>
      <c r="C120" s="31">
        <v>186.32859999999999</v>
      </c>
      <c r="D120" s="31">
        <v>163.6696</v>
      </c>
    </row>
    <row r="121" spans="1:9" x14ac:dyDescent="0.2">
      <c r="A121" s="7" t="s">
        <v>49</v>
      </c>
      <c r="C121" s="31">
        <v>57.372700000000002</v>
      </c>
      <c r="D121" s="31">
        <v>50.395699999999998</v>
      </c>
    </row>
    <row r="122" spans="1:9" x14ac:dyDescent="0.2">
      <c r="A122" s="7" t="s">
        <v>50</v>
      </c>
      <c r="C122" s="31">
        <v>209.21870000000001</v>
      </c>
      <c r="D122" s="31">
        <v>184.5488</v>
      </c>
    </row>
    <row r="123" spans="1:9" x14ac:dyDescent="0.2">
      <c r="A123" s="7" t="s">
        <v>51</v>
      </c>
      <c r="C123" s="31">
        <v>67.461500000000001</v>
      </c>
      <c r="D123" s="31">
        <v>59.505299999999998</v>
      </c>
    </row>
    <row r="125" spans="1:9" x14ac:dyDescent="0.2">
      <c r="A125" s="7" t="s">
        <v>52</v>
      </c>
    </row>
    <row r="127" spans="1:9" x14ac:dyDescent="0.2">
      <c r="A127" s="14" t="s">
        <v>53</v>
      </c>
      <c r="D127" s="30" t="s">
        <v>54</v>
      </c>
    </row>
    <row r="129" spans="1:9" x14ac:dyDescent="0.2">
      <c r="A129" s="14" t="s">
        <v>348</v>
      </c>
      <c r="D129" s="52">
        <v>0.11</v>
      </c>
    </row>
    <row r="131" spans="1:9" x14ac:dyDescent="0.2">
      <c r="A131" s="88" t="s">
        <v>56</v>
      </c>
      <c r="B131" s="88"/>
      <c r="C131" s="88"/>
      <c r="D131" s="30" t="s">
        <v>54</v>
      </c>
    </row>
    <row r="133" spans="1:9" x14ac:dyDescent="0.2">
      <c r="A133" s="14" t="s">
        <v>943</v>
      </c>
      <c r="B133" s="63"/>
      <c r="C133" s="63"/>
      <c r="D133" s="14"/>
      <c r="E133" s="14"/>
      <c r="F133" s="14"/>
      <c r="H133" s="14"/>
      <c r="I133" s="14"/>
    </row>
    <row r="134" spans="1:9" x14ac:dyDescent="0.2">
      <c r="A134" s="64"/>
      <c r="G134" s="11"/>
    </row>
    <row r="135" spans="1:9" x14ac:dyDescent="0.2">
      <c r="A135" s="63" t="s">
        <v>948</v>
      </c>
      <c r="G135" s="11"/>
    </row>
    <row r="136" spans="1:9" x14ac:dyDescent="0.2">
      <c r="A136" s="65"/>
      <c r="G136" s="11"/>
    </row>
    <row r="137" spans="1:9" x14ac:dyDescent="0.2">
      <c r="A137" s="66"/>
      <c r="G137" s="11"/>
    </row>
    <row r="138" spans="1:9" x14ac:dyDescent="0.2">
      <c r="A138" s="66"/>
      <c r="G138" s="11"/>
    </row>
    <row r="139" spans="1:9" x14ac:dyDescent="0.2">
      <c r="A139" s="66"/>
      <c r="G139" s="11"/>
    </row>
    <row r="140" spans="1:9" x14ac:dyDescent="0.2">
      <c r="A140" s="66"/>
      <c r="G140" s="11"/>
    </row>
    <row r="141" spans="1:9" x14ac:dyDescent="0.2">
      <c r="A141" s="66"/>
      <c r="G141" s="11"/>
    </row>
    <row r="142" spans="1:9" x14ac:dyDescent="0.2">
      <c r="A142" s="66"/>
      <c r="G142" s="11"/>
    </row>
    <row r="143" spans="1:9" x14ac:dyDescent="0.2">
      <c r="A143" s="66"/>
      <c r="G143" s="11"/>
    </row>
    <row r="144" spans="1:9" x14ac:dyDescent="0.2">
      <c r="A144" s="66"/>
      <c r="G144" s="11"/>
    </row>
    <row r="145" spans="1:7" x14ac:dyDescent="0.2">
      <c r="A145" s="66"/>
      <c r="G145" s="11"/>
    </row>
    <row r="146" spans="1:7" x14ac:dyDescent="0.2">
      <c r="A146" s="66"/>
      <c r="G146" s="11"/>
    </row>
    <row r="147" spans="1:7" x14ac:dyDescent="0.2">
      <c r="A147" s="66"/>
      <c r="G147" s="11"/>
    </row>
    <row r="148" spans="1:7" x14ac:dyDescent="0.2">
      <c r="A148" s="66"/>
      <c r="G148" s="11"/>
    </row>
    <row r="149" spans="1:7" x14ac:dyDescent="0.2">
      <c r="A149" s="66"/>
      <c r="G149" s="11"/>
    </row>
    <row r="150" spans="1:7" x14ac:dyDescent="0.2">
      <c r="A150" s="66"/>
      <c r="G150" s="11"/>
    </row>
    <row r="151" spans="1:7" x14ac:dyDescent="0.2">
      <c r="A151" s="66"/>
      <c r="G151" s="11"/>
    </row>
    <row r="152" spans="1:7" x14ac:dyDescent="0.2">
      <c r="A152" s="66"/>
      <c r="G152" s="11"/>
    </row>
    <row r="153" spans="1:7" x14ac:dyDescent="0.2">
      <c r="A153" s="63" t="s">
        <v>959</v>
      </c>
      <c r="G153" s="11"/>
    </row>
    <row r="154" spans="1:7" x14ac:dyDescent="0.2">
      <c r="A154" s="66"/>
      <c r="G154" s="11"/>
    </row>
    <row r="155" spans="1:7" x14ac:dyDescent="0.2">
      <c r="A155" s="63" t="s">
        <v>949</v>
      </c>
      <c r="G155" s="11"/>
    </row>
    <row r="156" spans="1:7" x14ac:dyDescent="0.2">
      <c r="A156" s="66"/>
      <c r="G156" s="11"/>
    </row>
    <row r="157" spans="1:7" x14ac:dyDescent="0.2">
      <c r="A157" s="66"/>
      <c r="G157" s="11"/>
    </row>
    <row r="158" spans="1:7" x14ac:dyDescent="0.2">
      <c r="A158" s="66"/>
      <c r="G158" s="11"/>
    </row>
    <row r="159" spans="1:7" x14ac:dyDescent="0.2">
      <c r="A159" s="66"/>
      <c r="G159" s="11"/>
    </row>
    <row r="160" spans="1:7" x14ac:dyDescent="0.2">
      <c r="A160" s="66"/>
      <c r="G160" s="11"/>
    </row>
    <row r="161" spans="1:7" x14ac:dyDescent="0.2">
      <c r="A161" s="66"/>
      <c r="G161" s="11"/>
    </row>
    <row r="162" spans="1:7" x14ac:dyDescent="0.2">
      <c r="A162" s="66"/>
      <c r="G162" s="11"/>
    </row>
    <row r="163" spans="1:7" x14ac:dyDescent="0.2">
      <c r="A163" s="66"/>
      <c r="G163" s="11"/>
    </row>
    <row r="164" spans="1:7" x14ac:dyDescent="0.2">
      <c r="A164" s="66"/>
      <c r="G164" s="11"/>
    </row>
    <row r="165" spans="1:7" x14ac:dyDescent="0.2">
      <c r="A165" s="66"/>
      <c r="G165" s="11"/>
    </row>
    <row r="166" spans="1:7" x14ac:dyDescent="0.2">
      <c r="A166" s="66"/>
      <c r="G166" s="11"/>
    </row>
    <row r="167" spans="1:7" x14ac:dyDescent="0.2">
      <c r="A167" s="66"/>
      <c r="G167" s="11"/>
    </row>
    <row r="168" spans="1:7" x14ac:dyDescent="0.2">
      <c r="G168" s="11"/>
    </row>
    <row r="169" spans="1:7" x14ac:dyDescent="0.2">
      <c r="G169" s="11"/>
    </row>
    <row r="170" spans="1:7" x14ac:dyDescent="0.2">
      <c r="G170" s="11"/>
    </row>
    <row r="171" spans="1:7" x14ac:dyDescent="0.2">
      <c r="G171" s="11"/>
    </row>
    <row r="172" spans="1:7" x14ac:dyDescent="0.2">
      <c r="G172" s="11"/>
    </row>
    <row r="173" spans="1:7" x14ac:dyDescent="0.2">
      <c r="A173" s="7" t="s">
        <v>947</v>
      </c>
      <c r="G173" s="11"/>
    </row>
    <row r="174" spans="1:7" x14ac:dyDescent="0.2">
      <c r="G174" s="11"/>
    </row>
    <row r="175" spans="1:7" x14ac:dyDescent="0.2">
      <c r="G175" s="11"/>
    </row>
    <row r="176" spans="1:7" x14ac:dyDescent="0.2">
      <c r="G176" s="11"/>
    </row>
    <row r="177" spans="7:7" x14ac:dyDescent="0.2">
      <c r="G177" s="11"/>
    </row>
    <row r="178" spans="7:7" x14ac:dyDescent="0.2">
      <c r="G178" s="11"/>
    </row>
    <row r="179" spans="7:7" x14ac:dyDescent="0.2">
      <c r="G179" s="11"/>
    </row>
    <row r="180" spans="7:7" x14ac:dyDescent="0.2">
      <c r="G180" s="11"/>
    </row>
    <row r="181" spans="7:7" x14ac:dyDescent="0.2">
      <c r="G181" s="11"/>
    </row>
    <row r="182" spans="7:7" x14ac:dyDescent="0.2">
      <c r="G182" s="11"/>
    </row>
    <row r="183" spans="7:7" x14ac:dyDescent="0.2">
      <c r="G183" s="11"/>
    </row>
    <row r="184" spans="7:7" x14ac:dyDescent="0.2">
      <c r="G184" s="11"/>
    </row>
    <row r="185" spans="7:7" x14ac:dyDescent="0.2">
      <c r="G185" s="11"/>
    </row>
    <row r="186" spans="7:7" x14ac:dyDescent="0.2">
      <c r="G186" s="11"/>
    </row>
    <row r="187" spans="7:7" x14ac:dyDescent="0.2">
      <c r="G187" s="11"/>
    </row>
    <row r="188" spans="7:7" x14ac:dyDescent="0.2">
      <c r="G188" s="11"/>
    </row>
    <row r="189" spans="7:7" x14ac:dyDescent="0.2">
      <c r="G189" s="11"/>
    </row>
    <row r="190" spans="7:7" x14ac:dyDescent="0.2">
      <c r="G190" s="11"/>
    </row>
    <row r="191" spans="7:7" x14ac:dyDescent="0.2">
      <c r="G191" s="11"/>
    </row>
    <row r="192" spans="7:7" x14ac:dyDescent="0.2">
      <c r="G192" s="11"/>
    </row>
    <row r="193" spans="7:7" x14ac:dyDescent="0.2">
      <c r="G193" s="11"/>
    </row>
    <row r="194" spans="7:7" x14ac:dyDescent="0.2">
      <c r="G194" s="11"/>
    </row>
    <row r="195" spans="7:7" x14ac:dyDescent="0.2">
      <c r="G195" s="11"/>
    </row>
    <row r="196" spans="7:7" x14ac:dyDescent="0.2">
      <c r="G196" s="11"/>
    </row>
    <row r="197" spans="7:7" x14ac:dyDescent="0.2">
      <c r="G197" s="11"/>
    </row>
    <row r="198" spans="7:7" x14ac:dyDescent="0.2">
      <c r="G198" s="11"/>
    </row>
    <row r="199" spans="7:7" x14ac:dyDescent="0.2">
      <c r="G199" s="11"/>
    </row>
    <row r="200" spans="7:7" x14ac:dyDescent="0.2">
      <c r="G200" s="11"/>
    </row>
    <row r="201" spans="7:7" x14ac:dyDescent="0.2">
      <c r="G201" s="11"/>
    </row>
    <row r="202" spans="7:7" x14ac:dyDescent="0.2">
      <c r="G202" s="11"/>
    </row>
    <row r="203" spans="7:7" x14ac:dyDescent="0.2">
      <c r="G203" s="11"/>
    </row>
    <row r="204" spans="7:7" x14ac:dyDescent="0.2">
      <c r="G204" s="11"/>
    </row>
    <row r="205" spans="7:7" x14ac:dyDescent="0.2">
      <c r="G205" s="11"/>
    </row>
    <row r="206" spans="7:7" x14ac:dyDescent="0.2">
      <c r="G206" s="11"/>
    </row>
    <row r="207" spans="7:7" x14ac:dyDescent="0.2">
      <c r="G207" s="11"/>
    </row>
    <row r="208" spans="7:7" x14ac:dyDescent="0.2">
      <c r="G208" s="11"/>
    </row>
    <row r="209" spans="7:7" x14ac:dyDescent="0.2">
      <c r="G209" s="11"/>
    </row>
    <row r="210" spans="7:7" x14ac:dyDescent="0.2">
      <c r="G210" s="11"/>
    </row>
    <row r="211" spans="7:7" x14ac:dyDescent="0.2">
      <c r="G211" s="11"/>
    </row>
    <row r="212" spans="7:7" x14ac:dyDescent="0.2">
      <c r="G212" s="11"/>
    </row>
    <row r="213" spans="7:7" x14ac:dyDescent="0.2">
      <c r="G213" s="11"/>
    </row>
    <row r="214" spans="7:7" x14ac:dyDescent="0.2">
      <c r="G214" s="11"/>
    </row>
    <row r="215" spans="7:7" x14ac:dyDescent="0.2">
      <c r="G215" s="11"/>
    </row>
    <row r="216" spans="7:7" x14ac:dyDescent="0.2">
      <c r="G216" s="11"/>
    </row>
    <row r="217" spans="7:7" x14ac:dyDescent="0.2">
      <c r="G217" s="11"/>
    </row>
    <row r="218" spans="7:7" x14ac:dyDescent="0.2">
      <c r="G218" s="11"/>
    </row>
    <row r="219" spans="7:7" x14ac:dyDescent="0.2">
      <c r="G219" s="11"/>
    </row>
    <row r="220" spans="7:7" x14ac:dyDescent="0.2">
      <c r="G220" s="11"/>
    </row>
    <row r="221" spans="7:7" x14ac:dyDescent="0.2">
      <c r="G221" s="11"/>
    </row>
    <row r="222" spans="7:7" x14ac:dyDescent="0.2">
      <c r="G222" s="11"/>
    </row>
    <row r="223" spans="7:7" x14ac:dyDescent="0.2">
      <c r="G223" s="11"/>
    </row>
    <row r="224" spans="7:7" x14ac:dyDescent="0.2">
      <c r="G224" s="11"/>
    </row>
    <row r="225" spans="7:7" x14ac:dyDescent="0.2">
      <c r="G225" s="11"/>
    </row>
    <row r="226" spans="7:7" x14ac:dyDescent="0.2">
      <c r="G226" s="11"/>
    </row>
    <row r="227" spans="7:7" x14ac:dyDescent="0.2">
      <c r="G227" s="11"/>
    </row>
    <row r="228" spans="7:7" x14ac:dyDescent="0.2">
      <c r="G228" s="11"/>
    </row>
    <row r="229" spans="7:7" x14ac:dyDescent="0.2">
      <c r="G229" s="11"/>
    </row>
    <row r="230" spans="7:7" x14ac:dyDescent="0.2">
      <c r="G230" s="11"/>
    </row>
    <row r="231" spans="7:7" x14ac:dyDescent="0.2">
      <c r="G231" s="11"/>
    </row>
    <row r="232" spans="7:7" x14ac:dyDescent="0.2">
      <c r="G232" s="11"/>
    </row>
    <row r="233" spans="7:7" x14ac:dyDescent="0.2">
      <c r="G233" s="11"/>
    </row>
    <row r="234" spans="7:7" x14ac:dyDescent="0.2">
      <c r="G234" s="11"/>
    </row>
    <row r="235" spans="7:7" x14ac:dyDescent="0.2">
      <c r="G235" s="11"/>
    </row>
    <row r="236" spans="7:7" x14ac:dyDescent="0.2">
      <c r="G236" s="11"/>
    </row>
    <row r="237" spans="7:7" x14ac:dyDescent="0.2">
      <c r="G237" s="11"/>
    </row>
    <row r="238" spans="7:7" x14ac:dyDescent="0.2">
      <c r="G238" s="11"/>
    </row>
    <row r="239" spans="7:7" x14ac:dyDescent="0.2">
      <c r="G239" s="11"/>
    </row>
    <row r="240" spans="7:7" x14ac:dyDescent="0.2">
      <c r="G240" s="11"/>
    </row>
    <row r="241" spans="7:7" x14ac:dyDescent="0.2">
      <c r="G241" s="11"/>
    </row>
    <row r="242" spans="7:7" x14ac:dyDescent="0.2">
      <c r="G242" s="11"/>
    </row>
    <row r="243" spans="7:7" x14ac:dyDescent="0.2">
      <c r="G243" s="11"/>
    </row>
    <row r="244" spans="7:7" x14ac:dyDescent="0.2">
      <c r="G244" s="11"/>
    </row>
    <row r="245" spans="7:7" x14ac:dyDescent="0.2">
      <c r="G245" s="11"/>
    </row>
    <row r="246" spans="7:7" x14ac:dyDescent="0.2">
      <c r="G246" s="11"/>
    </row>
    <row r="247" spans="7:7" x14ac:dyDescent="0.2">
      <c r="G247" s="11"/>
    </row>
    <row r="248" spans="7:7" x14ac:dyDescent="0.2">
      <c r="G248" s="11"/>
    </row>
    <row r="249" spans="7:7" x14ac:dyDescent="0.2">
      <c r="G249" s="11"/>
    </row>
    <row r="250" spans="7:7" x14ac:dyDescent="0.2">
      <c r="G250" s="11"/>
    </row>
    <row r="251" spans="7:7" x14ac:dyDescent="0.2">
      <c r="G251" s="11"/>
    </row>
    <row r="252" spans="7:7" x14ac:dyDescent="0.2">
      <c r="G252" s="11"/>
    </row>
    <row r="253" spans="7:7" x14ac:dyDescent="0.2">
      <c r="G253" s="11"/>
    </row>
    <row r="254" spans="7:7" x14ac:dyDescent="0.2">
      <c r="G254" s="11"/>
    </row>
    <row r="255" spans="7:7" x14ac:dyDescent="0.2">
      <c r="G255" s="11"/>
    </row>
    <row r="256" spans="7:7" x14ac:dyDescent="0.2">
      <c r="G256" s="11"/>
    </row>
    <row r="257" spans="7:7" x14ac:dyDescent="0.2">
      <c r="G257" s="11"/>
    </row>
    <row r="258" spans="7:7" x14ac:dyDescent="0.2">
      <c r="G258" s="11"/>
    </row>
    <row r="259" spans="7:7" x14ac:dyDescent="0.2">
      <c r="G259" s="11"/>
    </row>
    <row r="260" spans="7:7" x14ac:dyDescent="0.2">
      <c r="G260" s="11"/>
    </row>
    <row r="261" spans="7:7" x14ac:dyDescent="0.2">
      <c r="G261" s="11"/>
    </row>
    <row r="262" spans="7:7" x14ac:dyDescent="0.2">
      <c r="G262" s="11"/>
    </row>
    <row r="263" spans="7:7" x14ac:dyDescent="0.2">
      <c r="G263" s="11"/>
    </row>
    <row r="264" spans="7:7" x14ac:dyDescent="0.2">
      <c r="G264" s="11"/>
    </row>
    <row r="265" spans="7:7" x14ac:dyDescent="0.2">
      <c r="G265" s="11"/>
    </row>
    <row r="266" spans="7:7" x14ac:dyDescent="0.2">
      <c r="G266" s="11"/>
    </row>
    <row r="267" spans="7:7" x14ac:dyDescent="0.2">
      <c r="G267" s="11"/>
    </row>
    <row r="268" spans="7:7" x14ac:dyDescent="0.2">
      <c r="G268" s="11"/>
    </row>
    <row r="269" spans="7:7" x14ac:dyDescent="0.2">
      <c r="G269" s="11"/>
    </row>
  </sheetData>
  <mergeCells count="2">
    <mergeCell ref="A1:F1"/>
    <mergeCell ref="A131:C131"/>
  </mergeCells>
  <conditionalFormatting sqref="F2:F3 F5:F132">
    <cfRule type="cellIs" dxfId="64" priority="3" stopIfTrue="1" operator="between">
      <formula>0.009</formula>
      <formula>-0.009</formula>
    </cfRule>
  </conditionalFormatting>
  <conditionalFormatting sqref="F270:F65537">
    <cfRule type="cellIs" dxfId="63" priority="1" stopIfTrue="1" operator="between">
      <formula>0.009</formula>
      <formula>-0.009</formula>
    </cfRule>
  </conditionalFormatting>
  <conditionalFormatting sqref="F134:G169">
    <cfRule type="cellIs" dxfId="62" priority="2" stopIfTrue="1" operator="between">
      <formula>0.009</formula>
      <formula>-0.009</formula>
    </cfRule>
  </conditionalFormatting>
  <hyperlinks>
    <hyperlink ref="A134" r:id="rId1" tooltip="https://www.franklintempletonindia.com/downloadsServlet/pdf/product-labels-jg9o5k7l" display="https://www.franklintempletonindia.com/downloadsServlet/pdf/product-labels-jg9o5k7l" xr:uid="{00000000-0004-0000-13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60"/>
  <sheetViews>
    <sheetView workbookViewId="0">
      <selection sqref="A1:F1"/>
    </sheetView>
  </sheetViews>
  <sheetFormatPr defaultColWidth="9.109375" defaultRowHeight="10.199999999999999" x14ac:dyDescent="0.2"/>
  <cols>
    <col min="1" max="1" width="38.6640625" style="7" bestFit="1" customWidth="1"/>
    <col min="2" max="2" width="32.109375" style="7" bestFit="1" customWidth="1"/>
    <col min="3" max="3" width="35.44140625" style="7" bestFit="1" customWidth="1"/>
    <col min="4" max="4" width="15.109375" style="7" bestFit="1" customWidth="1"/>
    <col min="5" max="5" width="30" style="10" customWidth="1"/>
    <col min="6" max="6" width="14.6640625" style="11" bestFit="1" customWidth="1"/>
    <col min="7" max="16384" width="9.109375" style="7"/>
  </cols>
  <sheetData>
    <row r="1" spans="1:6" s="1" customFormat="1" ht="13.8" x14ac:dyDescent="0.2">
      <c r="A1" s="82" t="s">
        <v>16</v>
      </c>
      <c r="B1" s="83"/>
      <c r="C1" s="83"/>
      <c r="D1" s="83"/>
      <c r="E1" s="83"/>
      <c r="F1" s="83"/>
    </row>
    <row r="2" spans="1:6" s="1" customFormat="1" ht="11.4" x14ac:dyDescent="0.2">
      <c r="E2" s="5"/>
      <c r="F2" s="9"/>
    </row>
    <row r="3" spans="1:6" s="1" customFormat="1" ht="12" x14ac:dyDescent="0.2">
      <c r="A3" s="8" t="s">
        <v>7</v>
      </c>
      <c r="B3" s="2"/>
      <c r="C3" s="3"/>
      <c r="D3" s="3"/>
      <c r="E3" s="4"/>
      <c r="F3" s="9"/>
    </row>
    <row r="4" spans="1:6" s="1" customFormat="1" ht="28.5" customHeight="1" x14ac:dyDescent="0.2">
      <c r="A4" s="6" t="s">
        <v>2</v>
      </c>
      <c r="B4" s="6" t="s">
        <v>0</v>
      </c>
      <c r="C4" s="13" t="s">
        <v>493</v>
      </c>
      <c r="D4" s="13" t="s">
        <v>1</v>
      </c>
      <c r="E4" s="53" t="s">
        <v>6</v>
      </c>
      <c r="F4" s="12" t="s">
        <v>3</v>
      </c>
    </row>
    <row r="5" spans="1:6" x14ac:dyDescent="0.2">
      <c r="A5" s="16" t="s">
        <v>106</v>
      </c>
      <c r="B5" s="17"/>
      <c r="C5" s="17"/>
      <c r="D5" s="17"/>
      <c r="E5" s="18"/>
      <c r="F5" s="19"/>
    </row>
    <row r="6" spans="1:6" x14ac:dyDescent="0.2">
      <c r="A6" s="20" t="s">
        <v>26</v>
      </c>
      <c r="B6" s="21"/>
      <c r="C6" s="21"/>
      <c r="D6" s="21"/>
      <c r="E6" s="22"/>
      <c r="F6" s="23"/>
    </row>
    <row r="7" spans="1:6" x14ac:dyDescent="0.2">
      <c r="A7" s="21" t="s">
        <v>703</v>
      </c>
      <c r="B7" s="21" t="s">
        <v>702</v>
      </c>
      <c r="C7" s="21" t="s">
        <v>109</v>
      </c>
      <c r="D7" s="24">
        <v>21939752</v>
      </c>
      <c r="E7" s="22">
        <v>41073.409720000003</v>
      </c>
      <c r="F7" s="23">
        <v>3.52389299565698</v>
      </c>
    </row>
    <row r="8" spans="1:6" x14ac:dyDescent="0.2">
      <c r="A8" s="21" t="s">
        <v>705</v>
      </c>
      <c r="B8" s="21" t="s">
        <v>704</v>
      </c>
      <c r="C8" s="21" t="s">
        <v>114</v>
      </c>
      <c r="D8" s="24">
        <v>439990</v>
      </c>
      <c r="E8" s="22">
        <v>26542.836739999999</v>
      </c>
      <c r="F8" s="23">
        <v>2.2772425545037698</v>
      </c>
    </row>
    <row r="9" spans="1:6" x14ac:dyDescent="0.2">
      <c r="A9" s="21" t="s">
        <v>554</v>
      </c>
      <c r="B9" s="21" t="s">
        <v>553</v>
      </c>
      <c r="C9" s="21" t="s">
        <v>114</v>
      </c>
      <c r="D9" s="24">
        <v>901105</v>
      </c>
      <c r="E9" s="22">
        <v>25843.240849999998</v>
      </c>
      <c r="F9" s="23">
        <v>2.2172207283790901</v>
      </c>
    </row>
    <row r="10" spans="1:6" x14ac:dyDescent="0.2">
      <c r="A10" s="21" t="s">
        <v>584</v>
      </c>
      <c r="B10" s="21" t="s">
        <v>583</v>
      </c>
      <c r="C10" s="21" t="s">
        <v>212</v>
      </c>
      <c r="D10" s="24">
        <v>1100123</v>
      </c>
      <c r="E10" s="22">
        <v>25584.460490000001</v>
      </c>
      <c r="F10" s="23">
        <v>2.1950186685979798</v>
      </c>
    </row>
    <row r="11" spans="1:6" x14ac:dyDescent="0.2">
      <c r="A11" s="21" t="s">
        <v>707</v>
      </c>
      <c r="B11" s="21" t="s">
        <v>706</v>
      </c>
      <c r="C11" s="21" t="s">
        <v>167</v>
      </c>
      <c r="D11" s="24">
        <v>164000</v>
      </c>
      <c r="E11" s="22">
        <v>24576.957999999999</v>
      </c>
      <c r="F11" s="23">
        <v>2.10857999716016</v>
      </c>
    </row>
    <row r="12" spans="1:6" x14ac:dyDescent="0.2">
      <c r="A12" s="21" t="s">
        <v>709</v>
      </c>
      <c r="B12" s="21" t="s">
        <v>708</v>
      </c>
      <c r="C12" s="21" t="s">
        <v>464</v>
      </c>
      <c r="D12" s="24">
        <v>1311228</v>
      </c>
      <c r="E12" s="22">
        <v>23727.326270000001</v>
      </c>
      <c r="F12" s="23">
        <v>2.0356858468413699</v>
      </c>
    </row>
    <row r="13" spans="1:6" x14ac:dyDescent="0.2">
      <c r="A13" s="21" t="s">
        <v>711</v>
      </c>
      <c r="B13" s="21" t="s">
        <v>710</v>
      </c>
      <c r="C13" s="21" t="s">
        <v>150</v>
      </c>
      <c r="D13" s="24">
        <v>1641580</v>
      </c>
      <c r="E13" s="22">
        <v>23692.924139999999</v>
      </c>
      <c r="F13" s="23">
        <v>2.0327343162582299</v>
      </c>
    </row>
    <row r="14" spans="1:6" x14ac:dyDescent="0.2">
      <c r="A14" s="21" t="s">
        <v>428</v>
      </c>
      <c r="B14" s="21" t="s">
        <v>427</v>
      </c>
      <c r="C14" s="21" t="s">
        <v>144</v>
      </c>
      <c r="D14" s="24">
        <v>2153205</v>
      </c>
      <c r="E14" s="22">
        <v>22850.888060000001</v>
      </c>
      <c r="F14" s="23">
        <v>1.96049183469581</v>
      </c>
    </row>
    <row r="15" spans="1:6" x14ac:dyDescent="0.2">
      <c r="A15" s="21" t="s">
        <v>160</v>
      </c>
      <c r="B15" s="21" t="s">
        <v>159</v>
      </c>
      <c r="C15" s="21" t="s">
        <v>161</v>
      </c>
      <c r="D15" s="24">
        <v>1300578</v>
      </c>
      <c r="E15" s="22">
        <v>22458.3809</v>
      </c>
      <c r="F15" s="23">
        <v>1.9268166847314401</v>
      </c>
    </row>
    <row r="16" spans="1:6" x14ac:dyDescent="0.2">
      <c r="A16" s="21" t="s">
        <v>199</v>
      </c>
      <c r="B16" s="21" t="s">
        <v>198</v>
      </c>
      <c r="C16" s="21" t="s">
        <v>200</v>
      </c>
      <c r="D16" s="24">
        <v>1631918</v>
      </c>
      <c r="E16" s="22">
        <v>22185.925210000001</v>
      </c>
      <c r="F16" s="23">
        <v>1.90344135007666</v>
      </c>
    </row>
    <row r="17" spans="1:6" x14ac:dyDescent="0.2">
      <c r="A17" s="21" t="s">
        <v>166</v>
      </c>
      <c r="B17" s="21" t="s">
        <v>165</v>
      </c>
      <c r="C17" s="21" t="s">
        <v>167</v>
      </c>
      <c r="D17" s="24">
        <v>6391052</v>
      </c>
      <c r="E17" s="22">
        <v>21946.87257</v>
      </c>
      <c r="F17" s="23">
        <v>1.88293182994108</v>
      </c>
    </row>
    <row r="18" spans="1:6" x14ac:dyDescent="0.2">
      <c r="A18" s="21" t="s">
        <v>548</v>
      </c>
      <c r="B18" s="21" t="s">
        <v>547</v>
      </c>
      <c r="C18" s="21" t="s">
        <v>114</v>
      </c>
      <c r="D18" s="24">
        <v>262965</v>
      </c>
      <c r="E18" s="22">
        <v>21731.033149999999</v>
      </c>
      <c r="F18" s="23">
        <v>1.8644138879073</v>
      </c>
    </row>
    <row r="19" spans="1:6" x14ac:dyDescent="0.2">
      <c r="A19" s="21" t="s">
        <v>713</v>
      </c>
      <c r="B19" s="21" t="s">
        <v>712</v>
      </c>
      <c r="C19" s="21" t="s">
        <v>147</v>
      </c>
      <c r="D19" s="24">
        <v>442739</v>
      </c>
      <c r="E19" s="22">
        <v>21405.766540000001</v>
      </c>
      <c r="F19" s="23">
        <v>1.83650764061705</v>
      </c>
    </row>
    <row r="20" spans="1:6" x14ac:dyDescent="0.2">
      <c r="A20" s="21" t="s">
        <v>415</v>
      </c>
      <c r="B20" s="21" t="s">
        <v>414</v>
      </c>
      <c r="C20" s="21" t="s">
        <v>205</v>
      </c>
      <c r="D20" s="24">
        <v>1399891</v>
      </c>
      <c r="E20" s="22">
        <v>21132.05459</v>
      </c>
      <c r="F20" s="23">
        <v>1.8130245251414201</v>
      </c>
    </row>
    <row r="21" spans="1:6" x14ac:dyDescent="0.2">
      <c r="A21" s="21" t="s">
        <v>108</v>
      </c>
      <c r="B21" s="21" t="s">
        <v>107</v>
      </c>
      <c r="C21" s="21" t="s">
        <v>109</v>
      </c>
      <c r="D21" s="24">
        <v>1223175</v>
      </c>
      <c r="E21" s="22">
        <v>20778.685310000001</v>
      </c>
      <c r="F21" s="23">
        <v>1.7827072094093901</v>
      </c>
    </row>
    <row r="22" spans="1:6" x14ac:dyDescent="0.2">
      <c r="A22" s="21" t="s">
        <v>460</v>
      </c>
      <c r="B22" s="21" t="s">
        <v>459</v>
      </c>
      <c r="C22" s="21" t="s">
        <v>461</v>
      </c>
      <c r="D22" s="24">
        <v>3326225</v>
      </c>
      <c r="E22" s="22">
        <v>19613.085709999999</v>
      </c>
      <c r="F22" s="23">
        <v>1.68270459715534</v>
      </c>
    </row>
    <row r="23" spans="1:6" x14ac:dyDescent="0.2">
      <c r="A23" s="21" t="s">
        <v>209</v>
      </c>
      <c r="B23" s="21" t="s">
        <v>208</v>
      </c>
      <c r="C23" s="21" t="s">
        <v>120</v>
      </c>
      <c r="D23" s="24">
        <v>1444590</v>
      </c>
      <c r="E23" s="22">
        <v>19572.749909999999</v>
      </c>
      <c r="F23" s="23">
        <v>1.6792439873821801</v>
      </c>
    </row>
    <row r="24" spans="1:6" x14ac:dyDescent="0.2">
      <c r="A24" s="21" t="s">
        <v>715</v>
      </c>
      <c r="B24" s="21" t="s">
        <v>714</v>
      </c>
      <c r="C24" s="21" t="s">
        <v>172</v>
      </c>
      <c r="D24" s="24">
        <v>1692030</v>
      </c>
      <c r="E24" s="22">
        <v>18878.82473</v>
      </c>
      <c r="F24" s="23">
        <v>1.61970867979555</v>
      </c>
    </row>
    <row r="25" spans="1:6" x14ac:dyDescent="0.2">
      <c r="A25" s="21" t="s">
        <v>717</v>
      </c>
      <c r="B25" s="21" t="s">
        <v>716</v>
      </c>
      <c r="C25" s="21" t="s">
        <v>200</v>
      </c>
      <c r="D25" s="24">
        <v>1132124</v>
      </c>
      <c r="E25" s="22">
        <v>18587.21183</v>
      </c>
      <c r="F25" s="23">
        <v>1.5946897523980299</v>
      </c>
    </row>
    <row r="26" spans="1:6" x14ac:dyDescent="0.2">
      <c r="A26" s="21" t="s">
        <v>719</v>
      </c>
      <c r="B26" s="21" t="s">
        <v>718</v>
      </c>
      <c r="C26" s="21" t="s">
        <v>167</v>
      </c>
      <c r="D26" s="24">
        <v>1444026</v>
      </c>
      <c r="E26" s="22">
        <v>18207.001820000001</v>
      </c>
      <c r="F26" s="23">
        <v>1.5620696363606399</v>
      </c>
    </row>
    <row r="27" spans="1:6" x14ac:dyDescent="0.2">
      <c r="A27" s="21" t="s">
        <v>432</v>
      </c>
      <c r="B27" s="21" t="s">
        <v>431</v>
      </c>
      <c r="C27" s="21" t="s">
        <v>205</v>
      </c>
      <c r="D27" s="24">
        <v>617366</v>
      </c>
      <c r="E27" s="22">
        <v>17990.353920000001</v>
      </c>
      <c r="F27" s="23">
        <v>1.54348233078902</v>
      </c>
    </row>
    <row r="28" spans="1:6" x14ac:dyDescent="0.2">
      <c r="A28" s="21" t="s">
        <v>214</v>
      </c>
      <c r="B28" s="21" t="s">
        <v>213</v>
      </c>
      <c r="C28" s="21" t="s">
        <v>194</v>
      </c>
      <c r="D28" s="24">
        <v>541027</v>
      </c>
      <c r="E28" s="22">
        <v>17973.457969999999</v>
      </c>
      <c r="F28" s="23">
        <v>1.5420327428374501</v>
      </c>
    </row>
    <row r="29" spans="1:6" x14ac:dyDescent="0.2">
      <c r="A29" s="21" t="s">
        <v>721</v>
      </c>
      <c r="B29" s="21" t="s">
        <v>720</v>
      </c>
      <c r="C29" s="21" t="s">
        <v>130</v>
      </c>
      <c r="D29" s="24">
        <v>828517</v>
      </c>
      <c r="E29" s="22">
        <v>17779.974819999999</v>
      </c>
      <c r="F29" s="23">
        <v>1.5254328568842099</v>
      </c>
    </row>
    <row r="30" spans="1:6" x14ac:dyDescent="0.2">
      <c r="A30" s="21" t="s">
        <v>285</v>
      </c>
      <c r="B30" s="21" t="s">
        <v>284</v>
      </c>
      <c r="C30" s="21" t="s">
        <v>217</v>
      </c>
      <c r="D30" s="24">
        <v>3950000</v>
      </c>
      <c r="E30" s="22">
        <v>17769.075000000001</v>
      </c>
      <c r="F30" s="23">
        <v>1.5244977068780701</v>
      </c>
    </row>
    <row r="31" spans="1:6" x14ac:dyDescent="0.2">
      <c r="A31" s="21" t="s">
        <v>723</v>
      </c>
      <c r="B31" s="21" t="s">
        <v>722</v>
      </c>
      <c r="C31" s="21" t="s">
        <v>200</v>
      </c>
      <c r="D31" s="24">
        <v>973135</v>
      </c>
      <c r="E31" s="22">
        <v>17639.531579999999</v>
      </c>
      <c r="F31" s="23">
        <v>1.5133835297624301</v>
      </c>
    </row>
    <row r="32" spans="1:6" x14ac:dyDescent="0.2">
      <c r="A32" s="21" t="s">
        <v>401</v>
      </c>
      <c r="B32" s="21" t="s">
        <v>400</v>
      </c>
      <c r="C32" s="21" t="s">
        <v>158</v>
      </c>
      <c r="D32" s="24">
        <v>2252118</v>
      </c>
      <c r="E32" s="22">
        <v>17221.946349999998</v>
      </c>
      <c r="F32" s="23">
        <v>1.47755680689919</v>
      </c>
    </row>
    <row r="33" spans="1:6" x14ac:dyDescent="0.2">
      <c r="A33" s="21" t="s">
        <v>725</v>
      </c>
      <c r="B33" s="21" t="s">
        <v>724</v>
      </c>
      <c r="C33" s="21" t="s">
        <v>133</v>
      </c>
      <c r="D33" s="24">
        <v>38500</v>
      </c>
      <c r="E33" s="22">
        <v>17218.566750000002</v>
      </c>
      <c r="F33" s="23">
        <v>1.4772668541329299</v>
      </c>
    </row>
    <row r="34" spans="1:6" x14ac:dyDescent="0.2">
      <c r="A34" s="21" t="s">
        <v>727</v>
      </c>
      <c r="B34" s="21" t="s">
        <v>726</v>
      </c>
      <c r="C34" s="21" t="s">
        <v>370</v>
      </c>
      <c r="D34" s="24">
        <v>2695695</v>
      </c>
      <c r="E34" s="22">
        <v>17113.619709999999</v>
      </c>
      <c r="F34" s="23">
        <v>1.4682629233248401</v>
      </c>
    </row>
    <row r="35" spans="1:6" x14ac:dyDescent="0.2">
      <c r="A35" s="21" t="s">
        <v>729</v>
      </c>
      <c r="B35" s="21" t="s">
        <v>728</v>
      </c>
      <c r="C35" s="21" t="s">
        <v>217</v>
      </c>
      <c r="D35" s="24">
        <v>5981508</v>
      </c>
      <c r="E35" s="22">
        <v>17044.307049999999</v>
      </c>
      <c r="F35" s="23">
        <v>1.46231624398292</v>
      </c>
    </row>
    <row r="36" spans="1:6" x14ac:dyDescent="0.2">
      <c r="A36" s="21" t="s">
        <v>376</v>
      </c>
      <c r="B36" s="21" t="s">
        <v>375</v>
      </c>
      <c r="C36" s="21" t="s">
        <v>136</v>
      </c>
      <c r="D36" s="24">
        <v>293937</v>
      </c>
      <c r="E36" s="22">
        <v>16910.783479999998</v>
      </c>
      <c r="F36" s="23">
        <v>1.4508605899165601</v>
      </c>
    </row>
    <row r="37" spans="1:6" x14ac:dyDescent="0.2">
      <c r="A37" s="21" t="s">
        <v>219</v>
      </c>
      <c r="B37" s="21" t="s">
        <v>218</v>
      </c>
      <c r="C37" s="21" t="s">
        <v>220</v>
      </c>
      <c r="D37" s="24">
        <v>11850000</v>
      </c>
      <c r="E37" s="22">
        <v>15952.47</v>
      </c>
      <c r="F37" s="23">
        <v>1.3686420893626301</v>
      </c>
    </row>
    <row r="38" spans="1:6" x14ac:dyDescent="0.2">
      <c r="A38" s="21" t="s">
        <v>586</v>
      </c>
      <c r="B38" s="21" t="s">
        <v>585</v>
      </c>
      <c r="C38" s="21" t="s">
        <v>109</v>
      </c>
      <c r="D38" s="24">
        <v>23580355</v>
      </c>
      <c r="E38" s="22">
        <v>15680.936079999999</v>
      </c>
      <c r="F38" s="23">
        <v>1.3453458379607099</v>
      </c>
    </row>
    <row r="39" spans="1:6" x14ac:dyDescent="0.2">
      <c r="A39" s="21" t="s">
        <v>456</v>
      </c>
      <c r="B39" s="21" t="s">
        <v>455</v>
      </c>
      <c r="C39" s="21" t="s">
        <v>109</v>
      </c>
      <c r="D39" s="24">
        <v>8960416</v>
      </c>
      <c r="E39" s="22">
        <v>15566.034680000001</v>
      </c>
      <c r="F39" s="23">
        <v>1.3354878728827799</v>
      </c>
    </row>
    <row r="40" spans="1:6" x14ac:dyDescent="0.2">
      <c r="A40" s="21" t="s">
        <v>590</v>
      </c>
      <c r="B40" s="21" t="s">
        <v>589</v>
      </c>
      <c r="C40" s="21" t="s">
        <v>167</v>
      </c>
      <c r="D40" s="24">
        <v>3063102</v>
      </c>
      <c r="E40" s="22">
        <v>15410.46616</v>
      </c>
      <c r="F40" s="23">
        <v>1.3221408724338299</v>
      </c>
    </row>
    <row r="41" spans="1:6" x14ac:dyDescent="0.2">
      <c r="A41" s="21" t="s">
        <v>731</v>
      </c>
      <c r="B41" s="21" t="s">
        <v>730</v>
      </c>
      <c r="C41" s="21" t="s">
        <v>150</v>
      </c>
      <c r="D41" s="24">
        <v>300000</v>
      </c>
      <c r="E41" s="22">
        <v>15189.15</v>
      </c>
      <c r="F41" s="23">
        <v>1.30315305351725</v>
      </c>
    </row>
    <row r="42" spans="1:6" x14ac:dyDescent="0.2">
      <c r="A42" s="21" t="s">
        <v>228</v>
      </c>
      <c r="B42" s="21" t="s">
        <v>227</v>
      </c>
      <c r="C42" s="21" t="s">
        <v>212</v>
      </c>
      <c r="D42" s="24">
        <v>530000</v>
      </c>
      <c r="E42" s="22">
        <v>14892.205</v>
      </c>
      <c r="F42" s="23">
        <v>1.2776766586250601</v>
      </c>
    </row>
    <row r="43" spans="1:6" x14ac:dyDescent="0.2">
      <c r="A43" s="21" t="s">
        <v>403</v>
      </c>
      <c r="B43" s="21" t="s">
        <v>402</v>
      </c>
      <c r="C43" s="21" t="s">
        <v>147</v>
      </c>
      <c r="D43" s="24">
        <v>1602334</v>
      </c>
      <c r="E43" s="22">
        <v>14701.41445</v>
      </c>
      <c r="F43" s="23">
        <v>1.2613077842762901</v>
      </c>
    </row>
    <row r="44" spans="1:6" x14ac:dyDescent="0.2">
      <c r="A44" s="21" t="s">
        <v>111</v>
      </c>
      <c r="B44" s="21" t="s">
        <v>110</v>
      </c>
      <c r="C44" s="21" t="s">
        <v>109</v>
      </c>
      <c r="D44" s="24">
        <v>1160566</v>
      </c>
      <c r="E44" s="22">
        <v>14539.57085</v>
      </c>
      <c r="F44" s="23">
        <v>1.2474224133679599</v>
      </c>
    </row>
    <row r="45" spans="1:6" x14ac:dyDescent="0.2">
      <c r="A45" s="21" t="s">
        <v>733</v>
      </c>
      <c r="B45" s="21" t="s">
        <v>732</v>
      </c>
      <c r="C45" s="21" t="s">
        <v>734</v>
      </c>
      <c r="D45" s="24">
        <v>400909</v>
      </c>
      <c r="E45" s="22">
        <v>14526.737160000001</v>
      </c>
      <c r="F45" s="23">
        <v>1.2463213469941701</v>
      </c>
    </row>
    <row r="46" spans="1:6" x14ac:dyDescent="0.2">
      <c r="A46" s="21" t="s">
        <v>736</v>
      </c>
      <c r="B46" s="21" t="s">
        <v>735</v>
      </c>
      <c r="C46" s="21" t="s">
        <v>194</v>
      </c>
      <c r="D46" s="24">
        <v>700000</v>
      </c>
      <c r="E46" s="22">
        <v>13926.15</v>
      </c>
      <c r="F46" s="23">
        <v>1.1947939743987801</v>
      </c>
    </row>
    <row r="47" spans="1:6" x14ac:dyDescent="0.2">
      <c r="A47" s="21" t="s">
        <v>463</v>
      </c>
      <c r="B47" s="21" t="s">
        <v>462</v>
      </c>
      <c r="C47" s="21" t="s">
        <v>464</v>
      </c>
      <c r="D47" s="24">
        <v>2300000</v>
      </c>
      <c r="E47" s="22">
        <v>13886.25</v>
      </c>
      <c r="F47" s="23">
        <v>1.1913707540845899</v>
      </c>
    </row>
    <row r="48" spans="1:6" x14ac:dyDescent="0.2">
      <c r="A48" s="21" t="s">
        <v>738</v>
      </c>
      <c r="B48" s="21" t="s">
        <v>737</v>
      </c>
      <c r="C48" s="21" t="s">
        <v>150</v>
      </c>
      <c r="D48" s="24">
        <v>52304</v>
      </c>
      <c r="E48" s="22">
        <v>13689.68283</v>
      </c>
      <c r="F48" s="23">
        <v>1.1745062746498101</v>
      </c>
    </row>
    <row r="49" spans="1:6" x14ac:dyDescent="0.2">
      <c r="A49" s="21" t="s">
        <v>740</v>
      </c>
      <c r="B49" s="21" t="s">
        <v>739</v>
      </c>
      <c r="C49" s="21" t="s">
        <v>150</v>
      </c>
      <c r="D49" s="24">
        <v>2259120</v>
      </c>
      <c r="E49" s="22">
        <v>13194.390359999999</v>
      </c>
      <c r="F49" s="23">
        <v>1.1320126594926401</v>
      </c>
    </row>
    <row r="50" spans="1:6" x14ac:dyDescent="0.2">
      <c r="A50" s="21" t="s">
        <v>742</v>
      </c>
      <c r="B50" s="21" t="s">
        <v>741</v>
      </c>
      <c r="C50" s="21" t="s">
        <v>464</v>
      </c>
      <c r="D50" s="24">
        <v>374936</v>
      </c>
      <c r="E50" s="22">
        <v>13061.832899999999</v>
      </c>
      <c r="F50" s="23">
        <v>1.12063989282923</v>
      </c>
    </row>
    <row r="51" spans="1:6" x14ac:dyDescent="0.2">
      <c r="A51" s="21" t="s">
        <v>157</v>
      </c>
      <c r="B51" s="21" t="s">
        <v>156</v>
      </c>
      <c r="C51" s="21" t="s">
        <v>158</v>
      </c>
      <c r="D51" s="24">
        <v>1837180</v>
      </c>
      <c r="E51" s="22">
        <v>12931.910019999999</v>
      </c>
      <c r="F51" s="23">
        <v>1.10949315994465</v>
      </c>
    </row>
    <row r="52" spans="1:6" x14ac:dyDescent="0.2">
      <c r="A52" s="21" t="s">
        <v>744</v>
      </c>
      <c r="B52" s="21" t="s">
        <v>743</v>
      </c>
      <c r="C52" s="21" t="s">
        <v>150</v>
      </c>
      <c r="D52" s="24">
        <v>472877</v>
      </c>
      <c r="E52" s="22">
        <v>12741.43433</v>
      </c>
      <c r="F52" s="23">
        <v>1.09315129900811</v>
      </c>
    </row>
    <row r="53" spans="1:6" x14ac:dyDescent="0.2">
      <c r="A53" s="21" t="s">
        <v>179</v>
      </c>
      <c r="B53" s="21" t="s">
        <v>178</v>
      </c>
      <c r="C53" s="21" t="s">
        <v>109</v>
      </c>
      <c r="D53" s="24">
        <v>1230366</v>
      </c>
      <c r="E53" s="22">
        <v>12195.387790000001</v>
      </c>
      <c r="F53" s="23">
        <v>1.04630323865164</v>
      </c>
    </row>
    <row r="54" spans="1:6" x14ac:dyDescent="0.2">
      <c r="A54" s="21" t="s">
        <v>196</v>
      </c>
      <c r="B54" s="21" t="s">
        <v>195</v>
      </c>
      <c r="C54" s="21" t="s">
        <v>197</v>
      </c>
      <c r="D54" s="24">
        <v>1800000</v>
      </c>
      <c r="E54" s="22">
        <v>12071.7</v>
      </c>
      <c r="F54" s="23">
        <v>1.03569144528458</v>
      </c>
    </row>
    <row r="55" spans="1:6" x14ac:dyDescent="0.2">
      <c r="A55" s="21" t="s">
        <v>580</v>
      </c>
      <c r="B55" s="21" t="s">
        <v>579</v>
      </c>
      <c r="C55" s="21" t="s">
        <v>144</v>
      </c>
      <c r="D55" s="24">
        <v>2407002</v>
      </c>
      <c r="E55" s="22">
        <v>11831.618329999999</v>
      </c>
      <c r="F55" s="23">
        <v>1.0150936395249399</v>
      </c>
    </row>
    <row r="56" spans="1:6" x14ac:dyDescent="0.2">
      <c r="A56" s="21" t="s">
        <v>380</v>
      </c>
      <c r="B56" s="21" t="s">
        <v>379</v>
      </c>
      <c r="C56" s="21" t="s">
        <v>172</v>
      </c>
      <c r="D56" s="24">
        <v>625000</v>
      </c>
      <c r="E56" s="22">
        <v>11615.625</v>
      </c>
      <c r="F56" s="23">
        <v>0.99656249278342401</v>
      </c>
    </row>
    <row r="57" spans="1:6" x14ac:dyDescent="0.2">
      <c r="A57" s="21" t="s">
        <v>302</v>
      </c>
      <c r="B57" s="21" t="s">
        <v>301</v>
      </c>
      <c r="C57" s="21" t="s">
        <v>147</v>
      </c>
      <c r="D57" s="24">
        <v>571157</v>
      </c>
      <c r="E57" s="22">
        <v>11466.83351</v>
      </c>
      <c r="F57" s="23">
        <v>0.98379692759176496</v>
      </c>
    </row>
    <row r="58" spans="1:6" x14ac:dyDescent="0.2">
      <c r="A58" s="21" t="s">
        <v>592</v>
      </c>
      <c r="B58" s="21" t="s">
        <v>591</v>
      </c>
      <c r="C58" s="21" t="s">
        <v>133</v>
      </c>
      <c r="D58" s="24">
        <v>1200000</v>
      </c>
      <c r="E58" s="22">
        <v>11184</v>
      </c>
      <c r="F58" s="23">
        <v>0.95953122791841305</v>
      </c>
    </row>
    <row r="59" spans="1:6" x14ac:dyDescent="0.2">
      <c r="A59" s="21" t="s">
        <v>746</v>
      </c>
      <c r="B59" s="21" t="s">
        <v>745</v>
      </c>
      <c r="C59" s="21" t="s">
        <v>200</v>
      </c>
      <c r="D59" s="24">
        <v>475956</v>
      </c>
      <c r="E59" s="22">
        <v>11087.15704</v>
      </c>
      <c r="F59" s="23">
        <v>0.95122258661618997</v>
      </c>
    </row>
    <row r="60" spans="1:6" x14ac:dyDescent="0.2">
      <c r="A60" s="21" t="s">
        <v>232</v>
      </c>
      <c r="B60" s="21" t="s">
        <v>231</v>
      </c>
      <c r="C60" s="21" t="s">
        <v>120</v>
      </c>
      <c r="D60" s="24">
        <v>3186566</v>
      </c>
      <c r="E60" s="22">
        <v>11063.757149999999</v>
      </c>
      <c r="F60" s="23">
        <v>0.94921499316260904</v>
      </c>
    </row>
    <row r="61" spans="1:6" x14ac:dyDescent="0.2">
      <c r="A61" s="21" t="s">
        <v>234</v>
      </c>
      <c r="B61" s="21" t="s">
        <v>233</v>
      </c>
      <c r="C61" s="21" t="s">
        <v>205</v>
      </c>
      <c r="D61" s="24">
        <v>260552</v>
      </c>
      <c r="E61" s="22">
        <v>10536.332050000001</v>
      </c>
      <c r="F61" s="23">
        <v>0.90396455916421903</v>
      </c>
    </row>
    <row r="62" spans="1:6" x14ac:dyDescent="0.2">
      <c r="A62" s="21" t="s">
        <v>216</v>
      </c>
      <c r="B62" s="21" t="s">
        <v>215</v>
      </c>
      <c r="C62" s="21" t="s">
        <v>217</v>
      </c>
      <c r="D62" s="24">
        <v>1150000</v>
      </c>
      <c r="E62" s="22">
        <v>10099.299999999999</v>
      </c>
      <c r="F62" s="23">
        <v>0.86646939646963705</v>
      </c>
    </row>
    <row r="63" spans="1:6" x14ac:dyDescent="0.2">
      <c r="A63" s="21" t="s">
        <v>183</v>
      </c>
      <c r="B63" s="21" t="s">
        <v>182</v>
      </c>
      <c r="C63" s="21" t="s">
        <v>184</v>
      </c>
      <c r="D63" s="24">
        <v>3367750</v>
      </c>
      <c r="E63" s="22">
        <v>9855.7203750000008</v>
      </c>
      <c r="F63" s="23">
        <v>0.84557148367706203</v>
      </c>
    </row>
    <row r="64" spans="1:6" x14ac:dyDescent="0.2">
      <c r="A64" s="21" t="s">
        <v>748</v>
      </c>
      <c r="B64" s="21" t="s">
        <v>747</v>
      </c>
      <c r="C64" s="21" t="s">
        <v>194</v>
      </c>
      <c r="D64" s="24">
        <v>943493</v>
      </c>
      <c r="E64" s="22">
        <v>9851.9539060000006</v>
      </c>
      <c r="F64" s="23">
        <v>0.84524833948674705</v>
      </c>
    </row>
    <row r="65" spans="1:6" x14ac:dyDescent="0.2">
      <c r="A65" s="21" t="s">
        <v>750</v>
      </c>
      <c r="B65" s="21" t="s">
        <v>749</v>
      </c>
      <c r="C65" s="21" t="s">
        <v>194</v>
      </c>
      <c r="D65" s="24">
        <v>17469870</v>
      </c>
      <c r="E65" s="22">
        <v>9805.8380309999993</v>
      </c>
      <c r="F65" s="23">
        <v>0.841291828205874</v>
      </c>
    </row>
    <row r="66" spans="1:6" x14ac:dyDescent="0.2">
      <c r="A66" s="21" t="s">
        <v>752</v>
      </c>
      <c r="B66" s="21" t="s">
        <v>751</v>
      </c>
      <c r="C66" s="21" t="s">
        <v>194</v>
      </c>
      <c r="D66" s="24">
        <v>350000</v>
      </c>
      <c r="E66" s="22">
        <v>9699.375</v>
      </c>
      <c r="F66" s="23">
        <v>0.83215783295700596</v>
      </c>
    </row>
    <row r="67" spans="1:6" x14ac:dyDescent="0.2">
      <c r="A67" s="21" t="s">
        <v>754</v>
      </c>
      <c r="B67" s="21" t="s">
        <v>753</v>
      </c>
      <c r="C67" s="21" t="s">
        <v>167</v>
      </c>
      <c r="D67" s="24">
        <v>895000</v>
      </c>
      <c r="E67" s="22">
        <v>8873.0300000000007</v>
      </c>
      <c r="F67" s="23">
        <v>0.76126156753012397</v>
      </c>
    </row>
    <row r="68" spans="1:6" x14ac:dyDescent="0.2">
      <c r="A68" s="21" t="s">
        <v>690</v>
      </c>
      <c r="B68" s="21" t="s">
        <v>689</v>
      </c>
      <c r="C68" s="21" t="s">
        <v>158</v>
      </c>
      <c r="D68" s="24">
        <v>5217419</v>
      </c>
      <c r="E68" s="22">
        <v>8799.1771439999993</v>
      </c>
      <c r="F68" s="23">
        <v>0.75492536209352201</v>
      </c>
    </row>
    <row r="69" spans="1:6" x14ac:dyDescent="0.2">
      <c r="A69" s="21" t="s">
        <v>256</v>
      </c>
      <c r="B69" s="21" t="s">
        <v>255</v>
      </c>
      <c r="C69" s="21" t="s">
        <v>184</v>
      </c>
      <c r="D69" s="24">
        <v>206300</v>
      </c>
      <c r="E69" s="22">
        <v>8121.6184000000003</v>
      </c>
      <c r="F69" s="23">
        <v>0.69679421280729403</v>
      </c>
    </row>
    <row r="70" spans="1:6" x14ac:dyDescent="0.2">
      <c r="A70" s="21" t="s">
        <v>258</v>
      </c>
      <c r="B70" s="21" t="s">
        <v>257</v>
      </c>
      <c r="C70" s="21" t="s">
        <v>125</v>
      </c>
      <c r="D70" s="24">
        <v>2249775</v>
      </c>
      <c r="E70" s="22">
        <v>8059.8189380000003</v>
      </c>
      <c r="F70" s="23">
        <v>0.69149212825279105</v>
      </c>
    </row>
    <row r="71" spans="1:6" x14ac:dyDescent="0.2">
      <c r="A71" s="21" t="s">
        <v>262</v>
      </c>
      <c r="B71" s="21" t="s">
        <v>261</v>
      </c>
      <c r="C71" s="21" t="s">
        <v>139</v>
      </c>
      <c r="D71" s="24">
        <v>2200000</v>
      </c>
      <c r="E71" s="22">
        <v>8019</v>
      </c>
      <c r="F71" s="23">
        <v>0.68799006765716597</v>
      </c>
    </row>
    <row r="72" spans="1:6" x14ac:dyDescent="0.2">
      <c r="A72" s="21" t="s">
        <v>756</v>
      </c>
      <c r="B72" s="21" t="s">
        <v>755</v>
      </c>
      <c r="C72" s="21" t="s">
        <v>205</v>
      </c>
      <c r="D72" s="24">
        <v>250000</v>
      </c>
      <c r="E72" s="22">
        <v>7144.5</v>
      </c>
      <c r="F72" s="23">
        <v>0.612962344229533</v>
      </c>
    </row>
    <row r="73" spans="1:6" x14ac:dyDescent="0.2">
      <c r="A73" s="21" t="s">
        <v>758</v>
      </c>
      <c r="B73" s="21" t="s">
        <v>757</v>
      </c>
      <c r="C73" s="21" t="s">
        <v>194</v>
      </c>
      <c r="D73" s="24">
        <v>745117</v>
      </c>
      <c r="E73" s="22">
        <v>7045.826352</v>
      </c>
      <c r="F73" s="23">
        <v>0.60449663905887596</v>
      </c>
    </row>
    <row r="74" spans="1:6" x14ac:dyDescent="0.2">
      <c r="A74" s="21" t="s">
        <v>760</v>
      </c>
      <c r="B74" s="21" t="s">
        <v>759</v>
      </c>
      <c r="C74" s="21" t="s">
        <v>147</v>
      </c>
      <c r="D74" s="24">
        <v>25000</v>
      </c>
      <c r="E74" s="22">
        <v>6948.9750000000004</v>
      </c>
      <c r="F74" s="23">
        <v>0.59618727776505298</v>
      </c>
    </row>
    <row r="75" spans="1:6" x14ac:dyDescent="0.2">
      <c r="A75" s="21" t="s">
        <v>582</v>
      </c>
      <c r="B75" s="21" t="s">
        <v>581</v>
      </c>
      <c r="C75" s="21" t="s">
        <v>109</v>
      </c>
      <c r="D75" s="24">
        <v>2630441</v>
      </c>
      <c r="E75" s="22">
        <v>6266.2365499999996</v>
      </c>
      <c r="F75" s="23">
        <v>0.53761173562667497</v>
      </c>
    </row>
    <row r="76" spans="1:6" x14ac:dyDescent="0.2">
      <c r="A76" s="21" t="s">
        <v>762</v>
      </c>
      <c r="B76" s="21" t="s">
        <v>761</v>
      </c>
      <c r="C76" s="21" t="s">
        <v>150</v>
      </c>
      <c r="D76" s="24">
        <v>300000</v>
      </c>
      <c r="E76" s="22">
        <v>6241.35</v>
      </c>
      <c r="F76" s="23">
        <v>0.53547659418531701</v>
      </c>
    </row>
    <row r="77" spans="1:6" x14ac:dyDescent="0.2">
      <c r="A77" s="21" t="s">
        <v>764</v>
      </c>
      <c r="B77" s="21" t="s">
        <v>763</v>
      </c>
      <c r="C77" s="21" t="s">
        <v>217</v>
      </c>
      <c r="D77" s="24">
        <v>800000</v>
      </c>
      <c r="E77" s="22">
        <v>6225.6</v>
      </c>
      <c r="F77" s="23">
        <v>0.534125323008661</v>
      </c>
    </row>
    <row r="78" spans="1:6" x14ac:dyDescent="0.2">
      <c r="A78" s="21" t="s">
        <v>632</v>
      </c>
      <c r="B78" s="21" t="s">
        <v>631</v>
      </c>
      <c r="C78" s="21" t="s">
        <v>194</v>
      </c>
      <c r="D78" s="24">
        <v>1496474</v>
      </c>
      <c r="E78" s="22">
        <v>5604.2951300000004</v>
      </c>
      <c r="F78" s="23">
        <v>0.48082047458029997</v>
      </c>
    </row>
    <row r="79" spans="1:6" x14ac:dyDescent="0.2">
      <c r="A79" s="21" t="s">
        <v>484</v>
      </c>
      <c r="B79" s="21" t="s">
        <v>483</v>
      </c>
      <c r="C79" s="21" t="s">
        <v>164</v>
      </c>
      <c r="D79" s="24">
        <v>2636728</v>
      </c>
      <c r="E79" s="22">
        <v>5320.9171040000001</v>
      </c>
      <c r="F79" s="23">
        <v>0.45650805815926399</v>
      </c>
    </row>
    <row r="80" spans="1:6" x14ac:dyDescent="0.2">
      <c r="A80" s="21" t="s">
        <v>766</v>
      </c>
      <c r="B80" s="21" t="s">
        <v>765</v>
      </c>
      <c r="C80" s="21" t="s">
        <v>136</v>
      </c>
      <c r="D80" s="24">
        <v>4730424</v>
      </c>
      <c r="E80" s="22">
        <v>5106.4927079999998</v>
      </c>
      <c r="F80" s="23">
        <v>0.438111518102974</v>
      </c>
    </row>
    <row r="81" spans="1:9" x14ac:dyDescent="0.2">
      <c r="A81" s="21" t="s">
        <v>768</v>
      </c>
      <c r="B81" s="21" t="s">
        <v>767</v>
      </c>
      <c r="C81" s="21" t="s">
        <v>265</v>
      </c>
      <c r="D81" s="24">
        <v>609700</v>
      </c>
      <c r="E81" s="22">
        <v>4756.2696999999998</v>
      </c>
      <c r="F81" s="23">
        <v>0.40806413676253001</v>
      </c>
    </row>
    <row r="82" spans="1:9" x14ac:dyDescent="0.2">
      <c r="A82" s="21" t="s">
        <v>625</v>
      </c>
      <c r="B82" s="21" t="s">
        <v>624</v>
      </c>
      <c r="C82" s="21" t="s">
        <v>237</v>
      </c>
      <c r="D82" s="24">
        <v>750000</v>
      </c>
      <c r="E82" s="22">
        <v>4737</v>
      </c>
      <c r="F82" s="23">
        <v>0.40641089294076499</v>
      </c>
    </row>
    <row r="83" spans="1:9" x14ac:dyDescent="0.2">
      <c r="A83" s="21" t="s">
        <v>654</v>
      </c>
      <c r="B83" s="21" t="s">
        <v>653</v>
      </c>
      <c r="C83" s="21" t="s">
        <v>223</v>
      </c>
      <c r="D83" s="24">
        <v>200000</v>
      </c>
      <c r="E83" s="22">
        <v>4692.2</v>
      </c>
      <c r="F83" s="23">
        <v>0.40256727714939</v>
      </c>
    </row>
    <row r="84" spans="1:9" x14ac:dyDescent="0.2">
      <c r="A84" s="21" t="s">
        <v>770</v>
      </c>
      <c r="B84" s="21" t="s">
        <v>769</v>
      </c>
      <c r="C84" s="21" t="s">
        <v>370</v>
      </c>
      <c r="D84" s="24">
        <v>124844</v>
      </c>
      <c r="E84" s="22">
        <v>2987.1423880000002</v>
      </c>
      <c r="F84" s="23">
        <v>0.25628186726795199</v>
      </c>
    </row>
    <row r="85" spans="1:9" x14ac:dyDescent="0.2">
      <c r="A85" s="21" t="s">
        <v>489</v>
      </c>
      <c r="B85" s="21" t="s">
        <v>1331</v>
      </c>
      <c r="C85" s="21" t="s">
        <v>464</v>
      </c>
      <c r="D85" s="24">
        <v>125000</v>
      </c>
      <c r="E85" s="22">
        <v>329</v>
      </c>
      <c r="F85" s="23">
        <v>2.8226553467914701E-2</v>
      </c>
    </row>
    <row r="86" spans="1:9" x14ac:dyDescent="0.2">
      <c r="A86" s="20" t="s">
        <v>29</v>
      </c>
      <c r="B86" s="20"/>
      <c r="C86" s="20"/>
      <c r="D86" s="20"/>
      <c r="E86" s="25">
        <f>SUM(E7:E85)</f>
        <v>1132584.9355859996</v>
      </c>
      <c r="F86" s="26">
        <f>SUM(F7:F85)</f>
        <v>97.170119274385797</v>
      </c>
      <c r="G86" s="14"/>
      <c r="H86" s="14"/>
      <c r="I86" s="14"/>
    </row>
    <row r="87" spans="1:9" x14ac:dyDescent="0.2">
      <c r="A87" s="21"/>
      <c r="B87" s="21"/>
      <c r="C87" s="21"/>
      <c r="D87" s="21"/>
      <c r="E87" s="22"/>
      <c r="F87" s="23"/>
    </row>
    <row r="88" spans="1:9" x14ac:dyDescent="0.2">
      <c r="A88" s="20" t="s">
        <v>327</v>
      </c>
      <c r="B88" s="21"/>
      <c r="C88" s="21"/>
      <c r="D88" s="21"/>
      <c r="E88" s="22"/>
      <c r="F88" s="23"/>
    </row>
    <row r="89" spans="1:9" x14ac:dyDescent="0.2">
      <c r="A89" s="21"/>
      <c r="B89" s="21" t="s">
        <v>328</v>
      </c>
      <c r="C89" s="21" t="s">
        <v>217</v>
      </c>
      <c r="D89" s="24">
        <v>8100</v>
      </c>
      <c r="E89" s="22">
        <v>8.0999999999999996E-4</v>
      </c>
      <c r="F89" s="23">
        <v>6.9493946227996602E-8</v>
      </c>
    </row>
    <row r="90" spans="1:9" x14ac:dyDescent="0.2">
      <c r="A90" s="20" t="s">
        <v>29</v>
      </c>
      <c r="B90" s="20"/>
      <c r="C90" s="20"/>
      <c r="D90" s="20"/>
      <c r="E90" s="25">
        <f>SUM(E88:E89)</f>
        <v>8.0999999999999996E-4</v>
      </c>
      <c r="F90" s="26">
        <f>SUM(F88:F89)</f>
        <v>6.9493946227996602E-8</v>
      </c>
      <c r="G90" s="14"/>
      <c r="H90" s="14"/>
      <c r="I90" s="14"/>
    </row>
    <row r="91" spans="1:9" x14ac:dyDescent="0.2">
      <c r="A91" s="21"/>
      <c r="B91" s="21"/>
      <c r="C91" s="21"/>
      <c r="D91" s="21"/>
      <c r="E91" s="22"/>
      <c r="F91" s="23"/>
    </row>
    <row r="92" spans="1:9" x14ac:dyDescent="0.2">
      <c r="A92" s="20" t="s">
        <v>39</v>
      </c>
      <c r="B92" s="20"/>
      <c r="C92" s="20"/>
      <c r="D92" s="20"/>
      <c r="E92" s="25">
        <f>E86+E90</f>
        <v>1132584.9363959997</v>
      </c>
      <c r="F92" s="26">
        <f>F86+F90</f>
        <v>97.170119343879747</v>
      </c>
      <c r="G92" s="14"/>
      <c r="H92" s="14"/>
      <c r="I92" s="14"/>
    </row>
    <row r="93" spans="1:9" x14ac:dyDescent="0.2">
      <c r="A93" s="20"/>
      <c r="B93" s="20"/>
      <c r="C93" s="20"/>
      <c r="D93" s="20"/>
      <c r="E93" s="25"/>
      <c r="F93" s="26"/>
      <c r="G93" s="14"/>
      <c r="H93" s="14"/>
      <c r="I93" s="14"/>
    </row>
    <row r="94" spans="1:9" x14ac:dyDescent="0.2">
      <c r="A94" s="20" t="s">
        <v>41</v>
      </c>
      <c r="B94" s="20"/>
      <c r="C94" s="20"/>
      <c r="D94" s="20"/>
      <c r="E94" s="25">
        <f>E96-(E86+E90)</f>
        <v>32984.215976700187</v>
      </c>
      <c r="F94" s="26">
        <f>F96-(F86+F90)</f>
        <v>2.8298806561202525</v>
      </c>
      <c r="G94" s="14"/>
      <c r="H94" s="14"/>
      <c r="I94" s="14"/>
    </row>
    <row r="95" spans="1:9" x14ac:dyDescent="0.2">
      <c r="A95" s="20"/>
      <c r="B95" s="20"/>
      <c r="C95" s="20"/>
      <c r="D95" s="20"/>
      <c r="E95" s="25"/>
      <c r="F95" s="26"/>
      <c r="G95" s="14"/>
      <c r="H95" s="14"/>
      <c r="I95" s="14"/>
    </row>
    <row r="96" spans="1:9" x14ac:dyDescent="0.2">
      <c r="A96" s="27" t="s">
        <v>40</v>
      </c>
      <c r="B96" s="27"/>
      <c r="C96" s="27"/>
      <c r="D96" s="27"/>
      <c r="E96" s="28">
        <v>1165569.1523726999</v>
      </c>
      <c r="F96" s="29">
        <v>100</v>
      </c>
      <c r="G96" s="14"/>
      <c r="H96" s="14"/>
      <c r="I96" s="14"/>
    </row>
    <row r="97" spans="1:6" x14ac:dyDescent="0.2">
      <c r="F97" s="15" t="s">
        <v>771</v>
      </c>
    </row>
    <row r="98" spans="1:6" x14ac:dyDescent="0.2">
      <c r="A98" s="14" t="s">
        <v>1329</v>
      </c>
      <c r="F98" s="15"/>
    </row>
    <row r="99" spans="1:6" x14ac:dyDescent="0.2">
      <c r="A99" s="14" t="s">
        <v>42</v>
      </c>
    </row>
    <row r="100" spans="1:6" x14ac:dyDescent="0.2">
      <c r="A100" s="14" t="s">
        <v>347</v>
      </c>
    </row>
    <row r="102" spans="1:6" x14ac:dyDescent="0.2">
      <c r="A102" s="14" t="s">
        <v>43</v>
      </c>
    </row>
    <row r="103" spans="1:6" x14ac:dyDescent="0.2">
      <c r="A103" s="14" t="s">
        <v>44</v>
      </c>
    </row>
    <row r="104" spans="1:6" x14ac:dyDescent="0.2">
      <c r="A104" s="14" t="s">
        <v>45</v>
      </c>
      <c r="B104" s="14"/>
      <c r="C104" s="30" t="s">
        <v>47</v>
      </c>
      <c r="D104" s="14" t="s">
        <v>46</v>
      </c>
    </row>
    <row r="105" spans="1:6" x14ac:dyDescent="0.2">
      <c r="A105" s="7" t="s">
        <v>48</v>
      </c>
      <c r="C105" s="31">
        <v>2731.6986999999999</v>
      </c>
      <c r="D105" s="31">
        <v>2560.6772999999998</v>
      </c>
    </row>
    <row r="106" spans="1:6" x14ac:dyDescent="0.2">
      <c r="A106" s="7" t="s">
        <v>49</v>
      </c>
      <c r="C106" s="31">
        <v>100.9907</v>
      </c>
      <c r="D106" s="31">
        <v>94.668099999999995</v>
      </c>
    </row>
    <row r="107" spans="1:6" x14ac:dyDescent="0.2">
      <c r="A107" s="7" t="s">
        <v>50</v>
      </c>
      <c r="C107" s="31">
        <v>3047.4904000000001</v>
      </c>
      <c r="D107" s="31">
        <v>2868.1361000000002</v>
      </c>
    </row>
    <row r="108" spans="1:6" x14ac:dyDescent="0.2">
      <c r="A108" s="7" t="s">
        <v>51</v>
      </c>
      <c r="C108" s="31">
        <v>120.3399</v>
      </c>
      <c r="D108" s="31">
        <v>113.2535</v>
      </c>
    </row>
    <row r="110" spans="1:6" x14ac:dyDescent="0.2">
      <c r="A110" s="7" t="s">
        <v>52</v>
      </c>
    </row>
    <row r="112" spans="1:6" x14ac:dyDescent="0.2">
      <c r="A112" s="14" t="s">
        <v>53</v>
      </c>
      <c r="D112" s="30" t="s">
        <v>54</v>
      </c>
    </row>
    <row r="114" spans="1:4" x14ac:dyDescent="0.2">
      <c r="A114" s="14" t="s">
        <v>348</v>
      </c>
      <c r="D114" s="52">
        <v>9.11E-2</v>
      </c>
    </row>
    <row r="116" spans="1:4" x14ac:dyDescent="0.2">
      <c r="A116" s="88" t="s">
        <v>56</v>
      </c>
      <c r="B116" s="88"/>
      <c r="C116" s="88"/>
      <c r="D116" s="30" t="s">
        <v>54</v>
      </c>
    </row>
    <row r="117" spans="1:4" x14ac:dyDescent="0.2">
      <c r="A117" s="62" t="s">
        <v>941</v>
      </c>
    </row>
    <row r="118" spans="1:4" ht="14.4" x14ac:dyDescent="0.3">
      <c r="A118" s="35" t="s">
        <v>942</v>
      </c>
    </row>
    <row r="120" spans="1:4" x14ac:dyDescent="0.2">
      <c r="A120" s="14" t="s">
        <v>943</v>
      </c>
    </row>
    <row r="121" spans="1:4" x14ac:dyDescent="0.2">
      <c r="A121" s="14"/>
    </row>
    <row r="122" spans="1:4" x14ac:dyDescent="0.2">
      <c r="A122" s="63" t="s">
        <v>948</v>
      </c>
    </row>
    <row r="123" spans="1:4" x14ac:dyDescent="0.2">
      <c r="A123" s="65"/>
    </row>
    <row r="124" spans="1:4" x14ac:dyDescent="0.2">
      <c r="A124" s="66"/>
    </row>
    <row r="125" spans="1:4" x14ac:dyDescent="0.2">
      <c r="A125" s="66"/>
    </row>
    <row r="126" spans="1:4" x14ac:dyDescent="0.2">
      <c r="A126" s="66"/>
    </row>
    <row r="127" spans="1:4" x14ac:dyDescent="0.2">
      <c r="A127" s="66"/>
    </row>
    <row r="128" spans="1:4" x14ac:dyDescent="0.2">
      <c r="A128" s="66"/>
    </row>
    <row r="129" spans="1:1" x14ac:dyDescent="0.2">
      <c r="A129" s="66"/>
    </row>
    <row r="130" spans="1:1" x14ac:dyDescent="0.2">
      <c r="A130" s="66"/>
    </row>
    <row r="131" spans="1:1" x14ac:dyDescent="0.2">
      <c r="A131" s="66"/>
    </row>
    <row r="132" spans="1:1" x14ac:dyDescent="0.2">
      <c r="A132" s="66"/>
    </row>
    <row r="133" spans="1:1" x14ac:dyDescent="0.2">
      <c r="A133" s="66"/>
    </row>
    <row r="134" spans="1:1" x14ac:dyDescent="0.2">
      <c r="A134" s="66"/>
    </row>
    <row r="135" spans="1:1" x14ac:dyDescent="0.2">
      <c r="A135" s="66"/>
    </row>
    <row r="136" spans="1:1" x14ac:dyDescent="0.2">
      <c r="A136" s="66"/>
    </row>
    <row r="137" spans="1:1" x14ac:dyDescent="0.2">
      <c r="A137" s="66"/>
    </row>
    <row r="138" spans="1:1" x14ac:dyDescent="0.2">
      <c r="A138" s="66"/>
    </row>
    <row r="139" spans="1:1" x14ac:dyDescent="0.2">
      <c r="A139" s="66"/>
    </row>
    <row r="140" spans="1:1" x14ac:dyDescent="0.2">
      <c r="A140" s="63" t="s">
        <v>960</v>
      </c>
    </row>
    <row r="141" spans="1:1" x14ac:dyDescent="0.2">
      <c r="A141" s="66"/>
    </row>
    <row r="142" spans="1:1" x14ac:dyDescent="0.2">
      <c r="A142" s="63" t="s">
        <v>949</v>
      </c>
    </row>
    <row r="143" spans="1:1" x14ac:dyDescent="0.2">
      <c r="A143" s="66"/>
    </row>
    <row r="144" spans="1:1" x14ac:dyDescent="0.2">
      <c r="A144" s="66"/>
    </row>
    <row r="145" spans="1:1" x14ac:dyDescent="0.2">
      <c r="A145" s="66"/>
    </row>
    <row r="146" spans="1:1" x14ac:dyDescent="0.2">
      <c r="A146" s="66"/>
    </row>
    <row r="147" spans="1:1" x14ac:dyDescent="0.2">
      <c r="A147" s="66"/>
    </row>
    <row r="148" spans="1:1" x14ac:dyDescent="0.2">
      <c r="A148" s="66"/>
    </row>
    <row r="149" spans="1:1" x14ac:dyDescent="0.2">
      <c r="A149" s="66"/>
    </row>
    <row r="150" spans="1:1" x14ac:dyDescent="0.2">
      <c r="A150" s="66"/>
    </row>
    <row r="151" spans="1:1" x14ac:dyDescent="0.2">
      <c r="A151" s="66"/>
    </row>
    <row r="152" spans="1:1" x14ac:dyDescent="0.2">
      <c r="A152" s="66"/>
    </row>
    <row r="153" spans="1:1" x14ac:dyDescent="0.2">
      <c r="A153" s="66"/>
    </row>
    <row r="154" spans="1:1" x14ac:dyDescent="0.2">
      <c r="A154" s="66"/>
    </row>
    <row r="160" spans="1:1" x14ac:dyDescent="0.2">
      <c r="A160" s="7" t="s">
        <v>947</v>
      </c>
    </row>
  </sheetData>
  <mergeCells count="2">
    <mergeCell ref="A1:F1"/>
    <mergeCell ref="A116:C116"/>
  </mergeCells>
  <conditionalFormatting sqref="F2:F3">
    <cfRule type="cellIs" dxfId="61" priority="4" stopIfTrue="1" operator="between">
      <formula>0.009</formula>
      <formula>-0.009</formula>
    </cfRule>
  </conditionalFormatting>
  <conditionalFormatting sqref="F5:F153">
    <cfRule type="cellIs" dxfId="60" priority="1" stopIfTrue="1" operator="between">
      <formula>0.009</formula>
      <formula>-0.009</formula>
    </cfRule>
  </conditionalFormatting>
  <conditionalFormatting sqref="F255:F256">
    <cfRule type="cellIs" dxfId="59" priority="2" stopIfTrue="1" operator="between">
      <formula>0.009</formula>
      <formula>-0.009</formula>
    </cfRule>
  </conditionalFormatting>
  <conditionalFormatting sqref="F259:F65537">
    <cfRule type="cellIs" dxfId="58" priority="3" stopIfTrue="1" operator="between">
      <formula>0.009</formula>
      <formula>-0.009</formula>
    </cfRule>
  </conditionalFormatting>
  <hyperlinks>
    <hyperlink ref="A118" r:id="rId1" xr:uid="{00000000-0004-0000-14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55"/>
  <sheetViews>
    <sheetView workbookViewId="0">
      <selection sqref="A1:F1"/>
    </sheetView>
  </sheetViews>
  <sheetFormatPr defaultColWidth="9.109375" defaultRowHeight="10.199999999999999" x14ac:dyDescent="0.2"/>
  <cols>
    <col min="1" max="1" width="38.6640625" style="7" bestFit="1" customWidth="1"/>
    <col min="2" max="2" width="37" style="7" bestFit="1" customWidth="1"/>
    <col min="3" max="3" width="25.109375" style="7" bestFit="1" customWidth="1"/>
    <col min="4" max="4" width="15.109375" style="7" bestFit="1" customWidth="1"/>
    <col min="5" max="5" width="30" style="10" customWidth="1"/>
    <col min="6" max="6" width="13.5546875" style="11" bestFit="1" customWidth="1"/>
    <col min="7" max="16384" width="9.109375" style="7"/>
  </cols>
  <sheetData>
    <row r="1" spans="1:7" s="1" customFormat="1" ht="13.8" x14ac:dyDescent="0.2">
      <c r="A1" s="82" t="s">
        <v>17</v>
      </c>
      <c r="B1" s="83"/>
      <c r="C1" s="83"/>
      <c r="D1" s="83"/>
      <c r="E1" s="83"/>
      <c r="F1" s="83"/>
    </row>
    <row r="2" spans="1:7" s="1" customFormat="1" ht="11.4" x14ac:dyDescent="0.2">
      <c r="E2" s="5"/>
      <c r="F2" s="9"/>
    </row>
    <row r="3" spans="1:7" s="1" customFormat="1" ht="12" x14ac:dyDescent="0.2">
      <c r="A3" s="8" t="s">
        <v>7</v>
      </c>
      <c r="B3" s="2"/>
      <c r="C3" s="3"/>
      <c r="D3" s="3"/>
      <c r="E3" s="4"/>
      <c r="F3" s="9"/>
    </row>
    <row r="4" spans="1:7" s="1" customFormat="1" ht="28.5" customHeight="1" x14ac:dyDescent="0.2">
      <c r="A4" s="6" t="s">
        <v>2</v>
      </c>
      <c r="B4" s="6" t="s">
        <v>0</v>
      </c>
      <c r="C4" s="13" t="s">
        <v>4</v>
      </c>
      <c r="D4" s="13" t="s">
        <v>1</v>
      </c>
      <c r="E4" s="53" t="s">
        <v>6</v>
      </c>
      <c r="F4" s="12" t="s">
        <v>3</v>
      </c>
      <c r="G4" s="12" t="s">
        <v>5</v>
      </c>
    </row>
    <row r="5" spans="1:7" x14ac:dyDescent="0.2">
      <c r="A5" s="16" t="s">
        <v>106</v>
      </c>
      <c r="B5" s="17"/>
      <c r="C5" s="17"/>
      <c r="D5" s="17"/>
      <c r="E5" s="18"/>
      <c r="F5" s="19"/>
      <c r="G5" s="18"/>
    </row>
    <row r="6" spans="1:7" x14ac:dyDescent="0.2">
      <c r="A6" s="20" t="s">
        <v>26</v>
      </c>
      <c r="B6" s="21"/>
      <c r="C6" s="21"/>
      <c r="D6" s="21"/>
      <c r="E6" s="22"/>
      <c r="F6" s="23"/>
      <c r="G6" s="22"/>
    </row>
    <row r="7" spans="1:7" x14ac:dyDescent="0.2">
      <c r="A7" s="21" t="s">
        <v>124</v>
      </c>
      <c r="B7" s="21" t="s">
        <v>123</v>
      </c>
      <c r="C7" s="21" t="s">
        <v>125</v>
      </c>
      <c r="D7" s="24">
        <v>1987098</v>
      </c>
      <c r="E7" s="22">
        <v>25138.7768</v>
      </c>
      <c r="F7" s="23">
        <v>4.22608420805087</v>
      </c>
      <c r="G7" s="22"/>
    </row>
    <row r="8" spans="1:7" x14ac:dyDescent="0.2">
      <c r="A8" s="21" t="s">
        <v>119</v>
      </c>
      <c r="B8" s="21" t="s">
        <v>118</v>
      </c>
      <c r="C8" s="21" t="s">
        <v>120</v>
      </c>
      <c r="D8" s="24">
        <v>1342233</v>
      </c>
      <c r="E8" s="22">
        <v>21828.735280000001</v>
      </c>
      <c r="F8" s="23">
        <v>3.6696325434788402</v>
      </c>
      <c r="G8" s="22"/>
    </row>
    <row r="9" spans="1:7" x14ac:dyDescent="0.2">
      <c r="A9" s="21" t="s">
        <v>554</v>
      </c>
      <c r="B9" s="21" t="s">
        <v>553</v>
      </c>
      <c r="C9" s="21" t="s">
        <v>114</v>
      </c>
      <c r="D9" s="24">
        <v>710533</v>
      </c>
      <c r="E9" s="22">
        <v>20377.731169999999</v>
      </c>
      <c r="F9" s="23">
        <v>3.4257039862592999</v>
      </c>
      <c r="G9" s="22"/>
    </row>
    <row r="10" spans="1:7" x14ac:dyDescent="0.2">
      <c r="A10" s="21" t="s">
        <v>252</v>
      </c>
      <c r="B10" s="21" t="s">
        <v>251</v>
      </c>
      <c r="C10" s="21" t="s">
        <v>153</v>
      </c>
      <c r="D10" s="24">
        <v>637966</v>
      </c>
      <c r="E10" s="22">
        <v>19074.226449999998</v>
      </c>
      <c r="F10" s="23">
        <v>3.20657157754514</v>
      </c>
      <c r="G10" s="22"/>
    </row>
    <row r="11" spans="1:7" x14ac:dyDescent="0.2">
      <c r="A11" s="21" t="s">
        <v>108</v>
      </c>
      <c r="B11" s="21" t="s">
        <v>107</v>
      </c>
      <c r="C11" s="21" t="s">
        <v>109</v>
      </c>
      <c r="D11" s="24">
        <v>1058931</v>
      </c>
      <c r="E11" s="22">
        <v>17988.590359999998</v>
      </c>
      <c r="F11" s="23">
        <v>3.0240651027019001</v>
      </c>
      <c r="G11" s="22"/>
    </row>
    <row r="12" spans="1:7" x14ac:dyDescent="0.2">
      <c r="A12" s="21" t="s">
        <v>186</v>
      </c>
      <c r="B12" s="21" t="s">
        <v>185</v>
      </c>
      <c r="C12" s="21" t="s">
        <v>158</v>
      </c>
      <c r="D12" s="24">
        <v>12833401</v>
      </c>
      <c r="E12" s="22">
        <v>17479.09216</v>
      </c>
      <c r="F12" s="23">
        <v>2.93841327030843</v>
      </c>
      <c r="G12" s="22"/>
    </row>
    <row r="13" spans="1:7" x14ac:dyDescent="0.2">
      <c r="A13" s="21" t="s">
        <v>207</v>
      </c>
      <c r="B13" s="21" t="s">
        <v>206</v>
      </c>
      <c r="C13" s="21" t="s">
        <v>114</v>
      </c>
      <c r="D13" s="24">
        <v>2076823</v>
      </c>
      <c r="E13" s="22">
        <v>16843.034530000001</v>
      </c>
      <c r="F13" s="23">
        <v>2.8314855097837701</v>
      </c>
      <c r="G13" s="22"/>
    </row>
    <row r="14" spans="1:7" x14ac:dyDescent="0.2">
      <c r="A14" s="21" t="s">
        <v>388</v>
      </c>
      <c r="B14" s="21" t="s">
        <v>387</v>
      </c>
      <c r="C14" s="21" t="s">
        <v>136</v>
      </c>
      <c r="D14" s="24">
        <v>216138</v>
      </c>
      <c r="E14" s="22">
        <v>16693.850709999999</v>
      </c>
      <c r="F14" s="23">
        <v>2.8064061914535801</v>
      </c>
      <c r="G14" s="22"/>
    </row>
    <row r="15" spans="1:7" x14ac:dyDescent="0.2">
      <c r="A15" s="21" t="s">
        <v>415</v>
      </c>
      <c r="B15" s="21" t="s">
        <v>414</v>
      </c>
      <c r="C15" s="21" t="s">
        <v>205</v>
      </c>
      <c r="D15" s="24">
        <v>998385</v>
      </c>
      <c r="E15" s="22">
        <v>15071.12077</v>
      </c>
      <c r="F15" s="23">
        <v>2.5336087746212201</v>
      </c>
      <c r="G15" s="22"/>
    </row>
    <row r="16" spans="1:7" x14ac:dyDescent="0.2">
      <c r="A16" s="21" t="s">
        <v>580</v>
      </c>
      <c r="B16" s="21" t="s">
        <v>579</v>
      </c>
      <c r="C16" s="21" t="s">
        <v>144</v>
      </c>
      <c r="D16" s="24">
        <v>3049105</v>
      </c>
      <c r="E16" s="22">
        <v>14987.87563</v>
      </c>
      <c r="F16" s="23">
        <v>2.5196144194324299</v>
      </c>
      <c r="G16" s="22"/>
    </row>
    <row r="17" spans="1:7" x14ac:dyDescent="0.2">
      <c r="A17" s="21" t="s">
        <v>419</v>
      </c>
      <c r="B17" s="21" t="s">
        <v>418</v>
      </c>
      <c r="C17" s="21" t="s">
        <v>194</v>
      </c>
      <c r="D17" s="24">
        <v>10203812</v>
      </c>
      <c r="E17" s="22">
        <v>14413.904829999999</v>
      </c>
      <c r="F17" s="23">
        <v>2.4231240868653199</v>
      </c>
      <c r="G17" s="22"/>
    </row>
    <row r="18" spans="1:7" x14ac:dyDescent="0.2">
      <c r="A18" s="21" t="s">
        <v>160</v>
      </c>
      <c r="B18" s="21" t="s">
        <v>159</v>
      </c>
      <c r="C18" s="21" t="s">
        <v>161</v>
      </c>
      <c r="D18" s="24">
        <v>833638</v>
      </c>
      <c r="E18" s="22">
        <v>14395.260979999999</v>
      </c>
      <c r="F18" s="23">
        <v>2.4199898659487999</v>
      </c>
      <c r="G18" s="22"/>
    </row>
    <row r="19" spans="1:7" x14ac:dyDescent="0.2">
      <c r="A19" s="21" t="s">
        <v>111</v>
      </c>
      <c r="B19" s="21" t="s">
        <v>110</v>
      </c>
      <c r="C19" s="21" t="s">
        <v>109</v>
      </c>
      <c r="D19" s="24">
        <v>1148695</v>
      </c>
      <c r="E19" s="22">
        <v>14390.85096</v>
      </c>
      <c r="F19" s="23">
        <v>2.4192484967076702</v>
      </c>
      <c r="G19" s="22"/>
    </row>
    <row r="20" spans="1:7" x14ac:dyDescent="0.2">
      <c r="A20" s="21" t="s">
        <v>135</v>
      </c>
      <c r="B20" s="21" t="s">
        <v>134</v>
      </c>
      <c r="C20" s="21" t="s">
        <v>136</v>
      </c>
      <c r="D20" s="24">
        <v>6398413</v>
      </c>
      <c r="E20" s="22">
        <v>14098.903050000001</v>
      </c>
      <c r="F20" s="23">
        <v>2.3701690819915</v>
      </c>
      <c r="G20" s="22"/>
    </row>
    <row r="21" spans="1:7" x14ac:dyDescent="0.2">
      <c r="A21" s="21" t="s">
        <v>176</v>
      </c>
      <c r="B21" s="21" t="s">
        <v>175</v>
      </c>
      <c r="C21" s="21" t="s">
        <v>177</v>
      </c>
      <c r="D21" s="24">
        <v>561754</v>
      </c>
      <c r="E21" s="22">
        <v>13868.58275</v>
      </c>
      <c r="F21" s="23">
        <v>2.33144989567757</v>
      </c>
      <c r="G21" s="22"/>
    </row>
    <row r="22" spans="1:7" x14ac:dyDescent="0.2">
      <c r="A22" s="21" t="s">
        <v>773</v>
      </c>
      <c r="B22" s="21" t="s">
        <v>772</v>
      </c>
      <c r="C22" s="21" t="s">
        <v>212</v>
      </c>
      <c r="D22" s="24">
        <v>1303298</v>
      </c>
      <c r="E22" s="22">
        <v>13023.85691</v>
      </c>
      <c r="F22" s="23">
        <v>2.18944288551323</v>
      </c>
      <c r="G22" s="22"/>
    </row>
    <row r="23" spans="1:7" x14ac:dyDescent="0.2">
      <c r="A23" s="21" t="s">
        <v>552</v>
      </c>
      <c r="B23" s="21" t="s">
        <v>551</v>
      </c>
      <c r="C23" s="21" t="s">
        <v>114</v>
      </c>
      <c r="D23" s="24">
        <v>759719</v>
      </c>
      <c r="E23" s="22">
        <v>12925.85907</v>
      </c>
      <c r="F23" s="23">
        <v>2.1729684513217098</v>
      </c>
      <c r="G23" s="22"/>
    </row>
    <row r="24" spans="1:7" x14ac:dyDescent="0.2">
      <c r="A24" s="21" t="s">
        <v>273</v>
      </c>
      <c r="B24" s="21" t="s">
        <v>272</v>
      </c>
      <c r="C24" s="21" t="s">
        <v>150</v>
      </c>
      <c r="D24" s="24">
        <v>823394</v>
      </c>
      <c r="E24" s="22">
        <v>12181.29084</v>
      </c>
      <c r="F24" s="23">
        <v>2.0477989546650801</v>
      </c>
      <c r="G24" s="22"/>
    </row>
    <row r="25" spans="1:7" x14ac:dyDescent="0.2">
      <c r="A25" s="21" t="s">
        <v>598</v>
      </c>
      <c r="B25" s="21" t="s">
        <v>597</v>
      </c>
      <c r="C25" s="21" t="s">
        <v>237</v>
      </c>
      <c r="D25" s="24">
        <v>2005931</v>
      </c>
      <c r="E25" s="22">
        <v>10672.55589</v>
      </c>
      <c r="F25" s="23">
        <v>1.7941652557362799</v>
      </c>
      <c r="G25" s="22"/>
    </row>
    <row r="26" spans="1:7" x14ac:dyDescent="0.2">
      <c r="A26" s="21" t="s">
        <v>463</v>
      </c>
      <c r="B26" s="21" t="s">
        <v>462</v>
      </c>
      <c r="C26" s="21" t="s">
        <v>464</v>
      </c>
      <c r="D26" s="24">
        <v>1735467</v>
      </c>
      <c r="E26" s="22">
        <v>10477.882009999999</v>
      </c>
      <c r="F26" s="23">
        <v>1.7614385953846901</v>
      </c>
      <c r="G26" s="22"/>
    </row>
    <row r="27" spans="1:7" x14ac:dyDescent="0.2">
      <c r="A27" s="21" t="s">
        <v>468</v>
      </c>
      <c r="B27" s="21" t="s">
        <v>467</v>
      </c>
      <c r="C27" s="21" t="s">
        <v>150</v>
      </c>
      <c r="D27" s="24">
        <v>1791060</v>
      </c>
      <c r="E27" s="22">
        <v>10147.25043</v>
      </c>
      <c r="F27" s="23">
        <v>1.7058560620722201</v>
      </c>
      <c r="G27" s="22"/>
    </row>
    <row r="28" spans="1:7" x14ac:dyDescent="0.2">
      <c r="A28" s="21" t="s">
        <v>232</v>
      </c>
      <c r="B28" s="21" t="s">
        <v>231</v>
      </c>
      <c r="C28" s="21" t="s">
        <v>120</v>
      </c>
      <c r="D28" s="24">
        <v>2808852</v>
      </c>
      <c r="E28" s="22">
        <v>9752.3341440000004</v>
      </c>
      <c r="F28" s="23">
        <v>1.63946661547962</v>
      </c>
      <c r="G28" s="22"/>
    </row>
    <row r="29" spans="1:7" x14ac:dyDescent="0.2">
      <c r="A29" s="21" t="s">
        <v>146</v>
      </c>
      <c r="B29" s="21" t="s">
        <v>145</v>
      </c>
      <c r="C29" s="21" t="s">
        <v>147</v>
      </c>
      <c r="D29" s="24">
        <v>84775</v>
      </c>
      <c r="E29" s="22">
        <v>9738.4857379999994</v>
      </c>
      <c r="F29" s="23">
        <v>1.6371385575009501</v>
      </c>
      <c r="G29" s="22"/>
    </row>
    <row r="30" spans="1:7" x14ac:dyDescent="0.2">
      <c r="A30" s="21" t="s">
        <v>775</v>
      </c>
      <c r="B30" s="21" t="s">
        <v>774</v>
      </c>
      <c r="C30" s="21" t="s">
        <v>461</v>
      </c>
      <c r="D30" s="24">
        <v>831075</v>
      </c>
      <c r="E30" s="22">
        <v>9318.4284380000008</v>
      </c>
      <c r="F30" s="23">
        <v>1.56652265060422</v>
      </c>
      <c r="G30" s="22"/>
    </row>
    <row r="31" spans="1:7" x14ac:dyDescent="0.2">
      <c r="A31" s="21" t="s">
        <v>204</v>
      </c>
      <c r="B31" s="21" t="s">
        <v>203</v>
      </c>
      <c r="C31" s="21" t="s">
        <v>205</v>
      </c>
      <c r="D31" s="24">
        <v>1001916</v>
      </c>
      <c r="E31" s="22">
        <v>9051.8101019999995</v>
      </c>
      <c r="F31" s="23">
        <v>1.5217013950470899</v>
      </c>
      <c r="G31" s="22"/>
    </row>
    <row r="32" spans="1:7" x14ac:dyDescent="0.2">
      <c r="A32" s="21" t="s">
        <v>644</v>
      </c>
      <c r="B32" s="21" t="s">
        <v>643</v>
      </c>
      <c r="C32" s="21" t="s">
        <v>194</v>
      </c>
      <c r="D32" s="24">
        <v>1625022</v>
      </c>
      <c r="E32" s="22">
        <v>8206.3611000000001</v>
      </c>
      <c r="F32" s="23">
        <v>1.37957281399121</v>
      </c>
      <c r="G32" s="22"/>
    </row>
    <row r="33" spans="1:7" x14ac:dyDescent="0.2">
      <c r="A33" s="21" t="s">
        <v>143</v>
      </c>
      <c r="B33" s="21" t="s">
        <v>142</v>
      </c>
      <c r="C33" s="21" t="s">
        <v>144</v>
      </c>
      <c r="D33" s="24">
        <v>117160</v>
      </c>
      <c r="E33" s="22">
        <v>7979.1818000000003</v>
      </c>
      <c r="F33" s="23">
        <v>1.34138166174207</v>
      </c>
      <c r="G33" s="22"/>
    </row>
    <row r="34" spans="1:7" x14ac:dyDescent="0.2">
      <c r="A34" s="21" t="s">
        <v>719</v>
      </c>
      <c r="B34" s="21" t="s">
        <v>718</v>
      </c>
      <c r="C34" s="21" t="s">
        <v>167</v>
      </c>
      <c r="D34" s="24">
        <v>631608</v>
      </c>
      <c r="E34" s="22">
        <v>7963.6294680000001</v>
      </c>
      <c r="F34" s="23">
        <v>1.3387671564625701</v>
      </c>
      <c r="G34" s="22"/>
    </row>
    <row r="35" spans="1:7" x14ac:dyDescent="0.2">
      <c r="A35" s="21" t="s">
        <v>230</v>
      </c>
      <c r="B35" s="21" t="s">
        <v>229</v>
      </c>
      <c r="C35" s="21" t="s">
        <v>150</v>
      </c>
      <c r="D35" s="24">
        <v>3407626</v>
      </c>
      <c r="E35" s="22">
        <v>7936.3609539999998</v>
      </c>
      <c r="F35" s="23">
        <v>1.3341830417576599</v>
      </c>
      <c r="G35" s="22"/>
    </row>
    <row r="36" spans="1:7" x14ac:dyDescent="0.2">
      <c r="A36" s="21" t="s">
        <v>138</v>
      </c>
      <c r="B36" s="21" t="s">
        <v>137</v>
      </c>
      <c r="C36" s="21" t="s">
        <v>139</v>
      </c>
      <c r="D36" s="24">
        <v>2432445</v>
      </c>
      <c r="E36" s="22">
        <v>7881.1217999999999</v>
      </c>
      <c r="F36" s="23">
        <v>1.32489677782196</v>
      </c>
      <c r="G36" s="22"/>
    </row>
    <row r="37" spans="1:7" x14ac:dyDescent="0.2">
      <c r="A37" s="21" t="s">
        <v>166</v>
      </c>
      <c r="B37" s="21" t="s">
        <v>165</v>
      </c>
      <c r="C37" s="21" t="s">
        <v>167</v>
      </c>
      <c r="D37" s="24">
        <v>2272055</v>
      </c>
      <c r="E37" s="22">
        <v>7802.2368699999997</v>
      </c>
      <c r="F37" s="23">
        <v>1.3116354183064001</v>
      </c>
      <c r="G37" s="22"/>
    </row>
    <row r="38" spans="1:7" x14ac:dyDescent="0.2">
      <c r="A38" s="21" t="s">
        <v>690</v>
      </c>
      <c r="B38" s="21" t="s">
        <v>689</v>
      </c>
      <c r="C38" s="21" t="s">
        <v>158</v>
      </c>
      <c r="D38" s="24">
        <v>4558919</v>
      </c>
      <c r="E38" s="22">
        <v>7688.6168939999998</v>
      </c>
      <c r="F38" s="23">
        <v>1.29253474407261</v>
      </c>
      <c r="G38" s="22"/>
    </row>
    <row r="39" spans="1:7" x14ac:dyDescent="0.2">
      <c r="A39" s="21" t="s">
        <v>171</v>
      </c>
      <c r="B39" s="21" t="s">
        <v>170</v>
      </c>
      <c r="C39" s="21" t="s">
        <v>172</v>
      </c>
      <c r="D39" s="24">
        <v>1143404</v>
      </c>
      <c r="E39" s="22">
        <v>7295.4892220000002</v>
      </c>
      <c r="F39" s="23">
        <v>1.22644598169548</v>
      </c>
      <c r="G39" s="22"/>
    </row>
    <row r="40" spans="1:7" x14ac:dyDescent="0.2">
      <c r="A40" s="21" t="s">
        <v>283</v>
      </c>
      <c r="B40" s="21" t="s">
        <v>282</v>
      </c>
      <c r="C40" s="21" t="s">
        <v>217</v>
      </c>
      <c r="D40" s="24">
        <v>548693</v>
      </c>
      <c r="E40" s="22">
        <v>7055.3689409999997</v>
      </c>
      <c r="F40" s="23">
        <v>1.1860793188446901</v>
      </c>
      <c r="G40" s="22"/>
    </row>
    <row r="41" spans="1:7" x14ac:dyDescent="0.2">
      <c r="A41" s="21" t="s">
        <v>777</v>
      </c>
      <c r="B41" s="21" t="s">
        <v>776</v>
      </c>
      <c r="C41" s="21" t="s">
        <v>144</v>
      </c>
      <c r="D41" s="24">
        <v>941015</v>
      </c>
      <c r="E41" s="22">
        <v>7026.0884980000001</v>
      </c>
      <c r="F41" s="23">
        <v>1.18115697840022</v>
      </c>
      <c r="G41" s="22"/>
    </row>
    <row r="42" spans="1:7" x14ac:dyDescent="0.2">
      <c r="A42" s="21" t="s">
        <v>544</v>
      </c>
      <c r="B42" s="21" t="s">
        <v>543</v>
      </c>
      <c r="C42" s="21" t="s">
        <v>114</v>
      </c>
      <c r="D42" s="24">
        <v>786828</v>
      </c>
      <c r="E42" s="22">
        <v>6845.4035999999996</v>
      </c>
      <c r="F42" s="23">
        <v>1.1507820082835001</v>
      </c>
      <c r="G42" s="22"/>
    </row>
    <row r="43" spans="1:7" x14ac:dyDescent="0.2">
      <c r="A43" s="21" t="s">
        <v>779</v>
      </c>
      <c r="B43" s="21" t="s">
        <v>778</v>
      </c>
      <c r="C43" s="21" t="s">
        <v>158</v>
      </c>
      <c r="D43" s="24">
        <v>430261</v>
      </c>
      <c r="E43" s="22">
        <v>6703.8966410000003</v>
      </c>
      <c r="F43" s="23">
        <v>1.12699324841197</v>
      </c>
      <c r="G43" s="22"/>
    </row>
    <row r="44" spans="1:7" x14ac:dyDescent="0.2">
      <c r="A44" s="21" t="s">
        <v>174</v>
      </c>
      <c r="B44" s="21" t="s">
        <v>173</v>
      </c>
      <c r="C44" s="21" t="s">
        <v>150</v>
      </c>
      <c r="D44" s="24">
        <v>538539</v>
      </c>
      <c r="E44" s="22">
        <v>6613.52819</v>
      </c>
      <c r="F44" s="23">
        <v>1.1118013921527901</v>
      </c>
      <c r="G44" s="22"/>
    </row>
    <row r="45" spans="1:7" x14ac:dyDescent="0.2">
      <c r="A45" s="21" t="s">
        <v>781</v>
      </c>
      <c r="B45" s="21" t="s">
        <v>780</v>
      </c>
      <c r="C45" s="21" t="s">
        <v>117</v>
      </c>
      <c r="D45" s="24">
        <v>554027</v>
      </c>
      <c r="E45" s="22">
        <v>6416.4637009999997</v>
      </c>
      <c r="F45" s="23">
        <v>1.0786728460999599</v>
      </c>
      <c r="G45" s="22"/>
    </row>
    <row r="46" spans="1:7" x14ac:dyDescent="0.2">
      <c r="A46" s="21" t="s">
        <v>116</v>
      </c>
      <c r="B46" s="21" t="s">
        <v>115</v>
      </c>
      <c r="C46" s="21" t="s">
        <v>117</v>
      </c>
      <c r="D46" s="24">
        <v>166745</v>
      </c>
      <c r="E46" s="22">
        <v>5948.4611299999997</v>
      </c>
      <c r="F46" s="23">
        <v>0.99999685122696202</v>
      </c>
      <c r="G46" s="22"/>
    </row>
    <row r="47" spans="1:7" x14ac:dyDescent="0.2">
      <c r="A47" s="21" t="s">
        <v>600</v>
      </c>
      <c r="B47" s="21" t="s">
        <v>599</v>
      </c>
      <c r="C47" s="21" t="s">
        <v>205</v>
      </c>
      <c r="D47" s="24">
        <v>456360</v>
      </c>
      <c r="E47" s="22">
        <v>5415.6241200000004</v>
      </c>
      <c r="F47" s="23">
        <v>0.91042152736211801</v>
      </c>
      <c r="G47" s="22"/>
    </row>
    <row r="48" spans="1:7" x14ac:dyDescent="0.2">
      <c r="A48" s="21" t="s">
        <v>209</v>
      </c>
      <c r="B48" s="21" t="s">
        <v>208</v>
      </c>
      <c r="C48" s="21" t="s">
        <v>120</v>
      </c>
      <c r="D48" s="24">
        <v>392045</v>
      </c>
      <c r="E48" s="22">
        <v>5311.8177050000004</v>
      </c>
      <c r="F48" s="23">
        <v>0.89297061260138499</v>
      </c>
      <c r="G48" s="22"/>
    </row>
    <row r="49" spans="1:7" x14ac:dyDescent="0.2">
      <c r="A49" s="21" t="s">
        <v>746</v>
      </c>
      <c r="B49" s="21" t="s">
        <v>745</v>
      </c>
      <c r="C49" s="21" t="s">
        <v>200</v>
      </c>
      <c r="D49" s="24">
        <v>227077</v>
      </c>
      <c r="E49" s="22">
        <v>5289.6451770000003</v>
      </c>
      <c r="F49" s="23">
        <v>0.88924318500302402</v>
      </c>
      <c r="G49" s="22"/>
    </row>
    <row r="50" spans="1:7" x14ac:dyDescent="0.2">
      <c r="A50" s="21" t="s">
        <v>660</v>
      </c>
      <c r="B50" s="21" t="s">
        <v>659</v>
      </c>
      <c r="C50" s="21" t="s">
        <v>205</v>
      </c>
      <c r="D50" s="24">
        <v>284222</v>
      </c>
      <c r="E50" s="22">
        <v>5280.4184269999996</v>
      </c>
      <c r="F50" s="23">
        <v>0.88769207443082498</v>
      </c>
      <c r="G50" s="22"/>
    </row>
    <row r="51" spans="1:7" x14ac:dyDescent="0.2">
      <c r="A51" s="21" t="s">
        <v>558</v>
      </c>
      <c r="B51" s="21" t="s">
        <v>557</v>
      </c>
      <c r="C51" s="21" t="s">
        <v>331</v>
      </c>
      <c r="D51" s="24">
        <v>347809</v>
      </c>
      <c r="E51" s="22">
        <v>5244.7858159999996</v>
      </c>
      <c r="F51" s="23">
        <v>0.88170186990191102</v>
      </c>
      <c r="G51" s="22"/>
    </row>
    <row r="52" spans="1:7" x14ac:dyDescent="0.2">
      <c r="A52" s="21" t="s">
        <v>361</v>
      </c>
      <c r="B52" s="21" t="s">
        <v>360</v>
      </c>
      <c r="C52" s="21" t="s">
        <v>153</v>
      </c>
      <c r="D52" s="24">
        <v>209860</v>
      </c>
      <c r="E52" s="22">
        <v>5158.14894</v>
      </c>
      <c r="F52" s="23">
        <v>0.86713732937508403</v>
      </c>
      <c r="G52" s="22"/>
    </row>
    <row r="53" spans="1:7" x14ac:dyDescent="0.2">
      <c r="A53" s="21" t="s">
        <v>578</v>
      </c>
      <c r="B53" s="21" t="s">
        <v>577</v>
      </c>
      <c r="C53" s="21" t="s">
        <v>200</v>
      </c>
      <c r="D53" s="24">
        <v>434087</v>
      </c>
      <c r="E53" s="22">
        <v>5083.375814</v>
      </c>
      <c r="F53" s="23">
        <v>0.85456720595622304</v>
      </c>
      <c r="G53" s="22"/>
    </row>
    <row r="54" spans="1:7" x14ac:dyDescent="0.2">
      <c r="A54" s="21" t="s">
        <v>264</v>
      </c>
      <c r="B54" s="21" t="s">
        <v>263</v>
      </c>
      <c r="C54" s="21" t="s">
        <v>265</v>
      </c>
      <c r="D54" s="24">
        <v>113096</v>
      </c>
      <c r="E54" s="22">
        <v>4890.6668760000002</v>
      </c>
      <c r="F54" s="23">
        <v>0.82217087235131803</v>
      </c>
      <c r="G54" s="22"/>
    </row>
    <row r="55" spans="1:7" x14ac:dyDescent="0.2">
      <c r="A55" s="21" t="s">
        <v>152</v>
      </c>
      <c r="B55" s="21" t="s">
        <v>151</v>
      </c>
      <c r="C55" s="21" t="s">
        <v>153</v>
      </c>
      <c r="D55" s="24">
        <v>660862</v>
      </c>
      <c r="E55" s="22">
        <v>4732.4327819999999</v>
      </c>
      <c r="F55" s="23">
        <v>0.79557011086046303</v>
      </c>
      <c r="G55" s="22"/>
    </row>
    <row r="56" spans="1:7" x14ac:dyDescent="0.2">
      <c r="A56" s="21" t="s">
        <v>476</v>
      </c>
      <c r="B56" s="21" t="s">
        <v>475</v>
      </c>
      <c r="C56" s="21" t="s">
        <v>144</v>
      </c>
      <c r="D56" s="24">
        <v>262046</v>
      </c>
      <c r="E56" s="22">
        <v>4708.7045740000003</v>
      </c>
      <c r="F56" s="23">
        <v>0.79158115762252501</v>
      </c>
      <c r="G56" s="22"/>
    </row>
    <row r="57" spans="1:7" x14ac:dyDescent="0.2">
      <c r="A57" s="21" t="s">
        <v>199</v>
      </c>
      <c r="B57" s="21" t="s">
        <v>198</v>
      </c>
      <c r="C57" s="21" t="s">
        <v>200</v>
      </c>
      <c r="D57" s="24">
        <v>331956</v>
      </c>
      <c r="E57" s="22">
        <v>4512.94182</v>
      </c>
      <c r="F57" s="23">
        <v>0.75867144647047202</v>
      </c>
      <c r="G57" s="22"/>
    </row>
    <row r="58" spans="1:7" x14ac:dyDescent="0.2">
      <c r="A58" s="21" t="s">
        <v>783</v>
      </c>
      <c r="B58" s="21" t="s">
        <v>782</v>
      </c>
      <c r="C58" s="21" t="s">
        <v>167</v>
      </c>
      <c r="D58" s="24">
        <v>888922</v>
      </c>
      <c r="E58" s="22">
        <v>4176.1555559999997</v>
      </c>
      <c r="F58" s="23">
        <v>0.70205424814366801</v>
      </c>
      <c r="G58" s="22"/>
    </row>
    <row r="59" spans="1:7" x14ac:dyDescent="0.2">
      <c r="A59" s="21" t="s">
        <v>619</v>
      </c>
      <c r="B59" s="21" t="s">
        <v>618</v>
      </c>
      <c r="C59" s="21" t="s">
        <v>205</v>
      </c>
      <c r="D59" s="24">
        <v>359390</v>
      </c>
      <c r="E59" s="22">
        <v>4072.9668700000002</v>
      </c>
      <c r="F59" s="23">
        <v>0.68470717991423402</v>
      </c>
      <c r="G59" s="22"/>
    </row>
    <row r="60" spans="1:7" x14ac:dyDescent="0.2">
      <c r="A60" s="21" t="s">
        <v>785</v>
      </c>
      <c r="B60" s="21" t="s">
        <v>784</v>
      </c>
      <c r="C60" s="21" t="s">
        <v>150</v>
      </c>
      <c r="D60" s="24">
        <v>518409</v>
      </c>
      <c r="E60" s="22">
        <v>3663.596403</v>
      </c>
      <c r="F60" s="23">
        <v>0.61588783840072303</v>
      </c>
      <c r="G60" s="22"/>
    </row>
    <row r="61" spans="1:7" x14ac:dyDescent="0.2">
      <c r="A61" s="21" t="s">
        <v>183</v>
      </c>
      <c r="B61" s="21" t="s">
        <v>182</v>
      </c>
      <c r="C61" s="21" t="s">
        <v>184</v>
      </c>
      <c r="D61" s="24">
        <v>1233348</v>
      </c>
      <c r="E61" s="22">
        <v>3609.392922</v>
      </c>
      <c r="F61" s="23">
        <v>0.60677568163597995</v>
      </c>
      <c r="G61" s="22"/>
    </row>
    <row r="62" spans="1:7" x14ac:dyDescent="0.2">
      <c r="A62" s="21" t="s">
        <v>611</v>
      </c>
      <c r="B62" s="21" t="s">
        <v>610</v>
      </c>
      <c r="C62" s="21" t="s">
        <v>223</v>
      </c>
      <c r="D62" s="24">
        <v>60673</v>
      </c>
      <c r="E62" s="22">
        <v>3478.352754</v>
      </c>
      <c r="F62" s="23">
        <v>0.58474649584818505</v>
      </c>
      <c r="G62" s="22"/>
    </row>
    <row r="63" spans="1:7" x14ac:dyDescent="0.2">
      <c r="A63" s="21" t="s">
        <v>482</v>
      </c>
      <c r="B63" s="21" t="s">
        <v>481</v>
      </c>
      <c r="C63" s="21" t="s">
        <v>265</v>
      </c>
      <c r="D63" s="24">
        <v>3616863</v>
      </c>
      <c r="E63" s="22">
        <v>2753.5178019999998</v>
      </c>
      <c r="F63" s="23">
        <v>0.46289436404157602</v>
      </c>
      <c r="G63" s="22"/>
    </row>
    <row r="64" spans="1:7" x14ac:dyDescent="0.2">
      <c r="A64" s="21" t="s">
        <v>787</v>
      </c>
      <c r="B64" s="21" t="s">
        <v>786</v>
      </c>
      <c r="C64" s="21" t="s">
        <v>167</v>
      </c>
      <c r="D64" s="24">
        <v>468805</v>
      </c>
      <c r="E64" s="22">
        <v>2390.9054999999998</v>
      </c>
      <c r="F64" s="23">
        <v>0.40193554590500002</v>
      </c>
      <c r="G64" s="22"/>
    </row>
    <row r="65" spans="1:9" x14ac:dyDescent="0.2">
      <c r="A65" s="21" t="s">
        <v>789</v>
      </c>
      <c r="B65" s="21" t="s">
        <v>788</v>
      </c>
      <c r="C65" s="21" t="s">
        <v>150</v>
      </c>
      <c r="D65" s="24">
        <v>189724</v>
      </c>
      <c r="E65" s="22">
        <v>2330.7593400000001</v>
      </c>
      <c r="F65" s="23">
        <v>0.39182436432392598</v>
      </c>
      <c r="G65" s="22"/>
    </row>
    <row r="66" spans="1:9" x14ac:dyDescent="0.2">
      <c r="A66" s="21" t="s">
        <v>688</v>
      </c>
      <c r="B66" s="21" t="s">
        <v>687</v>
      </c>
      <c r="C66" s="21" t="s">
        <v>167</v>
      </c>
      <c r="D66" s="24">
        <v>549659</v>
      </c>
      <c r="E66" s="22">
        <v>1839.1590140000001</v>
      </c>
      <c r="F66" s="23">
        <v>0.30918134668986003</v>
      </c>
      <c r="G66" s="22"/>
    </row>
    <row r="67" spans="1:9" x14ac:dyDescent="0.2">
      <c r="A67" s="21" t="s">
        <v>394</v>
      </c>
      <c r="B67" s="21" t="s">
        <v>393</v>
      </c>
      <c r="C67" s="21" t="s">
        <v>139</v>
      </c>
      <c r="D67" s="24">
        <v>1225003</v>
      </c>
      <c r="E67" s="22">
        <v>1751.5092890000001</v>
      </c>
      <c r="F67" s="23">
        <v>0.29444653593874498</v>
      </c>
      <c r="G67" s="22"/>
    </row>
    <row r="68" spans="1:9" x14ac:dyDescent="0.2">
      <c r="A68" s="21" t="s">
        <v>791</v>
      </c>
      <c r="B68" s="21" t="s">
        <v>790</v>
      </c>
      <c r="C68" s="21" t="s">
        <v>150</v>
      </c>
      <c r="D68" s="24">
        <v>170341</v>
      </c>
      <c r="E68" s="22">
        <v>1118.7996880000001</v>
      </c>
      <c r="F68" s="23">
        <v>0.18808161316063099</v>
      </c>
      <c r="G68" s="22"/>
    </row>
    <row r="69" spans="1:9" x14ac:dyDescent="0.2">
      <c r="A69" s="21" t="s">
        <v>756</v>
      </c>
      <c r="B69" s="21" t="s">
        <v>755</v>
      </c>
      <c r="C69" s="21" t="s">
        <v>205</v>
      </c>
      <c r="D69" s="24">
        <v>35806</v>
      </c>
      <c r="E69" s="22">
        <v>1023.263868</v>
      </c>
      <c r="F69" s="23">
        <v>0.172021069586164</v>
      </c>
      <c r="G69" s="22"/>
    </row>
    <row r="70" spans="1:9" x14ac:dyDescent="0.2">
      <c r="A70" s="21" t="s">
        <v>793</v>
      </c>
      <c r="B70" s="21" t="s">
        <v>792</v>
      </c>
      <c r="C70" s="21" t="s">
        <v>794</v>
      </c>
      <c r="D70" s="24">
        <v>255654</v>
      </c>
      <c r="E70" s="22">
        <v>628.39753199999996</v>
      </c>
      <c r="F70" s="23">
        <v>0.10564002009689399</v>
      </c>
      <c r="G70" s="22"/>
    </row>
    <row r="71" spans="1:9" x14ac:dyDescent="0.2">
      <c r="A71" s="20" t="s">
        <v>29</v>
      </c>
      <c r="B71" s="20"/>
      <c r="C71" s="20"/>
      <c r="D71" s="20"/>
      <c r="E71" s="25">
        <f>SUM(E7:E70)</f>
        <v>561767.83739999984</v>
      </c>
      <c r="F71" s="26">
        <f>SUM(F7:F70)</f>
        <v>94.43889036904244</v>
      </c>
      <c r="G71" s="22"/>
      <c r="H71" s="14"/>
      <c r="I71" s="14"/>
    </row>
    <row r="72" spans="1:9" x14ac:dyDescent="0.2">
      <c r="A72" s="21"/>
      <c r="B72" s="21"/>
      <c r="C72" s="21"/>
      <c r="D72" s="21"/>
      <c r="E72" s="22"/>
      <c r="F72" s="23"/>
      <c r="G72" s="22"/>
    </row>
    <row r="73" spans="1:9" x14ac:dyDescent="0.2">
      <c r="A73" s="20" t="s">
        <v>327</v>
      </c>
      <c r="B73" s="21"/>
      <c r="C73" s="21"/>
      <c r="D73" s="21"/>
      <c r="E73" s="22"/>
      <c r="F73" s="23"/>
      <c r="G73" s="22"/>
    </row>
    <row r="74" spans="1:9" x14ac:dyDescent="0.2">
      <c r="A74" s="21"/>
      <c r="B74" s="21" t="s">
        <v>328</v>
      </c>
      <c r="C74" s="21" t="s">
        <v>217</v>
      </c>
      <c r="D74" s="24">
        <v>98000</v>
      </c>
      <c r="E74" s="22">
        <v>9.7999999999999997E-3</v>
      </c>
      <c r="F74" s="23">
        <v>1.64747973095089E-6</v>
      </c>
      <c r="G74" s="22"/>
    </row>
    <row r="75" spans="1:9" x14ac:dyDescent="0.2">
      <c r="A75" s="21"/>
      <c r="B75" s="21" t="s">
        <v>795</v>
      </c>
      <c r="C75" s="21" t="s">
        <v>331</v>
      </c>
      <c r="D75" s="24">
        <v>23815</v>
      </c>
      <c r="E75" s="22">
        <v>2.3814999999999999E-3</v>
      </c>
      <c r="F75" s="23">
        <v>4.00354385638729E-7</v>
      </c>
      <c r="G75" s="22"/>
    </row>
    <row r="76" spans="1:9" x14ac:dyDescent="0.2">
      <c r="A76" s="20" t="s">
        <v>29</v>
      </c>
      <c r="B76" s="20"/>
      <c r="C76" s="20"/>
      <c r="D76" s="20"/>
      <c r="E76" s="25">
        <f>SUM(E73:E75)</f>
        <v>1.21815E-2</v>
      </c>
      <c r="F76" s="26">
        <f>SUM(F73:F75)</f>
        <v>2.047834116589619E-6</v>
      </c>
      <c r="G76" s="22"/>
      <c r="H76" s="14"/>
      <c r="I76" s="14"/>
    </row>
    <row r="77" spans="1:9" x14ac:dyDescent="0.2">
      <c r="A77" s="21"/>
      <c r="B77" s="21"/>
      <c r="C77" s="21"/>
      <c r="D77" s="21"/>
      <c r="E77" s="22"/>
      <c r="F77" s="23"/>
      <c r="G77" s="22"/>
    </row>
    <row r="78" spans="1:9" x14ac:dyDescent="0.2">
      <c r="A78" s="20" t="s">
        <v>30</v>
      </c>
      <c r="B78" s="21"/>
      <c r="C78" s="21"/>
      <c r="D78" s="21"/>
      <c r="E78" s="22"/>
      <c r="F78" s="23"/>
      <c r="G78" s="22"/>
    </row>
    <row r="79" spans="1:9" x14ac:dyDescent="0.2">
      <c r="A79" s="20" t="s">
        <v>35</v>
      </c>
      <c r="B79" s="21"/>
      <c r="C79" s="21"/>
      <c r="D79" s="21"/>
      <c r="E79" s="22"/>
      <c r="F79" s="23"/>
      <c r="G79" s="22"/>
    </row>
    <row r="80" spans="1:9" x14ac:dyDescent="0.2">
      <c r="A80" s="21" t="s">
        <v>797</v>
      </c>
      <c r="B80" s="21" t="s">
        <v>796</v>
      </c>
      <c r="C80" s="21" t="s">
        <v>37</v>
      </c>
      <c r="D80" s="24">
        <v>2500000</v>
      </c>
      <c r="E80" s="22">
        <v>2488.61</v>
      </c>
      <c r="F80" s="23">
        <v>0.41836066665731603</v>
      </c>
      <c r="G80" s="22">
        <v>6.4252000000000002</v>
      </c>
    </row>
    <row r="81" spans="1:9" x14ac:dyDescent="0.2">
      <c r="A81" s="20" t="s">
        <v>29</v>
      </c>
      <c r="B81" s="20"/>
      <c r="C81" s="20"/>
      <c r="D81" s="20"/>
      <c r="E81" s="25">
        <f>SUM(E79:E80)</f>
        <v>2488.61</v>
      </c>
      <c r="F81" s="26">
        <f>SUM(F79:F80)</f>
        <v>0.41836066665731603</v>
      </c>
      <c r="G81" s="22"/>
      <c r="H81" s="14"/>
      <c r="I81" s="14"/>
    </row>
    <row r="82" spans="1:9" x14ac:dyDescent="0.2">
      <c r="A82" s="21"/>
      <c r="B82" s="21"/>
      <c r="C82" s="21"/>
      <c r="D82" s="21"/>
      <c r="E82" s="22"/>
      <c r="F82" s="23"/>
      <c r="G82" s="22"/>
    </row>
    <row r="83" spans="1:9" x14ac:dyDescent="0.2">
      <c r="A83" s="20" t="s">
        <v>39</v>
      </c>
      <c r="B83" s="20"/>
      <c r="C83" s="20"/>
      <c r="D83" s="20"/>
      <c r="E83" s="25">
        <f>E71+E76+E81</f>
        <v>564256.4595814998</v>
      </c>
      <c r="F83" s="26">
        <f>F71+F76+F81</f>
        <v>94.857253083533877</v>
      </c>
      <c r="G83" s="22"/>
      <c r="H83" s="14"/>
      <c r="I83" s="14"/>
    </row>
    <row r="84" spans="1:9" x14ac:dyDescent="0.2">
      <c r="A84" s="20"/>
      <c r="B84" s="20"/>
      <c r="C84" s="20"/>
      <c r="D84" s="20"/>
      <c r="E84" s="25"/>
      <c r="F84" s="26"/>
      <c r="G84" s="22"/>
      <c r="H84" s="14"/>
      <c r="I84" s="14"/>
    </row>
    <row r="85" spans="1:9" x14ac:dyDescent="0.2">
      <c r="A85" s="20" t="s">
        <v>41</v>
      </c>
      <c r="B85" s="20"/>
      <c r="C85" s="20"/>
      <c r="D85" s="20"/>
      <c r="E85" s="25">
        <f>E87-(E71+E76+E81)</f>
        <v>30591.526459800196</v>
      </c>
      <c r="F85" s="57">
        <f>F87-(F71+F76+F81)</f>
        <v>5.1427469164661233</v>
      </c>
      <c r="G85" s="22"/>
      <c r="H85" s="14"/>
      <c r="I85" s="14"/>
    </row>
    <row r="86" spans="1:9" x14ac:dyDescent="0.2">
      <c r="A86" s="20"/>
      <c r="B86" s="20"/>
      <c r="C86" s="20"/>
      <c r="D86" s="20"/>
      <c r="E86" s="25"/>
      <c r="F86" s="57"/>
      <c r="G86" s="22"/>
      <c r="H86" s="14"/>
      <c r="I86" s="14"/>
    </row>
    <row r="87" spans="1:9" x14ac:dyDescent="0.2">
      <c r="A87" s="27" t="s">
        <v>40</v>
      </c>
      <c r="B87" s="27"/>
      <c r="C87" s="27"/>
      <c r="D87" s="27"/>
      <c r="E87" s="28">
        <v>594847.9860413</v>
      </c>
      <c r="F87" s="29">
        <v>100</v>
      </c>
      <c r="G87" s="27"/>
      <c r="H87" s="14"/>
      <c r="I87" s="14"/>
    </row>
    <row r="88" spans="1:9" x14ac:dyDescent="0.2">
      <c r="F88" s="11" t="s">
        <v>771</v>
      </c>
    </row>
    <row r="89" spans="1:9" x14ac:dyDescent="0.2">
      <c r="A89" s="14" t="s">
        <v>42</v>
      </c>
    </row>
    <row r="90" spans="1:9" x14ac:dyDescent="0.2">
      <c r="A90" s="14" t="s">
        <v>347</v>
      </c>
    </row>
    <row r="92" spans="1:9" x14ac:dyDescent="0.2">
      <c r="A92" s="14" t="s">
        <v>43</v>
      </c>
    </row>
    <row r="93" spans="1:9" x14ac:dyDescent="0.2">
      <c r="A93" s="14" t="s">
        <v>44</v>
      </c>
    </row>
    <row r="94" spans="1:9" x14ac:dyDescent="0.2">
      <c r="A94" s="14" t="s">
        <v>45</v>
      </c>
      <c r="B94" s="14"/>
      <c r="C94" s="30" t="s">
        <v>47</v>
      </c>
      <c r="D94" s="14" t="s">
        <v>46</v>
      </c>
    </row>
    <row r="95" spans="1:9" x14ac:dyDescent="0.2">
      <c r="A95" s="7" t="s">
        <v>48</v>
      </c>
      <c r="C95" s="31">
        <v>251.97900000000001</v>
      </c>
      <c r="D95" s="31">
        <v>235.86539999999999</v>
      </c>
    </row>
    <row r="96" spans="1:9" x14ac:dyDescent="0.2">
      <c r="A96" s="7" t="s">
        <v>49</v>
      </c>
      <c r="C96" s="31">
        <v>42.756300000000003</v>
      </c>
      <c r="D96" s="31">
        <v>36.667900000000003</v>
      </c>
    </row>
    <row r="97" spans="1:4" x14ac:dyDescent="0.2">
      <c r="A97" s="7" t="s">
        <v>50</v>
      </c>
      <c r="C97" s="31">
        <v>274.57100000000003</v>
      </c>
      <c r="D97" s="31">
        <v>258.70440000000002</v>
      </c>
    </row>
    <row r="98" spans="1:4" x14ac:dyDescent="0.2">
      <c r="A98" s="7" t="s">
        <v>51</v>
      </c>
      <c r="C98" s="31">
        <v>47.582299999999996</v>
      </c>
      <c r="D98" s="31">
        <v>40.986199999999997</v>
      </c>
    </row>
    <row r="100" spans="1:4" x14ac:dyDescent="0.2">
      <c r="A100" s="14" t="s">
        <v>53</v>
      </c>
    </row>
    <row r="101" spans="1:4" x14ac:dyDescent="0.2">
      <c r="A101" s="85" t="s">
        <v>57</v>
      </c>
      <c r="B101" s="86"/>
      <c r="C101" s="33" t="s">
        <v>58</v>
      </c>
    </row>
    <row r="102" spans="1:4" x14ac:dyDescent="0.2">
      <c r="A102" s="80" t="s">
        <v>49</v>
      </c>
      <c r="B102" s="81"/>
      <c r="C102" s="34">
        <v>3.5</v>
      </c>
    </row>
    <row r="103" spans="1:4" x14ac:dyDescent="0.2">
      <c r="A103" s="80" t="s">
        <v>51</v>
      </c>
      <c r="B103" s="81"/>
      <c r="C103" s="34">
        <v>4</v>
      </c>
    </row>
    <row r="104" spans="1:4" x14ac:dyDescent="0.2">
      <c r="A104" s="7" t="s">
        <v>59</v>
      </c>
    </row>
    <row r="105" spans="1:4" x14ac:dyDescent="0.2">
      <c r="A105" s="7" t="s">
        <v>52</v>
      </c>
    </row>
    <row r="107" spans="1:4" x14ac:dyDescent="0.2">
      <c r="A107" s="14" t="s">
        <v>348</v>
      </c>
      <c r="D107" s="52">
        <v>0.28489999999999999</v>
      </c>
    </row>
    <row r="109" spans="1:4" x14ac:dyDescent="0.2">
      <c r="A109" s="88" t="s">
        <v>56</v>
      </c>
      <c r="B109" s="88"/>
      <c r="C109" s="88"/>
      <c r="D109" s="30" t="s">
        <v>54</v>
      </c>
    </row>
    <row r="110" spans="1:4" x14ac:dyDescent="0.2">
      <c r="A110" s="62" t="s">
        <v>941</v>
      </c>
    </row>
    <row r="111" spans="1:4" ht="14.4" x14ac:dyDescent="0.3">
      <c r="A111" s="35" t="s">
        <v>942</v>
      </c>
    </row>
    <row r="113" spans="1:1" x14ac:dyDescent="0.2">
      <c r="A113" s="14" t="s">
        <v>943</v>
      </c>
    </row>
    <row r="114" spans="1:1" x14ac:dyDescent="0.2">
      <c r="A114" s="14"/>
    </row>
    <row r="115" spans="1:1" x14ac:dyDescent="0.2">
      <c r="A115" s="63" t="s">
        <v>948</v>
      </c>
    </row>
    <row r="116" spans="1:1" x14ac:dyDescent="0.2">
      <c r="A116" s="65"/>
    </row>
    <row r="117" spans="1:1" x14ac:dyDescent="0.2">
      <c r="A117" s="66"/>
    </row>
    <row r="118" spans="1:1" x14ac:dyDescent="0.2">
      <c r="A118" s="66"/>
    </row>
    <row r="119" spans="1:1" x14ac:dyDescent="0.2">
      <c r="A119" s="66"/>
    </row>
    <row r="120" spans="1:1" x14ac:dyDescent="0.2">
      <c r="A120" s="66"/>
    </row>
    <row r="121" spans="1:1" x14ac:dyDescent="0.2">
      <c r="A121" s="66"/>
    </row>
    <row r="122" spans="1:1" x14ac:dyDescent="0.2">
      <c r="A122" s="66"/>
    </row>
    <row r="123" spans="1:1" x14ac:dyDescent="0.2">
      <c r="A123" s="66"/>
    </row>
    <row r="124" spans="1:1" x14ac:dyDescent="0.2">
      <c r="A124" s="66"/>
    </row>
    <row r="125" spans="1:1" x14ac:dyDescent="0.2">
      <c r="A125" s="66"/>
    </row>
    <row r="126" spans="1:1" x14ac:dyDescent="0.2">
      <c r="A126" s="66"/>
    </row>
    <row r="127" spans="1:1" x14ac:dyDescent="0.2">
      <c r="A127" s="66"/>
    </row>
    <row r="128" spans="1:1" x14ac:dyDescent="0.2">
      <c r="A128" s="66"/>
    </row>
    <row r="129" spans="1:1" x14ac:dyDescent="0.2">
      <c r="A129" s="66"/>
    </row>
    <row r="130" spans="1:1" x14ac:dyDescent="0.2">
      <c r="A130" s="66"/>
    </row>
    <row r="131" spans="1:1" x14ac:dyDescent="0.2">
      <c r="A131" s="66"/>
    </row>
    <row r="132" spans="1:1" x14ac:dyDescent="0.2">
      <c r="A132" s="66"/>
    </row>
    <row r="133" spans="1:1" x14ac:dyDescent="0.2">
      <c r="A133" s="66"/>
    </row>
    <row r="134" spans="1:1" x14ac:dyDescent="0.2">
      <c r="A134" s="63" t="s">
        <v>961</v>
      </c>
    </row>
    <row r="135" spans="1:1" x14ac:dyDescent="0.2">
      <c r="A135" s="66"/>
    </row>
    <row r="136" spans="1:1" x14ac:dyDescent="0.2">
      <c r="A136" s="63" t="s">
        <v>949</v>
      </c>
    </row>
    <row r="137" spans="1:1" x14ac:dyDescent="0.2">
      <c r="A137" s="66"/>
    </row>
    <row r="138" spans="1:1" x14ac:dyDescent="0.2">
      <c r="A138" s="66"/>
    </row>
    <row r="139" spans="1:1" x14ac:dyDescent="0.2">
      <c r="A139" s="66"/>
    </row>
    <row r="140" spans="1:1" x14ac:dyDescent="0.2">
      <c r="A140" s="66"/>
    </row>
    <row r="141" spans="1:1" x14ac:dyDescent="0.2">
      <c r="A141" s="66"/>
    </row>
    <row r="142" spans="1:1" x14ac:dyDescent="0.2">
      <c r="A142" s="66"/>
    </row>
    <row r="143" spans="1:1" x14ac:dyDescent="0.2">
      <c r="A143" s="66"/>
    </row>
    <row r="144" spans="1:1" x14ac:dyDescent="0.2">
      <c r="A144" s="66"/>
    </row>
    <row r="145" spans="1:1" x14ac:dyDescent="0.2">
      <c r="A145" s="66"/>
    </row>
    <row r="146" spans="1:1" x14ac:dyDescent="0.2">
      <c r="A146" s="66"/>
    </row>
    <row r="147" spans="1:1" x14ac:dyDescent="0.2">
      <c r="A147" s="66"/>
    </row>
    <row r="148" spans="1:1" x14ac:dyDescent="0.2">
      <c r="A148" s="66"/>
    </row>
    <row r="155" spans="1:1" x14ac:dyDescent="0.2">
      <c r="A155" s="7" t="s">
        <v>947</v>
      </c>
    </row>
  </sheetData>
  <mergeCells count="5">
    <mergeCell ref="A1:F1"/>
    <mergeCell ref="A101:B101"/>
    <mergeCell ref="A102:B102"/>
    <mergeCell ref="A103:B103"/>
    <mergeCell ref="A109:C109"/>
  </mergeCells>
  <conditionalFormatting sqref="F2:F3">
    <cfRule type="cellIs" dxfId="57" priority="4" stopIfTrue="1" operator="between">
      <formula>0.009</formula>
      <formula>-0.009</formula>
    </cfRule>
  </conditionalFormatting>
  <conditionalFormatting sqref="F5:F148">
    <cfRule type="cellIs" dxfId="56" priority="1" stopIfTrue="1" operator="between">
      <formula>0.009</formula>
      <formula>-0.009</formula>
    </cfRule>
  </conditionalFormatting>
  <conditionalFormatting sqref="F249:F251">
    <cfRule type="cellIs" dxfId="55" priority="2" stopIfTrue="1" operator="between">
      <formula>0.009</formula>
      <formula>-0.009</formula>
    </cfRule>
  </conditionalFormatting>
  <conditionalFormatting sqref="F254:F65536">
    <cfRule type="cellIs" dxfId="54" priority="3" stopIfTrue="1" operator="between">
      <formula>0.009</formula>
      <formula>-0.009</formula>
    </cfRule>
  </conditionalFormatting>
  <hyperlinks>
    <hyperlink ref="A111" r:id="rId1" xr:uid="{00000000-0004-0000-15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46"/>
  <sheetViews>
    <sheetView workbookViewId="0">
      <selection sqref="A1:F1"/>
    </sheetView>
  </sheetViews>
  <sheetFormatPr defaultColWidth="9.109375" defaultRowHeight="10.199999999999999" x14ac:dyDescent="0.2"/>
  <cols>
    <col min="1" max="1" width="38.6640625" style="7" bestFit="1" customWidth="1"/>
    <col min="2" max="2" width="32.109375" style="7" bestFit="1" customWidth="1"/>
    <col min="3" max="3" width="24.33203125" style="7" bestFit="1" customWidth="1"/>
    <col min="4" max="4" width="15.109375" style="7" bestFit="1" customWidth="1"/>
    <col min="5" max="5" width="30" style="10" customWidth="1"/>
    <col min="6" max="6" width="14.6640625" style="11" bestFit="1" customWidth="1"/>
    <col min="7" max="16384" width="9.109375" style="7"/>
  </cols>
  <sheetData>
    <row r="1" spans="1:6" s="1" customFormat="1" ht="13.8" x14ac:dyDescent="0.2">
      <c r="A1" s="82" t="s">
        <v>18</v>
      </c>
      <c r="B1" s="83"/>
      <c r="C1" s="83"/>
      <c r="D1" s="83"/>
      <c r="E1" s="83"/>
      <c r="F1" s="83"/>
    </row>
    <row r="2" spans="1:6" s="1" customFormat="1" ht="11.4" x14ac:dyDescent="0.2">
      <c r="E2" s="5"/>
      <c r="F2" s="9"/>
    </row>
    <row r="3" spans="1:6" s="1" customFormat="1" ht="12" x14ac:dyDescent="0.2">
      <c r="A3" s="8" t="s">
        <v>7</v>
      </c>
      <c r="B3" s="2"/>
      <c r="C3" s="3"/>
      <c r="D3" s="3"/>
      <c r="E3" s="4"/>
      <c r="F3" s="9"/>
    </row>
    <row r="4" spans="1:6" s="1" customFormat="1" ht="28.5" customHeight="1" x14ac:dyDescent="0.2">
      <c r="A4" s="6" t="s">
        <v>2</v>
      </c>
      <c r="B4" s="6" t="s">
        <v>0</v>
      </c>
      <c r="C4" s="13" t="s">
        <v>493</v>
      </c>
      <c r="D4" s="13" t="s">
        <v>1</v>
      </c>
      <c r="E4" s="53" t="s">
        <v>6</v>
      </c>
      <c r="F4" s="12" t="s">
        <v>3</v>
      </c>
    </row>
    <row r="5" spans="1:6" x14ac:dyDescent="0.2">
      <c r="A5" s="16" t="s">
        <v>106</v>
      </c>
      <c r="B5" s="17"/>
      <c r="C5" s="17"/>
      <c r="D5" s="17"/>
      <c r="E5" s="18"/>
      <c r="F5" s="19"/>
    </row>
    <row r="6" spans="1:6" x14ac:dyDescent="0.2">
      <c r="A6" s="20" t="s">
        <v>26</v>
      </c>
      <c r="B6" s="21"/>
      <c r="C6" s="21"/>
      <c r="D6" s="21"/>
      <c r="E6" s="22"/>
      <c r="F6" s="23"/>
    </row>
    <row r="7" spans="1:6" x14ac:dyDescent="0.2">
      <c r="A7" s="21" t="s">
        <v>388</v>
      </c>
      <c r="B7" s="21" t="s">
        <v>387</v>
      </c>
      <c r="C7" s="21" t="s">
        <v>136</v>
      </c>
      <c r="D7" s="24">
        <v>209347</v>
      </c>
      <c r="E7" s="22">
        <v>16169.33424</v>
      </c>
      <c r="F7" s="23">
        <v>3.6386319421180899</v>
      </c>
    </row>
    <row r="8" spans="1:6" x14ac:dyDescent="0.2">
      <c r="A8" s="21" t="s">
        <v>252</v>
      </c>
      <c r="B8" s="21" t="s">
        <v>251</v>
      </c>
      <c r="C8" s="21" t="s">
        <v>153</v>
      </c>
      <c r="D8" s="24">
        <v>532031</v>
      </c>
      <c r="E8" s="22">
        <v>15906.92885</v>
      </c>
      <c r="F8" s="23">
        <v>3.5795821000116699</v>
      </c>
    </row>
    <row r="9" spans="1:6" x14ac:dyDescent="0.2">
      <c r="A9" s="21" t="s">
        <v>111</v>
      </c>
      <c r="B9" s="21" t="s">
        <v>110</v>
      </c>
      <c r="C9" s="21" t="s">
        <v>109</v>
      </c>
      <c r="D9" s="24">
        <v>1076387</v>
      </c>
      <c r="E9" s="22">
        <v>13484.976339999999</v>
      </c>
      <c r="F9" s="23">
        <v>3.0345631379211802</v>
      </c>
    </row>
    <row r="10" spans="1:6" x14ac:dyDescent="0.2">
      <c r="A10" s="21" t="s">
        <v>108</v>
      </c>
      <c r="B10" s="21" t="s">
        <v>107</v>
      </c>
      <c r="C10" s="21" t="s">
        <v>109</v>
      </c>
      <c r="D10" s="24">
        <v>783107</v>
      </c>
      <c r="E10" s="22">
        <v>13303.03016</v>
      </c>
      <c r="F10" s="23">
        <v>2.99361926401345</v>
      </c>
    </row>
    <row r="11" spans="1:6" x14ac:dyDescent="0.2">
      <c r="A11" s="21" t="s">
        <v>548</v>
      </c>
      <c r="B11" s="21" t="s">
        <v>547</v>
      </c>
      <c r="C11" s="21" t="s">
        <v>114</v>
      </c>
      <c r="D11" s="24">
        <v>160042</v>
      </c>
      <c r="E11" s="22">
        <v>13225.63082</v>
      </c>
      <c r="F11" s="23">
        <v>2.9762018671903898</v>
      </c>
    </row>
    <row r="12" spans="1:6" x14ac:dyDescent="0.2">
      <c r="A12" s="21" t="s">
        <v>186</v>
      </c>
      <c r="B12" s="21" t="s">
        <v>185</v>
      </c>
      <c r="C12" s="21" t="s">
        <v>158</v>
      </c>
      <c r="D12" s="24">
        <v>9400160</v>
      </c>
      <c r="E12" s="22">
        <v>12803.01792</v>
      </c>
      <c r="F12" s="23">
        <v>2.88110006681526</v>
      </c>
    </row>
    <row r="13" spans="1:6" x14ac:dyDescent="0.2">
      <c r="A13" s="21" t="s">
        <v>419</v>
      </c>
      <c r="B13" s="21" t="s">
        <v>418</v>
      </c>
      <c r="C13" s="21" t="s">
        <v>194</v>
      </c>
      <c r="D13" s="24">
        <v>8461745</v>
      </c>
      <c r="E13" s="22">
        <v>11953.06099</v>
      </c>
      <c r="F13" s="23">
        <v>2.6898318062289999</v>
      </c>
    </row>
    <row r="14" spans="1:6" x14ac:dyDescent="0.2">
      <c r="A14" s="21" t="s">
        <v>415</v>
      </c>
      <c r="B14" s="21" t="s">
        <v>414</v>
      </c>
      <c r="C14" s="21" t="s">
        <v>205</v>
      </c>
      <c r="D14" s="24">
        <v>759768</v>
      </c>
      <c r="E14" s="22">
        <v>11469.07784</v>
      </c>
      <c r="F14" s="23">
        <v>2.58091968140692</v>
      </c>
    </row>
    <row r="15" spans="1:6" x14ac:dyDescent="0.2">
      <c r="A15" s="21" t="s">
        <v>135</v>
      </c>
      <c r="B15" s="21" t="s">
        <v>134</v>
      </c>
      <c r="C15" s="21" t="s">
        <v>136</v>
      </c>
      <c r="D15" s="24">
        <v>4844529</v>
      </c>
      <c r="E15" s="22">
        <v>10674.91965</v>
      </c>
      <c r="F15" s="23">
        <v>2.4022079722952201</v>
      </c>
    </row>
    <row r="16" spans="1:6" x14ac:dyDescent="0.2">
      <c r="A16" s="21" t="s">
        <v>124</v>
      </c>
      <c r="B16" s="21" t="s">
        <v>123</v>
      </c>
      <c r="C16" s="21" t="s">
        <v>125</v>
      </c>
      <c r="D16" s="24">
        <v>795986</v>
      </c>
      <c r="E16" s="22">
        <v>10070.018889999999</v>
      </c>
      <c r="F16" s="23">
        <v>2.26608540877602</v>
      </c>
    </row>
    <row r="17" spans="1:6" x14ac:dyDescent="0.2">
      <c r="A17" s="21" t="s">
        <v>116</v>
      </c>
      <c r="B17" s="21" t="s">
        <v>115</v>
      </c>
      <c r="C17" s="21" t="s">
        <v>117</v>
      </c>
      <c r="D17" s="24">
        <v>278729</v>
      </c>
      <c r="E17" s="22">
        <v>9943.3783459999995</v>
      </c>
      <c r="F17" s="23">
        <v>2.2375871217268499</v>
      </c>
    </row>
    <row r="18" spans="1:6" x14ac:dyDescent="0.2">
      <c r="A18" s="21" t="s">
        <v>264</v>
      </c>
      <c r="B18" s="21" t="s">
        <v>263</v>
      </c>
      <c r="C18" s="21" t="s">
        <v>265</v>
      </c>
      <c r="D18" s="24">
        <v>219878</v>
      </c>
      <c r="E18" s="22">
        <v>9508.2942930000008</v>
      </c>
      <c r="F18" s="23">
        <v>2.13967890180548</v>
      </c>
    </row>
    <row r="19" spans="1:6" x14ac:dyDescent="0.2">
      <c r="A19" s="21" t="s">
        <v>380</v>
      </c>
      <c r="B19" s="21" t="s">
        <v>379</v>
      </c>
      <c r="C19" s="21" t="s">
        <v>172</v>
      </c>
      <c r="D19" s="24">
        <v>510460</v>
      </c>
      <c r="E19" s="22">
        <v>9486.8991000000005</v>
      </c>
      <c r="F19" s="23">
        <v>2.13486427978691</v>
      </c>
    </row>
    <row r="20" spans="1:6" x14ac:dyDescent="0.2">
      <c r="A20" s="21" t="s">
        <v>146</v>
      </c>
      <c r="B20" s="21" t="s">
        <v>145</v>
      </c>
      <c r="C20" s="21" t="s">
        <v>147</v>
      </c>
      <c r="D20" s="24">
        <v>81281</v>
      </c>
      <c r="E20" s="22">
        <v>9337.1142349999991</v>
      </c>
      <c r="F20" s="23">
        <v>2.1011577593980499</v>
      </c>
    </row>
    <row r="21" spans="1:6" x14ac:dyDescent="0.2">
      <c r="A21" s="21" t="s">
        <v>119</v>
      </c>
      <c r="B21" s="21" t="s">
        <v>118</v>
      </c>
      <c r="C21" s="21" t="s">
        <v>120</v>
      </c>
      <c r="D21" s="24">
        <v>546788</v>
      </c>
      <c r="E21" s="22">
        <v>8892.4132439999994</v>
      </c>
      <c r="F21" s="23">
        <v>2.0010854121679902</v>
      </c>
    </row>
    <row r="22" spans="1:6" x14ac:dyDescent="0.2">
      <c r="A22" s="21" t="s">
        <v>273</v>
      </c>
      <c r="B22" s="21" t="s">
        <v>272</v>
      </c>
      <c r="C22" s="21" t="s">
        <v>150</v>
      </c>
      <c r="D22" s="24">
        <v>572804</v>
      </c>
      <c r="E22" s="22">
        <v>8474.0623759999999</v>
      </c>
      <c r="F22" s="23">
        <v>1.9069427091522999</v>
      </c>
    </row>
    <row r="23" spans="1:6" x14ac:dyDescent="0.2">
      <c r="A23" s="21" t="s">
        <v>609</v>
      </c>
      <c r="B23" s="21" t="s">
        <v>608</v>
      </c>
      <c r="C23" s="21" t="s">
        <v>217</v>
      </c>
      <c r="D23" s="24">
        <v>540600</v>
      </c>
      <c r="E23" s="22">
        <v>8210.6327999999994</v>
      </c>
      <c r="F23" s="23">
        <v>1.84766239151492</v>
      </c>
    </row>
    <row r="24" spans="1:6" x14ac:dyDescent="0.2">
      <c r="A24" s="21" t="s">
        <v>598</v>
      </c>
      <c r="B24" s="21" t="s">
        <v>597</v>
      </c>
      <c r="C24" s="21" t="s">
        <v>237</v>
      </c>
      <c r="D24" s="24">
        <v>1375604</v>
      </c>
      <c r="E24" s="22">
        <v>7318.9010820000003</v>
      </c>
      <c r="F24" s="23">
        <v>1.6469934298400599</v>
      </c>
    </row>
    <row r="25" spans="1:6" x14ac:dyDescent="0.2">
      <c r="A25" s="21" t="s">
        <v>752</v>
      </c>
      <c r="B25" s="21" t="s">
        <v>751</v>
      </c>
      <c r="C25" s="21" t="s">
        <v>194</v>
      </c>
      <c r="D25" s="24">
        <v>248087</v>
      </c>
      <c r="E25" s="22">
        <v>6875.1109880000004</v>
      </c>
      <c r="F25" s="23">
        <v>1.5471260643903799</v>
      </c>
    </row>
    <row r="26" spans="1:6" x14ac:dyDescent="0.2">
      <c r="A26" s="21" t="s">
        <v>129</v>
      </c>
      <c r="B26" s="21" t="s">
        <v>128</v>
      </c>
      <c r="C26" s="21" t="s">
        <v>130</v>
      </c>
      <c r="D26" s="24">
        <v>470375</v>
      </c>
      <c r="E26" s="22">
        <v>6698.14</v>
      </c>
      <c r="F26" s="23">
        <v>1.5073017722947899</v>
      </c>
    </row>
    <row r="27" spans="1:6" x14ac:dyDescent="0.2">
      <c r="A27" s="21" t="s">
        <v>214</v>
      </c>
      <c r="B27" s="21" t="s">
        <v>213</v>
      </c>
      <c r="C27" s="21" t="s">
        <v>194</v>
      </c>
      <c r="D27" s="24">
        <v>198696</v>
      </c>
      <c r="E27" s="22">
        <v>6600.8798159999997</v>
      </c>
      <c r="F27" s="23">
        <v>1.4854150324361299</v>
      </c>
    </row>
    <row r="28" spans="1:6" x14ac:dyDescent="0.2">
      <c r="A28" s="21" t="s">
        <v>463</v>
      </c>
      <c r="B28" s="21" t="s">
        <v>462</v>
      </c>
      <c r="C28" s="21" t="s">
        <v>464</v>
      </c>
      <c r="D28" s="24">
        <v>1073879</v>
      </c>
      <c r="E28" s="22">
        <v>6483.5444630000002</v>
      </c>
      <c r="F28" s="23">
        <v>1.4590107193686599</v>
      </c>
    </row>
    <row r="29" spans="1:6" x14ac:dyDescent="0.2">
      <c r="A29" s="21" t="s">
        <v>174</v>
      </c>
      <c r="B29" s="21" t="s">
        <v>173</v>
      </c>
      <c r="C29" s="21" t="s">
        <v>150</v>
      </c>
      <c r="D29" s="24">
        <v>519474</v>
      </c>
      <c r="E29" s="22">
        <v>6379.4004569999997</v>
      </c>
      <c r="F29" s="23">
        <v>1.43557489318144</v>
      </c>
    </row>
    <row r="30" spans="1:6" x14ac:dyDescent="0.2">
      <c r="A30" s="21" t="s">
        <v>456</v>
      </c>
      <c r="B30" s="21" t="s">
        <v>455</v>
      </c>
      <c r="C30" s="21" t="s">
        <v>109</v>
      </c>
      <c r="D30" s="24">
        <v>3597396</v>
      </c>
      <c r="E30" s="22">
        <v>6249.3963309999999</v>
      </c>
      <c r="F30" s="23">
        <v>1.4063196895688801</v>
      </c>
    </row>
    <row r="31" spans="1:6" x14ac:dyDescent="0.2">
      <c r="A31" s="21" t="s">
        <v>690</v>
      </c>
      <c r="B31" s="21" t="s">
        <v>689</v>
      </c>
      <c r="C31" s="21" t="s">
        <v>158</v>
      </c>
      <c r="D31" s="24">
        <v>3510562</v>
      </c>
      <c r="E31" s="22">
        <v>5920.5628129999996</v>
      </c>
      <c r="F31" s="23">
        <v>1.33232133413418</v>
      </c>
    </row>
    <row r="32" spans="1:6" x14ac:dyDescent="0.2">
      <c r="A32" s="21" t="s">
        <v>160</v>
      </c>
      <c r="B32" s="21" t="s">
        <v>159</v>
      </c>
      <c r="C32" s="21" t="s">
        <v>161</v>
      </c>
      <c r="D32" s="24">
        <v>332201</v>
      </c>
      <c r="E32" s="22">
        <v>5736.446868</v>
      </c>
      <c r="F32" s="23">
        <v>1.2908891917474601</v>
      </c>
    </row>
    <row r="33" spans="1:6" x14ac:dyDescent="0.2">
      <c r="A33" s="21" t="s">
        <v>580</v>
      </c>
      <c r="B33" s="21" t="s">
        <v>579</v>
      </c>
      <c r="C33" s="21" t="s">
        <v>144</v>
      </c>
      <c r="D33" s="24">
        <v>1146146</v>
      </c>
      <c r="E33" s="22">
        <v>5633.8806629999999</v>
      </c>
      <c r="F33" s="23">
        <v>1.26780842267215</v>
      </c>
    </row>
    <row r="34" spans="1:6" x14ac:dyDescent="0.2">
      <c r="A34" s="21" t="s">
        <v>746</v>
      </c>
      <c r="B34" s="21" t="s">
        <v>745</v>
      </c>
      <c r="C34" s="21" t="s">
        <v>200</v>
      </c>
      <c r="D34" s="24">
        <v>239834</v>
      </c>
      <c r="E34" s="22">
        <v>5586.8131130000002</v>
      </c>
      <c r="F34" s="23">
        <v>1.25721667607794</v>
      </c>
    </row>
    <row r="35" spans="1:6" x14ac:dyDescent="0.2">
      <c r="A35" s="21" t="s">
        <v>138</v>
      </c>
      <c r="B35" s="21" t="s">
        <v>137</v>
      </c>
      <c r="C35" s="21" t="s">
        <v>139</v>
      </c>
      <c r="D35" s="24">
        <v>1719022</v>
      </c>
      <c r="E35" s="22">
        <v>5569.6312799999996</v>
      </c>
      <c r="F35" s="23">
        <v>1.2533501986182001</v>
      </c>
    </row>
    <row r="36" spans="1:6" x14ac:dyDescent="0.2">
      <c r="A36" s="21" t="s">
        <v>216</v>
      </c>
      <c r="B36" s="21" t="s">
        <v>215</v>
      </c>
      <c r="C36" s="21" t="s">
        <v>217</v>
      </c>
      <c r="D36" s="24">
        <v>605153</v>
      </c>
      <c r="E36" s="22">
        <v>5314.4536459999999</v>
      </c>
      <c r="F36" s="23">
        <v>1.19592683930081</v>
      </c>
    </row>
    <row r="37" spans="1:6" x14ac:dyDescent="0.2">
      <c r="A37" s="21" t="s">
        <v>199</v>
      </c>
      <c r="B37" s="21" t="s">
        <v>198</v>
      </c>
      <c r="C37" s="21" t="s">
        <v>200</v>
      </c>
      <c r="D37" s="24">
        <v>390328</v>
      </c>
      <c r="E37" s="22">
        <v>5306.5091599999996</v>
      </c>
      <c r="F37" s="23">
        <v>1.19413906869169</v>
      </c>
    </row>
    <row r="38" spans="1:6" x14ac:dyDescent="0.2">
      <c r="A38" s="21" t="s">
        <v>297</v>
      </c>
      <c r="B38" s="21" t="s">
        <v>296</v>
      </c>
      <c r="C38" s="21" t="s">
        <v>167</v>
      </c>
      <c r="D38" s="24">
        <v>335249</v>
      </c>
      <c r="E38" s="22">
        <v>5250.6698379999998</v>
      </c>
      <c r="F38" s="23">
        <v>1.18157338493256</v>
      </c>
    </row>
    <row r="39" spans="1:6" x14ac:dyDescent="0.2">
      <c r="A39" s="21" t="s">
        <v>544</v>
      </c>
      <c r="B39" s="21" t="s">
        <v>543</v>
      </c>
      <c r="C39" s="21" t="s">
        <v>114</v>
      </c>
      <c r="D39" s="24">
        <v>572822</v>
      </c>
      <c r="E39" s="22">
        <v>4983.5514000000003</v>
      </c>
      <c r="F39" s="23">
        <v>1.1214629520347701</v>
      </c>
    </row>
    <row r="40" spans="1:6" x14ac:dyDescent="0.2">
      <c r="A40" s="21" t="s">
        <v>719</v>
      </c>
      <c r="B40" s="21" t="s">
        <v>718</v>
      </c>
      <c r="C40" s="21" t="s">
        <v>167</v>
      </c>
      <c r="D40" s="24">
        <v>394950</v>
      </c>
      <c r="E40" s="22">
        <v>4979.7270749999998</v>
      </c>
      <c r="F40" s="23">
        <v>1.1206023531445799</v>
      </c>
    </row>
    <row r="41" spans="1:6" x14ac:dyDescent="0.2">
      <c r="A41" s="21" t="s">
        <v>773</v>
      </c>
      <c r="B41" s="21" t="s">
        <v>772</v>
      </c>
      <c r="C41" s="21" t="s">
        <v>212</v>
      </c>
      <c r="D41" s="24">
        <v>474692</v>
      </c>
      <c r="E41" s="22">
        <v>4743.5971559999998</v>
      </c>
      <c r="F41" s="23">
        <v>1.06746535609756</v>
      </c>
    </row>
    <row r="42" spans="1:6" x14ac:dyDescent="0.2">
      <c r="A42" s="21" t="s">
        <v>157</v>
      </c>
      <c r="B42" s="21" t="s">
        <v>156</v>
      </c>
      <c r="C42" s="21" t="s">
        <v>158</v>
      </c>
      <c r="D42" s="24">
        <v>658414</v>
      </c>
      <c r="E42" s="22">
        <v>4634.5761460000003</v>
      </c>
      <c r="F42" s="23">
        <v>1.0429320436271801</v>
      </c>
    </row>
    <row r="43" spans="1:6" x14ac:dyDescent="0.2">
      <c r="A43" s="21" t="s">
        <v>454</v>
      </c>
      <c r="B43" s="21" t="s">
        <v>453</v>
      </c>
      <c r="C43" s="21" t="s">
        <v>153</v>
      </c>
      <c r="D43" s="24">
        <v>275195</v>
      </c>
      <c r="E43" s="22">
        <v>4616.5337229999996</v>
      </c>
      <c r="F43" s="23">
        <v>1.0388719051164299</v>
      </c>
    </row>
    <row r="44" spans="1:6" x14ac:dyDescent="0.2">
      <c r="A44" s="21" t="s">
        <v>711</v>
      </c>
      <c r="B44" s="21" t="s">
        <v>710</v>
      </c>
      <c r="C44" s="21" t="s">
        <v>150</v>
      </c>
      <c r="D44" s="24">
        <v>314078</v>
      </c>
      <c r="E44" s="22">
        <v>4533.0877739999996</v>
      </c>
      <c r="F44" s="23">
        <v>1.0200938224220499</v>
      </c>
    </row>
    <row r="45" spans="1:6" x14ac:dyDescent="0.2">
      <c r="A45" s="21" t="s">
        <v>554</v>
      </c>
      <c r="B45" s="21" t="s">
        <v>553</v>
      </c>
      <c r="C45" s="21" t="s">
        <v>114</v>
      </c>
      <c r="D45" s="24">
        <v>150891</v>
      </c>
      <c r="E45" s="22">
        <v>4327.478435</v>
      </c>
      <c r="F45" s="23">
        <v>0.97382495956235504</v>
      </c>
    </row>
    <row r="46" spans="1:6" x14ac:dyDescent="0.2">
      <c r="A46" s="21" t="s">
        <v>725</v>
      </c>
      <c r="B46" s="21" t="s">
        <v>724</v>
      </c>
      <c r="C46" s="21" t="s">
        <v>133</v>
      </c>
      <c r="D46" s="24">
        <v>9675</v>
      </c>
      <c r="E46" s="22">
        <v>4327.003463</v>
      </c>
      <c r="F46" s="23">
        <v>0.97371807524262</v>
      </c>
    </row>
    <row r="47" spans="1:6" x14ac:dyDescent="0.2">
      <c r="A47" s="21" t="s">
        <v>258</v>
      </c>
      <c r="B47" s="21" t="s">
        <v>257</v>
      </c>
      <c r="C47" s="21" t="s">
        <v>125</v>
      </c>
      <c r="D47" s="24">
        <v>1184854</v>
      </c>
      <c r="E47" s="22">
        <v>4244.7394549999999</v>
      </c>
      <c r="F47" s="23">
        <v>0.95520596814207104</v>
      </c>
    </row>
    <row r="48" spans="1:6" x14ac:dyDescent="0.2">
      <c r="A48" s="21" t="s">
        <v>209</v>
      </c>
      <c r="B48" s="21" t="s">
        <v>208</v>
      </c>
      <c r="C48" s="21" t="s">
        <v>120</v>
      </c>
      <c r="D48" s="24">
        <v>312951</v>
      </c>
      <c r="E48" s="22">
        <v>4240.1730989999996</v>
      </c>
      <c r="F48" s="23">
        <v>0.95417838787475395</v>
      </c>
    </row>
    <row r="49" spans="1:6" x14ac:dyDescent="0.2">
      <c r="A49" s="21" t="s">
        <v>600</v>
      </c>
      <c r="B49" s="21" t="s">
        <v>599</v>
      </c>
      <c r="C49" s="21" t="s">
        <v>205</v>
      </c>
      <c r="D49" s="24">
        <v>353915</v>
      </c>
      <c r="E49" s="22">
        <v>4199.9093050000001</v>
      </c>
      <c r="F49" s="23">
        <v>0.94511771012607804</v>
      </c>
    </row>
    <row r="50" spans="1:6" x14ac:dyDescent="0.2">
      <c r="A50" s="21" t="s">
        <v>232</v>
      </c>
      <c r="B50" s="21" t="s">
        <v>231</v>
      </c>
      <c r="C50" s="21" t="s">
        <v>120</v>
      </c>
      <c r="D50" s="24">
        <v>1200125</v>
      </c>
      <c r="E50" s="22">
        <v>4166.8339999999998</v>
      </c>
      <c r="F50" s="23">
        <v>0.93767467880011401</v>
      </c>
    </row>
    <row r="51" spans="1:6" x14ac:dyDescent="0.2">
      <c r="A51" s="21" t="s">
        <v>550</v>
      </c>
      <c r="B51" s="21" t="s">
        <v>549</v>
      </c>
      <c r="C51" s="21" t="s">
        <v>114</v>
      </c>
      <c r="D51" s="24">
        <v>779330</v>
      </c>
      <c r="E51" s="22">
        <v>4166.2981799999998</v>
      </c>
      <c r="F51" s="23">
        <v>0.93755410167935704</v>
      </c>
    </row>
    <row r="52" spans="1:6" x14ac:dyDescent="0.2">
      <c r="A52" s="21" t="s">
        <v>143</v>
      </c>
      <c r="B52" s="21" t="s">
        <v>142</v>
      </c>
      <c r="C52" s="21" t="s">
        <v>144</v>
      </c>
      <c r="D52" s="24">
        <v>60862</v>
      </c>
      <c r="E52" s="22">
        <v>4145.0065100000002</v>
      </c>
      <c r="F52" s="23">
        <v>0.93276277574019795</v>
      </c>
    </row>
    <row r="53" spans="1:6" x14ac:dyDescent="0.2">
      <c r="A53" s="21" t="s">
        <v>171</v>
      </c>
      <c r="B53" s="21" t="s">
        <v>170</v>
      </c>
      <c r="C53" s="21" t="s">
        <v>172</v>
      </c>
      <c r="D53" s="24">
        <v>635064</v>
      </c>
      <c r="E53" s="22">
        <v>4052.0258520000002</v>
      </c>
      <c r="F53" s="23">
        <v>0.91183906996627695</v>
      </c>
    </row>
    <row r="54" spans="1:6" x14ac:dyDescent="0.2">
      <c r="A54" s="21" t="s">
        <v>432</v>
      </c>
      <c r="B54" s="21" t="s">
        <v>431</v>
      </c>
      <c r="C54" s="21" t="s">
        <v>205</v>
      </c>
      <c r="D54" s="24">
        <v>134397</v>
      </c>
      <c r="E54" s="22">
        <v>3916.3957789999999</v>
      </c>
      <c r="F54" s="23">
        <v>0.88131784326612195</v>
      </c>
    </row>
    <row r="55" spans="1:6" x14ac:dyDescent="0.2">
      <c r="A55" s="21" t="s">
        <v>678</v>
      </c>
      <c r="B55" s="21" t="s">
        <v>677</v>
      </c>
      <c r="C55" s="21" t="s">
        <v>205</v>
      </c>
      <c r="D55" s="24">
        <v>739719</v>
      </c>
      <c r="E55" s="22">
        <v>3831.3745610000001</v>
      </c>
      <c r="F55" s="23">
        <v>0.86218527324309202</v>
      </c>
    </row>
    <row r="56" spans="1:6" x14ac:dyDescent="0.2">
      <c r="A56" s="21" t="s">
        <v>703</v>
      </c>
      <c r="B56" s="21" t="s">
        <v>702</v>
      </c>
      <c r="C56" s="21" t="s">
        <v>109</v>
      </c>
      <c r="D56" s="24">
        <v>2022164</v>
      </c>
      <c r="E56" s="22">
        <v>3785.6932240000001</v>
      </c>
      <c r="F56" s="23">
        <v>0.85190547016031104</v>
      </c>
    </row>
    <row r="57" spans="1:6" x14ac:dyDescent="0.2">
      <c r="A57" s="21" t="s">
        <v>152</v>
      </c>
      <c r="B57" s="21" t="s">
        <v>151</v>
      </c>
      <c r="C57" s="21" t="s">
        <v>153</v>
      </c>
      <c r="D57" s="24">
        <v>521701</v>
      </c>
      <c r="E57" s="22">
        <v>3735.9008610000001</v>
      </c>
      <c r="F57" s="23">
        <v>0.84070055103400998</v>
      </c>
    </row>
    <row r="58" spans="1:6" x14ac:dyDescent="0.2">
      <c r="A58" s="21" t="s">
        <v>578</v>
      </c>
      <c r="B58" s="21" t="s">
        <v>577</v>
      </c>
      <c r="C58" s="21" t="s">
        <v>200</v>
      </c>
      <c r="D58" s="24">
        <v>317121</v>
      </c>
      <c r="E58" s="22">
        <v>3713.6454709999998</v>
      </c>
      <c r="F58" s="23">
        <v>0.83569235640234896</v>
      </c>
    </row>
    <row r="59" spans="1:6" x14ac:dyDescent="0.2">
      <c r="A59" s="21" t="s">
        <v>611</v>
      </c>
      <c r="B59" s="21" t="s">
        <v>610</v>
      </c>
      <c r="C59" s="21" t="s">
        <v>223</v>
      </c>
      <c r="D59" s="24">
        <v>64191</v>
      </c>
      <c r="E59" s="22">
        <v>3680.0379349999998</v>
      </c>
      <c r="F59" s="23">
        <v>0.82812955559865398</v>
      </c>
    </row>
    <row r="60" spans="1:6" x14ac:dyDescent="0.2">
      <c r="A60" s="21" t="s">
        <v>783</v>
      </c>
      <c r="B60" s="21" t="s">
        <v>782</v>
      </c>
      <c r="C60" s="21" t="s">
        <v>167</v>
      </c>
      <c r="D60" s="24">
        <v>771618</v>
      </c>
      <c r="E60" s="22">
        <v>3625.0613640000001</v>
      </c>
      <c r="F60" s="23">
        <v>0.81575801918660695</v>
      </c>
    </row>
    <row r="61" spans="1:6" x14ac:dyDescent="0.2">
      <c r="A61" s="21" t="s">
        <v>558</v>
      </c>
      <c r="B61" s="21" t="s">
        <v>557</v>
      </c>
      <c r="C61" s="21" t="s">
        <v>331</v>
      </c>
      <c r="D61" s="24">
        <v>230743</v>
      </c>
      <c r="E61" s="22">
        <v>3479.4890690000002</v>
      </c>
      <c r="F61" s="23">
        <v>0.78299946558060196</v>
      </c>
    </row>
    <row r="62" spans="1:6" x14ac:dyDescent="0.2">
      <c r="A62" s="21" t="s">
        <v>799</v>
      </c>
      <c r="B62" s="21" t="s">
        <v>798</v>
      </c>
      <c r="C62" s="21" t="s">
        <v>265</v>
      </c>
      <c r="D62" s="24">
        <v>1406358</v>
      </c>
      <c r="E62" s="22">
        <v>3423.7785509999999</v>
      </c>
      <c r="F62" s="23">
        <v>0.770462766957274</v>
      </c>
    </row>
    <row r="63" spans="1:6" x14ac:dyDescent="0.2">
      <c r="A63" s="21" t="s">
        <v>801</v>
      </c>
      <c r="B63" s="21" t="s">
        <v>800</v>
      </c>
      <c r="C63" s="21" t="s">
        <v>461</v>
      </c>
      <c r="D63" s="24">
        <v>633075</v>
      </c>
      <c r="E63" s="22">
        <v>3354.3478879999998</v>
      </c>
      <c r="F63" s="23">
        <v>0.75483858451386399</v>
      </c>
    </row>
    <row r="64" spans="1:6" x14ac:dyDescent="0.2">
      <c r="A64" s="21" t="s">
        <v>758</v>
      </c>
      <c r="B64" s="21" t="s">
        <v>757</v>
      </c>
      <c r="C64" s="21" t="s">
        <v>194</v>
      </c>
      <c r="D64" s="24">
        <v>349245</v>
      </c>
      <c r="E64" s="22">
        <v>3302.46072</v>
      </c>
      <c r="F64" s="23">
        <v>0.74316226537366104</v>
      </c>
    </row>
    <row r="65" spans="1:9" x14ac:dyDescent="0.2">
      <c r="A65" s="21" t="s">
        <v>204</v>
      </c>
      <c r="B65" s="21" t="s">
        <v>203</v>
      </c>
      <c r="C65" s="21" t="s">
        <v>205</v>
      </c>
      <c r="D65" s="24">
        <v>353279</v>
      </c>
      <c r="E65" s="22">
        <v>3191.699126</v>
      </c>
      <c r="F65" s="23">
        <v>0.71823726426314505</v>
      </c>
    </row>
    <row r="66" spans="1:9" x14ac:dyDescent="0.2">
      <c r="A66" s="21" t="s">
        <v>230</v>
      </c>
      <c r="B66" s="21" t="s">
        <v>229</v>
      </c>
      <c r="C66" s="21" t="s">
        <v>150</v>
      </c>
      <c r="D66" s="24">
        <v>1329470</v>
      </c>
      <c r="E66" s="22">
        <v>3096.33563</v>
      </c>
      <c r="F66" s="23">
        <v>0.69677734157818605</v>
      </c>
    </row>
    <row r="67" spans="1:9" x14ac:dyDescent="0.2">
      <c r="A67" s="21" t="s">
        <v>460</v>
      </c>
      <c r="B67" s="21" t="s">
        <v>459</v>
      </c>
      <c r="C67" s="21" t="s">
        <v>461</v>
      </c>
      <c r="D67" s="24">
        <v>448975</v>
      </c>
      <c r="E67" s="22">
        <v>2647.3810880000001</v>
      </c>
      <c r="F67" s="23">
        <v>0.59574780549258699</v>
      </c>
    </row>
    <row r="68" spans="1:9" x14ac:dyDescent="0.2">
      <c r="A68" s="21" t="s">
        <v>191</v>
      </c>
      <c r="B68" s="21" t="s">
        <v>190</v>
      </c>
      <c r="C68" s="21" t="s">
        <v>167</v>
      </c>
      <c r="D68" s="24">
        <v>40679</v>
      </c>
      <c r="E68" s="22">
        <v>2644.8672219999999</v>
      </c>
      <c r="F68" s="23">
        <v>0.59518210297261698</v>
      </c>
    </row>
    <row r="69" spans="1:9" x14ac:dyDescent="0.2">
      <c r="A69" s="21" t="s">
        <v>803</v>
      </c>
      <c r="B69" s="21" t="s">
        <v>802</v>
      </c>
      <c r="C69" s="21" t="s">
        <v>237</v>
      </c>
      <c r="D69" s="24">
        <v>88497</v>
      </c>
      <c r="E69" s="22">
        <v>2499.6862620000002</v>
      </c>
      <c r="F69" s="23">
        <v>0.56251161261089599</v>
      </c>
    </row>
    <row r="70" spans="1:9" x14ac:dyDescent="0.2">
      <c r="A70" s="21" t="s">
        <v>781</v>
      </c>
      <c r="B70" s="21" t="s">
        <v>780</v>
      </c>
      <c r="C70" s="21" t="s">
        <v>117</v>
      </c>
      <c r="D70" s="24">
        <v>200000</v>
      </c>
      <c r="E70" s="22">
        <v>2316.3000000000002</v>
      </c>
      <c r="F70" s="23">
        <v>0.521243672895226</v>
      </c>
    </row>
    <row r="71" spans="1:9" x14ac:dyDescent="0.2">
      <c r="A71" s="21" t="s">
        <v>552</v>
      </c>
      <c r="B71" s="21" t="s">
        <v>551</v>
      </c>
      <c r="C71" s="21" t="s">
        <v>114</v>
      </c>
      <c r="D71" s="24">
        <v>133806</v>
      </c>
      <c r="E71" s="22">
        <v>2276.575284</v>
      </c>
      <c r="F71" s="23">
        <v>0.51230430542444905</v>
      </c>
    </row>
    <row r="72" spans="1:9" x14ac:dyDescent="0.2">
      <c r="A72" s="21" t="s">
        <v>166</v>
      </c>
      <c r="B72" s="21" t="s">
        <v>165</v>
      </c>
      <c r="C72" s="21" t="s">
        <v>167</v>
      </c>
      <c r="D72" s="24">
        <v>637243</v>
      </c>
      <c r="E72" s="22">
        <v>2188.2924619999999</v>
      </c>
      <c r="F72" s="23">
        <v>0.49243776724164201</v>
      </c>
    </row>
    <row r="73" spans="1:9" x14ac:dyDescent="0.2">
      <c r="A73" s="21" t="s">
        <v>394</v>
      </c>
      <c r="B73" s="21" t="s">
        <v>393</v>
      </c>
      <c r="C73" s="21" t="s">
        <v>139</v>
      </c>
      <c r="D73" s="24">
        <v>1512427</v>
      </c>
      <c r="E73" s="22">
        <v>2162.4681249999999</v>
      </c>
      <c r="F73" s="23">
        <v>0.48662644216804901</v>
      </c>
    </row>
    <row r="74" spans="1:9" x14ac:dyDescent="0.2">
      <c r="A74" s="21" t="s">
        <v>468</v>
      </c>
      <c r="B74" s="21" t="s">
        <v>467</v>
      </c>
      <c r="C74" s="21" t="s">
        <v>150</v>
      </c>
      <c r="D74" s="24">
        <v>211498</v>
      </c>
      <c r="E74" s="22">
        <v>1198.2419190000001</v>
      </c>
      <c r="F74" s="23">
        <v>0.26964383666907699</v>
      </c>
    </row>
    <row r="75" spans="1:9" x14ac:dyDescent="0.2">
      <c r="A75" s="21" t="s">
        <v>617</v>
      </c>
      <c r="B75" s="21" t="s">
        <v>616</v>
      </c>
      <c r="C75" s="21" t="s">
        <v>237</v>
      </c>
      <c r="D75" s="24">
        <v>104637</v>
      </c>
      <c r="E75" s="22">
        <v>1066.1987119999999</v>
      </c>
      <c r="F75" s="23">
        <v>0.239929772775132</v>
      </c>
    </row>
    <row r="76" spans="1:9" x14ac:dyDescent="0.2">
      <c r="A76" s="21" t="s">
        <v>489</v>
      </c>
      <c r="B76" s="21" t="s">
        <v>1331</v>
      </c>
      <c r="C76" s="21" t="s">
        <v>464</v>
      </c>
      <c r="D76" s="24">
        <v>74920</v>
      </c>
      <c r="E76" s="22">
        <v>197.18943999999999</v>
      </c>
      <c r="F76" s="23">
        <v>4.4374108691340799E-2</v>
      </c>
    </row>
    <row r="77" spans="1:9" x14ac:dyDescent="0.2">
      <c r="A77" s="21" t="s">
        <v>787</v>
      </c>
      <c r="B77" s="21" t="s">
        <v>786</v>
      </c>
      <c r="C77" s="21" t="s">
        <v>167</v>
      </c>
      <c r="D77" s="24">
        <v>1320</v>
      </c>
      <c r="E77" s="22">
        <v>6.7320000000000002</v>
      </c>
      <c r="F77" s="23">
        <v>1.5149213858009201E-3</v>
      </c>
    </row>
    <row r="78" spans="1:9" x14ac:dyDescent="0.2">
      <c r="A78" s="20" t="s">
        <v>29</v>
      </c>
      <c r="B78" s="20"/>
      <c r="C78" s="20"/>
      <c r="D78" s="20"/>
      <c r="E78" s="25">
        <f>SUM(E7:E77)</f>
        <v>415537.82487799972</v>
      </c>
      <c r="F78" s="26">
        <f>SUM(F7:F77)</f>
        <v>93.509675804646051</v>
      </c>
      <c r="G78" s="14"/>
      <c r="H78" s="14"/>
      <c r="I78" s="14"/>
    </row>
    <row r="79" spans="1:9" x14ac:dyDescent="0.2">
      <c r="A79" s="21"/>
      <c r="B79" s="21"/>
      <c r="C79" s="21"/>
      <c r="D79" s="21"/>
      <c r="E79" s="22"/>
      <c r="F79" s="23"/>
    </row>
    <row r="80" spans="1:9" x14ac:dyDescent="0.2">
      <c r="A80" s="20" t="s">
        <v>39</v>
      </c>
      <c r="B80" s="20"/>
      <c r="C80" s="20"/>
      <c r="D80" s="20"/>
      <c r="E80" s="25">
        <f>E78</f>
        <v>415537.82487799972</v>
      </c>
      <c r="F80" s="26">
        <f>F78</f>
        <v>93.509675804646051</v>
      </c>
      <c r="G80" s="14"/>
      <c r="H80" s="14"/>
      <c r="I80" s="14"/>
    </row>
    <row r="81" spans="1:9" x14ac:dyDescent="0.2">
      <c r="A81" s="20"/>
      <c r="B81" s="20"/>
      <c r="C81" s="20"/>
      <c r="D81" s="20"/>
      <c r="E81" s="25"/>
      <c r="F81" s="26"/>
      <c r="G81" s="14"/>
      <c r="H81" s="14"/>
      <c r="I81" s="14"/>
    </row>
    <row r="82" spans="1:9" x14ac:dyDescent="0.2">
      <c r="A82" s="20" t="s">
        <v>41</v>
      </c>
      <c r="B82" s="20"/>
      <c r="C82" s="20"/>
      <c r="D82" s="20"/>
      <c r="E82" s="25">
        <f>E84-(E78)</f>
        <v>28841.669866600248</v>
      </c>
      <c r="F82" s="26">
        <f>F84-(F78)</f>
        <v>6.4903241953539492</v>
      </c>
      <c r="G82" s="14"/>
      <c r="H82" s="14"/>
      <c r="I82" s="14"/>
    </row>
    <row r="83" spans="1:9" x14ac:dyDescent="0.2">
      <c r="A83" s="20"/>
      <c r="B83" s="20"/>
      <c r="C83" s="20"/>
      <c r="D83" s="20"/>
      <c r="E83" s="25"/>
      <c r="F83" s="26"/>
      <c r="G83" s="14"/>
      <c r="H83" s="14"/>
      <c r="I83" s="14"/>
    </row>
    <row r="84" spans="1:9" x14ac:dyDescent="0.2">
      <c r="A84" s="27" t="s">
        <v>40</v>
      </c>
      <c r="B84" s="27"/>
      <c r="C84" s="27"/>
      <c r="D84" s="27"/>
      <c r="E84" s="28">
        <v>444379.49474459997</v>
      </c>
      <c r="F84" s="29">
        <v>100</v>
      </c>
      <c r="G84" s="14"/>
      <c r="H84" s="14"/>
      <c r="I84" s="14"/>
    </row>
    <row r="85" spans="1:9" x14ac:dyDescent="0.2">
      <c r="F85" s="15" t="s">
        <v>771</v>
      </c>
    </row>
    <row r="86" spans="1:9" x14ac:dyDescent="0.2">
      <c r="A86" s="14" t="s">
        <v>1329</v>
      </c>
      <c r="F86" s="15"/>
    </row>
    <row r="87" spans="1:9" x14ac:dyDescent="0.2">
      <c r="F87" s="15"/>
    </row>
    <row r="88" spans="1:9" x14ac:dyDescent="0.2">
      <c r="A88" s="14" t="s">
        <v>43</v>
      </c>
    </row>
    <row r="89" spans="1:9" x14ac:dyDescent="0.2">
      <c r="A89" s="14" t="s">
        <v>44</v>
      </c>
    </row>
    <row r="90" spans="1:9" x14ac:dyDescent="0.2">
      <c r="A90" s="14" t="s">
        <v>45</v>
      </c>
      <c r="B90" s="14"/>
      <c r="C90" s="30" t="s">
        <v>47</v>
      </c>
      <c r="D90" s="14" t="s">
        <v>46</v>
      </c>
    </row>
    <row r="91" spans="1:9" x14ac:dyDescent="0.2">
      <c r="A91" s="7" t="s">
        <v>48</v>
      </c>
      <c r="C91" s="31">
        <v>10.111599999999999</v>
      </c>
      <c r="D91" s="31">
        <v>9.4656000000000002</v>
      </c>
    </row>
    <row r="92" spans="1:9" x14ac:dyDescent="0.2">
      <c r="A92" s="7" t="s">
        <v>49</v>
      </c>
      <c r="C92" s="31">
        <v>10.111599999999999</v>
      </c>
      <c r="D92" s="31">
        <v>9.4656000000000002</v>
      </c>
    </row>
    <row r="93" spans="1:9" x14ac:dyDescent="0.2">
      <c r="A93" s="7" t="s">
        <v>50</v>
      </c>
      <c r="C93" s="31">
        <v>10.112500000000001</v>
      </c>
      <c r="D93" s="31">
        <v>9.5402000000000005</v>
      </c>
    </row>
    <row r="94" spans="1:9" x14ac:dyDescent="0.2">
      <c r="A94" s="7" t="s">
        <v>51</v>
      </c>
      <c r="C94" s="31">
        <v>10.112500000000001</v>
      </c>
      <c r="D94" s="31">
        <v>9.5402000000000005</v>
      </c>
    </row>
    <row r="96" spans="1:9" x14ac:dyDescent="0.2">
      <c r="A96" s="7" t="s">
        <v>52</v>
      </c>
    </row>
    <row r="98" spans="1:6" x14ac:dyDescent="0.2">
      <c r="A98" s="14" t="s">
        <v>53</v>
      </c>
      <c r="D98" s="30" t="s">
        <v>54</v>
      </c>
    </row>
    <row r="100" spans="1:6" x14ac:dyDescent="0.2">
      <c r="A100" s="14" t="s">
        <v>348</v>
      </c>
      <c r="D100" s="52">
        <v>0.21820000000000001</v>
      </c>
    </row>
    <row r="102" spans="1:6" x14ac:dyDescent="0.2">
      <c r="A102" s="88" t="s">
        <v>56</v>
      </c>
      <c r="B102" s="88"/>
      <c r="C102" s="88"/>
      <c r="D102" s="30" t="s">
        <v>54</v>
      </c>
    </row>
    <row r="104" spans="1:6" x14ac:dyDescent="0.2">
      <c r="A104" s="14" t="s">
        <v>943</v>
      </c>
      <c r="F104" s="7"/>
    </row>
    <row r="105" spans="1:6" x14ac:dyDescent="0.2">
      <c r="F105" s="7"/>
    </row>
    <row r="106" spans="1:6" x14ac:dyDescent="0.2">
      <c r="A106" s="63" t="s">
        <v>948</v>
      </c>
      <c r="F106" s="7"/>
    </row>
    <row r="107" spans="1:6" x14ac:dyDescent="0.2">
      <c r="A107" s="65"/>
      <c r="F107" s="7"/>
    </row>
    <row r="108" spans="1:6" x14ac:dyDescent="0.2">
      <c r="A108" s="66"/>
      <c r="F108" s="7"/>
    </row>
    <row r="109" spans="1:6" x14ac:dyDescent="0.2">
      <c r="A109" s="66"/>
      <c r="F109" s="7"/>
    </row>
    <row r="110" spans="1:6" x14ac:dyDescent="0.2">
      <c r="A110" s="66"/>
      <c r="F110" s="7"/>
    </row>
    <row r="111" spans="1:6" x14ac:dyDescent="0.2">
      <c r="A111" s="66"/>
      <c r="F111" s="7"/>
    </row>
    <row r="112" spans="1:6" x14ac:dyDescent="0.2">
      <c r="A112" s="66"/>
      <c r="F112" s="7"/>
    </row>
    <row r="113" spans="1:6" x14ac:dyDescent="0.2">
      <c r="A113" s="66"/>
      <c r="F113" s="7"/>
    </row>
    <row r="114" spans="1:6" x14ac:dyDescent="0.2">
      <c r="A114" s="66"/>
      <c r="F114" s="7"/>
    </row>
    <row r="115" spans="1:6" x14ac:dyDescent="0.2">
      <c r="A115" s="66"/>
      <c r="F115" s="7"/>
    </row>
    <row r="116" spans="1:6" x14ac:dyDescent="0.2">
      <c r="A116" s="66"/>
      <c r="F116" s="7"/>
    </row>
    <row r="117" spans="1:6" x14ac:dyDescent="0.2">
      <c r="A117" s="66"/>
      <c r="F117" s="7"/>
    </row>
    <row r="118" spans="1:6" x14ac:dyDescent="0.2">
      <c r="A118" s="66"/>
    </row>
    <row r="119" spans="1:6" x14ac:dyDescent="0.2">
      <c r="A119" s="66"/>
    </row>
    <row r="120" spans="1:6" x14ac:dyDescent="0.2">
      <c r="A120" s="66"/>
    </row>
    <row r="121" spans="1:6" x14ac:dyDescent="0.2">
      <c r="A121" s="66"/>
    </row>
    <row r="122" spans="1:6" x14ac:dyDescent="0.2">
      <c r="A122" s="66"/>
    </row>
    <row r="123" spans="1:6" x14ac:dyDescent="0.2">
      <c r="A123" s="66"/>
    </row>
    <row r="124" spans="1:6" x14ac:dyDescent="0.2">
      <c r="A124" s="66"/>
    </row>
    <row r="125" spans="1:6" x14ac:dyDescent="0.2">
      <c r="A125" s="63" t="s">
        <v>962</v>
      </c>
    </row>
    <row r="126" spans="1:6" x14ac:dyDescent="0.2">
      <c r="A126" s="66"/>
    </row>
    <row r="127" spans="1:6" x14ac:dyDescent="0.2">
      <c r="A127" s="63" t="s">
        <v>949</v>
      </c>
    </row>
    <row r="128" spans="1:6" x14ac:dyDescent="0.2">
      <c r="A128" s="66"/>
    </row>
    <row r="129" spans="1:1" x14ac:dyDescent="0.2">
      <c r="A129" s="66"/>
    </row>
    <row r="130" spans="1:1" x14ac:dyDescent="0.2">
      <c r="A130" s="66"/>
    </row>
    <row r="131" spans="1:1" x14ac:dyDescent="0.2">
      <c r="A131" s="66"/>
    </row>
    <row r="132" spans="1:1" x14ac:dyDescent="0.2">
      <c r="A132" s="66"/>
    </row>
    <row r="133" spans="1:1" x14ac:dyDescent="0.2">
      <c r="A133" s="66"/>
    </row>
    <row r="134" spans="1:1" x14ac:dyDescent="0.2">
      <c r="A134" s="66"/>
    </row>
    <row r="135" spans="1:1" x14ac:dyDescent="0.2">
      <c r="A135" s="66"/>
    </row>
    <row r="136" spans="1:1" x14ac:dyDescent="0.2">
      <c r="A136" s="66"/>
    </row>
    <row r="137" spans="1:1" x14ac:dyDescent="0.2">
      <c r="A137" s="66"/>
    </row>
    <row r="138" spans="1:1" x14ac:dyDescent="0.2">
      <c r="A138" s="66"/>
    </row>
    <row r="139" spans="1:1" x14ac:dyDescent="0.2">
      <c r="A139" s="66"/>
    </row>
    <row r="146" spans="1:1" x14ac:dyDescent="0.2">
      <c r="A146" s="7" t="s">
        <v>947</v>
      </c>
    </row>
  </sheetData>
  <mergeCells count="2">
    <mergeCell ref="A1:F1"/>
    <mergeCell ref="A102:C102"/>
  </mergeCells>
  <conditionalFormatting sqref="F2:F3 F5:F103">
    <cfRule type="cellIs" dxfId="53" priority="2" stopIfTrue="1" operator="between">
      <formula>0.009</formula>
      <formula>-0.009</formula>
    </cfRule>
  </conditionalFormatting>
  <conditionalFormatting sqref="F118:F65538">
    <cfRule type="cellIs" dxfId="52"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23"/>
  <sheetViews>
    <sheetView workbookViewId="0">
      <selection sqref="A1:F1"/>
    </sheetView>
  </sheetViews>
  <sheetFormatPr defaultColWidth="9.109375" defaultRowHeight="10.199999999999999" x14ac:dyDescent="0.2"/>
  <cols>
    <col min="1" max="1" width="38.6640625" style="7" bestFit="1" customWidth="1"/>
    <col min="2" max="2" width="30.33203125" style="7" bestFit="1" customWidth="1"/>
    <col min="3" max="3" width="25.109375" style="7" bestFit="1" customWidth="1"/>
    <col min="4" max="4" width="15.109375" style="7" bestFit="1" customWidth="1"/>
    <col min="5" max="5" width="30" style="10" customWidth="1"/>
    <col min="6" max="6" width="13.5546875" style="11" bestFit="1" customWidth="1"/>
    <col min="7" max="16384" width="9.109375" style="7"/>
  </cols>
  <sheetData>
    <row r="1" spans="1:7" s="1" customFormat="1" ht="13.8" x14ac:dyDescent="0.2">
      <c r="A1" s="82" t="s">
        <v>19</v>
      </c>
      <c r="B1" s="83"/>
      <c r="C1" s="83"/>
      <c r="D1" s="83"/>
      <c r="E1" s="83"/>
      <c r="F1" s="83"/>
    </row>
    <row r="2" spans="1:7" s="1" customFormat="1" ht="11.4" x14ac:dyDescent="0.2">
      <c r="E2" s="5"/>
      <c r="F2" s="9"/>
    </row>
    <row r="3" spans="1:7" s="1" customFormat="1" ht="12" x14ac:dyDescent="0.2">
      <c r="A3" s="8" t="s">
        <v>7</v>
      </c>
      <c r="B3" s="2"/>
      <c r="C3" s="3"/>
      <c r="D3" s="3"/>
      <c r="E3" s="4"/>
      <c r="F3" s="9"/>
    </row>
    <row r="4" spans="1:7" s="1" customFormat="1" ht="28.5" customHeight="1" x14ac:dyDescent="0.2">
      <c r="A4" s="6" t="s">
        <v>2</v>
      </c>
      <c r="B4" s="6" t="s">
        <v>0</v>
      </c>
      <c r="C4" s="13" t="s">
        <v>4</v>
      </c>
      <c r="D4" s="13" t="s">
        <v>1</v>
      </c>
      <c r="E4" s="53" t="s">
        <v>6</v>
      </c>
      <c r="F4" s="12" t="s">
        <v>3</v>
      </c>
      <c r="G4" s="12" t="s">
        <v>5</v>
      </c>
    </row>
    <row r="5" spans="1:7" x14ac:dyDescent="0.2">
      <c r="A5" s="16" t="s">
        <v>106</v>
      </c>
      <c r="B5" s="17"/>
      <c r="C5" s="17"/>
      <c r="D5" s="17"/>
      <c r="E5" s="18"/>
      <c r="F5" s="19"/>
      <c r="G5" s="18"/>
    </row>
    <row r="6" spans="1:7" x14ac:dyDescent="0.2">
      <c r="A6" s="20" t="s">
        <v>26</v>
      </c>
      <c r="B6" s="21"/>
      <c r="C6" s="21"/>
      <c r="D6" s="21"/>
      <c r="E6" s="22"/>
      <c r="F6" s="23"/>
      <c r="G6" s="22"/>
    </row>
    <row r="7" spans="1:7" x14ac:dyDescent="0.2">
      <c r="A7" s="21" t="s">
        <v>108</v>
      </c>
      <c r="B7" s="21" t="s">
        <v>107</v>
      </c>
      <c r="C7" s="21" t="s">
        <v>109</v>
      </c>
      <c r="D7" s="24">
        <v>6800000</v>
      </c>
      <c r="E7" s="22">
        <v>115515</v>
      </c>
      <c r="F7" s="23">
        <v>9.9983145336735095</v>
      </c>
      <c r="G7" s="22"/>
    </row>
    <row r="8" spans="1:7" x14ac:dyDescent="0.2">
      <c r="A8" s="21" t="s">
        <v>111</v>
      </c>
      <c r="B8" s="21" t="s">
        <v>110</v>
      </c>
      <c r="C8" s="21" t="s">
        <v>109</v>
      </c>
      <c r="D8" s="24">
        <v>8300000</v>
      </c>
      <c r="E8" s="22">
        <v>103982.39999999999</v>
      </c>
      <c r="F8" s="23">
        <v>9.00011895568759</v>
      </c>
      <c r="G8" s="22"/>
    </row>
    <row r="9" spans="1:7" x14ac:dyDescent="0.2">
      <c r="A9" s="21" t="s">
        <v>119</v>
      </c>
      <c r="B9" s="21" t="s">
        <v>118</v>
      </c>
      <c r="C9" s="21" t="s">
        <v>120</v>
      </c>
      <c r="D9" s="24">
        <v>3900000</v>
      </c>
      <c r="E9" s="22">
        <v>63425.7</v>
      </c>
      <c r="F9" s="23">
        <v>5.4897640836117896</v>
      </c>
      <c r="G9" s="22"/>
    </row>
    <row r="10" spans="1:7" x14ac:dyDescent="0.2">
      <c r="A10" s="21" t="s">
        <v>122</v>
      </c>
      <c r="B10" s="21" t="s">
        <v>121</v>
      </c>
      <c r="C10" s="21" t="s">
        <v>109</v>
      </c>
      <c r="D10" s="24">
        <v>6000000</v>
      </c>
      <c r="E10" s="22">
        <v>59166</v>
      </c>
      <c r="F10" s="23">
        <v>5.1210689321674803</v>
      </c>
      <c r="G10" s="22"/>
    </row>
    <row r="11" spans="1:7" x14ac:dyDescent="0.2">
      <c r="A11" s="21" t="s">
        <v>124</v>
      </c>
      <c r="B11" s="21" t="s">
        <v>123</v>
      </c>
      <c r="C11" s="21" t="s">
        <v>125</v>
      </c>
      <c r="D11" s="24">
        <v>4600000</v>
      </c>
      <c r="E11" s="22">
        <v>58194.6</v>
      </c>
      <c r="F11" s="23">
        <v>5.0369901308169203</v>
      </c>
      <c r="G11" s="22"/>
    </row>
    <row r="12" spans="1:7" x14ac:dyDescent="0.2">
      <c r="A12" s="21" t="s">
        <v>149</v>
      </c>
      <c r="B12" s="21" t="s">
        <v>148</v>
      </c>
      <c r="C12" s="21" t="s">
        <v>150</v>
      </c>
      <c r="D12" s="24">
        <v>3200000</v>
      </c>
      <c r="E12" s="22">
        <v>55806.400000000001</v>
      </c>
      <c r="F12" s="23">
        <v>4.8302812638358397</v>
      </c>
      <c r="G12" s="22"/>
    </row>
    <row r="13" spans="1:7" x14ac:dyDescent="0.2">
      <c r="A13" s="21" t="s">
        <v>135</v>
      </c>
      <c r="B13" s="21" t="s">
        <v>134</v>
      </c>
      <c r="C13" s="21" t="s">
        <v>136</v>
      </c>
      <c r="D13" s="24">
        <v>23500000</v>
      </c>
      <c r="E13" s="22">
        <v>51782.25</v>
      </c>
      <c r="F13" s="23">
        <v>4.4819739666823804</v>
      </c>
      <c r="G13" s="22"/>
    </row>
    <row r="14" spans="1:7" x14ac:dyDescent="0.2">
      <c r="A14" s="21" t="s">
        <v>273</v>
      </c>
      <c r="B14" s="21" t="s">
        <v>272</v>
      </c>
      <c r="C14" s="21" t="s">
        <v>150</v>
      </c>
      <c r="D14" s="24">
        <v>3500000</v>
      </c>
      <c r="E14" s="22">
        <v>51779</v>
      </c>
      <c r="F14" s="23">
        <v>4.4816926653601703</v>
      </c>
      <c r="G14" s="22"/>
    </row>
    <row r="15" spans="1:7" x14ac:dyDescent="0.2">
      <c r="A15" s="21" t="s">
        <v>113</v>
      </c>
      <c r="B15" s="21" t="s">
        <v>112</v>
      </c>
      <c r="C15" s="21" t="s">
        <v>114</v>
      </c>
      <c r="D15" s="24">
        <v>2200000</v>
      </c>
      <c r="E15" s="22">
        <v>41355.599999999999</v>
      </c>
      <c r="F15" s="23">
        <v>3.57950306478629</v>
      </c>
      <c r="G15" s="22"/>
    </row>
    <row r="16" spans="1:7" x14ac:dyDescent="0.2">
      <c r="A16" s="21" t="s">
        <v>497</v>
      </c>
      <c r="B16" s="21" t="s">
        <v>496</v>
      </c>
      <c r="C16" s="21" t="s">
        <v>114</v>
      </c>
      <c r="D16" s="24">
        <v>1000000</v>
      </c>
      <c r="E16" s="22">
        <v>41124</v>
      </c>
      <c r="F16" s="23">
        <v>3.5594570997947401</v>
      </c>
      <c r="G16" s="22"/>
    </row>
    <row r="17" spans="1:7" x14ac:dyDescent="0.2">
      <c r="A17" s="21" t="s">
        <v>155</v>
      </c>
      <c r="B17" s="21" t="s">
        <v>154</v>
      </c>
      <c r="C17" s="21" t="s">
        <v>153</v>
      </c>
      <c r="D17" s="24">
        <v>320000</v>
      </c>
      <c r="E17" s="22">
        <v>39394.080000000002</v>
      </c>
      <c r="F17" s="23">
        <v>3.40972516646926</v>
      </c>
      <c r="G17" s="22"/>
    </row>
    <row r="18" spans="1:7" x14ac:dyDescent="0.2">
      <c r="A18" s="21" t="s">
        <v>219</v>
      </c>
      <c r="B18" s="21" t="s">
        <v>218</v>
      </c>
      <c r="C18" s="21" t="s">
        <v>220</v>
      </c>
      <c r="D18" s="24">
        <v>25000000</v>
      </c>
      <c r="E18" s="22">
        <v>33655</v>
      </c>
      <c r="F18" s="23">
        <v>2.9129833842425801</v>
      </c>
      <c r="G18" s="22"/>
    </row>
    <row r="19" spans="1:7" x14ac:dyDescent="0.2">
      <c r="A19" s="21" t="s">
        <v>176</v>
      </c>
      <c r="B19" s="21" t="s">
        <v>175</v>
      </c>
      <c r="C19" s="21" t="s">
        <v>177</v>
      </c>
      <c r="D19" s="24">
        <v>1350000</v>
      </c>
      <c r="E19" s="22">
        <v>33328.800000000003</v>
      </c>
      <c r="F19" s="23">
        <v>2.8847493869185601</v>
      </c>
      <c r="G19" s="22"/>
    </row>
    <row r="20" spans="1:7" x14ac:dyDescent="0.2">
      <c r="A20" s="21" t="s">
        <v>157</v>
      </c>
      <c r="B20" s="21" t="s">
        <v>156</v>
      </c>
      <c r="C20" s="21" t="s">
        <v>158</v>
      </c>
      <c r="D20" s="24">
        <v>4468295</v>
      </c>
      <c r="E20" s="22">
        <v>31452.328509999999</v>
      </c>
      <c r="F20" s="23">
        <v>2.72233279885215</v>
      </c>
      <c r="G20" s="22"/>
    </row>
    <row r="21" spans="1:7" x14ac:dyDescent="0.2">
      <c r="A21" s="21" t="s">
        <v>805</v>
      </c>
      <c r="B21" s="21" t="s">
        <v>804</v>
      </c>
      <c r="C21" s="21" t="s">
        <v>205</v>
      </c>
      <c r="D21" s="24">
        <v>775000</v>
      </c>
      <c r="E21" s="22">
        <v>31182.9</v>
      </c>
      <c r="F21" s="23">
        <v>2.6990126154359801</v>
      </c>
      <c r="G21" s="22"/>
    </row>
    <row r="22" spans="1:7" x14ac:dyDescent="0.2">
      <c r="A22" s="21" t="s">
        <v>602</v>
      </c>
      <c r="B22" s="21" t="s">
        <v>601</v>
      </c>
      <c r="C22" s="21" t="s">
        <v>200</v>
      </c>
      <c r="D22" s="24">
        <v>2350000</v>
      </c>
      <c r="E22" s="22">
        <v>31156.3</v>
      </c>
      <c r="F22" s="23">
        <v>2.6967102723065599</v>
      </c>
      <c r="G22" s="22"/>
    </row>
    <row r="23" spans="1:7" x14ac:dyDescent="0.2">
      <c r="A23" s="21" t="s">
        <v>160</v>
      </c>
      <c r="B23" s="21" t="s">
        <v>159</v>
      </c>
      <c r="C23" s="21" t="s">
        <v>161</v>
      </c>
      <c r="D23" s="24">
        <v>1800000</v>
      </c>
      <c r="E23" s="22">
        <v>31082.400000000001</v>
      </c>
      <c r="F23" s="23">
        <v>2.6903139130108902</v>
      </c>
      <c r="G23" s="22"/>
    </row>
    <row r="24" spans="1:7" x14ac:dyDescent="0.2">
      <c r="A24" s="21" t="s">
        <v>171</v>
      </c>
      <c r="B24" s="21" t="s">
        <v>170</v>
      </c>
      <c r="C24" s="21" t="s">
        <v>172</v>
      </c>
      <c r="D24" s="24">
        <v>4500000</v>
      </c>
      <c r="E24" s="22">
        <v>28712.25</v>
      </c>
      <c r="F24" s="23">
        <v>2.4851673502962099</v>
      </c>
      <c r="G24" s="22"/>
    </row>
    <row r="25" spans="1:7" x14ac:dyDescent="0.2">
      <c r="A25" s="21" t="s">
        <v>141</v>
      </c>
      <c r="B25" s="21" t="s">
        <v>140</v>
      </c>
      <c r="C25" s="21" t="s">
        <v>109</v>
      </c>
      <c r="D25" s="24">
        <v>3500000</v>
      </c>
      <c r="E25" s="22">
        <v>27051.5</v>
      </c>
      <c r="F25" s="23">
        <v>2.3414223746497802</v>
      </c>
      <c r="G25" s="22"/>
    </row>
    <row r="26" spans="1:7" x14ac:dyDescent="0.2">
      <c r="A26" s="21" t="s">
        <v>179</v>
      </c>
      <c r="B26" s="21" t="s">
        <v>178</v>
      </c>
      <c r="C26" s="21" t="s">
        <v>109</v>
      </c>
      <c r="D26" s="24">
        <v>2650000</v>
      </c>
      <c r="E26" s="22">
        <v>26266.799999999999</v>
      </c>
      <c r="F26" s="23">
        <v>2.27350325233169</v>
      </c>
      <c r="G26" s="22"/>
    </row>
    <row r="27" spans="1:7" x14ac:dyDescent="0.2">
      <c r="A27" s="21" t="s">
        <v>264</v>
      </c>
      <c r="B27" s="21" t="s">
        <v>263</v>
      </c>
      <c r="C27" s="21" t="s">
        <v>265</v>
      </c>
      <c r="D27" s="24">
        <v>550000</v>
      </c>
      <c r="E27" s="22">
        <v>23783.924999999999</v>
      </c>
      <c r="F27" s="23">
        <v>2.0585998614491698</v>
      </c>
      <c r="G27" s="22"/>
    </row>
    <row r="28" spans="1:7" x14ac:dyDescent="0.2">
      <c r="A28" s="21" t="s">
        <v>807</v>
      </c>
      <c r="B28" s="21" t="s">
        <v>806</v>
      </c>
      <c r="C28" s="21" t="s">
        <v>147</v>
      </c>
      <c r="D28" s="24">
        <v>1039009</v>
      </c>
      <c r="E28" s="22">
        <v>19391.544470000001</v>
      </c>
      <c r="F28" s="23">
        <v>1.67842064584493</v>
      </c>
      <c r="G28" s="22"/>
    </row>
    <row r="29" spans="1:7" x14ac:dyDescent="0.2">
      <c r="A29" s="21" t="s">
        <v>584</v>
      </c>
      <c r="B29" s="21" t="s">
        <v>583</v>
      </c>
      <c r="C29" s="21" t="s">
        <v>212</v>
      </c>
      <c r="D29" s="24">
        <v>767769</v>
      </c>
      <c r="E29" s="22">
        <v>17855.235860000001</v>
      </c>
      <c r="F29" s="23">
        <v>1.54544660175048</v>
      </c>
      <c r="G29" s="22"/>
    </row>
    <row r="30" spans="1:7" x14ac:dyDescent="0.2">
      <c r="A30" s="21" t="s">
        <v>801</v>
      </c>
      <c r="B30" s="21" t="s">
        <v>800</v>
      </c>
      <c r="C30" s="21" t="s">
        <v>461</v>
      </c>
      <c r="D30" s="24">
        <v>3146487</v>
      </c>
      <c r="E30" s="22">
        <v>16671.661370000002</v>
      </c>
      <c r="F30" s="23">
        <v>1.44300319591529</v>
      </c>
      <c r="G30" s="22"/>
    </row>
    <row r="31" spans="1:7" x14ac:dyDescent="0.2">
      <c r="A31" s="21" t="s">
        <v>432</v>
      </c>
      <c r="B31" s="21" t="s">
        <v>431</v>
      </c>
      <c r="C31" s="21" t="s">
        <v>205</v>
      </c>
      <c r="D31" s="24">
        <v>540000</v>
      </c>
      <c r="E31" s="22">
        <v>15735.87</v>
      </c>
      <c r="F31" s="23">
        <v>1.3620064729342201</v>
      </c>
      <c r="G31" s="22"/>
    </row>
    <row r="32" spans="1:7" x14ac:dyDescent="0.2">
      <c r="A32" s="21" t="s">
        <v>419</v>
      </c>
      <c r="B32" s="21" t="s">
        <v>418</v>
      </c>
      <c r="C32" s="21" t="s">
        <v>194</v>
      </c>
      <c r="D32" s="24">
        <v>11000000</v>
      </c>
      <c r="E32" s="22">
        <v>15538.6</v>
      </c>
      <c r="F32" s="23">
        <v>1.34493191544768</v>
      </c>
      <c r="G32" s="22"/>
    </row>
    <row r="33" spans="1:9" x14ac:dyDescent="0.2">
      <c r="A33" s="21" t="s">
        <v>809</v>
      </c>
      <c r="B33" s="21" t="s">
        <v>808</v>
      </c>
      <c r="C33" s="21" t="s">
        <v>265</v>
      </c>
      <c r="D33" s="24">
        <v>4500000</v>
      </c>
      <c r="E33" s="22">
        <v>14447.25</v>
      </c>
      <c r="F33" s="23">
        <v>1.2504709314514499</v>
      </c>
      <c r="G33" s="22"/>
    </row>
    <row r="34" spans="1:9" x14ac:dyDescent="0.2">
      <c r="A34" s="21" t="s">
        <v>260</v>
      </c>
      <c r="B34" s="21" t="s">
        <v>259</v>
      </c>
      <c r="C34" s="21" t="s">
        <v>125</v>
      </c>
      <c r="D34" s="24">
        <v>5500000</v>
      </c>
      <c r="E34" s="22">
        <v>14360.5</v>
      </c>
      <c r="F34" s="23">
        <v>1.2429623500049201</v>
      </c>
      <c r="G34" s="22"/>
    </row>
    <row r="35" spans="1:9" x14ac:dyDescent="0.2">
      <c r="A35" s="21" t="s">
        <v>787</v>
      </c>
      <c r="B35" s="21" t="s">
        <v>786</v>
      </c>
      <c r="C35" s="21" t="s">
        <v>167</v>
      </c>
      <c r="D35" s="24">
        <v>1368783</v>
      </c>
      <c r="E35" s="22">
        <v>6980.7933000000003</v>
      </c>
      <c r="F35" s="23">
        <v>0.60421734933091498</v>
      </c>
      <c r="G35" s="22"/>
    </row>
    <row r="36" spans="1:9" x14ac:dyDescent="0.2">
      <c r="A36" s="21" t="s">
        <v>693</v>
      </c>
      <c r="B36" s="21" t="s">
        <v>1336</v>
      </c>
      <c r="C36" s="21" t="s">
        <v>200</v>
      </c>
      <c r="D36" s="24">
        <v>343087</v>
      </c>
      <c r="E36" s="22">
        <v>4548.6474459999999</v>
      </c>
      <c r="F36" s="23">
        <v>0.39370478178503798</v>
      </c>
      <c r="G36" s="22"/>
    </row>
    <row r="37" spans="1:9" x14ac:dyDescent="0.2">
      <c r="A37" s="20" t="s">
        <v>29</v>
      </c>
      <c r="B37" s="20"/>
      <c r="C37" s="20"/>
      <c r="D37" s="20"/>
      <c r="E37" s="25">
        <f>SUM(E7:E36)</f>
        <v>1104727.3359560003</v>
      </c>
      <c r="F37" s="26">
        <f>SUM(F7:F36)</f>
        <v>95.618849316844447</v>
      </c>
      <c r="G37" s="22"/>
      <c r="H37" s="14"/>
      <c r="I37" s="14"/>
    </row>
    <row r="38" spans="1:9" x14ac:dyDescent="0.2">
      <c r="A38" s="21"/>
      <c r="B38" s="21"/>
      <c r="C38" s="21"/>
      <c r="D38" s="21"/>
      <c r="E38" s="22"/>
      <c r="F38" s="23"/>
      <c r="G38" s="22"/>
    </row>
    <row r="39" spans="1:9" x14ac:dyDescent="0.2">
      <c r="A39" s="20" t="s">
        <v>30</v>
      </c>
      <c r="B39" s="21"/>
      <c r="C39" s="21"/>
      <c r="D39" s="21"/>
      <c r="E39" s="22"/>
      <c r="F39" s="23"/>
      <c r="G39" s="22"/>
    </row>
    <row r="40" spans="1:9" x14ac:dyDescent="0.2">
      <c r="A40" s="20" t="s">
        <v>35</v>
      </c>
      <c r="B40" s="21"/>
      <c r="C40" s="21"/>
      <c r="D40" s="21"/>
      <c r="E40" s="22"/>
      <c r="F40" s="23"/>
      <c r="G40" s="22"/>
    </row>
    <row r="41" spans="1:9" x14ac:dyDescent="0.2">
      <c r="A41" s="21" t="s">
        <v>701</v>
      </c>
      <c r="B41" s="21" t="s">
        <v>700</v>
      </c>
      <c r="C41" s="21" t="s">
        <v>37</v>
      </c>
      <c r="D41" s="24">
        <v>2500000</v>
      </c>
      <c r="E41" s="22">
        <v>2460.9074999999998</v>
      </c>
      <c r="F41" s="23">
        <v>0.213002010330054</v>
      </c>
      <c r="G41" s="22">
        <v>6.5148000000000001</v>
      </c>
    </row>
    <row r="42" spans="1:9" x14ac:dyDescent="0.2">
      <c r="A42" s="20" t="s">
        <v>29</v>
      </c>
      <c r="B42" s="20"/>
      <c r="C42" s="20"/>
      <c r="D42" s="20"/>
      <c r="E42" s="25">
        <f>SUM(E40:E41)</f>
        <v>2460.9074999999998</v>
      </c>
      <c r="F42" s="26">
        <f>SUM(F40:F41)</f>
        <v>0.213002010330054</v>
      </c>
      <c r="G42" s="22"/>
      <c r="H42" s="14"/>
      <c r="I42" s="14"/>
    </row>
    <row r="43" spans="1:9" x14ac:dyDescent="0.2">
      <c r="A43" s="21"/>
      <c r="B43" s="21"/>
      <c r="C43" s="21"/>
      <c r="D43" s="21"/>
      <c r="E43" s="22"/>
      <c r="F43" s="23"/>
      <c r="G43" s="22"/>
    </row>
    <row r="44" spans="1:9" x14ac:dyDescent="0.2">
      <c r="A44" s="20" t="s">
        <v>39</v>
      </c>
      <c r="B44" s="20"/>
      <c r="C44" s="20"/>
      <c r="D44" s="20"/>
      <c r="E44" s="25">
        <f>E37+E42</f>
        <v>1107188.2434560002</v>
      </c>
      <c r="F44" s="26">
        <f>F37+F42</f>
        <v>95.831851327174505</v>
      </c>
      <c r="G44" s="22"/>
      <c r="H44" s="14"/>
      <c r="I44" s="14"/>
    </row>
    <row r="45" spans="1:9" x14ac:dyDescent="0.2">
      <c r="A45" s="20"/>
      <c r="B45" s="20"/>
      <c r="C45" s="20"/>
      <c r="D45" s="20"/>
      <c r="E45" s="25"/>
      <c r="F45" s="26"/>
      <c r="G45" s="22"/>
      <c r="H45" s="14"/>
      <c r="I45" s="14"/>
    </row>
    <row r="46" spans="1:9" x14ac:dyDescent="0.2">
      <c r="A46" s="20" t="s">
        <v>41</v>
      </c>
      <c r="B46" s="20"/>
      <c r="C46" s="20"/>
      <c r="D46" s="20"/>
      <c r="E46" s="25">
        <f>E48-(E37+E42)</f>
        <v>48156.486007699743</v>
      </c>
      <c r="F46" s="57">
        <f>F48-(F37+F42)</f>
        <v>4.1681486728254953</v>
      </c>
      <c r="G46" s="22"/>
      <c r="H46" s="14"/>
      <c r="I46" s="14"/>
    </row>
    <row r="47" spans="1:9" x14ac:dyDescent="0.2">
      <c r="A47" s="20"/>
      <c r="B47" s="20"/>
      <c r="C47" s="20"/>
      <c r="D47" s="20"/>
      <c r="E47" s="25"/>
      <c r="F47" s="57"/>
      <c r="G47" s="22"/>
      <c r="H47" s="14"/>
      <c r="I47" s="14"/>
    </row>
    <row r="48" spans="1:9" x14ac:dyDescent="0.2">
      <c r="A48" s="27" t="s">
        <v>40</v>
      </c>
      <c r="B48" s="27"/>
      <c r="C48" s="27"/>
      <c r="D48" s="27"/>
      <c r="E48" s="28">
        <v>1155344.7294637</v>
      </c>
      <c r="F48" s="29">
        <v>100</v>
      </c>
      <c r="G48" s="27"/>
      <c r="H48" s="14"/>
      <c r="I48" s="14"/>
    </row>
    <row r="50" spans="1:4" x14ac:dyDescent="0.2">
      <c r="A50" s="7" t="s">
        <v>1335</v>
      </c>
    </row>
    <row r="51" spans="1:4" x14ac:dyDescent="0.2">
      <c r="A51" s="14" t="s">
        <v>43</v>
      </c>
    </row>
    <row r="52" spans="1:4" x14ac:dyDescent="0.2">
      <c r="A52" s="14" t="s">
        <v>44</v>
      </c>
    </row>
    <row r="53" spans="1:4" x14ac:dyDescent="0.2">
      <c r="A53" s="14" t="s">
        <v>45</v>
      </c>
      <c r="B53" s="14"/>
      <c r="C53" s="30" t="s">
        <v>47</v>
      </c>
      <c r="D53" s="14" t="s">
        <v>46</v>
      </c>
    </row>
    <row r="54" spans="1:4" x14ac:dyDescent="0.2">
      <c r="A54" s="7" t="s">
        <v>48</v>
      </c>
      <c r="C54" s="31">
        <v>108.37990000000001</v>
      </c>
      <c r="D54" s="31">
        <v>100.6152</v>
      </c>
    </row>
    <row r="55" spans="1:4" x14ac:dyDescent="0.2">
      <c r="A55" s="7" t="s">
        <v>49</v>
      </c>
      <c r="C55" s="31">
        <v>42.430599999999998</v>
      </c>
      <c r="D55" s="31">
        <v>36.317</v>
      </c>
    </row>
    <row r="56" spans="1:4" x14ac:dyDescent="0.2">
      <c r="A56" s="7" t="s">
        <v>50</v>
      </c>
      <c r="C56" s="31">
        <v>121.1408</v>
      </c>
      <c r="D56" s="31">
        <v>112.9226</v>
      </c>
    </row>
    <row r="57" spans="1:4" x14ac:dyDescent="0.2">
      <c r="A57" s="7" t="s">
        <v>51</v>
      </c>
      <c r="C57" s="31">
        <v>49.970999999999997</v>
      </c>
      <c r="D57" s="31">
        <v>42.896500000000003</v>
      </c>
    </row>
    <row r="59" spans="1:4" x14ac:dyDescent="0.2">
      <c r="A59" s="14" t="s">
        <v>53</v>
      </c>
    </row>
    <row r="60" spans="1:4" x14ac:dyDescent="0.2">
      <c r="A60" s="85" t="s">
        <v>57</v>
      </c>
      <c r="B60" s="86"/>
      <c r="C60" s="33" t="s">
        <v>58</v>
      </c>
    </row>
    <row r="61" spans="1:4" x14ac:dyDescent="0.2">
      <c r="A61" s="80" t="s">
        <v>49</v>
      </c>
      <c r="B61" s="81"/>
      <c r="C61" s="34">
        <v>3.35</v>
      </c>
    </row>
    <row r="62" spans="1:4" x14ac:dyDescent="0.2">
      <c r="A62" s="80" t="s">
        <v>51</v>
      </c>
      <c r="B62" s="81"/>
      <c r="C62" s="34">
        <v>4</v>
      </c>
    </row>
    <row r="63" spans="1:4" x14ac:dyDescent="0.2">
      <c r="A63" s="7" t="s">
        <v>59</v>
      </c>
    </row>
    <row r="64" spans="1:4" x14ac:dyDescent="0.2">
      <c r="A64" s="7" t="s">
        <v>52</v>
      </c>
    </row>
    <row r="66" spans="1:7" x14ac:dyDescent="0.2">
      <c r="A66" s="14" t="s">
        <v>348</v>
      </c>
      <c r="D66" s="52">
        <v>0.11188563994737505</v>
      </c>
    </row>
    <row r="68" spans="1:7" x14ac:dyDescent="0.2">
      <c r="A68" s="88" t="s">
        <v>56</v>
      </c>
      <c r="B68" s="88"/>
      <c r="C68" s="88"/>
      <c r="D68" s="30" t="s">
        <v>54</v>
      </c>
    </row>
    <row r="70" spans="1:7" x14ac:dyDescent="0.2">
      <c r="A70" s="14" t="s">
        <v>943</v>
      </c>
      <c r="G70" s="11"/>
    </row>
    <row r="71" spans="1:7" x14ac:dyDescent="0.2">
      <c r="A71" s="64"/>
      <c r="G71" s="11"/>
    </row>
    <row r="72" spans="1:7" x14ac:dyDescent="0.2">
      <c r="A72" s="63" t="s">
        <v>948</v>
      </c>
      <c r="G72" s="11"/>
    </row>
    <row r="73" spans="1:7" x14ac:dyDescent="0.2">
      <c r="A73" s="65"/>
      <c r="G73" s="11"/>
    </row>
    <row r="74" spans="1:7" x14ac:dyDescent="0.2">
      <c r="A74" s="66"/>
      <c r="G74" s="11"/>
    </row>
    <row r="75" spans="1:7" x14ac:dyDescent="0.2">
      <c r="A75" s="66"/>
      <c r="G75" s="11"/>
    </row>
    <row r="76" spans="1:7" x14ac:dyDescent="0.2">
      <c r="A76" s="66"/>
      <c r="G76" s="11"/>
    </row>
    <row r="77" spans="1:7" x14ac:dyDescent="0.2">
      <c r="A77" s="66"/>
      <c r="G77" s="11"/>
    </row>
    <row r="78" spans="1:7" x14ac:dyDescent="0.2">
      <c r="A78" s="66"/>
      <c r="G78" s="11"/>
    </row>
    <row r="79" spans="1:7" x14ac:dyDescent="0.2">
      <c r="A79" s="66"/>
      <c r="G79" s="11"/>
    </row>
    <row r="80" spans="1:7" x14ac:dyDescent="0.2">
      <c r="A80" s="66"/>
      <c r="G80" s="11"/>
    </row>
    <row r="81" spans="1:7" x14ac:dyDescent="0.2">
      <c r="A81" s="66"/>
      <c r="G81" s="11"/>
    </row>
    <row r="82" spans="1:7" x14ac:dyDescent="0.2">
      <c r="A82" s="66"/>
      <c r="G82" s="11"/>
    </row>
    <row r="83" spans="1:7" x14ac:dyDescent="0.2">
      <c r="A83" s="66"/>
      <c r="G83" s="11"/>
    </row>
    <row r="84" spans="1:7" x14ac:dyDescent="0.2">
      <c r="A84" s="66"/>
      <c r="G84" s="11"/>
    </row>
    <row r="85" spans="1:7" x14ac:dyDescent="0.2">
      <c r="A85" s="66"/>
      <c r="G85" s="11"/>
    </row>
    <row r="86" spans="1:7" x14ac:dyDescent="0.2">
      <c r="A86" s="66"/>
      <c r="G86" s="11"/>
    </row>
    <row r="87" spans="1:7" x14ac:dyDescent="0.2">
      <c r="A87" s="66"/>
      <c r="G87" s="11"/>
    </row>
    <row r="88" spans="1:7" x14ac:dyDescent="0.2">
      <c r="A88" s="66"/>
      <c r="G88" s="11"/>
    </row>
    <row r="89" spans="1:7" x14ac:dyDescent="0.2">
      <c r="A89" s="66"/>
      <c r="G89" s="11"/>
    </row>
    <row r="90" spans="1:7" x14ac:dyDescent="0.2">
      <c r="A90" s="63" t="s">
        <v>961</v>
      </c>
      <c r="G90" s="11"/>
    </row>
    <row r="91" spans="1:7" x14ac:dyDescent="0.2">
      <c r="A91" s="66"/>
      <c r="G91" s="11"/>
    </row>
    <row r="92" spans="1:7" x14ac:dyDescent="0.2">
      <c r="A92" s="63" t="s">
        <v>949</v>
      </c>
      <c r="G92" s="11"/>
    </row>
    <row r="93" spans="1:7" x14ac:dyDescent="0.2">
      <c r="A93" s="66"/>
      <c r="G93" s="11"/>
    </row>
    <row r="94" spans="1:7" x14ac:dyDescent="0.2">
      <c r="A94" s="66"/>
      <c r="G94" s="11"/>
    </row>
    <row r="95" spans="1:7" x14ac:dyDescent="0.2">
      <c r="A95" s="66"/>
      <c r="G95" s="11"/>
    </row>
    <row r="96" spans="1:7" x14ac:dyDescent="0.2">
      <c r="A96" s="66"/>
      <c r="G96" s="11"/>
    </row>
    <row r="97" spans="1:7" x14ac:dyDescent="0.2">
      <c r="A97" s="66"/>
      <c r="G97" s="11"/>
    </row>
    <row r="98" spans="1:7" x14ac:dyDescent="0.2">
      <c r="A98" s="66"/>
      <c r="G98" s="11"/>
    </row>
    <row r="99" spans="1:7" x14ac:dyDescent="0.2">
      <c r="A99" s="66"/>
      <c r="G99" s="11"/>
    </row>
    <row r="100" spans="1:7" x14ac:dyDescent="0.2">
      <c r="A100" s="66"/>
      <c r="G100" s="11"/>
    </row>
    <row r="101" spans="1:7" x14ac:dyDescent="0.2">
      <c r="A101" s="66"/>
      <c r="G101" s="11"/>
    </row>
    <row r="102" spans="1:7" x14ac:dyDescent="0.2">
      <c r="A102" s="66"/>
      <c r="G102" s="11"/>
    </row>
    <row r="103" spans="1:7" x14ac:dyDescent="0.2">
      <c r="A103" s="66"/>
      <c r="G103" s="11"/>
    </row>
    <row r="104" spans="1:7" x14ac:dyDescent="0.2">
      <c r="A104" s="66"/>
      <c r="G104" s="11"/>
    </row>
    <row r="105" spans="1:7" x14ac:dyDescent="0.2">
      <c r="G105" s="11"/>
    </row>
    <row r="106" spans="1:7" x14ac:dyDescent="0.2">
      <c r="G106" s="11"/>
    </row>
    <row r="107" spans="1:7" x14ac:dyDescent="0.2">
      <c r="G107" s="11"/>
    </row>
    <row r="108" spans="1:7" x14ac:dyDescent="0.2">
      <c r="G108" s="11"/>
    </row>
    <row r="109" spans="1:7" x14ac:dyDescent="0.2">
      <c r="G109" s="11"/>
    </row>
    <row r="110" spans="1:7" x14ac:dyDescent="0.2">
      <c r="G110" s="11"/>
    </row>
    <row r="111" spans="1:7" x14ac:dyDescent="0.2">
      <c r="A111" s="7" t="s">
        <v>947</v>
      </c>
      <c r="G111" s="11"/>
    </row>
    <row r="112" spans="1:7" x14ac:dyDescent="0.2">
      <c r="G112" s="11"/>
    </row>
    <row r="113" spans="7:7" x14ac:dyDescent="0.2">
      <c r="G113" s="11"/>
    </row>
    <row r="114" spans="7:7" x14ac:dyDescent="0.2">
      <c r="G114" s="11"/>
    </row>
    <row r="115" spans="7:7" x14ac:dyDescent="0.2">
      <c r="G115" s="11"/>
    </row>
    <row r="116" spans="7:7" x14ac:dyDescent="0.2">
      <c r="G116" s="11"/>
    </row>
    <row r="117" spans="7:7" x14ac:dyDescent="0.2">
      <c r="G117" s="11"/>
    </row>
    <row r="118" spans="7:7" x14ac:dyDescent="0.2">
      <c r="G118" s="11"/>
    </row>
    <row r="119" spans="7:7" x14ac:dyDescent="0.2">
      <c r="G119" s="11"/>
    </row>
    <row r="120" spans="7:7" x14ac:dyDescent="0.2">
      <c r="G120" s="11"/>
    </row>
    <row r="121" spans="7:7" x14ac:dyDescent="0.2">
      <c r="G121" s="11"/>
    </row>
    <row r="122" spans="7:7" x14ac:dyDescent="0.2">
      <c r="G122" s="11"/>
    </row>
    <row r="123" spans="7:7" x14ac:dyDescent="0.2">
      <c r="G123" s="11"/>
    </row>
  </sheetData>
  <mergeCells count="5">
    <mergeCell ref="A1:F1"/>
    <mergeCell ref="A60:B60"/>
    <mergeCell ref="A61:B61"/>
    <mergeCell ref="A62:B62"/>
    <mergeCell ref="A68:C68"/>
  </mergeCells>
  <conditionalFormatting sqref="F2:F3 F5:F69">
    <cfRule type="cellIs" dxfId="51" priority="3" stopIfTrue="1" operator="between">
      <formula>0.009</formula>
      <formula>-0.009</formula>
    </cfRule>
  </conditionalFormatting>
  <conditionalFormatting sqref="F207:F65537">
    <cfRule type="cellIs" dxfId="50" priority="2" stopIfTrue="1" operator="between">
      <formula>0.009</formula>
      <formula>-0.009</formula>
    </cfRule>
  </conditionalFormatting>
  <conditionalFormatting sqref="F70:G106">
    <cfRule type="cellIs" dxfId="49" priority="1" stopIfTrue="1" operator="between">
      <formula>0.009</formula>
      <formula>-0.009</formula>
    </cfRule>
  </conditionalFormatting>
  <hyperlinks>
    <hyperlink ref="A73" r:id="rId1" tooltip="https://www.franklintempletonindia.com/downloadsServlet/pdf/product-labels-jg9o5k7l" display="https://www.franklintempletonindia.com/downloadsServlet/pdf/product-labels-jg9o5k7l" xr:uid="{00000000-0004-0000-17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149"/>
  <sheetViews>
    <sheetView workbookViewId="0">
      <selection sqref="A1:F1"/>
    </sheetView>
  </sheetViews>
  <sheetFormatPr defaultColWidth="9.109375" defaultRowHeight="10.199999999999999" x14ac:dyDescent="0.2"/>
  <cols>
    <col min="1" max="1" width="38.6640625" style="7" bestFit="1" customWidth="1"/>
    <col min="2" max="2" width="34.109375" style="7" bestFit="1" customWidth="1"/>
    <col min="3" max="3" width="25.5546875" style="7" bestFit="1" customWidth="1"/>
    <col min="4" max="4" width="15.109375" style="7" bestFit="1" customWidth="1"/>
    <col min="5" max="5" width="30" style="10" customWidth="1"/>
    <col min="6" max="6" width="13.5546875" style="11" bestFit="1" customWidth="1"/>
    <col min="7" max="16384" width="9.109375" style="7"/>
  </cols>
  <sheetData>
    <row r="1" spans="1:7" s="1" customFormat="1" ht="13.8" x14ac:dyDescent="0.2">
      <c r="A1" s="82" t="s">
        <v>925</v>
      </c>
      <c r="B1" s="83"/>
      <c r="C1" s="83"/>
      <c r="D1" s="83"/>
      <c r="E1" s="83"/>
      <c r="F1" s="83"/>
    </row>
    <row r="2" spans="1:7" s="1" customFormat="1" ht="11.4" x14ac:dyDescent="0.2">
      <c r="E2" s="5"/>
      <c r="F2" s="9"/>
    </row>
    <row r="3" spans="1:7" s="1" customFormat="1" ht="12" x14ac:dyDescent="0.2">
      <c r="A3" s="8" t="s">
        <v>7</v>
      </c>
      <c r="B3" s="2"/>
      <c r="C3" s="3"/>
      <c r="D3" s="3"/>
      <c r="E3" s="4"/>
      <c r="F3" s="9"/>
    </row>
    <row r="4" spans="1:7" s="1" customFormat="1" ht="28.5" customHeight="1" x14ac:dyDescent="0.2">
      <c r="A4" s="6" t="s">
        <v>2</v>
      </c>
      <c r="B4" s="6" t="s">
        <v>0</v>
      </c>
      <c r="C4" s="13" t="s">
        <v>4</v>
      </c>
      <c r="D4" s="13" t="s">
        <v>1</v>
      </c>
      <c r="E4" s="53" t="s">
        <v>6</v>
      </c>
      <c r="F4" s="12" t="s">
        <v>3</v>
      </c>
      <c r="G4" s="12" t="s">
        <v>5</v>
      </c>
    </row>
    <row r="5" spans="1:7" x14ac:dyDescent="0.2">
      <c r="A5" s="16" t="s">
        <v>106</v>
      </c>
      <c r="B5" s="17"/>
      <c r="C5" s="17"/>
      <c r="D5" s="17"/>
      <c r="E5" s="18"/>
      <c r="F5" s="19"/>
      <c r="G5" s="18"/>
    </row>
    <row r="6" spans="1:7" x14ac:dyDescent="0.2">
      <c r="A6" s="20" t="s">
        <v>26</v>
      </c>
      <c r="B6" s="21"/>
      <c r="C6" s="21"/>
      <c r="D6" s="21"/>
      <c r="E6" s="22"/>
      <c r="F6" s="23"/>
      <c r="G6" s="22"/>
    </row>
    <row r="7" spans="1:7" x14ac:dyDescent="0.2">
      <c r="A7" s="21" t="s">
        <v>108</v>
      </c>
      <c r="B7" s="21" t="s">
        <v>107</v>
      </c>
      <c r="C7" s="21" t="s">
        <v>109</v>
      </c>
      <c r="D7" s="24">
        <v>8434642</v>
      </c>
      <c r="E7" s="22">
        <v>143283.48097999999</v>
      </c>
      <c r="F7" s="23">
        <v>8.3291845393164099</v>
      </c>
      <c r="G7" s="22"/>
    </row>
    <row r="8" spans="1:7" x14ac:dyDescent="0.2">
      <c r="A8" s="21" t="s">
        <v>111</v>
      </c>
      <c r="B8" s="21" t="s">
        <v>110</v>
      </c>
      <c r="C8" s="21" t="s">
        <v>109</v>
      </c>
      <c r="D8" s="24">
        <v>10908206</v>
      </c>
      <c r="E8" s="22">
        <v>136658.00477</v>
      </c>
      <c r="F8" s="23">
        <v>7.9440402530630401</v>
      </c>
      <c r="G8" s="22"/>
    </row>
    <row r="9" spans="1:7" x14ac:dyDescent="0.2">
      <c r="A9" s="21" t="s">
        <v>119</v>
      </c>
      <c r="B9" s="21" t="s">
        <v>118</v>
      </c>
      <c r="C9" s="21" t="s">
        <v>120</v>
      </c>
      <c r="D9" s="24">
        <v>5558607</v>
      </c>
      <c r="E9" s="22">
        <v>90399.625639999998</v>
      </c>
      <c r="F9" s="23">
        <v>5.2550032920108896</v>
      </c>
      <c r="G9" s="22"/>
    </row>
    <row r="10" spans="1:7" x14ac:dyDescent="0.2">
      <c r="A10" s="21" t="s">
        <v>113</v>
      </c>
      <c r="B10" s="21" t="s">
        <v>112</v>
      </c>
      <c r="C10" s="21" t="s">
        <v>114</v>
      </c>
      <c r="D10" s="24">
        <v>4627000</v>
      </c>
      <c r="E10" s="22">
        <v>86978.346000000005</v>
      </c>
      <c r="F10" s="23">
        <v>5.05612154174029</v>
      </c>
      <c r="G10" s="22"/>
    </row>
    <row r="11" spans="1:7" x14ac:dyDescent="0.2">
      <c r="A11" s="21" t="s">
        <v>116</v>
      </c>
      <c r="B11" s="21" t="s">
        <v>115</v>
      </c>
      <c r="C11" s="21" t="s">
        <v>117</v>
      </c>
      <c r="D11" s="24">
        <v>2131779</v>
      </c>
      <c r="E11" s="22">
        <v>76049.084050000005</v>
      </c>
      <c r="F11" s="23">
        <v>4.4207947124543301</v>
      </c>
      <c r="G11" s="22"/>
    </row>
    <row r="12" spans="1:7" x14ac:dyDescent="0.2">
      <c r="A12" s="21" t="s">
        <v>127</v>
      </c>
      <c r="B12" s="21" t="s">
        <v>126</v>
      </c>
      <c r="C12" s="21" t="s">
        <v>114</v>
      </c>
      <c r="D12" s="24">
        <v>3555589</v>
      </c>
      <c r="E12" s="22">
        <v>61349.910400000001</v>
      </c>
      <c r="F12" s="23">
        <v>3.56631986951415</v>
      </c>
      <c r="G12" s="22"/>
    </row>
    <row r="13" spans="1:7" x14ac:dyDescent="0.2">
      <c r="A13" s="21" t="s">
        <v>122</v>
      </c>
      <c r="B13" s="21" t="s">
        <v>121</v>
      </c>
      <c r="C13" s="21" t="s">
        <v>109</v>
      </c>
      <c r="D13" s="24">
        <v>5311448</v>
      </c>
      <c r="E13" s="22">
        <v>52376.188730000002</v>
      </c>
      <c r="F13" s="23">
        <v>3.0446701770117399</v>
      </c>
      <c r="G13" s="22"/>
    </row>
    <row r="14" spans="1:7" x14ac:dyDescent="0.2">
      <c r="A14" s="21" t="s">
        <v>129</v>
      </c>
      <c r="B14" s="21" t="s">
        <v>128</v>
      </c>
      <c r="C14" s="21" t="s">
        <v>130</v>
      </c>
      <c r="D14" s="24">
        <v>3600000</v>
      </c>
      <c r="E14" s="22">
        <v>51264</v>
      </c>
      <c r="F14" s="23">
        <v>2.98001774735719</v>
      </c>
      <c r="G14" s="22"/>
    </row>
    <row r="15" spans="1:7" x14ac:dyDescent="0.2">
      <c r="A15" s="21" t="s">
        <v>124</v>
      </c>
      <c r="B15" s="21" t="s">
        <v>123</v>
      </c>
      <c r="C15" s="21" t="s">
        <v>125</v>
      </c>
      <c r="D15" s="24">
        <v>3384026</v>
      </c>
      <c r="E15" s="22">
        <v>42811.31293</v>
      </c>
      <c r="F15" s="23">
        <v>2.4886562172101701</v>
      </c>
      <c r="G15" s="22"/>
    </row>
    <row r="16" spans="1:7" x14ac:dyDescent="0.2">
      <c r="A16" s="21" t="s">
        <v>135</v>
      </c>
      <c r="B16" s="21" t="s">
        <v>134</v>
      </c>
      <c r="C16" s="21" t="s">
        <v>136</v>
      </c>
      <c r="D16" s="24">
        <v>19250000</v>
      </c>
      <c r="E16" s="22">
        <v>42417.375</v>
      </c>
      <c r="F16" s="23">
        <v>2.4657562869909699</v>
      </c>
      <c r="G16" s="22"/>
    </row>
    <row r="17" spans="1:7" x14ac:dyDescent="0.2">
      <c r="A17" s="21" t="s">
        <v>390</v>
      </c>
      <c r="B17" s="21" t="s">
        <v>389</v>
      </c>
      <c r="C17" s="21" t="s">
        <v>147</v>
      </c>
      <c r="D17" s="24">
        <v>1592108</v>
      </c>
      <c r="E17" s="22">
        <v>39943.601560000003</v>
      </c>
      <c r="F17" s="23">
        <v>2.3219538378231199</v>
      </c>
      <c r="G17" s="22"/>
    </row>
    <row r="18" spans="1:7" x14ac:dyDescent="0.2">
      <c r="A18" s="21" t="s">
        <v>250</v>
      </c>
      <c r="B18" s="21" t="s">
        <v>249</v>
      </c>
      <c r="C18" s="21" t="s">
        <v>109</v>
      </c>
      <c r="D18" s="24">
        <v>2023658</v>
      </c>
      <c r="E18" s="22">
        <v>38475.809549999998</v>
      </c>
      <c r="F18" s="23">
        <v>2.23662990213279</v>
      </c>
      <c r="G18" s="22"/>
    </row>
    <row r="19" spans="1:7" x14ac:dyDescent="0.2">
      <c r="A19" s="21" t="s">
        <v>138</v>
      </c>
      <c r="B19" s="21" t="s">
        <v>137</v>
      </c>
      <c r="C19" s="21" t="s">
        <v>139</v>
      </c>
      <c r="D19" s="24">
        <v>11374772</v>
      </c>
      <c r="E19" s="22">
        <v>36854.261279999999</v>
      </c>
      <c r="F19" s="23">
        <v>2.1423679907954698</v>
      </c>
      <c r="G19" s="22"/>
    </row>
    <row r="20" spans="1:7" x14ac:dyDescent="0.2">
      <c r="A20" s="21" t="s">
        <v>152</v>
      </c>
      <c r="B20" s="21" t="s">
        <v>151</v>
      </c>
      <c r="C20" s="21" t="s">
        <v>153</v>
      </c>
      <c r="D20" s="24">
        <v>5015220</v>
      </c>
      <c r="E20" s="22">
        <v>35913.990420000002</v>
      </c>
      <c r="F20" s="23">
        <v>2.0877092858539399</v>
      </c>
      <c r="G20" s="22"/>
    </row>
    <row r="21" spans="1:7" x14ac:dyDescent="0.2">
      <c r="A21" s="21" t="s">
        <v>143</v>
      </c>
      <c r="B21" s="21" t="s">
        <v>142</v>
      </c>
      <c r="C21" s="21" t="s">
        <v>144</v>
      </c>
      <c r="D21" s="24">
        <v>509433</v>
      </c>
      <c r="E21" s="22">
        <v>34694.93447</v>
      </c>
      <c r="F21" s="23">
        <v>2.01684457833947</v>
      </c>
      <c r="G21" s="22"/>
    </row>
    <row r="22" spans="1:7" x14ac:dyDescent="0.2">
      <c r="A22" s="21" t="s">
        <v>169</v>
      </c>
      <c r="B22" s="21" t="s">
        <v>168</v>
      </c>
      <c r="C22" s="21" t="s">
        <v>114</v>
      </c>
      <c r="D22" s="24">
        <v>1670000</v>
      </c>
      <c r="E22" s="22">
        <v>27963.314999999999</v>
      </c>
      <c r="F22" s="23">
        <v>1.6255300986060299</v>
      </c>
      <c r="G22" s="22"/>
    </row>
    <row r="23" spans="1:7" x14ac:dyDescent="0.2">
      <c r="A23" s="21" t="s">
        <v>196</v>
      </c>
      <c r="B23" s="21" t="s">
        <v>195</v>
      </c>
      <c r="C23" s="21" t="s">
        <v>197</v>
      </c>
      <c r="D23" s="24">
        <v>4100000</v>
      </c>
      <c r="E23" s="22">
        <v>27496.65</v>
      </c>
      <c r="F23" s="23">
        <v>1.5984024850356799</v>
      </c>
      <c r="G23" s="22"/>
    </row>
    <row r="24" spans="1:7" x14ac:dyDescent="0.2">
      <c r="A24" s="21" t="s">
        <v>183</v>
      </c>
      <c r="B24" s="21" t="s">
        <v>182</v>
      </c>
      <c r="C24" s="21" t="s">
        <v>184</v>
      </c>
      <c r="D24" s="24">
        <v>9365082</v>
      </c>
      <c r="E24" s="22">
        <v>27406.912469999999</v>
      </c>
      <c r="F24" s="23">
        <v>1.59318596989827</v>
      </c>
      <c r="G24" s="22"/>
    </row>
    <row r="25" spans="1:7" x14ac:dyDescent="0.2">
      <c r="A25" s="21" t="s">
        <v>273</v>
      </c>
      <c r="B25" s="21" t="s">
        <v>272</v>
      </c>
      <c r="C25" s="21" t="s">
        <v>150</v>
      </c>
      <c r="D25" s="24">
        <v>1850000</v>
      </c>
      <c r="E25" s="22">
        <v>27368.9</v>
      </c>
      <c r="F25" s="23">
        <v>1.59097627429862</v>
      </c>
      <c r="G25" s="22"/>
    </row>
    <row r="26" spans="1:7" x14ac:dyDescent="0.2">
      <c r="A26" s="21" t="s">
        <v>141</v>
      </c>
      <c r="B26" s="21" t="s">
        <v>140</v>
      </c>
      <c r="C26" s="21" t="s">
        <v>109</v>
      </c>
      <c r="D26" s="24">
        <v>3379546</v>
      </c>
      <c r="E26" s="22">
        <v>26120.511030000001</v>
      </c>
      <c r="F26" s="23">
        <v>1.51840641462701</v>
      </c>
      <c r="G26" s="22"/>
    </row>
    <row r="27" spans="1:7" x14ac:dyDescent="0.2">
      <c r="A27" s="21" t="s">
        <v>252</v>
      </c>
      <c r="B27" s="21" t="s">
        <v>251</v>
      </c>
      <c r="C27" s="21" t="s">
        <v>153</v>
      </c>
      <c r="D27" s="24">
        <v>851173</v>
      </c>
      <c r="E27" s="22">
        <v>25448.79594</v>
      </c>
      <c r="F27" s="23">
        <v>1.4793590736203099</v>
      </c>
      <c r="G27" s="22"/>
    </row>
    <row r="28" spans="1:7" x14ac:dyDescent="0.2">
      <c r="A28" s="21" t="s">
        <v>214</v>
      </c>
      <c r="B28" s="21" t="s">
        <v>213</v>
      </c>
      <c r="C28" s="21" t="s">
        <v>194</v>
      </c>
      <c r="D28" s="24">
        <v>749226</v>
      </c>
      <c r="E28" s="22">
        <v>24890.036950000002</v>
      </c>
      <c r="F28" s="23">
        <v>1.44687796198846</v>
      </c>
      <c r="G28" s="22"/>
    </row>
    <row r="29" spans="1:7" x14ac:dyDescent="0.2">
      <c r="A29" s="21" t="s">
        <v>160</v>
      </c>
      <c r="B29" s="21" t="s">
        <v>159</v>
      </c>
      <c r="C29" s="21" t="s">
        <v>161</v>
      </c>
      <c r="D29" s="24">
        <v>1373457</v>
      </c>
      <c r="E29" s="22">
        <v>23716.855479999998</v>
      </c>
      <c r="F29" s="23">
        <v>1.37867997506838</v>
      </c>
      <c r="G29" s="22"/>
    </row>
    <row r="30" spans="1:7" x14ac:dyDescent="0.2">
      <c r="A30" s="21" t="s">
        <v>204</v>
      </c>
      <c r="B30" s="21" t="s">
        <v>203</v>
      </c>
      <c r="C30" s="21" t="s">
        <v>205</v>
      </c>
      <c r="D30" s="24">
        <v>2588891</v>
      </c>
      <c r="E30" s="22">
        <v>23389.335739999999</v>
      </c>
      <c r="F30" s="23">
        <v>1.3596409879076099</v>
      </c>
      <c r="G30" s="22"/>
    </row>
    <row r="31" spans="1:7" x14ac:dyDescent="0.2">
      <c r="A31" s="21" t="s">
        <v>199</v>
      </c>
      <c r="B31" s="21" t="s">
        <v>198</v>
      </c>
      <c r="C31" s="21" t="s">
        <v>200</v>
      </c>
      <c r="D31" s="24">
        <v>1650325</v>
      </c>
      <c r="E31" s="22">
        <v>22436.168379999999</v>
      </c>
      <c r="F31" s="23">
        <v>1.3042325989991901</v>
      </c>
      <c r="G31" s="22"/>
    </row>
    <row r="32" spans="1:7" x14ac:dyDescent="0.2">
      <c r="A32" s="21" t="s">
        <v>762</v>
      </c>
      <c r="B32" s="21" t="s">
        <v>761</v>
      </c>
      <c r="C32" s="21" t="s">
        <v>150</v>
      </c>
      <c r="D32" s="24">
        <v>1047703</v>
      </c>
      <c r="E32" s="22">
        <v>21796.93706</v>
      </c>
      <c r="F32" s="23">
        <v>1.2670735657933001</v>
      </c>
      <c r="G32" s="22"/>
    </row>
    <row r="33" spans="1:7" x14ac:dyDescent="0.2">
      <c r="A33" s="21" t="s">
        <v>163</v>
      </c>
      <c r="B33" s="21" t="s">
        <v>162</v>
      </c>
      <c r="C33" s="21" t="s">
        <v>164</v>
      </c>
      <c r="D33" s="24">
        <v>11768666</v>
      </c>
      <c r="E33" s="22">
        <v>20844.661220000002</v>
      </c>
      <c r="F33" s="23">
        <v>1.2117170016629299</v>
      </c>
      <c r="G33" s="22"/>
    </row>
    <row r="34" spans="1:7" x14ac:dyDescent="0.2">
      <c r="A34" s="21" t="s">
        <v>283</v>
      </c>
      <c r="B34" s="21" t="s">
        <v>282</v>
      </c>
      <c r="C34" s="21" t="s">
        <v>217</v>
      </c>
      <c r="D34" s="24">
        <v>1586393</v>
      </c>
      <c r="E34" s="22">
        <v>20398.634389999999</v>
      </c>
      <c r="F34" s="23">
        <v>1.18578910159275</v>
      </c>
      <c r="G34" s="22"/>
    </row>
    <row r="35" spans="1:7" x14ac:dyDescent="0.2">
      <c r="A35" s="21" t="s">
        <v>590</v>
      </c>
      <c r="B35" s="21" t="s">
        <v>589</v>
      </c>
      <c r="C35" s="21" t="s">
        <v>167</v>
      </c>
      <c r="D35" s="24">
        <v>3847897</v>
      </c>
      <c r="E35" s="22">
        <v>19358.769810000002</v>
      </c>
      <c r="F35" s="23">
        <v>1.12534093322415</v>
      </c>
      <c r="G35" s="22"/>
    </row>
    <row r="36" spans="1:7" x14ac:dyDescent="0.2">
      <c r="A36" s="21" t="s">
        <v>149</v>
      </c>
      <c r="B36" s="21" t="s">
        <v>148</v>
      </c>
      <c r="C36" s="21" t="s">
        <v>150</v>
      </c>
      <c r="D36" s="24">
        <v>1071222</v>
      </c>
      <c r="E36" s="22">
        <v>18681.576069999999</v>
      </c>
      <c r="F36" s="23">
        <v>1.08597511386555</v>
      </c>
      <c r="G36" s="22"/>
    </row>
    <row r="37" spans="1:7" x14ac:dyDescent="0.2">
      <c r="A37" s="21" t="s">
        <v>157</v>
      </c>
      <c r="B37" s="21" t="s">
        <v>156</v>
      </c>
      <c r="C37" s="21" t="s">
        <v>158</v>
      </c>
      <c r="D37" s="24">
        <v>2650000</v>
      </c>
      <c r="E37" s="22">
        <v>18653.349999999999</v>
      </c>
      <c r="F37" s="23">
        <v>1.0843343096064499</v>
      </c>
      <c r="G37" s="22"/>
    </row>
    <row r="38" spans="1:7" x14ac:dyDescent="0.2">
      <c r="A38" s="21" t="s">
        <v>725</v>
      </c>
      <c r="B38" s="21" t="s">
        <v>724</v>
      </c>
      <c r="C38" s="21" t="s">
        <v>133</v>
      </c>
      <c r="D38" s="24">
        <v>40498</v>
      </c>
      <c r="E38" s="22">
        <v>18112.14328</v>
      </c>
      <c r="F38" s="23">
        <v>1.052873525614</v>
      </c>
      <c r="G38" s="22"/>
    </row>
    <row r="39" spans="1:7" x14ac:dyDescent="0.2">
      <c r="A39" s="21" t="s">
        <v>690</v>
      </c>
      <c r="B39" s="21" t="s">
        <v>689</v>
      </c>
      <c r="C39" s="21" t="s">
        <v>158</v>
      </c>
      <c r="D39" s="24">
        <v>10084354</v>
      </c>
      <c r="E39" s="22">
        <v>17007.263019999999</v>
      </c>
      <c r="F39" s="23">
        <v>0.98864594322666299</v>
      </c>
      <c r="G39" s="22"/>
    </row>
    <row r="40" spans="1:7" x14ac:dyDescent="0.2">
      <c r="A40" s="21" t="s">
        <v>179</v>
      </c>
      <c r="B40" s="21" t="s">
        <v>178</v>
      </c>
      <c r="C40" s="21" t="s">
        <v>109</v>
      </c>
      <c r="D40" s="24">
        <v>1711321</v>
      </c>
      <c r="E40" s="22">
        <v>16962.61375</v>
      </c>
      <c r="F40" s="23">
        <v>0.98605044507968798</v>
      </c>
      <c r="G40" s="22"/>
    </row>
    <row r="41" spans="1:7" x14ac:dyDescent="0.2">
      <c r="A41" s="21" t="s">
        <v>232</v>
      </c>
      <c r="B41" s="21" t="s">
        <v>231</v>
      </c>
      <c r="C41" s="21" t="s">
        <v>120</v>
      </c>
      <c r="D41" s="24">
        <v>4791504</v>
      </c>
      <c r="E41" s="22">
        <v>16636.101890000002</v>
      </c>
      <c r="F41" s="23">
        <v>0.96707004679780195</v>
      </c>
      <c r="G41" s="22"/>
    </row>
    <row r="42" spans="1:7" x14ac:dyDescent="0.2">
      <c r="A42" s="21" t="s">
        <v>629</v>
      </c>
      <c r="B42" s="21" t="s">
        <v>628</v>
      </c>
      <c r="C42" s="21" t="s">
        <v>630</v>
      </c>
      <c r="D42" s="24">
        <v>4112112</v>
      </c>
      <c r="E42" s="22">
        <v>16382.654210000001</v>
      </c>
      <c r="F42" s="23">
        <v>0.95233692834378902</v>
      </c>
      <c r="G42" s="22"/>
    </row>
    <row r="43" spans="1:7" x14ac:dyDescent="0.2">
      <c r="A43" s="21" t="s">
        <v>171</v>
      </c>
      <c r="B43" s="21" t="s">
        <v>170</v>
      </c>
      <c r="C43" s="21" t="s">
        <v>172</v>
      </c>
      <c r="D43" s="24">
        <v>2524360</v>
      </c>
      <c r="E43" s="22">
        <v>16106.678980000001</v>
      </c>
      <c r="F43" s="23">
        <v>0.93629426520336001</v>
      </c>
      <c r="G43" s="22"/>
    </row>
    <row r="44" spans="1:7" x14ac:dyDescent="0.2">
      <c r="A44" s="21" t="s">
        <v>186</v>
      </c>
      <c r="B44" s="21" t="s">
        <v>185</v>
      </c>
      <c r="C44" s="21" t="s">
        <v>158</v>
      </c>
      <c r="D44" s="24">
        <v>11750250</v>
      </c>
      <c r="E44" s="22">
        <v>16003.8405</v>
      </c>
      <c r="F44" s="23">
        <v>0.93031618125534099</v>
      </c>
      <c r="G44" s="22"/>
    </row>
    <row r="45" spans="1:7" x14ac:dyDescent="0.2">
      <c r="A45" s="21" t="s">
        <v>228</v>
      </c>
      <c r="B45" s="21" t="s">
        <v>227</v>
      </c>
      <c r="C45" s="21" t="s">
        <v>212</v>
      </c>
      <c r="D45" s="24">
        <v>568508</v>
      </c>
      <c r="E45" s="22">
        <v>15974.222040000001</v>
      </c>
      <c r="F45" s="23">
        <v>0.928594436240333</v>
      </c>
      <c r="G45" s="22"/>
    </row>
    <row r="46" spans="1:7" x14ac:dyDescent="0.2">
      <c r="A46" s="21" t="s">
        <v>746</v>
      </c>
      <c r="B46" s="21" t="s">
        <v>745</v>
      </c>
      <c r="C46" s="21" t="s">
        <v>200</v>
      </c>
      <c r="D46" s="24">
        <v>674053</v>
      </c>
      <c r="E46" s="22">
        <v>15701.72761</v>
      </c>
      <c r="F46" s="23">
        <v>0.91275411481680002</v>
      </c>
      <c r="G46" s="22"/>
    </row>
    <row r="47" spans="1:7" x14ac:dyDescent="0.2">
      <c r="A47" s="21" t="s">
        <v>207</v>
      </c>
      <c r="B47" s="21" t="s">
        <v>206</v>
      </c>
      <c r="C47" s="21" t="s">
        <v>114</v>
      </c>
      <c r="D47" s="24">
        <v>1887921</v>
      </c>
      <c r="E47" s="22">
        <v>15311.03931</v>
      </c>
      <c r="F47" s="23">
        <v>0.89004308821558198</v>
      </c>
      <c r="G47" s="22"/>
    </row>
    <row r="48" spans="1:7" x14ac:dyDescent="0.2">
      <c r="A48" s="21" t="s">
        <v>719</v>
      </c>
      <c r="B48" s="21" t="s">
        <v>718</v>
      </c>
      <c r="C48" s="21" t="s">
        <v>167</v>
      </c>
      <c r="D48" s="24">
        <v>1174390</v>
      </c>
      <c r="E48" s="22">
        <v>14807.296319999999</v>
      </c>
      <c r="F48" s="23">
        <v>0.86076010112314405</v>
      </c>
      <c r="G48" s="22"/>
    </row>
    <row r="49" spans="1:9" x14ac:dyDescent="0.2">
      <c r="A49" s="21" t="s">
        <v>219</v>
      </c>
      <c r="B49" s="21" t="s">
        <v>218</v>
      </c>
      <c r="C49" s="21" t="s">
        <v>220</v>
      </c>
      <c r="D49" s="24">
        <v>10691202</v>
      </c>
      <c r="E49" s="22">
        <v>14392.49613</v>
      </c>
      <c r="F49" s="23">
        <v>0.83664743087097604</v>
      </c>
      <c r="G49" s="22"/>
    </row>
    <row r="50" spans="1:9" x14ac:dyDescent="0.2">
      <c r="A50" s="21" t="s">
        <v>174</v>
      </c>
      <c r="B50" s="21" t="s">
        <v>173</v>
      </c>
      <c r="C50" s="21" t="s">
        <v>150</v>
      </c>
      <c r="D50" s="24">
        <v>1095864</v>
      </c>
      <c r="E50" s="22">
        <v>13457.75785</v>
      </c>
      <c r="F50" s="23">
        <v>0.78231033927581906</v>
      </c>
      <c r="G50" s="22"/>
    </row>
    <row r="51" spans="1:9" x14ac:dyDescent="0.2">
      <c r="A51" s="21" t="s">
        <v>222</v>
      </c>
      <c r="B51" s="21" t="s">
        <v>221</v>
      </c>
      <c r="C51" s="21" t="s">
        <v>223</v>
      </c>
      <c r="D51" s="24">
        <v>1270111</v>
      </c>
      <c r="E51" s="22">
        <v>12799.543600000001</v>
      </c>
      <c r="F51" s="23">
        <v>0.74404781300858602</v>
      </c>
      <c r="G51" s="22"/>
    </row>
    <row r="52" spans="1:9" x14ac:dyDescent="0.2">
      <c r="A52" s="21" t="s">
        <v>403</v>
      </c>
      <c r="B52" s="21" t="s">
        <v>402</v>
      </c>
      <c r="C52" s="21" t="s">
        <v>147</v>
      </c>
      <c r="D52" s="24">
        <v>1347143</v>
      </c>
      <c r="E52" s="22">
        <v>12360.03703</v>
      </c>
      <c r="F52" s="23">
        <v>0.71849894092135003</v>
      </c>
      <c r="G52" s="22"/>
    </row>
    <row r="53" spans="1:9" x14ac:dyDescent="0.2">
      <c r="A53" s="21" t="s">
        <v>202</v>
      </c>
      <c r="B53" s="21" t="s">
        <v>201</v>
      </c>
      <c r="C53" s="21" t="s">
        <v>147</v>
      </c>
      <c r="D53" s="24">
        <v>1504032</v>
      </c>
      <c r="E53" s="22">
        <v>12093.92131</v>
      </c>
      <c r="F53" s="23">
        <v>0.70302941906486704</v>
      </c>
      <c r="G53" s="22"/>
    </row>
    <row r="54" spans="1:9" x14ac:dyDescent="0.2">
      <c r="A54" s="21" t="s">
        <v>193</v>
      </c>
      <c r="B54" s="21" t="s">
        <v>192</v>
      </c>
      <c r="C54" s="21" t="s">
        <v>194</v>
      </c>
      <c r="D54" s="24">
        <v>1124677</v>
      </c>
      <c r="E54" s="22">
        <v>11636.470579999999</v>
      </c>
      <c r="F54" s="23">
        <v>0.67643743845583304</v>
      </c>
      <c r="G54" s="22"/>
    </row>
    <row r="55" spans="1:9" x14ac:dyDescent="0.2">
      <c r="A55" s="21" t="s">
        <v>454</v>
      </c>
      <c r="B55" s="21" t="s">
        <v>453</v>
      </c>
      <c r="C55" s="21" t="s">
        <v>153</v>
      </c>
      <c r="D55" s="24">
        <v>622159</v>
      </c>
      <c r="E55" s="22">
        <v>10437.0283</v>
      </c>
      <c r="F55" s="23">
        <v>0.606712889428629</v>
      </c>
      <c r="G55" s="22"/>
    </row>
    <row r="56" spans="1:9" x14ac:dyDescent="0.2">
      <c r="A56" s="21" t="s">
        <v>262</v>
      </c>
      <c r="B56" s="21" t="s">
        <v>261</v>
      </c>
      <c r="C56" s="21" t="s">
        <v>139</v>
      </c>
      <c r="D56" s="24">
        <v>2792478</v>
      </c>
      <c r="E56" s="22">
        <v>10178.58231</v>
      </c>
      <c r="F56" s="23">
        <v>0.59168921517509299</v>
      </c>
      <c r="G56" s="22"/>
    </row>
    <row r="57" spans="1:9" x14ac:dyDescent="0.2">
      <c r="A57" s="21" t="s">
        <v>264</v>
      </c>
      <c r="B57" s="21" t="s">
        <v>263</v>
      </c>
      <c r="C57" s="21" t="s">
        <v>265</v>
      </c>
      <c r="D57" s="24">
        <v>214770</v>
      </c>
      <c r="E57" s="22">
        <v>9287.4064949999993</v>
      </c>
      <c r="F57" s="23">
        <v>0.53988444487399401</v>
      </c>
      <c r="G57" s="22"/>
    </row>
    <row r="58" spans="1:9" x14ac:dyDescent="0.2">
      <c r="A58" s="21" t="s">
        <v>287</v>
      </c>
      <c r="B58" s="21" t="s">
        <v>286</v>
      </c>
      <c r="C58" s="21" t="s">
        <v>125</v>
      </c>
      <c r="D58" s="24">
        <v>5963610</v>
      </c>
      <c r="E58" s="22">
        <v>7662.6424889999998</v>
      </c>
      <c r="F58" s="23">
        <v>0.44543560020430101</v>
      </c>
      <c r="G58" s="22"/>
    </row>
    <row r="59" spans="1:9" x14ac:dyDescent="0.2">
      <c r="A59" s="21" t="s">
        <v>596</v>
      </c>
      <c r="B59" s="21" t="s">
        <v>595</v>
      </c>
      <c r="C59" s="21" t="s">
        <v>136</v>
      </c>
      <c r="D59" s="24">
        <v>907626</v>
      </c>
      <c r="E59" s="22">
        <v>6565.3126709999997</v>
      </c>
      <c r="F59" s="23">
        <v>0.38164693111206799</v>
      </c>
      <c r="G59" s="22"/>
    </row>
    <row r="60" spans="1:9" x14ac:dyDescent="0.2">
      <c r="A60" s="21" t="s">
        <v>234</v>
      </c>
      <c r="B60" s="21" t="s">
        <v>233</v>
      </c>
      <c r="C60" s="21" t="s">
        <v>205</v>
      </c>
      <c r="D60" s="24">
        <v>146122</v>
      </c>
      <c r="E60" s="22">
        <v>5908.9544969999997</v>
      </c>
      <c r="F60" s="23">
        <v>0.34349230004264403</v>
      </c>
      <c r="G60" s="22"/>
    </row>
    <row r="61" spans="1:9" x14ac:dyDescent="0.2">
      <c r="A61" s="21" t="s">
        <v>225</v>
      </c>
      <c r="B61" s="21" t="s">
        <v>224</v>
      </c>
      <c r="C61" s="21" t="s">
        <v>226</v>
      </c>
      <c r="D61" s="24">
        <v>205053</v>
      </c>
      <c r="E61" s="22">
        <v>5007.7018399999997</v>
      </c>
      <c r="F61" s="23">
        <v>0.29110175477280897</v>
      </c>
      <c r="G61" s="22"/>
    </row>
    <row r="62" spans="1:9" x14ac:dyDescent="0.2">
      <c r="A62" s="21" t="s">
        <v>508</v>
      </c>
      <c r="B62" s="21" t="s">
        <v>1332</v>
      </c>
      <c r="C62" s="21" t="s">
        <v>147</v>
      </c>
      <c r="D62" s="24">
        <v>57653</v>
      </c>
      <c r="E62" s="22">
        <v>1446.427291</v>
      </c>
      <c r="F62" s="23">
        <v>8.4081987309647804E-2</v>
      </c>
      <c r="G62" s="22"/>
    </row>
    <row r="63" spans="1:9" x14ac:dyDescent="0.2">
      <c r="A63" s="21" t="s">
        <v>811</v>
      </c>
      <c r="B63" s="21" t="s">
        <v>810</v>
      </c>
      <c r="C63" s="21" t="s">
        <v>167</v>
      </c>
      <c r="D63" s="24">
        <v>124072</v>
      </c>
      <c r="E63" s="22">
        <v>289.21183200000002</v>
      </c>
      <c r="F63" s="23">
        <v>1.68121175114249E-2</v>
      </c>
      <c r="G63" s="22"/>
    </row>
    <row r="64" spans="1:9" x14ac:dyDescent="0.2">
      <c r="A64" s="20" t="s">
        <v>29</v>
      </c>
      <c r="B64" s="20"/>
      <c r="C64" s="20"/>
      <c r="D64" s="20"/>
      <c r="E64" s="25">
        <f>SUM(E7:E63)</f>
        <v>1657970.4104549992</v>
      </c>
      <c r="F64" s="26">
        <f>SUM(F7:F63)</f>
        <v>96.379159795353203</v>
      </c>
      <c r="G64" s="22"/>
      <c r="H64" s="14"/>
      <c r="I64" s="14"/>
    </row>
    <row r="65" spans="1:9" x14ac:dyDescent="0.2">
      <c r="A65" s="21"/>
      <c r="B65" s="21"/>
      <c r="C65" s="21"/>
      <c r="D65" s="21"/>
      <c r="E65" s="22"/>
      <c r="F65" s="23"/>
      <c r="G65" s="22"/>
    </row>
    <row r="66" spans="1:9" x14ac:dyDescent="0.2">
      <c r="A66" s="20" t="s">
        <v>327</v>
      </c>
      <c r="B66" s="21"/>
      <c r="C66" s="21"/>
      <c r="D66" s="21"/>
      <c r="E66" s="22"/>
      <c r="F66" s="23"/>
      <c r="G66" s="22"/>
    </row>
    <row r="67" spans="1:9" x14ac:dyDescent="0.2">
      <c r="A67" s="21"/>
      <c r="B67" s="21" t="s">
        <v>328</v>
      </c>
      <c r="C67" s="21" t="s">
        <v>217</v>
      </c>
      <c r="D67" s="24">
        <v>73500</v>
      </c>
      <c r="E67" s="22">
        <v>7.3499999999999998E-3</v>
      </c>
      <c r="F67" s="23">
        <v>4.2726143966673199E-7</v>
      </c>
      <c r="G67" s="22"/>
    </row>
    <row r="68" spans="1:9" x14ac:dyDescent="0.2">
      <c r="A68" s="21"/>
      <c r="B68" s="21" t="s">
        <v>812</v>
      </c>
      <c r="C68" s="21" t="s">
        <v>226</v>
      </c>
      <c r="D68" s="24">
        <v>45000</v>
      </c>
      <c r="E68" s="22">
        <v>4.4999999999999997E-3</v>
      </c>
      <c r="F68" s="23">
        <v>2.6158863653065198E-7</v>
      </c>
      <c r="G68" s="22"/>
    </row>
    <row r="69" spans="1:9" x14ac:dyDescent="0.2">
      <c r="A69" s="20" t="s">
        <v>29</v>
      </c>
      <c r="B69" s="20"/>
      <c r="C69" s="20"/>
      <c r="D69" s="20"/>
      <c r="E69" s="25">
        <f>SUM(E66:E68)</f>
        <v>1.1849999999999999E-2</v>
      </c>
      <c r="F69" s="26">
        <f>SUM(F66:F68)</f>
        <v>6.8885007619738392E-7</v>
      </c>
      <c r="G69" s="22"/>
      <c r="H69" s="14"/>
      <c r="I69" s="14"/>
    </row>
    <row r="70" spans="1:9" x14ac:dyDescent="0.2">
      <c r="A70" s="21"/>
      <c r="B70" s="21"/>
      <c r="C70" s="21"/>
      <c r="D70" s="21"/>
      <c r="E70" s="22"/>
      <c r="F70" s="23"/>
      <c r="G70" s="22"/>
    </row>
    <row r="71" spans="1:9" x14ac:dyDescent="0.2">
      <c r="A71" s="20" t="s">
        <v>30</v>
      </c>
      <c r="B71" s="21"/>
      <c r="C71" s="21"/>
      <c r="D71" s="21"/>
      <c r="E71" s="22"/>
      <c r="F71" s="23"/>
      <c r="G71" s="22"/>
    </row>
    <row r="72" spans="1:9" x14ac:dyDescent="0.2">
      <c r="A72" s="20" t="s">
        <v>35</v>
      </c>
      <c r="B72" s="21"/>
      <c r="C72" s="21"/>
      <c r="D72" s="21"/>
      <c r="E72" s="22"/>
      <c r="F72" s="23"/>
      <c r="G72" s="22"/>
    </row>
    <row r="73" spans="1:9" x14ac:dyDescent="0.2">
      <c r="A73" s="21" t="s">
        <v>67</v>
      </c>
      <c r="B73" s="21" t="s">
        <v>66</v>
      </c>
      <c r="C73" s="21" t="s">
        <v>37</v>
      </c>
      <c r="D73" s="24">
        <v>2500000</v>
      </c>
      <c r="E73" s="22">
        <v>2479.4875000000002</v>
      </c>
      <c r="F73" s="23">
        <v>0.14413461209328801</v>
      </c>
      <c r="G73" s="22">
        <v>6.4251000000000005</v>
      </c>
    </row>
    <row r="74" spans="1:9" x14ac:dyDescent="0.2">
      <c r="A74" s="20" t="s">
        <v>29</v>
      </c>
      <c r="B74" s="20"/>
      <c r="C74" s="20"/>
      <c r="D74" s="20"/>
      <c r="E74" s="25">
        <f>SUM(E72:E73)</f>
        <v>2479.4875000000002</v>
      </c>
      <c r="F74" s="26">
        <f>SUM(F72:F73)</f>
        <v>0.14413461209328801</v>
      </c>
      <c r="G74" s="21"/>
      <c r="H74" s="14"/>
      <c r="I74" s="14"/>
    </row>
    <row r="75" spans="1:9" x14ac:dyDescent="0.2">
      <c r="A75" s="21"/>
      <c r="B75" s="21"/>
      <c r="C75" s="21"/>
      <c r="D75" s="21"/>
      <c r="E75" s="22"/>
      <c r="F75" s="23"/>
      <c r="G75" s="21"/>
    </row>
    <row r="76" spans="1:9" x14ac:dyDescent="0.2">
      <c r="A76" s="20" t="s">
        <v>39</v>
      </c>
      <c r="B76" s="20"/>
      <c r="C76" s="20"/>
      <c r="D76" s="20"/>
      <c r="E76" s="25">
        <f>E64+E69+E74</f>
        <v>1660449.9098049991</v>
      </c>
      <c r="F76" s="26">
        <f>F64+F69+F74</f>
        <v>96.523295096296565</v>
      </c>
      <c r="G76" s="21"/>
      <c r="H76" s="14"/>
      <c r="I76" s="14"/>
    </row>
    <row r="77" spans="1:9" x14ac:dyDescent="0.2">
      <c r="A77" s="20"/>
      <c r="B77" s="20"/>
      <c r="C77" s="20"/>
      <c r="D77" s="20"/>
      <c r="E77" s="25"/>
      <c r="F77" s="57"/>
      <c r="G77" s="20"/>
      <c r="H77" s="14"/>
      <c r="I77" s="14"/>
    </row>
    <row r="78" spans="1:9" x14ac:dyDescent="0.2">
      <c r="A78" s="20" t="s">
        <v>41</v>
      </c>
      <c r="B78" s="20"/>
      <c r="C78" s="20"/>
      <c r="D78" s="20"/>
      <c r="E78" s="25">
        <f>E80-(E64+E69+E74)</f>
        <v>59808.30159200076</v>
      </c>
      <c r="F78" s="57">
        <f>F80-(F64+F69+F74)</f>
        <v>3.4767049037034354</v>
      </c>
      <c r="G78" s="22"/>
      <c r="H78" s="14"/>
      <c r="I78" s="14"/>
    </row>
    <row r="79" spans="1:9" x14ac:dyDescent="0.2">
      <c r="A79" s="20"/>
      <c r="B79" s="20"/>
      <c r="C79" s="20"/>
      <c r="D79" s="20"/>
      <c r="E79" s="25"/>
      <c r="F79" s="57"/>
      <c r="G79" s="20"/>
      <c r="H79" s="14"/>
      <c r="I79" s="14"/>
    </row>
    <row r="80" spans="1:9" x14ac:dyDescent="0.2">
      <c r="A80" s="27" t="s">
        <v>40</v>
      </c>
      <c r="B80" s="27"/>
      <c r="C80" s="27"/>
      <c r="D80" s="27"/>
      <c r="E80" s="28">
        <v>1720258.2113969999</v>
      </c>
      <c r="F80" s="29">
        <v>100</v>
      </c>
      <c r="G80" s="27"/>
      <c r="H80" s="14"/>
      <c r="I80" s="14"/>
    </row>
    <row r="81" spans="1:6" x14ac:dyDescent="0.2">
      <c r="F81" s="11" t="s">
        <v>771</v>
      </c>
    </row>
    <row r="82" spans="1:6" x14ac:dyDescent="0.2">
      <c r="A82" s="7" t="s">
        <v>1334</v>
      </c>
    </row>
    <row r="83" spans="1:6" x14ac:dyDescent="0.2">
      <c r="A83" s="14" t="s">
        <v>42</v>
      </c>
    </row>
    <row r="84" spans="1:6" x14ac:dyDescent="0.2">
      <c r="A84" s="14" t="s">
        <v>347</v>
      </c>
    </row>
    <row r="86" spans="1:6" x14ac:dyDescent="0.2">
      <c r="A86" s="14" t="s">
        <v>43</v>
      </c>
    </row>
    <row r="87" spans="1:6" x14ac:dyDescent="0.2">
      <c r="A87" s="14" t="s">
        <v>44</v>
      </c>
    </row>
    <row r="88" spans="1:6" x14ac:dyDescent="0.2">
      <c r="A88" s="14" t="s">
        <v>45</v>
      </c>
      <c r="B88" s="14"/>
      <c r="C88" s="30" t="s">
        <v>47</v>
      </c>
      <c r="D88" s="14" t="s">
        <v>46</v>
      </c>
    </row>
    <row r="89" spans="1:6" x14ac:dyDescent="0.2">
      <c r="A89" s="7" t="s">
        <v>48</v>
      </c>
      <c r="C89" s="31">
        <v>1633.4421</v>
      </c>
      <c r="D89" s="31">
        <v>1530.3561</v>
      </c>
    </row>
    <row r="90" spans="1:6" x14ac:dyDescent="0.2">
      <c r="A90" s="7" t="s">
        <v>49</v>
      </c>
      <c r="C90" s="31">
        <v>71.818799999999996</v>
      </c>
      <c r="D90" s="31">
        <v>67.2864</v>
      </c>
    </row>
    <row r="91" spans="1:6" x14ac:dyDescent="0.2">
      <c r="A91" s="7" t="s">
        <v>50</v>
      </c>
      <c r="C91" s="31">
        <v>1804.7573</v>
      </c>
      <c r="D91" s="31">
        <v>1697.5054</v>
      </c>
    </row>
    <row r="92" spans="1:6" x14ac:dyDescent="0.2">
      <c r="A92" s="7" t="s">
        <v>51</v>
      </c>
      <c r="C92" s="31">
        <v>80.716999999999999</v>
      </c>
      <c r="D92" s="31">
        <v>75.917900000000003</v>
      </c>
    </row>
    <row r="94" spans="1:6" x14ac:dyDescent="0.2">
      <c r="A94" s="7" t="s">
        <v>52</v>
      </c>
    </row>
    <row r="96" spans="1:6" x14ac:dyDescent="0.2">
      <c r="A96" s="14" t="s">
        <v>53</v>
      </c>
      <c r="D96" s="30" t="s">
        <v>54</v>
      </c>
    </row>
    <row r="98" spans="1:7" x14ac:dyDescent="0.2">
      <c r="A98" s="14" t="s">
        <v>348</v>
      </c>
      <c r="D98" s="52">
        <v>9.1899999999999996E-2</v>
      </c>
    </row>
    <row r="100" spans="1:7" x14ac:dyDescent="0.2">
      <c r="A100" s="88" t="s">
        <v>56</v>
      </c>
      <c r="B100" s="88"/>
      <c r="C100" s="88"/>
      <c r="D100" s="30" t="s">
        <v>944</v>
      </c>
    </row>
    <row r="101" spans="1:7" x14ac:dyDescent="0.2">
      <c r="A101" s="62" t="s">
        <v>941</v>
      </c>
    </row>
    <row r="102" spans="1:7" ht="14.4" x14ac:dyDescent="0.3">
      <c r="A102" s="35" t="s">
        <v>942</v>
      </c>
    </row>
    <row r="104" spans="1:7" x14ac:dyDescent="0.2">
      <c r="A104" s="14" t="s">
        <v>943</v>
      </c>
      <c r="G104" s="14"/>
    </row>
    <row r="105" spans="1:7" x14ac:dyDescent="0.2">
      <c r="A105" s="14"/>
      <c r="G105" s="14"/>
    </row>
    <row r="106" spans="1:7" x14ac:dyDescent="0.2">
      <c r="A106" s="63" t="s">
        <v>948</v>
      </c>
      <c r="G106" s="14"/>
    </row>
    <row r="107" spans="1:7" x14ac:dyDescent="0.2">
      <c r="A107" s="65"/>
      <c r="G107" s="14"/>
    </row>
    <row r="108" spans="1:7" x14ac:dyDescent="0.2">
      <c r="A108" s="66"/>
      <c r="G108" s="14"/>
    </row>
    <row r="109" spans="1:7" x14ac:dyDescent="0.2">
      <c r="A109" s="66"/>
      <c r="G109" s="14"/>
    </row>
    <row r="110" spans="1:7" x14ac:dyDescent="0.2">
      <c r="A110" s="66"/>
    </row>
    <row r="111" spans="1:7" x14ac:dyDescent="0.2">
      <c r="A111" s="66"/>
    </row>
    <row r="112" spans="1:7" x14ac:dyDescent="0.2">
      <c r="A112" s="66"/>
    </row>
    <row r="113" spans="1:1" x14ac:dyDescent="0.2">
      <c r="A113" s="66"/>
    </row>
    <row r="114" spans="1:1" x14ac:dyDescent="0.2">
      <c r="A114" s="66"/>
    </row>
    <row r="115" spans="1:1" x14ac:dyDescent="0.2">
      <c r="A115" s="66"/>
    </row>
    <row r="116" spans="1:1" x14ac:dyDescent="0.2">
      <c r="A116" s="66"/>
    </row>
    <row r="117" spans="1:1" x14ac:dyDescent="0.2">
      <c r="A117" s="66"/>
    </row>
    <row r="118" spans="1:1" x14ac:dyDescent="0.2">
      <c r="A118" s="66"/>
    </row>
    <row r="119" spans="1:1" x14ac:dyDescent="0.2">
      <c r="A119" s="66"/>
    </row>
    <row r="120" spans="1:1" x14ac:dyDescent="0.2">
      <c r="A120" s="66"/>
    </row>
    <row r="121" spans="1:1" x14ac:dyDescent="0.2">
      <c r="A121" s="66"/>
    </row>
    <row r="122" spans="1:1" x14ac:dyDescent="0.2">
      <c r="A122" s="66"/>
    </row>
    <row r="123" spans="1:1" x14ac:dyDescent="0.2">
      <c r="A123" s="66"/>
    </row>
    <row r="124" spans="1:1" x14ac:dyDescent="0.2">
      <c r="A124" s="66"/>
    </row>
    <row r="125" spans="1:1" x14ac:dyDescent="0.2">
      <c r="A125" s="63" t="s">
        <v>961</v>
      </c>
    </row>
    <row r="126" spans="1:1" x14ac:dyDescent="0.2">
      <c r="A126" s="66"/>
    </row>
    <row r="127" spans="1:1" x14ac:dyDescent="0.2">
      <c r="A127" s="63" t="s">
        <v>949</v>
      </c>
    </row>
    <row r="128" spans="1:1" x14ac:dyDescent="0.2">
      <c r="A128" s="66"/>
    </row>
    <row r="129" spans="1:1" x14ac:dyDescent="0.2">
      <c r="A129" s="66"/>
    </row>
    <row r="130" spans="1:1" x14ac:dyDescent="0.2">
      <c r="A130" s="66"/>
    </row>
    <row r="131" spans="1:1" x14ac:dyDescent="0.2">
      <c r="A131" s="66"/>
    </row>
    <row r="132" spans="1:1" x14ac:dyDescent="0.2">
      <c r="A132" s="66"/>
    </row>
    <row r="133" spans="1:1" x14ac:dyDescent="0.2">
      <c r="A133" s="66"/>
    </row>
    <row r="134" spans="1:1" x14ac:dyDescent="0.2">
      <c r="A134" s="66"/>
    </row>
    <row r="135" spans="1:1" x14ac:dyDescent="0.2">
      <c r="A135" s="66"/>
    </row>
    <row r="136" spans="1:1" x14ac:dyDescent="0.2">
      <c r="A136" s="66"/>
    </row>
    <row r="137" spans="1:1" x14ac:dyDescent="0.2">
      <c r="A137" s="66"/>
    </row>
    <row r="138" spans="1:1" x14ac:dyDescent="0.2">
      <c r="A138" s="66"/>
    </row>
    <row r="139" spans="1:1" x14ac:dyDescent="0.2">
      <c r="A139" s="66"/>
    </row>
    <row r="147" spans="1:1" x14ac:dyDescent="0.2">
      <c r="A147" s="14" t="s">
        <v>963</v>
      </c>
    </row>
    <row r="149" spans="1:1" x14ac:dyDescent="0.2">
      <c r="A149" s="7" t="s">
        <v>947</v>
      </c>
    </row>
  </sheetData>
  <mergeCells count="2">
    <mergeCell ref="A1:F1"/>
    <mergeCell ref="A100:C100"/>
  </mergeCells>
  <conditionalFormatting sqref="F2:F3">
    <cfRule type="cellIs" dxfId="48" priority="4" stopIfTrue="1" operator="between">
      <formula>0.009</formula>
      <formula>-0.009</formula>
    </cfRule>
  </conditionalFormatting>
  <conditionalFormatting sqref="F5:F140">
    <cfRule type="cellIs" dxfId="47" priority="1" stopIfTrue="1" operator="between">
      <formula>0.009</formula>
      <formula>-0.009</formula>
    </cfRule>
  </conditionalFormatting>
  <conditionalFormatting sqref="F242:F243">
    <cfRule type="cellIs" dxfId="46" priority="2" stopIfTrue="1" operator="between">
      <formula>0.009</formula>
      <formula>-0.009</formula>
    </cfRule>
  </conditionalFormatting>
  <conditionalFormatting sqref="F246:F65537">
    <cfRule type="cellIs" dxfId="45" priority="3" stopIfTrue="1" operator="between">
      <formula>0.009</formula>
      <formula>-0.009</formula>
    </cfRule>
  </conditionalFormatting>
  <hyperlinks>
    <hyperlink ref="A102" r:id="rId1" xr:uid="{00000000-0004-0000-18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128"/>
  <sheetViews>
    <sheetView workbookViewId="0">
      <selection sqref="A1:F1"/>
    </sheetView>
  </sheetViews>
  <sheetFormatPr defaultColWidth="9.109375" defaultRowHeight="10.199999999999999" x14ac:dyDescent="0.2"/>
  <cols>
    <col min="1" max="1" width="38.6640625" style="7" bestFit="1" customWidth="1"/>
    <col min="2" max="2" width="29.88671875" style="7" bestFit="1" customWidth="1"/>
    <col min="3" max="3" width="35.44140625" style="7" bestFit="1" customWidth="1"/>
    <col min="4" max="4" width="15.109375" style="7" bestFit="1" customWidth="1"/>
    <col min="5" max="5" width="30" style="10" customWidth="1"/>
    <col min="6" max="6" width="13.5546875" style="11" bestFit="1" customWidth="1"/>
    <col min="7" max="16384" width="9.109375" style="7"/>
  </cols>
  <sheetData>
    <row r="1" spans="1:6" s="1" customFormat="1" ht="13.8" x14ac:dyDescent="0.2">
      <c r="A1" s="82" t="s">
        <v>20</v>
      </c>
      <c r="B1" s="83"/>
      <c r="C1" s="83"/>
      <c r="D1" s="83"/>
      <c r="E1" s="83"/>
      <c r="F1" s="83"/>
    </row>
    <row r="2" spans="1:6" s="1" customFormat="1" ht="11.4" x14ac:dyDescent="0.2">
      <c r="E2" s="5"/>
      <c r="F2" s="9"/>
    </row>
    <row r="3" spans="1:6" s="1" customFormat="1" ht="12" x14ac:dyDescent="0.2">
      <c r="A3" s="8" t="s">
        <v>7</v>
      </c>
      <c r="B3" s="2"/>
      <c r="C3" s="3"/>
      <c r="D3" s="3"/>
      <c r="E3" s="4"/>
      <c r="F3" s="9"/>
    </row>
    <row r="4" spans="1:6" s="1" customFormat="1" ht="28.5" customHeight="1" x14ac:dyDescent="0.2">
      <c r="A4" s="6" t="s">
        <v>2</v>
      </c>
      <c r="B4" s="6" t="s">
        <v>0</v>
      </c>
      <c r="C4" s="13" t="s">
        <v>493</v>
      </c>
      <c r="D4" s="13" t="s">
        <v>1</v>
      </c>
      <c r="E4" s="53" t="s">
        <v>6</v>
      </c>
      <c r="F4" s="12" t="s">
        <v>3</v>
      </c>
    </row>
    <row r="5" spans="1:6" x14ac:dyDescent="0.2">
      <c r="A5" s="16" t="s">
        <v>106</v>
      </c>
      <c r="B5" s="17"/>
      <c r="C5" s="17"/>
      <c r="D5" s="17"/>
      <c r="E5" s="18"/>
      <c r="F5" s="19"/>
    </row>
    <row r="6" spans="1:6" x14ac:dyDescent="0.2">
      <c r="A6" s="20" t="s">
        <v>26</v>
      </c>
      <c r="B6" s="21"/>
      <c r="C6" s="21"/>
      <c r="D6" s="21"/>
      <c r="E6" s="22"/>
      <c r="F6" s="23"/>
    </row>
    <row r="7" spans="1:6" x14ac:dyDescent="0.2">
      <c r="A7" s="21" t="s">
        <v>108</v>
      </c>
      <c r="B7" s="21" t="s">
        <v>107</v>
      </c>
      <c r="C7" s="21" t="s">
        <v>109</v>
      </c>
      <c r="D7" s="24">
        <v>820862</v>
      </c>
      <c r="E7" s="22">
        <v>13944.39323</v>
      </c>
      <c r="F7" s="23">
        <v>4.1383376049917198</v>
      </c>
    </row>
    <row r="8" spans="1:6" x14ac:dyDescent="0.2">
      <c r="A8" s="21" t="s">
        <v>764</v>
      </c>
      <c r="B8" s="21" t="s">
        <v>763</v>
      </c>
      <c r="C8" s="21" t="s">
        <v>217</v>
      </c>
      <c r="D8" s="24">
        <v>1755451</v>
      </c>
      <c r="E8" s="22">
        <v>13660.919680000001</v>
      </c>
      <c r="F8" s="23">
        <v>4.0542099392958297</v>
      </c>
    </row>
    <row r="9" spans="1:6" x14ac:dyDescent="0.2">
      <c r="A9" s="21" t="s">
        <v>250</v>
      </c>
      <c r="B9" s="21" t="s">
        <v>249</v>
      </c>
      <c r="C9" s="21" t="s">
        <v>109</v>
      </c>
      <c r="D9" s="24">
        <v>560788</v>
      </c>
      <c r="E9" s="22">
        <v>10662.26224</v>
      </c>
      <c r="F9" s="23">
        <v>3.1642854625719199</v>
      </c>
    </row>
    <row r="10" spans="1:6" x14ac:dyDescent="0.2">
      <c r="A10" s="21" t="s">
        <v>122</v>
      </c>
      <c r="B10" s="21" t="s">
        <v>121</v>
      </c>
      <c r="C10" s="21" t="s">
        <v>109</v>
      </c>
      <c r="D10" s="24">
        <v>1031936</v>
      </c>
      <c r="E10" s="22">
        <v>10175.920899999999</v>
      </c>
      <c r="F10" s="23">
        <v>3.01995184955718</v>
      </c>
    </row>
    <row r="11" spans="1:6" x14ac:dyDescent="0.2">
      <c r="A11" s="21" t="s">
        <v>124</v>
      </c>
      <c r="B11" s="21" t="s">
        <v>123</v>
      </c>
      <c r="C11" s="21" t="s">
        <v>125</v>
      </c>
      <c r="D11" s="24">
        <v>763848</v>
      </c>
      <c r="E11" s="22">
        <v>9663.4410480000006</v>
      </c>
      <c r="F11" s="23">
        <v>2.86786099781833</v>
      </c>
    </row>
    <row r="12" spans="1:6" x14ac:dyDescent="0.2">
      <c r="A12" s="21" t="s">
        <v>775</v>
      </c>
      <c r="B12" s="21" t="s">
        <v>774</v>
      </c>
      <c r="C12" s="21" t="s">
        <v>461</v>
      </c>
      <c r="D12" s="24">
        <v>819512</v>
      </c>
      <c r="E12" s="22">
        <v>9188.7782999999999</v>
      </c>
      <c r="F12" s="23">
        <v>2.7269932908240202</v>
      </c>
    </row>
    <row r="13" spans="1:6" x14ac:dyDescent="0.2">
      <c r="A13" s="21" t="s">
        <v>814</v>
      </c>
      <c r="B13" s="21" t="s">
        <v>813</v>
      </c>
      <c r="C13" s="21" t="s">
        <v>194</v>
      </c>
      <c r="D13" s="24">
        <v>1531585</v>
      </c>
      <c r="E13" s="22">
        <v>7723.7831550000001</v>
      </c>
      <c r="F13" s="23">
        <v>2.2922203753098001</v>
      </c>
    </row>
    <row r="14" spans="1:6" x14ac:dyDescent="0.2">
      <c r="A14" s="21" t="s">
        <v>816</v>
      </c>
      <c r="B14" s="21" t="s">
        <v>815</v>
      </c>
      <c r="C14" s="21" t="s">
        <v>197</v>
      </c>
      <c r="D14" s="24">
        <v>751455</v>
      </c>
      <c r="E14" s="22">
        <v>7699.7836580000003</v>
      </c>
      <c r="F14" s="23">
        <v>2.2850979412750001</v>
      </c>
    </row>
    <row r="15" spans="1:6" x14ac:dyDescent="0.2">
      <c r="A15" s="21" t="s">
        <v>818</v>
      </c>
      <c r="B15" s="21" t="s">
        <v>817</v>
      </c>
      <c r="C15" s="21" t="s">
        <v>109</v>
      </c>
      <c r="D15" s="24">
        <v>1263677</v>
      </c>
      <c r="E15" s="22">
        <v>7594.0669319999997</v>
      </c>
      <c r="F15" s="23">
        <v>2.25372393342351</v>
      </c>
    </row>
    <row r="16" spans="1:6" x14ac:dyDescent="0.2">
      <c r="A16" s="21" t="s">
        <v>746</v>
      </c>
      <c r="B16" s="21" t="s">
        <v>745</v>
      </c>
      <c r="C16" s="21" t="s">
        <v>200</v>
      </c>
      <c r="D16" s="24">
        <v>320421</v>
      </c>
      <c r="E16" s="22">
        <v>7464.0469849999999</v>
      </c>
      <c r="F16" s="23">
        <v>2.2151373540582902</v>
      </c>
    </row>
    <row r="17" spans="1:6" x14ac:dyDescent="0.2">
      <c r="A17" s="21" t="s">
        <v>390</v>
      </c>
      <c r="B17" s="21" t="s">
        <v>389</v>
      </c>
      <c r="C17" s="21" t="s">
        <v>147</v>
      </c>
      <c r="D17" s="24">
        <v>287431</v>
      </c>
      <c r="E17" s="22">
        <v>7211.2126440000002</v>
      </c>
      <c r="F17" s="23">
        <v>2.14010261830926</v>
      </c>
    </row>
    <row r="18" spans="1:6" x14ac:dyDescent="0.2">
      <c r="A18" s="21" t="s">
        <v>252</v>
      </c>
      <c r="B18" s="21" t="s">
        <v>251</v>
      </c>
      <c r="C18" s="21" t="s">
        <v>153</v>
      </c>
      <c r="D18" s="24">
        <v>237644</v>
      </c>
      <c r="E18" s="22">
        <v>7105.1991340000004</v>
      </c>
      <c r="F18" s="23">
        <v>2.1086405325925202</v>
      </c>
    </row>
    <row r="19" spans="1:6" x14ac:dyDescent="0.2">
      <c r="A19" s="21" t="s">
        <v>497</v>
      </c>
      <c r="B19" s="21" t="s">
        <v>496</v>
      </c>
      <c r="C19" s="21" t="s">
        <v>114</v>
      </c>
      <c r="D19" s="24">
        <v>170287</v>
      </c>
      <c r="E19" s="22">
        <v>7002.8825880000004</v>
      </c>
      <c r="F19" s="23">
        <v>2.0782756107963101</v>
      </c>
    </row>
    <row r="20" spans="1:6" x14ac:dyDescent="0.2">
      <c r="A20" s="21" t="s">
        <v>111</v>
      </c>
      <c r="B20" s="21" t="s">
        <v>110</v>
      </c>
      <c r="C20" s="21" t="s">
        <v>109</v>
      </c>
      <c r="D20" s="24">
        <v>553598</v>
      </c>
      <c r="E20" s="22">
        <v>6935.4757440000003</v>
      </c>
      <c r="F20" s="23">
        <v>2.0582709915376598</v>
      </c>
    </row>
    <row r="21" spans="1:6" x14ac:dyDescent="0.2">
      <c r="A21" s="21" t="s">
        <v>157</v>
      </c>
      <c r="B21" s="21" t="s">
        <v>156</v>
      </c>
      <c r="C21" s="21" t="s">
        <v>158</v>
      </c>
      <c r="D21" s="24">
        <v>984184</v>
      </c>
      <c r="E21" s="22">
        <v>6927.6711759999998</v>
      </c>
      <c r="F21" s="23">
        <v>2.0559547962961502</v>
      </c>
    </row>
    <row r="22" spans="1:6" x14ac:dyDescent="0.2">
      <c r="A22" s="21" t="s">
        <v>820</v>
      </c>
      <c r="B22" s="21" t="s">
        <v>819</v>
      </c>
      <c r="C22" s="21" t="s">
        <v>734</v>
      </c>
      <c r="D22" s="24">
        <v>3184437</v>
      </c>
      <c r="E22" s="22">
        <v>6904.8147470000004</v>
      </c>
      <c r="F22" s="23">
        <v>2.04917159547225</v>
      </c>
    </row>
    <row r="23" spans="1:6" x14ac:dyDescent="0.2">
      <c r="A23" s="21" t="s">
        <v>822</v>
      </c>
      <c r="B23" s="21" t="s">
        <v>821</v>
      </c>
      <c r="C23" s="21" t="s">
        <v>172</v>
      </c>
      <c r="D23" s="24">
        <v>463794</v>
      </c>
      <c r="E23" s="22">
        <v>6880.8477839999996</v>
      </c>
      <c r="F23" s="23">
        <v>2.0420588166926699</v>
      </c>
    </row>
    <row r="24" spans="1:6" x14ac:dyDescent="0.2">
      <c r="A24" s="21" t="s">
        <v>432</v>
      </c>
      <c r="B24" s="21" t="s">
        <v>431</v>
      </c>
      <c r="C24" s="21" t="s">
        <v>205</v>
      </c>
      <c r="D24" s="24">
        <v>230633</v>
      </c>
      <c r="E24" s="22">
        <v>6720.760937</v>
      </c>
      <c r="F24" s="23">
        <v>1.99454915398613</v>
      </c>
    </row>
    <row r="25" spans="1:6" x14ac:dyDescent="0.2">
      <c r="A25" s="21" t="s">
        <v>705</v>
      </c>
      <c r="B25" s="21" t="s">
        <v>704</v>
      </c>
      <c r="C25" s="21" t="s">
        <v>114</v>
      </c>
      <c r="D25" s="24">
        <v>109001</v>
      </c>
      <c r="E25" s="22">
        <v>6575.5943260000004</v>
      </c>
      <c r="F25" s="23">
        <v>1.95146743394413</v>
      </c>
    </row>
    <row r="26" spans="1:6" x14ac:dyDescent="0.2">
      <c r="A26" s="21" t="s">
        <v>428</v>
      </c>
      <c r="B26" s="21" t="s">
        <v>427</v>
      </c>
      <c r="C26" s="21" t="s">
        <v>144</v>
      </c>
      <c r="D26" s="24">
        <v>607930</v>
      </c>
      <c r="E26" s="22">
        <v>6451.6571249999997</v>
      </c>
      <c r="F26" s="23">
        <v>1.9146860572936</v>
      </c>
    </row>
    <row r="27" spans="1:6" x14ac:dyDescent="0.2">
      <c r="A27" s="21" t="s">
        <v>505</v>
      </c>
      <c r="B27" s="21" t="s">
        <v>504</v>
      </c>
      <c r="C27" s="21" t="s">
        <v>461</v>
      </c>
      <c r="D27" s="24">
        <v>227145</v>
      </c>
      <c r="E27" s="22">
        <v>6409.0097480000004</v>
      </c>
      <c r="F27" s="23">
        <v>1.90202941163808</v>
      </c>
    </row>
    <row r="28" spans="1:6" x14ac:dyDescent="0.2">
      <c r="A28" s="21" t="s">
        <v>736</v>
      </c>
      <c r="B28" s="21" t="s">
        <v>735</v>
      </c>
      <c r="C28" s="21" t="s">
        <v>194</v>
      </c>
      <c r="D28" s="24">
        <v>322109</v>
      </c>
      <c r="E28" s="22">
        <v>6408.1975009999996</v>
      </c>
      <c r="F28" s="23">
        <v>1.9017883575994301</v>
      </c>
    </row>
    <row r="29" spans="1:6" x14ac:dyDescent="0.2">
      <c r="A29" s="21" t="s">
        <v>127</v>
      </c>
      <c r="B29" s="21" t="s">
        <v>126</v>
      </c>
      <c r="C29" s="21" t="s">
        <v>114</v>
      </c>
      <c r="D29" s="24">
        <v>364867</v>
      </c>
      <c r="E29" s="22">
        <v>6295.5976520000004</v>
      </c>
      <c r="F29" s="23">
        <v>1.8683716157055901</v>
      </c>
    </row>
    <row r="30" spans="1:6" x14ac:dyDescent="0.2">
      <c r="A30" s="21" t="s">
        <v>756</v>
      </c>
      <c r="B30" s="21" t="s">
        <v>755</v>
      </c>
      <c r="C30" s="21" t="s">
        <v>205</v>
      </c>
      <c r="D30" s="24">
        <v>220061</v>
      </c>
      <c r="E30" s="22">
        <v>6288.9032580000003</v>
      </c>
      <c r="F30" s="23">
        <v>1.866384891581</v>
      </c>
    </row>
    <row r="31" spans="1:6" x14ac:dyDescent="0.2">
      <c r="A31" s="21" t="s">
        <v>750</v>
      </c>
      <c r="B31" s="21" t="s">
        <v>749</v>
      </c>
      <c r="C31" s="21" t="s">
        <v>194</v>
      </c>
      <c r="D31" s="24">
        <v>11129422</v>
      </c>
      <c r="E31" s="22">
        <v>6246.9445690000002</v>
      </c>
      <c r="F31" s="23">
        <v>1.8539326308278199</v>
      </c>
    </row>
    <row r="32" spans="1:6" x14ac:dyDescent="0.2">
      <c r="A32" s="21" t="s">
        <v>135</v>
      </c>
      <c r="B32" s="21" t="s">
        <v>134</v>
      </c>
      <c r="C32" s="21" t="s">
        <v>136</v>
      </c>
      <c r="D32" s="24">
        <v>2796834</v>
      </c>
      <c r="E32" s="22">
        <v>6162.823719</v>
      </c>
      <c r="F32" s="23">
        <v>1.8289677240601301</v>
      </c>
    </row>
    <row r="33" spans="1:6" x14ac:dyDescent="0.2">
      <c r="A33" s="21" t="s">
        <v>380</v>
      </c>
      <c r="B33" s="21" t="s">
        <v>379</v>
      </c>
      <c r="C33" s="21" t="s">
        <v>172</v>
      </c>
      <c r="D33" s="24">
        <v>312389</v>
      </c>
      <c r="E33" s="22">
        <v>5805.7495650000001</v>
      </c>
      <c r="F33" s="23">
        <v>1.72299729028825</v>
      </c>
    </row>
    <row r="34" spans="1:6" x14ac:dyDescent="0.2">
      <c r="A34" s="21" t="s">
        <v>146</v>
      </c>
      <c r="B34" s="21" t="s">
        <v>145</v>
      </c>
      <c r="C34" s="21" t="s">
        <v>147</v>
      </c>
      <c r="D34" s="24">
        <v>48326</v>
      </c>
      <c r="E34" s="22">
        <v>5551.4250869999996</v>
      </c>
      <c r="F34" s="23">
        <v>1.64752032016717</v>
      </c>
    </row>
    <row r="35" spans="1:6" x14ac:dyDescent="0.2">
      <c r="A35" s="21" t="s">
        <v>715</v>
      </c>
      <c r="B35" s="21" t="s">
        <v>714</v>
      </c>
      <c r="C35" s="21" t="s">
        <v>172</v>
      </c>
      <c r="D35" s="24">
        <v>469225</v>
      </c>
      <c r="E35" s="22">
        <v>5235.3779379999996</v>
      </c>
      <c r="F35" s="23">
        <v>1.5537256472771901</v>
      </c>
    </row>
    <row r="36" spans="1:6" x14ac:dyDescent="0.2">
      <c r="A36" s="21" t="s">
        <v>809</v>
      </c>
      <c r="B36" s="21" t="s">
        <v>808</v>
      </c>
      <c r="C36" s="21" t="s">
        <v>265</v>
      </c>
      <c r="D36" s="24">
        <v>1593465</v>
      </c>
      <c r="E36" s="22">
        <v>5115.819383</v>
      </c>
      <c r="F36" s="23">
        <v>1.5182437402487401</v>
      </c>
    </row>
    <row r="37" spans="1:6" x14ac:dyDescent="0.2">
      <c r="A37" s="21" t="s">
        <v>143</v>
      </c>
      <c r="B37" s="21" t="s">
        <v>142</v>
      </c>
      <c r="C37" s="21" t="s">
        <v>144</v>
      </c>
      <c r="D37" s="24">
        <v>75005</v>
      </c>
      <c r="E37" s="22">
        <v>5108.2155249999996</v>
      </c>
      <c r="F37" s="23">
        <v>1.5159871105779199</v>
      </c>
    </row>
    <row r="38" spans="1:6" x14ac:dyDescent="0.2">
      <c r="A38" s="21" t="s">
        <v>277</v>
      </c>
      <c r="B38" s="21" t="s">
        <v>276</v>
      </c>
      <c r="C38" s="21" t="s">
        <v>139</v>
      </c>
      <c r="D38" s="24">
        <v>1664970</v>
      </c>
      <c r="E38" s="22">
        <v>5022.3820050000004</v>
      </c>
      <c r="F38" s="23">
        <v>1.49051392736184</v>
      </c>
    </row>
    <row r="39" spans="1:6" x14ac:dyDescent="0.2">
      <c r="A39" s="21" t="s">
        <v>116</v>
      </c>
      <c r="B39" s="21" t="s">
        <v>115</v>
      </c>
      <c r="C39" s="21" t="s">
        <v>117</v>
      </c>
      <c r="D39" s="24">
        <v>140781</v>
      </c>
      <c r="E39" s="22">
        <v>5022.2213940000001</v>
      </c>
      <c r="F39" s="23">
        <v>1.4904662621439999</v>
      </c>
    </row>
    <row r="40" spans="1:6" x14ac:dyDescent="0.2">
      <c r="A40" s="21" t="s">
        <v>670</v>
      </c>
      <c r="B40" s="21" t="s">
        <v>669</v>
      </c>
      <c r="C40" s="21" t="s">
        <v>217</v>
      </c>
      <c r="D40" s="24">
        <v>752270</v>
      </c>
      <c r="E40" s="22">
        <v>4974.7615100000003</v>
      </c>
      <c r="F40" s="23">
        <v>1.47638138806979</v>
      </c>
    </row>
    <row r="41" spans="1:6" x14ac:dyDescent="0.2">
      <c r="A41" s="21" t="s">
        <v>824</v>
      </c>
      <c r="B41" s="21" t="s">
        <v>823</v>
      </c>
      <c r="C41" s="21" t="s">
        <v>114</v>
      </c>
      <c r="D41" s="24">
        <v>83348</v>
      </c>
      <c r="E41" s="22">
        <v>4929.325742</v>
      </c>
      <c r="F41" s="23">
        <v>1.4628972196140699</v>
      </c>
    </row>
    <row r="42" spans="1:6" x14ac:dyDescent="0.2">
      <c r="A42" s="21" t="s">
        <v>578</v>
      </c>
      <c r="B42" s="21" t="s">
        <v>577</v>
      </c>
      <c r="C42" s="21" t="s">
        <v>200</v>
      </c>
      <c r="D42" s="24">
        <v>417165</v>
      </c>
      <c r="E42" s="22">
        <v>4885.2107329999999</v>
      </c>
      <c r="F42" s="23">
        <v>1.44980501849223</v>
      </c>
    </row>
    <row r="43" spans="1:6" x14ac:dyDescent="0.2">
      <c r="A43" s="21" t="s">
        <v>826</v>
      </c>
      <c r="B43" s="21" t="s">
        <v>825</v>
      </c>
      <c r="C43" s="21" t="s">
        <v>150</v>
      </c>
      <c r="D43" s="24">
        <v>199382</v>
      </c>
      <c r="E43" s="22">
        <v>4855.7492279999997</v>
      </c>
      <c r="F43" s="23">
        <v>1.4410616008310799</v>
      </c>
    </row>
    <row r="44" spans="1:6" x14ac:dyDescent="0.2">
      <c r="A44" s="21" t="s">
        <v>828</v>
      </c>
      <c r="B44" s="21" t="s">
        <v>827</v>
      </c>
      <c r="C44" s="21" t="s">
        <v>305</v>
      </c>
      <c r="D44" s="24">
        <v>1715692</v>
      </c>
      <c r="E44" s="22">
        <v>4718.1530000000002</v>
      </c>
      <c r="F44" s="23">
        <v>1.4002265759400501</v>
      </c>
    </row>
    <row r="45" spans="1:6" x14ac:dyDescent="0.2">
      <c r="A45" s="21" t="s">
        <v>556</v>
      </c>
      <c r="B45" s="21" t="s">
        <v>555</v>
      </c>
      <c r="C45" s="21" t="s">
        <v>136</v>
      </c>
      <c r="D45" s="24">
        <v>1074198</v>
      </c>
      <c r="E45" s="22">
        <v>4469.7378779999999</v>
      </c>
      <c r="F45" s="23">
        <v>1.3265033508369699</v>
      </c>
    </row>
    <row r="46" spans="1:6" x14ac:dyDescent="0.2">
      <c r="A46" s="21" t="s">
        <v>262</v>
      </c>
      <c r="B46" s="21" t="s">
        <v>261</v>
      </c>
      <c r="C46" s="21" t="s">
        <v>139</v>
      </c>
      <c r="D46" s="24">
        <v>1197188</v>
      </c>
      <c r="E46" s="22">
        <v>4363.7502599999998</v>
      </c>
      <c r="F46" s="23">
        <v>1.2950489492005199</v>
      </c>
    </row>
    <row r="47" spans="1:6" x14ac:dyDescent="0.2">
      <c r="A47" s="21" t="s">
        <v>830</v>
      </c>
      <c r="B47" s="21" t="s">
        <v>829</v>
      </c>
      <c r="C47" s="21" t="s">
        <v>519</v>
      </c>
      <c r="D47" s="24">
        <v>596181</v>
      </c>
      <c r="E47" s="22">
        <v>4351.5251189999999</v>
      </c>
      <c r="F47" s="23">
        <v>1.2914208414806601</v>
      </c>
    </row>
    <row r="48" spans="1:6" x14ac:dyDescent="0.2">
      <c r="A48" s="21" t="s">
        <v>222</v>
      </c>
      <c r="B48" s="21" t="s">
        <v>221</v>
      </c>
      <c r="C48" s="21" t="s">
        <v>223</v>
      </c>
      <c r="D48" s="24">
        <v>415793</v>
      </c>
      <c r="E48" s="22">
        <v>4190.1539579999999</v>
      </c>
      <c r="F48" s="23">
        <v>1.24353002737978</v>
      </c>
    </row>
    <row r="49" spans="1:9" x14ac:dyDescent="0.2">
      <c r="A49" s="21" t="s">
        <v>548</v>
      </c>
      <c r="B49" s="21" t="s">
        <v>547</v>
      </c>
      <c r="C49" s="21" t="s">
        <v>114</v>
      </c>
      <c r="D49" s="24">
        <v>50129</v>
      </c>
      <c r="E49" s="22">
        <v>4142.5853669999997</v>
      </c>
      <c r="F49" s="23">
        <v>1.2294128918612299</v>
      </c>
    </row>
    <row r="50" spans="1:9" x14ac:dyDescent="0.2">
      <c r="A50" s="21" t="s">
        <v>234</v>
      </c>
      <c r="B50" s="21" t="s">
        <v>233</v>
      </c>
      <c r="C50" s="21" t="s">
        <v>205</v>
      </c>
      <c r="D50" s="24">
        <v>97823</v>
      </c>
      <c r="E50" s="22">
        <v>3955.8153860000002</v>
      </c>
      <c r="F50" s="23">
        <v>1.1739843606152101</v>
      </c>
    </row>
    <row r="51" spans="1:9" x14ac:dyDescent="0.2">
      <c r="A51" s="21" t="s">
        <v>832</v>
      </c>
      <c r="B51" s="21" t="s">
        <v>831</v>
      </c>
      <c r="C51" s="21" t="s">
        <v>150</v>
      </c>
      <c r="D51" s="24">
        <v>109850</v>
      </c>
      <c r="E51" s="22">
        <v>3591.10635</v>
      </c>
      <c r="F51" s="23">
        <v>1.06574809004648</v>
      </c>
    </row>
    <row r="52" spans="1:9" x14ac:dyDescent="0.2">
      <c r="A52" s="21" t="s">
        <v>179</v>
      </c>
      <c r="B52" s="21" t="s">
        <v>178</v>
      </c>
      <c r="C52" s="21" t="s">
        <v>109</v>
      </c>
      <c r="D52" s="24">
        <v>353821</v>
      </c>
      <c r="E52" s="22">
        <v>3507.0737519999998</v>
      </c>
      <c r="F52" s="23">
        <v>1.04080937420473</v>
      </c>
    </row>
    <row r="53" spans="1:9" x14ac:dyDescent="0.2">
      <c r="A53" s="21" t="s">
        <v>113</v>
      </c>
      <c r="B53" s="21" t="s">
        <v>112</v>
      </c>
      <c r="C53" s="21" t="s">
        <v>114</v>
      </c>
      <c r="D53" s="24">
        <v>185148</v>
      </c>
      <c r="E53" s="22">
        <v>3480.412104</v>
      </c>
      <c r="F53" s="23">
        <v>1.0328968821579601</v>
      </c>
    </row>
    <row r="54" spans="1:9" x14ac:dyDescent="0.2">
      <c r="A54" s="21" t="s">
        <v>214</v>
      </c>
      <c r="B54" s="21" t="s">
        <v>213</v>
      </c>
      <c r="C54" s="21" t="s">
        <v>194</v>
      </c>
      <c r="D54" s="24">
        <v>101895</v>
      </c>
      <c r="E54" s="22">
        <v>3385.0537949999998</v>
      </c>
      <c r="F54" s="23">
        <v>1.0045969863091999</v>
      </c>
    </row>
    <row r="55" spans="1:9" x14ac:dyDescent="0.2">
      <c r="A55" s="21" t="s">
        <v>376</v>
      </c>
      <c r="B55" s="21" t="s">
        <v>375</v>
      </c>
      <c r="C55" s="21" t="s">
        <v>136</v>
      </c>
      <c r="D55" s="24">
        <v>58648</v>
      </c>
      <c r="E55" s="22">
        <v>3374.1367359999999</v>
      </c>
      <c r="F55" s="23">
        <v>1.00135708371535</v>
      </c>
    </row>
    <row r="56" spans="1:9" x14ac:dyDescent="0.2">
      <c r="A56" s="21" t="s">
        <v>834</v>
      </c>
      <c r="B56" s="21" t="s">
        <v>833</v>
      </c>
      <c r="C56" s="21" t="s">
        <v>217</v>
      </c>
      <c r="D56" s="24">
        <v>844057</v>
      </c>
      <c r="E56" s="22">
        <v>3363.567145</v>
      </c>
      <c r="F56" s="23">
        <v>0.99822030069558898</v>
      </c>
    </row>
    <row r="57" spans="1:9" x14ac:dyDescent="0.2">
      <c r="A57" s="21" t="s">
        <v>805</v>
      </c>
      <c r="B57" s="21" t="s">
        <v>804</v>
      </c>
      <c r="C57" s="21" t="s">
        <v>205</v>
      </c>
      <c r="D57" s="24">
        <v>81868</v>
      </c>
      <c r="E57" s="22">
        <v>3294.0408480000001</v>
      </c>
      <c r="F57" s="23">
        <v>0.97758668224656897</v>
      </c>
    </row>
    <row r="58" spans="1:9" x14ac:dyDescent="0.2">
      <c r="A58" s="21" t="s">
        <v>152</v>
      </c>
      <c r="B58" s="21" t="s">
        <v>151</v>
      </c>
      <c r="C58" s="21" t="s">
        <v>153</v>
      </c>
      <c r="D58" s="24">
        <v>458003</v>
      </c>
      <c r="E58" s="22">
        <v>3279.7594829999998</v>
      </c>
      <c r="F58" s="23">
        <v>0.97334834007883897</v>
      </c>
    </row>
    <row r="59" spans="1:9" x14ac:dyDescent="0.2">
      <c r="A59" s="21" t="s">
        <v>588</v>
      </c>
      <c r="B59" s="21" t="s">
        <v>587</v>
      </c>
      <c r="C59" s="21" t="s">
        <v>150</v>
      </c>
      <c r="D59" s="24">
        <v>100894</v>
      </c>
      <c r="E59" s="22">
        <v>1779.6692660000001</v>
      </c>
      <c r="F59" s="23">
        <v>0.52816010897419396</v>
      </c>
    </row>
    <row r="60" spans="1:9" x14ac:dyDescent="0.2">
      <c r="A60" s="21" t="s">
        <v>742</v>
      </c>
      <c r="B60" s="21" t="s">
        <v>741</v>
      </c>
      <c r="C60" s="21" t="s">
        <v>464</v>
      </c>
      <c r="D60" s="24">
        <v>47591</v>
      </c>
      <c r="E60" s="22">
        <v>1657.9514630000001</v>
      </c>
      <c r="F60" s="23">
        <v>0.49203739262191898</v>
      </c>
    </row>
    <row r="61" spans="1:9" x14ac:dyDescent="0.2">
      <c r="A61" s="20" t="s">
        <v>29</v>
      </c>
      <c r="B61" s="20"/>
      <c r="C61" s="20"/>
      <c r="D61" s="20"/>
      <c r="E61" s="25">
        <f>SUM(E7:E60)</f>
        <v>321715.71879999992</v>
      </c>
      <c r="F61" s="26">
        <f>SUM(F7:F60)</f>
        <v>95.476958750895847</v>
      </c>
      <c r="G61" s="14"/>
      <c r="H61" s="14"/>
      <c r="I61" s="14"/>
    </row>
    <row r="62" spans="1:9" x14ac:dyDescent="0.2">
      <c r="A62" s="21"/>
      <c r="B62" s="21"/>
      <c r="C62" s="21"/>
      <c r="D62" s="21"/>
      <c r="E62" s="22"/>
      <c r="F62" s="23"/>
    </row>
    <row r="63" spans="1:9" x14ac:dyDescent="0.2">
      <c r="A63" s="20" t="s">
        <v>513</v>
      </c>
      <c r="B63" s="21"/>
      <c r="C63" s="21"/>
      <c r="D63" s="21"/>
      <c r="E63" s="22"/>
      <c r="F63" s="23"/>
    </row>
    <row r="64" spans="1:9" x14ac:dyDescent="0.2">
      <c r="A64" s="21" t="s">
        <v>527</v>
      </c>
      <c r="B64" s="21" t="s">
        <v>526</v>
      </c>
      <c r="C64" s="21" t="s">
        <v>331</v>
      </c>
      <c r="D64" s="24">
        <v>76226</v>
      </c>
      <c r="E64" s="22">
        <v>5454.1724130000002</v>
      </c>
      <c r="F64" s="23">
        <v>1.61865822546273</v>
      </c>
    </row>
    <row r="65" spans="1:9" x14ac:dyDescent="0.2">
      <c r="A65" s="20" t="s">
        <v>29</v>
      </c>
      <c r="B65" s="20"/>
      <c r="C65" s="20"/>
      <c r="D65" s="20"/>
      <c r="E65" s="25">
        <f>SUM(E63:E64)</f>
        <v>5454.1724130000002</v>
      </c>
      <c r="F65" s="26">
        <f>SUM(F63:F64)</f>
        <v>1.61865822546273</v>
      </c>
      <c r="G65" s="14"/>
      <c r="H65" s="14"/>
      <c r="I65" s="14"/>
    </row>
    <row r="66" spans="1:9" x14ac:dyDescent="0.2">
      <c r="A66" s="21"/>
      <c r="B66" s="21"/>
      <c r="C66" s="21"/>
      <c r="D66" s="21"/>
      <c r="E66" s="22"/>
      <c r="F66" s="23"/>
    </row>
    <row r="67" spans="1:9" x14ac:dyDescent="0.2">
      <c r="A67" s="20" t="s">
        <v>39</v>
      </c>
      <c r="B67" s="20"/>
      <c r="C67" s="20"/>
      <c r="D67" s="20"/>
      <c r="E67" s="25">
        <f>E61+E65</f>
        <v>327169.89121299994</v>
      </c>
      <c r="F67" s="26">
        <f>F61+F65</f>
        <v>97.095616976358571</v>
      </c>
      <c r="G67" s="14"/>
      <c r="H67" s="14"/>
      <c r="I67" s="14"/>
    </row>
    <row r="68" spans="1:9" x14ac:dyDescent="0.2">
      <c r="A68" s="20"/>
      <c r="B68" s="20"/>
      <c r="C68" s="20"/>
      <c r="D68" s="20"/>
      <c r="E68" s="25"/>
      <c r="F68" s="26"/>
      <c r="G68" s="14"/>
      <c r="H68" s="14"/>
      <c r="I68" s="14"/>
    </row>
    <row r="69" spans="1:9" x14ac:dyDescent="0.2">
      <c r="A69" s="20" t="s">
        <v>41</v>
      </c>
      <c r="B69" s="20"/>
      <c r="C69" s="20"/>
      <c r="D69" s="20"/>
      <c r="E69" s="25">
        <f>E71-(E61+E65)</f>
        <v>9786.5043498000596</v>
      </c>
      <c r="F69" s="26">
        <f>F71-(F61+F65)</f>
        <v>2.9043830236414294</v>
      </c>
      <c r="G69" s="14"/>
      <c r="H69" s="14"/>
      <c r="I69" s="14"/>
    </row>
    <row r="70" spans="1:9" x14ac:dyDescent="0.2">
      <c r="A70" s="20"/>
      <c r="B70" s="20"/>
      <c r="C70" s="20"/>
      <c r="D70" s="20"/>
      <c r="E70" s="25"/>
      <c r="F70" s="26"/>
      <c r="G70" s="14"/>
      <c r="H70" s="14"/>
      <c r="I70" s="14"/>
    </row>
    <row r="71" spans="1:9" x14ac:dyDescent="0.2">
      <c r="A71" s="27" t="s">
        <v>40</v>
      </c>
      <c r="B71" s="27"/>
      <c r="C71" s="27"/>
      <c r="D71" s="27"/>
      <c r="E71" s="28">
        <v>336956.3955628</v>
      </c>
      <c r="F71" s="29">
        <v>100</v>
      </c>
      <c r="G71" s="14"/>
      <c r="H71" s="14"/>
      <c r="I71" s="14"/>
    </row>
    <row r="73" spans="1:9" x14ac:dyDescent="0.2">
      <c r="A73" s="14" t="s">
        <v>43</v>
      </c>
    </row>
    <row r="74" spans="1:9" x14ac:dyDescent="0.2">
      <c r="A74" s="14" t="s">
        <v>44</v>
      </c>
    </row>
    <row r="75" spans="1:9" x14ac:dyDescent="0.2">
      <c r="A75" s="14" t="s">
        <v>45</v>
      </c>
      <c r="B75" s="14"/>
      <c r="C75" s="30" t="s">
        <v>47</v>
      </c>
      <c r="D75" s="14" t="s">
        <v>46</v>
      </c>
    </row>
    <row r="76" spans="1:9" x14ac:dyDescent="0.2">
      <c r="A76" s="7" t="s">
        <v>48</v>
      </c>
      <c r="C76" s="31">
        <v>186.55539999999999</v>
      </c>
      <c r="D76" s="31">
        <v>176.14670000000001</v>
      </c>
    </row>
    <row r="77" spans="1:9" x14ac:dyDescent="0.2">
      <c r="A77" s="7" t="s">
        <v>49</v>
      </c>
      <c r="C77" s="31">
        <v>23.1035</v>
      </c>
      <c r="D77" s="31">
        <v>21.814499999999999</v>
      </c>
    </row>
    <row r="78" spans="1:9" x14ac:dyDescent="0.2">
      <c r="A78" s="7" t="s">
        <v>50</v>
      </c>
      <c r="C78" s="31">
        <v>203.53720000000001</v>
      </c>
      <c r="D78" s="31">
        <v>192.88659999999999</v>
      </c>
    </row>
    <row r="79" spans="1:9" x14ac:dyDescent="0.2">
      <c r="A79" s="7" t="s">
        <v>51</v>
      </c>
      <c r="C79" s="31">
        <v>26.180499999999999</v>
      </c>
      <c r="D79" s="31">
        <v>24.807200000000002</v>
      </c>
    </row>
    <row r="81" spans="1:4" x14ac:dyDescent="0.2">
      <c r="A81" s="7" t="s">
        <v>52</v>
      </c>
    </row>
    <row r="83" spans="1:4" x14ac:dyDescent="0.2">
      <c r="A83" s="14" t="s">
        <v>53</v>
      </c>
      <c r="D83" s="30" t="s">
        <v>54</v>
      </c>
    </row>
    <row r="85" spans="1:4" x14ac:dyDescent="0.2">
      <c r="A85" s="14" t="s">
        <v>348</v>
      </c>
      <c r="D85" s="52">
        <v>0.63480000000000003</v>
      </c>
    </row>
    <row r="87" spans="1:4" x14ac:dyDescent="0.2">
      <c r="A87" s="88" t="s">
        <v>56</v>
      </c>
      <c r="B87" s="88"/>
      <c r="C87" s="88"/>
      <c r="D87" s="30" t="s">
        <v>54</v>
      </c>
    </row>
    <row r="89" spans="1:4" x14ac:dyDescent="0.2">
      <c r="A89" s="14" t="s">
        <v>943</v>
      </c>
    </row>
    <row r="90" spans="1:4" x14ac:dyDescent="0.2">
      <c r="A90" s="64"/>
    </row>
    <row r="91" spans="1:4" x14ac:dyDescent="0.2">
      <c r="A91" s="63" t="s">
        <v>948</v>
      </c>
    </row>
    <row r="92" spans="1:4" x14ac:dyDescent="0.2">
      <c r="A92" s="65"/>
    </row>
    <row r="93" spans="1:4" x14ac:dyDescent="0.2">
      <c r="A93" s="66"/>
    </row>
    <row r="94" spans="1:4" x14ac:dyDescent="0.2">
      <c r="A94" s="66"/>
    </row>
    <row r="95" spans="1:4" x14ac:dyDescent="0.2">
      <c r="A95" s="66"/>
    </row>
    <row r="96" spans="1:4" x14ac:dyDescent="0.2">
      <c r="A96" s="66"/>
    </row>
    <row r="97" spans="1:1" x14ac:dyDescent="0.2">
      <c r="A97" s="66"/>
    </row>
    <row r="98" spans="1:1" x14ac:dyDescent="0.2">
      <c r="A98" s="66"/>
    </row>
    <row r="99" spans="1:1" x14ac:dyDescent="0.2">
      <c r="A99" s="66"/>
    </row>
    <row r="100" spans="1:1" x14ac:dyDescent="0.2">
      <c r="A100" s="66"/>
    </row>
    <row r="101" spans="1:1" x14ac:dyDescent="0.2">
      <c r="A101" s="66"/>
    </row>
    <row r="102" spans="1:1" x14ac:dyDescent="0.2">
      <c r="A102" s="66"/>
    </row>
    <row r="103" spans="1:1" x14ac:dyDescent="0.2">
      <c r="A103" s="66"/>
    </row>
    <row r="104" spans="1:1" x14ac:dyDescent="0.2">
      <c r="A104" s="66"/>
    </row>
    <row r="105" spans="1:1" x14ac:dyDescent="0.2">
      <c r="A105" s="66"/>
    </row>
    <row r="106" spans="1:1" x14ac:dyDescent="0.2">
      <c r="A106" s="66"/>
    </row>
    <row r="107" spans="1:1" x14ac:dyDescent="0.2">
      <c r="A107" s="66"/>
    </row>
    <row r="108" spans="1:1" x14ac:dyDescent="0.2">
      <c r="A108" s="66"/>
    </row>
    <row r="109" spans="1:1" x14ac:dyDescent="0.2">
      <c r="A109" s="63" t="s">
        <v>964</v>
      </c>
    </row>
    <row r="110" spans="1:1" x14ac:dyDescent="0.2">
      <c r="A110" s="66"/>
    </row>
    <row r="111" spans="1:1" x14ac:dyDescent="0.2">
      <c r="A111" s="63" t="s">
        <v>949</v>
      </c>
    </row>
    <row r="112" spans="1:1" x14ac:dyDescent="0.2">
      <c r="A112" s="66"/>
    </row>
    <row r="113" spans="1:1" x14ac:dyDescent="0.2">
      <c r="A113" s="66"/>
    </row>
    <row r="114" spans="1:1" x14ac:dyDescent="0.2">
      <c r="A114" s="66"/>
    </row>
    <row r="115" spans="1:1" x14ac:dyDescent="0.2">
      <c r="A115" s="66"/>
    </row>
    <row r="116" spans="1:1" x14ac:dyDescent="0.2">
      <c r="A116" s="66"/>
    </row>
    <row r="117" spans="1:1" x14ac:dyDescent="0.2">
      <c r="A117" s="66"/>
    </row>
    <row r="118" spans="1:1" x14ac:dyDescent="0.2">
      <c r="A118" s="66"/>
    </row>
    <row r="119" spans="1:1" x14ac:dyDescent="0.2">
      <c r="A119" s="66"/>
    </row>
    <row r="120" spans="1:1" x14ac:dyDescent="0.2">
      <c r="A120" s="66"/>
    </row>
    <row r="121" spans="1:1" x14ac:dyDescent="0.2">
      <c r="A121" s="66"/>
    </row>
    <row r="122" spans="1:1" x14ac:dyDescent="0.2">
      <c r="A122" s="66"/>
    </row>
    <row r="123" spans="1:1" x14ac:dyDescent="0.2">
      <c r="A123" s="66"/>
    </row>
    <row r="128" spans="1:1" x14ac:dyDescent="0.2">
      <c r="A128" s="7" t="s">
        <v>947</v>
      </c>
    </row>
  </sheetData>
  <mergeCells count="2">
    <mergeCell ref="A1:F1"/>
    <mergeCell ref="A87:C87"/>
  </mergeCells>
  <conditionalFormatting sqref="F2:F3">
    <cfRule type="cellIs" dxfId="44" priority="3" stopIfTrue="1" operator="between">
      <formula>0.009</formula>
      <formula>-0.009</formula>
    </cfRule>
  </conditionalFormatting>
  <conditionalFormatting sqref="F5:F125">
    <cfRule type="cellIs" dxfId="43" priority="1" stopIfTrue="1" operator="between">
      <formula>0.009</formula>
      <formula>-0.009</formula>
    </cfRule>
  </conditionalFormatting>
  <conditionalFormatting sqref="F226:F65536">
    <cfRule type="cellIs" dxfId="42" priority="2" stopIfTrue="1" operator="between">
      <formula>0.009</formula>
      <formula>-0.009</formula>
    </cfRule>
  </conditionalFormatting>
  <hyperlinks>
    <hyperlink ref="A90" r:id="rId1" tooltip="https://www.franklintempletonindia.com/downloadsServlet/pdf/product-labels-jg9o5k7l" display="https://www.franklintempletonindia.com/downloadsServlet/pdf/product-labels-jg9o5k7l" xr:uid="{00000000-0004-0000-19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122"/>
  <sheetViews>
    <sheetView workbookViewId="0">
      <selection sqref="A1:F1"/>
    </sheetView>
  </sheetViews>
  <sheetFormatPr defaultColWidth="9.109375" defaultRowHeight="10.199999999999999" x14ac:dyDescent="0.2"/>
  <cols>
    <col min="1" max="1" width="38.6640625" style="7" bestFit="1" customWidth="1"/>
    <col min="2" max="2" width="34.109375" style="7" bestFit="1" customWidth="1"/>
    <col min="3" max="3" width="35.44140625" style="7" bestFit="1" customWidth="1"/>
    <col min="4" max="4" width="15.109375" style="7" bestFit="1" customWidth="1"/>
    <col min="5" max="5" width="30" style="10" customWidth="1"/>
    <col min="6" max="6" width="13.5546875" style="11" bestFit="1" customWidth="1"/>
    <col min="7" max="16384" width="9.109375" style="7"/>
  </cols>
  <sheetData>
    <row r="1" spans="1:6" s="1" customFormat="1" ht="13.8" x14ac:dyDescent="0.2">
      <c r="A1" s="82" t="s">
        <v>21</v>
      </c>
      <c r="B1" s="83"/>
      <c r="C1" s="83"/>
      <c r="D1" s="83"/>
      <c r="E1" s="83"/>
      <c r="F1" s="83"/>
    </row>
    <row r="2" spans="1:6" s="1" customFormat="1" ht="11.4" x14ac:dyDescent="0.2">
      <c r="E2" s="5"/>
      <c r="F2" s="9"/>
    </row>
    <row r="3" spans="1:6" s="1" customFormat="1" ht="12" x14ac:dyDescent="0.2">
      <c r="A3" s="8" t="s">
        <v>7</v>
      </c>
      <c r="B3" s="2"/>
      <c r="C3" s="3"/>
      <c r="D3" s="3"/>
      <c r="E3" s="4"/>
      <c r="F3" s="9"/>
    </row>
    <row r="4" spans="1:6" s="1" customFormat="1" ht="28.5" customHeight="1" x14ac:dyDescent="0.2">
      <c r="A4" s="6" t="s">
        <v>2</v>
      </c>
      <c r="B4" s="6" t="s">
        <v>0</v>
      </c>
      <c r="C4" s="13" t="s">
        <v>493</v>
      </c>
      <c r="D4" s="13" t="s">
        <v>1</v>
      </c>
      <c r="E4" s="53" t="s">
        <v>6</v>
      </c>
      <c r="F4" s="12" t="s">
        <v>3</v>
      </c>
    </row>
    <row r="5" spans="1:6" x14ac:dyDescent="0.2">
      <c r="A5" s="16" t="s">
        <v>106</v>
      </c>
      <c r="B5" s="17"/>
      <c r="C5" s="17"/>
      <c r="D5" s="17"/>
      <c r="E5" s="18"/>
      <c r="F5" s="19"/>
    </row>
    <row r="6" spans="1:6" x14ac:dyDescent="0.2">
      <c r="A6" s="20" t="s">
        <v>26</v>
      </c>
      <c r="B6" s="21"/>
      <c r="C6" s="21"/>
      <c r="D6" s="21"/>
      <c r="E6" s="22"/>
      <c r="F6" s="23"/>
    </row>
    <row r="7" spans="1:6" x14ac:dyDescent="0.2">
      <c r="A7" s="21" t="s">
        <v>108</v>
      </c>
      <c r="B7" s="21" t="s">
        <v>107</v>
      </c>
      <c r="C7" s="21" t="s">
        <v>109</v>
      </c>
      <c r="D7" s="24">
        <v>3599682</v>
      </c>
      <c r="E7" s="22">
        <v>61149.597979999999</v>
      </c>
      <c r="F7" s="23">
        <v>8.2543266434792404</v>
      </c>
    </row>
    <row r="8" spans="1:6" x14ac:dyDescent="0.2">
      <c r="A8" s="21" t="s">
        <v>111</v>
      </c>
      <c r="B8" s="21" t="s">
        <v>110</v>
      </c>
      <c r="C8" s="21" t="s">
        <v>109</v>
      </c>
      <c r="D8" s="24">
        <v>4268426</v>
      </c>
      <c r="E8" s="22">
        <v>53474.840929999998</v>
      </c>
      <c r="F8" s="23">
        <v>7.2183435186062903</v>
      </c>
    </row>
    <row r="9" spans="1:6" x14ac:dyDescent="0.2">
      <c r="A9" s="21" t="s">
        <v>124</v>
      </c>
      <c r="B9" s="21" t="s">
        <v>123</v>
      </c>
      <c r="C9" s="21" t="s">
        <v>125</v>
      </c>
      <c r="D9" s="24">
        <v>3217821</v>
      </c>
      <c r="E9" s="22">
        <v>40708.653469999997</v>
      </c>
      <c r="F9" s="23">
        <v>5.4950896499350099</v>
      </c>
    </row>
    <row r="10" spans="1:6" x14ac:dyDescent="0.2">
      <c r="A10" s="21" t="s">
        <v>122</v>
      </c>
      <c r="B10" s="21" t="s">
        <v>121</v>
      </c>
      <c r="C10" s="21" t="s">
        <v>109</v>
      </c>
      <c r="D10" s="24">
        <v>3993257</v>
      </c>
      <c r="E10" s="22">
        <v>39377.507279999998</v>
      </c>
      <c r="F10" s="23">
        <v>5.3154038330948596</v>
      </c>
    </row>
    <row r="11" spans="1:6" x14ac:dyDescent="0.2">
      <c r="A11" s="21" t="s">
        <v>127</v>
      </c>
      <c r="B11" s="21" t="s">
        <v>126</v>
      </c>
      <c r="C11" s="21" t="s">
        <v>114</v>
      </c>
      <c r="D11" s="24">
        <v>1894398</v>
      </c>
      <c r="E11" s="22">
        <v>32686.890289999999</v>
      </c>
      <c r="F11" s="23">
        <v>4.4122656293092097</v>
      </c>
    </row>
    <row r="12" spans="1:6" x14ac:dyDescent="0.2">
      <c r="A12" s="21" t="s">
        <v>250</v>
      </c>
      <c r="B12" s="21" t="s">
        <v>249</v>
      </c>
      <c r="C12" s="21" t="s">
        <v>109</v>
      </c>
      <c r="D12" s="24">
        <v>1551933</v>
      </c>
      <c r="E12" s="22">
        <v>29506.902129999999</v>
      </c>
      <c r="F12" s="23">
        <v>3.9830124230392099</v>
      </c>
    </row>
    <row r="13" spans="1:6" x14ac:dyDescent="0.2">
      <c r="A13" s="21" t="s">
        <v>113</v>
      </c>
      <c r="B13" s="21" t="s">
        <v>112</v>
      </c>
      <c r="C13" s="21" t="s">
        <v>114</v>
      </c>
      <c r="D13" s="24">
        <v>1567573</v>
      </c>
      <c r="E13" s="22">
        <v>29467.237249999998</v>
      </c>
      <c r="F13" s="23">
        <v>3.9776582279731798</v>
      </c>
    </row>
    <row r="14" spans="1:6" x14ac:dyDescent="0.2">
      <c r="A14" s="21" t="s">
        <v>116</v>
      </c>
      <c r="B14" s="21" t="s">
        <v>115</v>
      </c>
      <c r="C14" s="21" t="s">
        <v>117</v>
      </c>
      <c r="D14" s="24">
        <v>818455</v>
      </c>
      <c r="E14" s="22">
        <v>29197.56367</v>
      </c>
      <c r="F14" s="23">
        <v>3.9412561273875899</v>
      </c>
    </row>
    <row r="15" spans="1:6" x14ac:dyDescent="0.2">
      <c r="A15" s="21" t="s">
        <v>252</v>
      </c>
      <c r="B15" s="21" t="s">
        <v>251</v>
      </c>
      <c r="C15" s="21" t="s">
        <v>153</v>
      </c>
      <c r="D15" s="24">
        <v>762919</v>
      </c>
      <c r="E15" s="22">
        <v>22810.133720000002</v>
      </c>
      <c r="F15" s="23">
        <v>3.0790438649801302</v>
      </c>
    </row>
    <row r="16" spans="1:6" x14ac:dyDescent="0.2">
      <c r="A16" s="21" t="s">
        <v>497</v>
      </c>
      <c r="B16" s="21" t="s">
        <v>496</v>
      </c>
      <c r="C16" s="21" t="s">
        <v>114</v>
      </c>
      <c r="D16" s="24">
        <v>534484</v>
      </c>
      <c r="E16" s="22">
        <v>21980.120019999998</v>
      </c>
      <c r="F16" s="23">
        <v>2.96700381198414</v>
      </c>
    </row>
    <row r="17" spans="1:6" x14ac:dyDescent="0.2">
      <c r="A17" s="21" t="s">
        <v>816</v>
      </c>
      <c r="B17" s="21" t="s">
        <v>815</v>
      </c>
      <c r="C17" s="21" t="s">
        <v>197</v>
      </c>
      <c r="D17" s="24">
        <v>2089493</v>
      </c>
      <c r="E17" s="22">
        <v>21409.990020000001</v>
      </c>
      <c r="F17" s="23">
        <v>2.8900443649116299</v>
      </c>
    </row>
    <row r="18" spans="1:6" x14ac:dyDescent="0.2">
      <c r="A18" s="21" t="s">
        <v>775</v>
      </c>
      <c r="B18" s="21" t="s">
        <v>774</v>
      </c>
      <c r="C18" s="21" t="s">
        <v>461</v>
      </c>
      <c r="D18" s="24">
        <v>1799225</v>
      </c>
      <c r="E18" s="22">
        <v>20173.810310000001</v>
      </c>
      <c r="F18" s="23">
        <v>2.7231776731678998</v>
      </c>
    </row>
    <row r="19" spans="1:6" x14ac:dyDescent="0.2">
      <c r="A19" s="21" t="s">
        <v>390</v>
      </c>
      <c r="B19" s="21" t="s">
        <v>389</v>
      </c>
      <c r="C19" s="21" t="s">
        <v>147</v>
      </c>
      <c r="D19" s="24">
        <v>635855</v>
      </c>
      <c r="E19" s="22">
        <v>15952.64817</v>
      </c>
      <c r="F19" s="23">
        <v>2.1533807772006801</v>
      </c>
    </row>
    <row r="20" spans="1:6" x14ac:dyDescent="0.2">
      <c r="A20" s="21" t="s">
        <v>277</v>
      </c>
      <c r="B20" s="21" t="s">
        <v>276</v>
      </c>
      <c r="C20" s="21" t="s">
        <v>139</v>
      </c>
      <c r="D20" s="24">
        <v>5070596</v>
      </c>
      <c r="E20" s="22">
        <v>15295.45283</v>
      </c>
      <c r="F20" s="23">
        <v>2.0646687466374201</v>
      </c>
    </row>
    <row r="21" spans="1:6" x14ac:dyDescent="0.2">
      <c r="A21" s="21" t="s">
        <v>135</v>
      </c>
      <c r="B21" s="21" t="s">
        <v>134</v>
      </c>
      <c r="C21" s="21" t="s">
        <v>136</v>
      </c>
      <c r="D21" s="24">
        <v>6888758</v>
      </c>
      <c r="E21" s="22">
        <v>15179.37825</v>
      </c>
      <c r="F21" s="23">
        <v>2.0490003280382001</v>
      </c>
    </row>
    <row r="22" spans="1:6" x14ac:dyDescent="0.2">
      <c r="A22" s="21" t="s">
        <v>146</v>
      </c>
      <c r="B22" s="21" t="s">
        <v>145</v>
      </c>
      <c r="C22" s="21" t="s">
        <v>147</v>
      </c>
      <c r="D22" s="24">
        <v>125150</v>
      </c>
      <c r="E22" s="22">
        <v>14376.543680000001</v>
      </c>
      <c r="F22" s="23">
        <v>1.9406290713109799</v>
      </c>
    </row>
    <row r="23" spans="1:6" x14ac:dyDescent="0.2">
      <c r="A23" s="21" t="s">
        <v>171</v>
      </c>
      <c r="B23" s="21" t="s">
        <v>170</v>
      </c>
      <c r="C23" s="21" t="s">
        <v>172</v>
      </c>
      <c r="D23" s="24">
        <v>2240572</v>
      </c>
      <c r="E23" s="22">
        <v>14295.969649999999</v>
      </c>
      <c r="F23" s="23">
        <v>1.929752722413</v>
      </c>
    </row>
    <row r="24" spans="1:6" x14ac:dyDescent="0.2">
      <c r="A24" s="21" t="s">
        <v>832</v>
      </c>
      <c r="B24" s="21" t="s">
        <v>831</v>
      </c>
      <c r="C24" s="21" t="s">
        <v>150</v>
      </c>
      <c r="D24" s="24">
        <v>436172</v>
      </c>
      <c r="E24" s="22">
        <v>14258.89885</v>
      </c>
      <c r="F24" s="23">
        <v>1.9247486912788101</v>
      </c>
    </row>
    <row r="25" spans="1:6" x14ac:dyDescent="0.2">
      <c r="A25" s="21" t="s">
        <v>826</v>
      </c>
      <c r="B25" s="21" t="s">
        <v>825</v>
      </c>
      <c r="C25" s="21" t="s">
        <v>150</v>
      </c>
      <c r="D25" s="24">
        <v>582816</v>
      </c>
      <c r="E25" s="22">
        <v>14193.90086</v>
      </c>
      <c r="F25" s="23">
        <v>1.9159748864076001</v>
      </c>
    </row>
    <row r="26" spans="1:6" x14ac:dyDescent="0.2">
      <c r="A26" s="21" t="s">
        <v>822</v>
      </c>
      <c r="B26" s="21" t="s">
        <v>821</v>
      </c>
      <c r="C26" s="21" t="s">
        <v>172</v>
      </c>
      <c r="D26" s="24">
        <v>830737</v>
      </c>
      <c r="E26" s="22">
        <v>12324.814130000001</v>
      </c>
      <c r="F26" s="23">
        <v>1.6636747421047999</v>
      </c>
    </row>
    <row r="27" spans="1:6" x14ac:dyDescent="0.2">
      <c r="A27" s="21" t="s">
        <v>267</v>
      </c>
      <c r="B27" s="21" t="s">
        <v>266</v>
      </c>
      <c r="C27" s="21" t="s">
        <v>167</v>
      </c>
      <c r="D27" s="24">
        <v>343545</v>
      </c>
      <c r="E27" s="22">
        <v>11990.57936</v>
      </c>
      <c r="F27" s="23">
        <v>1.6185577984400099</v>
      </c>
    </row>
    <row r="28" spans="1:6" x14ac:dyDescent="0.2">
      <c r="A28" s="21" t="s">
        <v>176</v>
      </c>
      <c r="B28" s="21" t="s">
        <v>175</v>
      </c>
      <c r="C28" s="21" t="s">
        <v>177</v>
      </c>
      <c r="D28" s="24">
        <v>479360</v>
      </c>
      <c r="E28" s="22">
        <v>11834.439679999999</v>
      </c>
      <c r="F28" s="23">
        <v>1.5974811607628501</v>
      </c>
    </row>
    <row r="29" spans="1:6" x14ac:dyDescent="0.2">
      <c r="A29" s="21" t="s">
        <v>746</v>
      </c>
      <c r="B29" s="21" t="s">
        <v>745</v>
      </c>
      <c r="C29" s="21" t="s">
        <v>200</v>
      </c>
      <c r="D29" s="24">
        <v>506774</v>
      </c>
      <c r="E29" s="22">
        <v>11805.04694</v>
      </c>
      <c r="F29" s="23">
        <v>1.5935135586048399</v>
      </c>
    </row>
    <row r="30" spans="1:6" x14ac:dyDescent="0.2">
      <c r="A30" s="21" t="s">
        <v>143</v>
      </c>
      <c r="B30" s="21" t="s">
        <v>142</v>
      </c>
      <c r="C30" s="21" t="s">
        <v>144</v>
      </c>
      <c r="D30" s="24">
        <v>165869</v>
      </c>
      <c r="E30" s="22">
        <v>11296.508250000001</v>
      </c>
      <c r="F30" s="23">
        <v>1.5248680630207201</v>
      </c>
    </row>
    <row r="31" spans="1:6" x14ac:dyDescent="0.2">
      <c r="A31" s="21" t="s">
        <v>432</v>
      </c>
      <c r="B31" s="21" t="s">
        <v>431</v>
      </c>
      <c r="C31" s="21" t="s">
        <v>205</v>
      </c>
      <c r="D31" s="24">
        <v>387619</v>
      </c>
      <c r="E31" s="22">
        <v>11295.411469999999</v>
      </c>
      <c r="F31" s="23">
        <v>1.5247200133086101</v>
      </c>
    </row>
    <row r="32" spans="1:6" x14ac:dyDescent="0.2">
      <c r="A32" s="21" t="s">
        <v>836</v>
      </c>
      <c r="B32" s="21" t="s">
        <v>835</v>
      </c>
      <c r="C32" s="21" t="s">
        <v>217</v>
      </c>
      <c r="D32" s="24">
        <v>615257</v>
      </c>
      <c r="E32" s="22">
        <v>10681.476780000001</v>
      </c>
      <c r="F32" s="23">
        <v>1.4418475556568</v>
      </c>
    </row>
    <row r="33" spans="1:6" x14ac:dyDescent="0.2">
      <c r="A33" s="21" t="s">
        <v>814</v>
      </c>
      <c r="B33" s="21" t="s">
        <v>813</v>
      </c>
      <c r="C33" s="21" t="s">
        <v>194</v>
      </c>
      <c r="D33" s="24">
        <v>2079405</v>
      </c>
      <c r="E33" s="22">
        <v>10486.439420000001</v>
      </c>
      <c r="F33" s="23">
        <v>1.41552028400984</v>
      </c>
    </row>
    <row r="34" spans="1:6" x14ac:dyDescent="0.2">
      <c r="A34" s="21" t="s">
        <v>262</v>
      </c>
      <c r="B34" s="21" t="s">
        <v>261</v>
      </c>
      <c r="C34" s="21" t="s">
        <v>139</v>
      </c>
      <c r="D34" s="24">
        <v>2717924</v>
      </c>
      <c r="E34" s="22">
        <v>9906.8329799999992</v>
      </c>
      <c r="F34" s="23">
        <v>1.33728165222049</v>
      </c>
    </row>
    <row r="35" spans="1:6" x14ac:dyDescent="0.2">
      <c r="A35" s="21" t="s">
        <v>556</v>
      </c>
      <c r="B35" s="21" t="s">
        <v>555</v>
      </c>
      <c r="C35" s="21" t="s">
        <v>136</v>
      </c>
      <c r="D35" s="24">
        <v>2349020</v>
      </c>
      <c r="E35" s="22">
        <v>9774.2722200000007</v>
      </c>
      <c r="F35" s="23">
        <v>1.31938783362979</v>
      </c>
    </row>
    <row r="36" spans="1:6" x14ac:dyDescent="0.2">
      <c r="A36" s="21" t="s">
        <v>824</v>
      </c>
      <c r="B36" s="21" t="s">
        <v>823</v>
      </c>
      <c r="C36" s="21" t="s">
        <v>114</v>
      </c>
      <c r="D36" s="24">
        <v>163973</v>
      </c>
      <c r="E36" s="22">
        <v>9697.6091799999995</v>
      </c>
      <c r="F36" s="23">
        <v>1.3090394127971801</v>
      </c>
    </row>
    <row r="37" spans="1:6" x14ac:dyDescent="0.2">
      <c r="A37" s="21" t="s">
        <v>454</v>
      </c>
      <c r="B37" s="21" t="s">
        <v>453</v>
      </c>
      <c r="C37" s="21" t="s">
        <v>153</v>
      </c>
      <c r="D37" s="24">
        <v>557022</v>
      </c>
      <c r="E37" s="22">
        <v>9344.3225610000009</v>
      </c>
      <c r="F37" s="23">
        <v>1.2613507402902899</v>
      </c>
    </row>
    <row r="38" spans="1:6" x14ac:dyDescent="0.2">
      <c r="A38" s="21" t="s">
        <v>152</v>
      </c>
      <c r="B38" s="21" t="s">
        <v>151</v>
      </c>
      <c r="C38" s="21" t="s">
        <v>153</v>
      </c>
      <c r="D38" s="24">
        <v>1257183</v>
      </c>
      <c r="E38" s="22">
        <v>9002.6874630000002</v>
      </c>
      <c r="F38" s="23">
        <v>1.2152348575220699</v>
      </c>
    </row>
    <row r="39" spans="1:6" x14ac:dyDescent="0.2">
      <c r="A39" s="21" t="s">
        <v>283</v>
      </c>
      <c r="B39" s="21" t="s">
        <v>282</v>
      </c>
      <c r="C39" s="21" t="s">
        <v>217</v>
      </c>
      <c r="D39" s="24">
        <v>595742</v>
      </c>
      <c r="E39" s="22">
        <v>7660.3485069999997</v>
      </c>
      <c r="F39" s="23">
        <v>1.03403817634823</v>
      </c>
    </row>
    <row r="40" spans="1:6" x14ac:dyDescent="0.2">
      <c r="A40" s="21" t="s">
        <v>129</v>
      </c>
      <c r="B40" s="21" t="s">
        <v>128</v>
      </c>
      <c r="C40" s="21" t="s">
        <v>130</v>
      </c>
      <c r="D40" s="24">
        <v>533052</v>
      </c>
      <c r="E40" s="22">
        <v>7590.6604799999996</v>
      </c>
      <c r="F40" s="23">
        <v>1.0246312831388</v>
      </c>
    </row>
    <row r="41" spans="1:6" x14ac:dyDescent="0.2">
      <c r="A41" s="21" t="s">
        <v>376</v>
      </c>
      <c r="B41" s="21" t="s">
        <v>375</v>
      </c>
      <c r="C41" s="21" t="s">
        <v>136</v>
      </c>
      <c r="D41" s="24">
        <v>130923</v>
      </c>
      <c r="E41" s="22">
        <v>7532.2620360000001</v>
      </c>
      <c r="F41" s="23">
        <v>1.01674832318206</v>
      </c>
    </row>
    <row r="42" spans="1:6" x14ac:dyDescent="0.2">
      <c r="A42" s="21" t="s">
        <v>764</v>
      </c>
      <c r="B42" s="21" t="s">
        <v>763</v>
      </c>
      <c r="C42" s="21" t="s">
        <v>217</v>
      </c>
      <c r="D42" s="24">
        <v>964501</v>
      </c>
      <c r="E42" s="22">
        <v>7505.7467820000002</v>
      </c>
      <c r="F42" s="23">
        <v>1.0131691407380099</v>
      </c>
    </row>
    <row r="43" spans="1:6" x14ac:dyDescent="0.2">
      <c r="A43" s="21" t="s">
        <v>756</v>
      </c>
      <c r="B43" s="21" t="s">
        <v>755</v>
      </c>
      <c r="C43" s="21" t="s">
        <v>205</v>
      </c>
      <c r="D43" s="24">
        <v>262089</v>
      </c>
      <c r="E43" s="22">
        <v>7489.9794419999998</v>
      </c>
      <c r="F43" s="23">
        <v>1.01104077393008</v>
      </c>
    </row>
    <row r="44" spans="1:6" x14ac:dyDescent="0.2">
      <c r="A44" s="21" t="s">
        <v>149</v>
      </c>
      <c r="B44" s="21" t="s">
        <v>148</v>
      </c>
      <c r="C44" s="21" t="s">
        <v>150</v>
      </c>
      <c r="D44" s="24">
        <v>428072</v>
      </c>
      <c r="E44" s="22">
        <v>7465.3616439999996</v>
      </c>
      <c r="F44" s="23">
        <v>1.0077177210785799</v>
      </c>
    </row>
    <row r="45" spans="1:6" x14ac:dyDescent="0.2">
      <c r="A45" s="21" t="s">
        <v>820</v>
      </c>
      <c r="B45" s="21" t="s">
        <v>819</v>
      </c>
      <c r="C45" s="21" t="s">
        <v>734</v>
      </c>
      <c r="D45" s="24">
        <v>3407745</v>
      </c>
      <c r="E45" s="22">
        <v>7389.0134840000001</v>
      </c>
      <c r="F45" s="23">
        <v>0.99741180457076395</v>
      </c>
    </row>
    <row r="46" spans="1:6" x14ac:dyDescent="0.2">
      <c r="A46" s="21" t="s">
        <v>380</v>
      </c>
      <c r="B46" s="21" t="s">
        <v>379</v>
      </c>
      <c r="C46" s="21" t="s">
        <v>172</v>
      </c>
      <c r="D46" s="24">
        <v>214672</v>
      </c>
      <c r="E46" s="22">
        <v>3989.6791199999998</v>
      </c>
      <c r="F46" s="23">
        <v>0.538549978201325</v>
      </c>
    </row>
    <row r="47" spans="1:6" x14ac:dyDescent="0.2">
      <c r="A47" s="21" t="s">
        <v>750</v>
      </c>
      <c r="B47" s="21" t="s">
        <v>749</v>
      </c>
      <c r="C47" s="21" t="s">
        <v>194</v>
      </c>
      <c r="D47" s="24">
        <v>6357995</v>
      </c>
      <c r="E47" s="22">
        <v>3568.7425939999998</v>
      </c>
      <c r="F47" s="23">
        <v>0.48172952971838001</v>
      </c>
    </row>
    <row r="48" spans="1:6" x14ac:dyDescent="0.2">
      <c r="A48" s="21" t="s">
        <v>299</v>
      </c>
      <c r="B48" s="21" t="s">
        <v>298</v>
      </c>
      <c r="C48" s="21" t="s">
        <v>300</v>
      </c>
      <c r="D48" s="24">
        <v>381673</v>
      </c>
      <c r="E48" s="22">
        <v>2268.282639</v>
      </c>
      <c r="F48" s="23">
        <v>0.306185918477548</v>
      </c>
    </row>
    <row r="49" spans="1:9" x14ac:dyDescent="0.2">
      <c r="A49" s="21" t="s">
        <v>805</v>
      </c>
      <c r="B49" s="21" t="s">
        <v>804</v>
      </c>
      <c r="C49" s="21" t="s">
        <v>205</v>
      </c>
      <c r="D49" s="24">
        <v>55641</v>
      </c>
      <c r="E49" s="22">
        <v>2238.7712759999999</v>
      </c>
      <c r="F49" s="23">
        <v>0.30220230390045799</v>
      </c>
    </row>
    <row r="50" spans="1:9" x14ac:dyDescent="0.2">
      <c r="A50" s="21" t="s">
        <v>736</v>
      </c>
      <c r="B50" s="21" t="s">
        <v>735</v>
      </c>
      <c r="C50" s="21" t="s">
        <v>194</v>
      </c>
      <c r="D50" s="24">
        <v>3208</v>
      </c>
      <c r="E50" s="22">
        <v>63.821556000000001</v>
      </c>
      <c r="F50" s="23">
        <v>8.61500300118739E-3</v>
      </c>
    </row>
    <row r="51" spans="1:9" x14ac:dyDescent="0.2">
      <c r="A51" s="20" t="s">
        <v>29</v>
      </c>
      <c r="B51" s="20"/>
      <c r="C51" s="20"/>
      <c r="D51" s="20"/>
      <c r="E51" s="25">
        <f>SUM(E7:E50)</f>
        <v>709699.14935399988</v>
      </c>
      <c r="F51" s="26">
        <f>SUM(F7:F50)</f>
        <v>95.799298619808809</v>
      </c>
      <c r="G51" s="14"/>
      <c r="H51" s="14"/>
      <c r="I51" s="14"/>
    </row>
    <row r="52" spans="1:9" x14ac:dyDescent="0.2">
      <c r="A52" s="21"/>
      <c r="B52" s="21"/>
      <c r="C52" s="21"/>
      <c r="D52" s="21"/>
      <c r="E52" s="22"/>
      <c r="F52" s="23"/>
    </row>
    <row r="53" spans="1:9" x14ac:dyDescent="0.2">
      <c r="A53" s="20" t="s">
        <v>513</v>
      </c>
      <c r="B53" s="21"/>
      <c r="C53" s="21"/>
      <c r="D53" s="21"/>
      <c r="E53" s="22"/>
      <c r="F53" s="23"/>
    </row>
    <row r="54" spans="1:9" x14ac:dyDescent="0.2">
      <c r="A54" s="21" t="s">
        <v>527</v>
      </c>
      <c r="B54" s="21" t="s">
        <v>526</v>
      </c>
      <c r="C54" s="21" t="s">
        <v>331</v>
      </c>
      <c r="D54" s="24">
        <v>154852</v>
      </c>
      <c r="E54" s="22">
        <v>11080.071190000001</v>
      </c>
      <c r="F54" s="23">
        <v>1.4956521360152999</v>
      </c>
    </row>
    <row r="55" spans="1:9" x14ac:dyDescent="0.2">
      <c r="A55" s="20" t="s">
        <v>29</v>
      </c>
      <c r="B55" s="20"/>
      <c r="C55" s="20"/>
      <c r="D55" s="20"/>
      <c r="E55" s="25">
        <f>SUM(E53:E54)</f>
        <v>11080.071190000001</v>
      </c>
      <c r="F55" s="26">
        <f>SUM(F53:F54)</f>
        <v>1.4956521360152999</v>
      </c>
      <c r="G55" s="14"/>
      <c r="H55" s="14"/>
      <c r="I55" s="14"/>
    </row>
    <row r="56" spans="1:9" x14ac:dyDescent="0.2">
      <c r="A56" s="21"/>
      <c r="B56" s="21"/>
      <c r="C56" s="21"/>
      <c r="D56" s="21"/>
      <c r="E56" s="22"/>
      <c r="F56" s="23"/>
    </row>
    <row r="57" spans="1:9" x14ac:dyDescent="0.2">
      <c r="A57" s="20" t="s">
        <v>39</v>
      </c>
      <c r="B57" s="20"/>
      <c r="C57" s="20"/>
      <c r="D57" s="20"/>
      <c r="E57" s="25">
        <f>E51+E55</f>
        <v>720779.22054399992</v>
      </c>
      <c r="F57" s="26">
        <f>F51+F55</f>
        <v>97.294950755824104</v>
      </c>
      <c r="G57" s="14"/>
      <c r="H57" s="14"/>
      <c r="I57" s="14"/>
    </row>
    <row r="58" spans="1:9" x14ac:dyDescent="0.2">
      <c r="A58" s="20"/>
      <c r="B58" s="20"/>
      <c r="C58" s="20"/>
      <c r="D58" s="20"/>
      <c r="E58" s="25"/>
      <c r="F58" s="26"/>
      <c r="G58" s="14"/>
      <c r="H58" s="14"/>
      <c r="I58" s="14"/>
    </row>
    <row r="59" spans="1:9" x14ac:dyDescent="0.2">
      <c r="A59" s="20" t="s">
        <v>41</v>
      </c>
      <c r="B59" s="20"/>
      <c r="C59" s="20"/>
      <c r="D59" s="20"/>
      <c r="E59" s="25">
        <f>E61-(E51+E55)</f>
        <v>20039.511512200115</v>
      </c>
      <c r="F59" s="26">
        <f>F61-(F51+F55)</f>
        <v>2.7050492441758962</v>
      </c>
      <c r="G59" s="14"/>
      <c r="H59" s="14"/>
      <c r="I59" s="14"/>
    </row>
    <row r="60" spans="1:9" x14ac:dyDescent="0.2">
      <c r="A60" s="20"/>
      <c r="B60" s="20"/>
      <c r="C60" s="20"/>
      <c r="D60" s="20"/>
      <c r="E60" s="25"/>
      <c r="F60" s="26"/>
      <c r="G60" s="14"/>
      <c r="H60" s="14"/>
      <c r="I60" s="14"/>
    </row>
    <row r="61" spans="1:9" x14ac:dyDescent="0.2">
      <c r="A61" s="27" t="s">
        <v>40</v>
      </c>
      <c r="B61" s="27"/>
      <c r="C61" s="27"/>
      <c r="D61" s="27"/>
      <c r="E61" s="28">
        <v>740818.73205620004</v>
      </c>
      <c r="F61" s="29">
        <v>100</v>
      </c>
      <c r="G61" s="14"/>
      <c r="H61" s="14"/>
      <c r="I61" s="14"/>
    </row>
    <row r="63" spans="1:9" x14ac:dyDescent="0.2">
      <c r="A63" s="14" t="s">
        <v>43</v>
      </c>
    </row>
    <row r="64" spans="1:9" x14ac:dyDescent="0.2">
      <c r="A64" s="14" t="s">
        <v>44</v>
      </c>
    </row>
    <row r="65" spans="1:4" x14ac:dyDescent="0.2">
      <c r="A65" s="14" t="s">
        <v>45</v>
      </c>
      <c r="B65" s="14"/>
      <c r="C65" s="30" t="s">
        <v>47</v>
      </c>
      <c r="D65" s="14" t="s">
        <v>46</v>
      </c>
    </row>
    <row r="66" spans="1:4" x14ac:dyDescent="0.2">
      <c r="A66" s="7" t="s">
        <v>48</v>
      </c>
      <c r="C66" s="31">
        <v>1007.6341</v>
      </c>
      <c r="D66" s="31">
        <v>954.71770000000004</v>
      </c>
    </row>
    <row r="67" spans="1:4" x14ac:dyDescent="0.2">
      <c r="A67" s="7" t="s">
        <v>49</v>
      </c>
      <c r="C67" s="31">
        <v>51.082099999999997</v>
      </c>
      <c r="D67" s="31">
        <v>44.029499999999999</v>
      </c>
    </row>
    <row r="68" spans="1:4" x14ac:dyDescent="0.2">
      <c r="A68" s="7" t="s">
        <v>50</v>
      </c>
      <c r="C68" s="31">
        <v>1107.4699000000001</v>
      </c>
      <c r="D68" s="31">
        <v>1053.3398999999999</v>
      </c>
    </row>
    <row r="69" spans="1:4" x14ac:dyDescent="0.2">
      <c r="A69" s="7" t="s">
        <v>51</v>
      </c>
      <c r="C69" s="31">
        <v>58.945300000000003</v>
      </c>
      <c r="D69" s="31">
        <v>50.919400000000003</v>
      </c>
    </row>
    <row r="71" spans="1:4" x14ac:dyDescent="0.2">
      <c r="A71" s="14" t="s">
        <v>53</v>
      </c>
    </row>
    <row r="72" spans="1:4" x14ac:dyDescent="0.2">
      <c r="A72" s="85" t="s">
        <v>57</v>
      </c>
      <c r="B72" s="86"/>
      <c r="C72" s="33" t="s">
        <v>58</v>
      </c>
    </row>
    <row r="73" spans="1:4" x14ac:dyDescent="0.2">
      <c r="A73" s="80" t="s">
        <v>49</v>
      </c>
      <c r="B73" s="81"/>
      <c r="C73" s="34">
        <v>4.25</v>
      </c>
    </row>
    <row r="74" spans="1:4" x14ac:dyDescent="0.2">
      <c r="A74" s="80" t="s">
        <v>51</v>
      </c>
      <c r="B74" s="81"/>
      <c r="C74" s="34">
        <v>5</v>
      </c>
    </row>
    <row r="75" spans="1:4" x14ac:dyDescent="0.2">
      <c r="A75" s="7" t="s">
        <v>59</v>
      </c>
    </row>
    <row r="76" spans="1:4" x14ac:dyDescent="0.2">
      <c r="A76" s="7" t="s">
        <v>52</v>
      </c>
    </row>
    <row r="78" spans="1:4" x14ac:dyDescent="0.2">
      <c r="A78" s="14" t="s">
        <v>348</v>
      </c>
      <c r="D78" s="52">
        <v>0.50029999999999997</v>
      </c>
    </row>
    <row r="80" spans="1:4" x14ac:dyDescent="0.2">
      <c r="A80" s="88" t="s">
        <v>56</v>
      </c>
      <c r="B80" s="88"/>
      <c r="C80" s="88"/>
      <c r="D80" s="30" t="s">
        <v>54</v>
      </c>
    </row>
    <row r="82" spans="1:1" x14ac:dyDescent="0.2">
      <c r="A82" s="14" t="s">
        <v>943</v>
      </c>
    </row>
    <row r="83" spans="1:1" x14ac:dyDescent="0.2">
      <c r="A83" s="64"/>
    </row>
    <row r="84" spans="1:1" x14ac:dyDescent="0.2">
      <c r="A84" s="63" t="s">
        <v>948</v>
      </c>
    </row>
    <row r="85" spans="1:1" x14ac:dyDescent="0.2">
      <c r="A85" s="65"/>
    </row>
    <row r="86" spans="1:1" x14ac:dyDescent="0.2">
      <c r="A86" s="66"/>
    </row>
    <row r="87" spans="1:1" x14ac:dyDescent="0.2">
      <c r="A87" s="66"/>
    </row>
    <row r="88" spans="1:1" x14ac:dyDescent="0.2">
      <c r="A88" s="66"/>
    </row>
    <row r="89" spans="1:1" x14ac:dyDescent="0.2">
      <c r="A89" s="66"/>
    </row>
    <row r="90" spans="1:1" x14ac:dyDescent="0.2">
      <c r="A90" s="66"/>
    </row>
    <row r="91" spans="1:1" x14ac:dyDescent="0.2">
      <c r="A91" s="66"/>
    </row>
    <row r="92" spans="1:1" x14ac:dyDescent="0.2">
      <c r="A92" s="66"/>
    </row>
    <row r="93" spans="1:1" x14ac:dyDescent="0.2">
      <c r="A93" s="66"/>
    </row>
    <row r="94" spans="1:1" x14ac:dyDescent="0.2">
      <c r="A94" s="66"/>
    </row>
    <row r="95" spans="1:1" x14ac:dyDescent="0.2">
      <c r="A95" s="66"/>
    </row>
    <row r="96" spans="1:1" x14ac:dyDescent="0.2">
      <c r="A96" s="66"/>
    </row>
    <row r="97" spans="1:1" x14ac:dyDescent="0.2">
      <c r="A97" s="66"/>
    </row>
    <row r="98" spans="1:1" x14ac:dyDescent="0.2">
      <c r="A98" s="66"/>
    </row>
    <row r="99" spans="1:1" x14ac:dyDescent="0.2">
      <c r="A99" s="66"/>
    </row>
    <row r="100" spans="1:1" x14ac:dyDescent="0.2">
      <c r="A100" s="66"/>
    </row>
    <row r="101" spans="1:1" x14ac:dyDescent="0.2">
      <c r="A101" s="66"/>
    </row>
    <row r="102" spans="1:1" x14ac:dyDescent="0.2">
      <c r="A102" s="63" t="s">
        <v>965</v>
      </c>
    </row>
    <row r="103" spans="1:1" x14ac:dyDescent="0.2">
      <c r="A103" s="66"/>
    </row>
    <row r="104" spans="1:1" x14ac:dyDescent="0.2">
      <c r="A104" s="63" t="s">
        <v>949</v>
      </c>
    </row>
    <row r="105" spans="1:1" x14ac:dyDescent="0.2">
      <c r="A105" s="66"/>
    </row>
    <row r="106" spans="1:1" x14ac:dyDescent="0.2">
      <c r="A106" s="66"/>
    </row>
    <row r="107" spans="1:1" x14ac:dyDescent="0.2">
      <c r="A107" s="66"/>
    </row>
    <row r="108" spans="1:1" x14ac:dyDescent="0.2">
      <c r="A108" s="66"/>
    </row>
    <row r="109" spans="1:1" x14ac:dyDescent="0.2">
      <c r="A109" s="66"/>
    </row>
    <row r="110" spans="1:1" x14ac:dyDescent="0.2">
      <c r="A110" s="66"/>
    </row>
    <row r="111" spans="1:1" x14ac:dyDescent="0.2">
      <c r="A111" s="66"/>
    </row>
    <row r="112" spans="1:1" x14ac:dyDescent="0.2">
      <c r="A112" s="66"/>
    </row>
    <row r="113" spans="1:1" x14ac:dyDescent="0.2">
      <c r="A113" s="66"/>
    </row>
    <row r="114" spans="1:1" x14ac:dyDescent="0.2">
      <c r="A114" s="66"/>
    </row>
    <row r="115" spans="1:1" x14ac:dyDescent="0.2">
      <c r="A115" s="66"/>
    </row>
    <row r="116" spans="1:1" x14ac:dyDescent="0.2">
      <c r="A116" s="66"/>
    </row>
    <row r="122" spans="1:1" x14ac:dyDescent="0.2">
      <c r="A122" s="7" t="s">
        <v>947</v>
      </c>
    </row>
  </sheetData>
  <mergeCells count="5">
    <mergeCell ref="A1:F1"/>
    <mergeCell ref="A72:B72"/>
    <mergeCell ref="A73:B73"/>
    <mergeCell ref="A74:B74"/>
    <mergeCell ref="A80:C80"/>
  </mergeCells>
  <conditionalFormatting sqref="F2:F3">
    <cfRule type="cellIs" dxfId="41" priority="3" stopIfTrue="1" operator="between">
      <formula>0.009</formula>
      <formula>-0.009</formula>
    </cfRule>
  </conditionalFormatting>
  <conditionalFormatting sqref="F5:F118">
    <cfRule type="cellIs" dxfId="40" priority="1" stopIfTrue="1" operator="between">
      <formula>0.009</formula>
      <formula>-0.009</formula>
    </cfRule>
  </conditionalFormatting>
  <conditionalFormatting sqref="F219:F65536">
    <cfRule type="cellIs" dxfId="39" priority="2" stopIfTrue="1" operator="between">
      <formula>0.009</formula>
      <formula>-0.009</formula>
    </cfRule>
  </conditionalFormatting>
  <hyperlinks>
    <hyperlink ref="A83" r:id="rId1" tooltip="https://www.franklintempletonindia.com/downloadsServlet/pdf/product-labels-jg9o5k7l" display="https://www.franklintempletonindia.com/downloadsServlet/pdf/product-labels-jg9o5k7l" xr:uid="{00000000-0004-0000-1A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16"/>
  <sheetViews>
    <sheetView workbookViewId="0">
      <selection sqref="A1:F1"/>
    </sheetView>
  </sheetViews>
  <sheetFormatPr defaultColWidth="9.109375" defaultRowHeight="10.199999999999999" x14ac:dyDescent="0.2"/>
  <cols>
    <col min="1" max="1" width="38.6640625" style="7" bestFit="1" customWidth="1"/>
    <col min="2" max="2" width="32.109375" style="7" bestFit="1" customWidth="1"/>
    <col min="3" max="3" width="24.6640625" style="7" bestFit="1" customWidth="1"/>
    <col min="4" max="4" width="15.109375" style="7" bestFit="1" customWidth="1"/>
    <col min="5" max="5" width="30" style="10" customWidth="1"/>
    <col min="6" max="6" width="13.5546875" style="11" bestFit="1" customWidth="1"/>
    <col min="7" max="16384" width="9.109375" style="7"/>
  </cols>
  <sheetData>
    <row r="1" spans="1:6" s="1" customFormat="1" ht="13.8" x14ac:dyDescent="0.2">
      <c r="A1" s="82" t="s">
        <v>22</v>
      </c>
      <c r="B1" s="83"/>
      <c r="C1" s="83"/>
      <c r="D1" s="83"/>
      <c r="E1" s="83"/>
      <c r="F1" s="83"/>
    </row>
    <row r="2" spans="1:6" s="1" customFormat="1" ht="11.4" x14ac:dyDescent="0.2">
      <c r="E2" s="5"/>
      <c r="F2" s="9"/>
    </row>
    <row r="3" spans="1:6" s="1" customFormat="1" ht="12" x14ac:dyDescent="0.2">
      <c r="A3" s="8" t="s">
        <v>7</v>
      </c>
      <c r="B3" s="2"/>
      <c r="C3" s="3"/>
      <c r="D3" s="3"/>
      <c r="E3" s="4"/>
      <c r="F3" s="9"/>
    </row>
    <row r="4" spans="1:6" s="1" customFormat="1" ht="28.5" customHeight="1" x14ac:dyDescent="0.2">
      <c r="A4" s="6" t="s">
        <v>2</v>
      </c>
      <c r="B4" s="6" t="s">
        <v>0</v>
      </c>
      <c r="C4" s="13" t="s">
        <v>493</v>
      </c>
      <c r="D4" s="13" t="s">
        <v>1</v>
      </c>
      <c r="E4" s="53" t="s">
        <v>6</v>
      </c>
      <c r="F4" s="12" t="s">
        <v>3</v>
      </c>
    </row>
    <row r="5" spans="1:6" x14ac:dyDescent="0.2">
      <c r="A5" s="16" t="s">
        <v>106</v>
      </c>
      <c r="B5" s="17"/>
      <c r="C5" s="17"/>
      <c r="D5" s="17"/>
      <c r="E5" s="18"/>
      <c r="F5" s="19"/>
    </row>
    <row r="6" spans="1:6" x14ac:dyDescent="0.2">
      <c r="A6" s="20" t="s">
        <v>26</v>
      </c>
      <c r="B6" s="21"/>
      <c r="C6" s="21"/>
      <c r="D6" s="21"/>
      <c r="E6" s="22"/>
      <c r="F6" s="23"/>
    </row>
    <row r="7" spans="1:6" x14ac:dyDescent="0.2">
      <c r="A7" s="21" t="s">
        <v>116</v>
      </c>
      <c r="B7" s="21" t="s">
        <v>115</v>
      </c>
      <c r="C7" s="21" t="s">
        <v>117</v>
      </c>
      <c r="D7" s="24">
        <v>720000</v>
      </c>
      <c r="E7" s="22">
        <v>25685.279999999999</v>
      </c>
      <c r="F7" s="23">
        <v>9.6603431091683607</v>
      </c>
    </row>
    <row r="8" spans="1:6" x14ac:dyDescent="0.2">
      <c r="A8" s="21" t="s">
        <v>111</v>
      </c>
      <c r="B8" s="21" t="s">
        <v>110</v>
      </c>
      <c r="C8" s="21" t="s">
        <v>109</v>
      </c>
      <c r="D8" s="24">
        <v>1200000</v>
      </c>
      <c r="E8" s="22">
        <v>15033.6</v>
      </c>
      <c r="F8" s="23">
        <v>5.6542009339977399</v>
      </c>
    </row>
    <row r="9" spans="1:6" x14ac:dyDescent="0.2">
      <c r="A9" s="21" t="s">
        <v>124</v>
      </c>
      <c r="B9" s="21" t="s">
        <v>123</v>
      </c>
      <c r="C9" s="21" t="s">
        <v>125</v>
      </c>
      <c r="D9" s="24">
        <v>1050000</v>
      </c>
      <c r="E9" s="22">
        <v>13283.55</v>
      </c>
      <c r="F9" s="23">
        <v>4.9959996818330703</v>
      </c>
    </row>
    <row r="10" spans="1:6" x14ac:dyDescent="0.2">
      <c r="A10" s="21" t="s">
        <v>264</v>
      </c>
      <c r="B10" s="21" t="s">
        <v>263</v>
      </c>
      <c r="C10" s="21" t="s">
        <v>265</v>
      </c>
      <c r="D10" s="24">
        <v>300000</v>
      </c>
      <c r="E10" s="22">
        <v>12973.05</v>
      </c>
      <c r="F10" s="23">
        <v>4.87921931053104</v>
      </c>
    </row>
    <row r="11" spans="1:6" x14ac:dyDescent="0.2">
      <c r="A11" s="21" t="s">
        <v>138</v>
      </c>
      <c r="B11" s="21" t="s">
        <v>137</v>
      </c>
      <c r="C11" s="21" t="s">
        <v>139</v>
      </c>
      <c r="D11" s="24">
        <v>3930000</v>
      </c>
      <c r="E11" s="22">
        <v>12733.2</v>
      </c>
      <c r="F11" s="23">
        <v>4.7890107048730899</v>
      </c>
    </row>
    <row r="12" spans="1:6" x14ac:dyDescent="0.2">
      <c r="A12" s="21" t="s">
        <v>188</v>
      </c>
      <c r="B12" s="21" t="s">
        <v>187</v>
      </c>
      <c r="C12" s="21" t="s">
        <v>189</v>
      </c>
      <c r="D12" s="24">
        <v>4500000</v>
      </c>
      <c r="E12" s="22">
        <v>11817.45</v>
      </c>
      <c r="F12" s="23">
        <v>4.4445932329895399</v>
      </c>
    </row>
    <row r="13" spans="1:6" x14ac:dyDescent="0.2">
      <c r="A13" s="21" t="s">
        <v>119</v>
      </c>
      <c r="B13" s="21" t="s">
        <v>118</v>
      </c>
      <c r="C13" s="21" t="s">
        <v>120</v>
      </c>
      <c r="D13" s="24">
        <v>710000</v>
      </c>
      <c r="E13" s="22">
        <v>11546.73</v>
      </c>
      <c r="F13" s="23">
        <v>4.3427742889673597</v>
      </c>
    </row>
    <row r="14" spans="1:6" x14ac:dyDescent="0.2">
      <c r="A14" s="21" t="s">
        <v>277</v>
      </c>
      <c r="B14" s="21" t="s">
        <v>276</v>
      </c>
      <c r="C14" s="21" t="s">
        <v>139</v>
      </c>
      <c r="D14" s="24">
        <v>3365000</v>
      </c>
      <c r="E14" s="22">
        <v>10150.522499999999</v>
      </c>
      <c r="F14" s="23">
        <v>3.8176547067944502</v>
      </c>
    </row>
    <row r="15" spans="1:6" x14ac:dyDescent="0.2">
      <c r="A15" s="21" t="s">
        <v>122</v>
      </c>
      <c r="B15" s="21" t="s">
        <v>121</v>
      </c>
      <c r="C15" s="21" t="s">
        <v>109</v>
      </c>
      <c r="D15" s="24">
        <v>900000</v>
      </c>
      <c r="E15" s="22">
        <v>8874.9</v>
      </c>
      <c r="F15" s="23">
        <v>3.3378876562590798</v>
      </c>
    </row>
    <row r="16" spans="1:6" x14ac:dyDescent="0.2">
      <c r="A16" s="21" t="s">
        <v>838</v>
      </c>
      <c r="B16" s="21" t="s">
        <v>837</v>
      </c>
      <c r="C16" s="21" t="s">
        <v>117</v>
      </c>
      <c r="D16" s="24">
        <v>3100000</v>
      </c>
      <c r="E16" s="22">
        <v>7821.3</v>
      </c>
      <c r="F16" s="23">
        <v>2.9416242127685002</v>
      </c>
    </row>
    <row r="17" spans="1:6" x14ac:dyDescent="0.2">
      <c r="A17" s="21" t="s">
        <v>805</v>
      </c>
      <c r="B17" s="21" t="s">
        <v>804</v>
      </c>
      <c r="C17" s="21" t="s">
        <v>205</v>
      </c>
      <c r="D17" s="24">
        <v>185000</v>
      </c>
      <c r="E17" s="22">
        <v>7443.66</v>
      </c>
      <c r="F17" s="23">
        <v>2.7995922017588399</v>
      </c>
    </row>
    <row r="18" spans="1:6" x14ac:dyDescent="0.2">
      <c r="A18" s="21" t="s">
        <v>602</v>
      </c>
      <c r="B18" s="21" t="s">
        <v>601</v>
      </c>
      <c r="C18" s="21" t="s">
        <v>200</v>
      </c>
      <c r="D18" s="24">
        <v>485000</v>
      </c>
      <c r="E18" s="22">
        <v>6430.13</v>
      </c>
      <c r="F18" s="23">
        <v>2.4183992557821701</v>
      </c>
    </row>
    <row r="19" spans="1:6" x14ac:dyDescent="0.2">
      <c r="A19" s="21" t="s">
        <v>809</v>
      </c>
      <c r="B19" s="21" t="s">
        <v>808</v>
      </c>
      <c r="C19" s="21" t="s">
        <v>265</v>
      </c>
      <c r="D19" s="24">
        <v>2000000</v>
      </c>
      <c r="E19" s="22">
        <v>6421</v>
      </c>
      <c r="F19" s="23">
        <v>2.4149654239303602</v>
      </c>
    </row>
    <row r="20" spans="1:6" x14ac:dyDescent="0.2">
      <c r="A20" s="21" t="s">
        <v>619</v>
      </c>
      <c r="B20" s="21" t="s">
        <v>618</v>
      </c>
      <c r="C20" s="21" t="s">
        <v>205</v>
      </c>
      <c r="D20" s="24">
        <v>500000</v>
      </c>
      <c r="E20" s="22">
        <v>5666.5</v>
      </c>
      <c r="F20" s="23">
        <v>2.1311947632302402</v>
      </c>
    </row>
    <row r="21" spans="1:6" x14ac:dyDescent="0.2">
      <c r="A21" s="21" t="s">
        <v>606</v>
      </c>
      <c r="B21" s="21" t="s">
        <v>605</v>
      </c>
      <c r="C21" s="21" t="s">
        <v>607</v>
      </c>
      <c r="D21" s="24">
        <v>950000</v>
      </c>
      <c r="E21" s="22">
        <v>5525.6750000000002</v>
      </c>
      <c r="F21" s="23">
        <v>2.0782298814633902</v>
      </c>
    </row>
    <row r="22" spans="1:6" x14ac:dyDescent="0.2">
      <c r="A22" s="21" t="s">
        <v>598</v>
      </c>
      <c r="B22" s="21" t="s">
        <v>597</v>
      </c>
      <c r="C22" s="21" t="s">
        <v>237</v>
      </c>
      <c r="D22" s="24">
        <v>1000000</v>
      </c>
      <c r="E22" s="22">
        <v>5320.5</v>
      </c>
      <c r="F22" s="23">
        <v>2.0010626908614699</v>
      </c>
    </row>
    <row r="23" spans="1:6" x14ac:dyDescent="0.2">
      <c r="A23" s="21" t="s">
        <v>219</v>
      </c>
      <c r="B23" s="21" t="s">
        <v>218</v>
      </c>
      <c r="C23" s="21" t="s">
        <v>220</v>
      </c>
      <c r="D23" s="24">
        <v>3950000</v>
      </c>
      <c r="E23" s="22">
        <v>5317.49</v>
      </c>
      <c r="F23" s="23">
        <v>1.99993061705271</v>
      </c>
    </row>
    <row r="24" spans="1:6" x14ac:dyDescent="0.2">
      <c r="A24" s="21" t="s">
        <v>262</v>
      </c>
      <c r="B24" s="21" t="s">
        <v>261</v>
      </c>
      <c r="C24" s="21" t="s">
        <v>139</v>
      </c>
      <c r="D24" s="24">
        <v>1454157</v>
      </c>
      <c r="E24" s="22">
        <v>5300.4022649999997</v>
      </c>
      <c r="F24" s="23">
        <v>1.9935038472040501</v>
      </c>
    </row>
    <row r="25" spans="1:6" x14ac:dyDescent="0.2">
      <c r="A25" s="21" t="s">
        <v>191</v>
      </c>
      <c r="B25" s="21" t="s">
        <v>190</v>
      </c>
      <c r="C25" s="21" t="s">
        <v>167</v>
      </c>
      <c r="D25" s="24">
        <v>80000</v>
      </c>
      <c r="E25" s="22">
        <v>5201.4399999999996</v>
      </c>
      <c r="F25" s="23">
        <v>1.9562837182134201</v>
      </c>
    </row>
    <row r="26" spans="1:6" x14ac:dyDescent="0.2">
      <c r="A26" s="21" t="s">
        <v>204</v>
      </c>
      <c r="B26" s="21" t="s">
        <v>203</v>
      </c>
      <c r="C26" s="21" t="s">
        <v>205</v>
      </c>
      <c r="D26" s="24">
        <v>575197</v>
      </c>
      <c r="E26" s="22">
        <v>5196.6172969999998</v>
      </c>
      <c r="F26" s="23">
        <v>1.9544698790925801</v>
      </c>
    </row>
    <row r="27" spans="1:6" x14ac:dyDescent="0.2">
      <c r="A27" s="21" t="s">
        <v>432</v>
      </c>
      <c r="B27" s="21" t="s">
        <v>431</v>
      </c>
      <c r="C27" s="21" t="s">
        <v>205</v>
      </c>
      <c r="D27" s="24">
        <v>175000</v>
      </c>
      <c r="E27" s="22">
        <v>5099.5874999999996</v>
      </c>
      <c r="F27" s="23">
        <v>1.9179765595401801</v>
      </c>
    </row>
    <row r="28" spans="1:6" x14ac:dyDescent="0.2">
      <c r="A28" s="21" t="s">
        <v>415</v>
      </c>
      <c r="B28" s="21" t="s">
        <v>414</v>
      </c>
      <c r="C28" s="21" t="s">
        <v>205</v>
      </c>
      <c r="D28" s="24">
        <v>335000</v>
      </c>
      <c r="E28" s="22">
        <v>5056.9925000000003</v>
      </c>
      <c r="F28" s="23">
        <v>1.9019563987813699</v>
      </c>
    </row>
    <row r="29" spans="1:6" x14ac:dyDescent="0.2">
      <c r="A29" s="21" t="s">
        <v>807</v>
      </c>
      <c r="B29" s="21" t="s">
        <v>806</v>
      </c>
      <c r="C29" s="21" t="s">
        <v>147</v>
      </c>
      <c r="D29" s="24">
        <v>266526</v>
      </c>
      <c r="E29" s="22">
        <v>4974.3080010000003</v>
      </c>
      <c r="F29" s="23">
        <v>1.87085840685176</v>
      </c>
    </row>
    <row r="30" spans="1:6" x14ac:dyDescent="0.2">
      <c r="A30" s="21" t="s">
        <v>232</v>
      </c>
      <c r="B30" s="21" t="s">
        <v>231</v>
      </c>
      <c r="C30" s="21" t="s">
        <v>120</v>
      </c>
      <c r="D30" s="24">
        <v>1425000</v>
      </c>
      <c r="E30" s="22">
        <v>4947.6000000000004</v>
      </c>
      <c r="F30" s="23">
        <v>1.8608134140224</v>
      </c>
    </row>
    <row r="31" spans="1:6" x14ac:dyDescent="0.2">
      <c r="A31" s="21" t="s">
        <v>611</v>
      </c>
      <c r="B31" s="21" t="s">
        <v>610</v>
      </c>
      <c r="C31" s="21" t="s">
        <v>223</v>
      </c>
      <c r="D31" s="24">
        <v>80000</v>
      </c>
      <c r="E31" s="22">
        <v>4586.3599999999997</v>
      </c>
      <c r="F31" s="23">
        <v>1.7249495128013199</v>
      </c>
    </row>
    <row r="32" spans="1:6" x14ac:dyDescent="0.2">
      <c r="A32" s="21" t="s">
        <v>141</v>
      </c>
      <c r="B32" s="21" t="s">
        <v>140</v>
      </c>
      <c r="C32" s="21" t="s">
        <v>109</v>
      </c>
      <c r="D32" s="24">
        <v>575000</v>
      </c>
      <c r="E32" s="22">
        <v>4444.1750000000002</v>
      </c>
      <c r="F32" s="23">
        <v>1.6714731292471099</v>
      </c>
    </row>
    <row r="33" spans="1:9" x14ac:dyDescent="0.2">
      <c r="A33" s="21" t="s">
        <v>260</v>
      </c>
      <c r="B33" s="21" t="s">
        <v>259</v>
      </c>
      <c r="C33" s="21" t="s">
        <v>125</v>
      </c>
      <c r="D33" s="24">
        <v>1550000</v>
      </c>
      <c r="E33" s="22">
        <v>4047.05</v>
      </c>
      <c r="F33" s="23">
        <v>1.52211272682096</v>
      </c>
    </row>
    <row r="34" spans="1:9" x14ac:dyDescent="0.2">
      <c r="A34" s="21" t="s">
        <v>234</v>
      </c>
      <c r="B34" s="21" t="s">
        <v>233</v>
      </c>
      <c r="C34" s="21" t="s">
        <v>205</v>
      </c>
      <c r="D34" s="24">
        <v>100000</v>
      </c>
      <c r="E34" s="22">
        <v>4043.85</v>
      </c>
      <c r="F34" s="23">
        <v>1.52090919320367</v>
      </c>
    </row>
    <row r="35" spans="1:9" x14ac:dyDescent="0.2">
      <c r="A35" s="21" t="s">
        <v>625</v>
      </c>
      <c r="B35" s="21" t="s">
        <v>624</v>
      </c>
      <c r="C35" s="21" t="s">
        <v>237</v>
      </c>
      <c r="D35" s="24">
        <v>615000</v>
      </c>
      <c r="E35" s="22">
        <v>3884.34</v>
      </c>
      <c r="F35" s="23">
        <v>1.46091680342465</v>
      </c>
    </row>
    <row r="36" spans="1:9" x14ac:dyDescent="0.2">
      <c r="A36" s="21" t="s">
        <v>768</v>
      </c>
      <c r="B36" s="21" t="s">
        <v>767</v>
      </c>
      <c r="C36" s="21" t="s">
        <v>265</v>
      </c>
      <c r="D36" s="24">
        <v>485000</v>
      </c>
      <c r="E36" s="22">
        <v>3783.4850000000001</v>
      </c>
      <c r="F36" s="23">
        <v>1.4229848087461701</v>
      </c>
    </row>
    <row r="37" spans="1:9" x14ac:dyDescent="0.2">
      <c r="A37" s="21" t="s">
        <v>470</v>
      </c>
      <c r="B37" s="21" t="s">
        <v>469</v>
      </c>
      <c r="C37" s="21" t="s">
        <v>136</v>
      </c>
      <c r="D37" s="24">
        <v>180000</v>
      </c>
      <c r="E37" s="22">
        <v>3719.52</v>
      </c>
      <c r="F37" s="23">
        <v>1.39892730004944</v>
      </c>
    </row>
    <row r="38" spans="1:9" x14ac:dyDescent="0.2">
      <c r="A38" s="21" t="s">
        <v>202</v>
      </c>
      <c r="B38" s="21" t="s">
        <v>201</v>
      </c>
      <c r="C38" s="21" t="s">
        <v>147</v>
      </c>
      <c r="D38" s="24">
        <v>436707</v>
      </c>
      <c r="E38" s="22">
        <v>3511.5609869999998</v>
      </c>
      <c r="F38" s="23">
        <v>1.3207130303111301</v>
      </c>
    </row>
    <row r="39" spans="1:9" x14ac:dyDescent="0.2">
      <c r="A39" s="21" t="s">
        <v>482</v>
      </c>
      <c r="B39" s="21" t="s">
        <v>481</v>
      </c>
      <c r="C39" s="21" t="s">
        <v>265</v>
      </c>
      <c r="D39" s="24">
        <v>3500000</v>
      </c>
      <c r="E39" s="22">
        <v>2664.55</v>
      </c>
      <c r="F39" s="23">
        <v>1.00214859372896</v>
      </c>
    </row>
    <row r="40" spans="1:9" x14ac:dyDescent="0.2">
      <c r="A40" s="21" t="s">
        <v>155</v>
      </c>
      <c r="B40" s="21" t="s">
        <v>154</v>
      </c>
      <c r="C40" s="21" t="s">
        <v>153</v>
      </c>
      <c r="D40" s="24">
        <v>20000</v>
      </c>
      <c r="E40" s="22">
        <v>2462.13</v>
      </c>
      <c r="F40" s="23">
        <v>0.926017570350672</v>
      </c>
    </row>
    <row r="41" spans="1:9" x14ac:dyDescent="0.2">
      <c r="A41" s="21" t="s">
        <v>163</v>
      </c>
      <c r="B41" s="21" t="s">
        <v>162</v>
      </c>
      <c r="C41" s="21" t="s">
        <v>164</v>
      </c>
      <c r="D41" s="24">
        <v>1200000</v>
      </c>
      <c r="E41" s="22">
        <v>2125.44</v>
      </c>
      <c r="F41" s="23">
        <v>0.79938702859968103</v>
      </c>
    </row>
    <row r="42" spans="1:9" x14ac:dyDescent="0.2">
      <c r="A42" s="21" t="s">
        <v>686</v>
      </c>
      <c r="B42" s="21" t="s">
        <v>685</v>
      </c>
      <c r="C42" s="21" t="s">
        <v>117</v>
      </c>
      <c r="D42" s="24">
        <v>180000</v>
      </c>
      <c r="E42" s="22">
        <v>1939.95</v>
      </c>
      <c r="F42" s="23">
        <v>0.72962345026533304</v>
      </c>
    </row>
    <row r="43" spans="1:9" x14ac:dyDescent="0.2">
      <c r="A43" s="21" t="s">
        <v>787</v>
      </c>
      <c r="B43" s="21" t="s">
        <v>786</v>
      </c>
      <c r="C43" s="21" t="s">
        <v>167</v>
      </c>
      <c r="D43" s="24">
        <v>317957</v>
      </c>
      <c r="E43" s="22">
        <v>1621.5807</v>
      </c>
      <c r="F43" s="23">
        <v>0.60988340174626898</v>
      </c>
    </row>
    <row r="44" spans="1:9" x14ac:dyDescent="0.2">
      <c r="A44" s="21" t="s">
        <v>166</v>
      </c>
      <c r="B44" s="21" t="s">
        <v>165</v>
      </c>
      <c r="C44" s="21" t="s">
        <v>167</v>
      </c>
      <c r="D44" s="24">
        <v>400000</v>
      </c>
      <c r="E44" s="22">
        <v>1373.6</v>
      </c>
      <c r="F44" s="23">
        <v>0.51661680521892905</v>
      </c>
    </row>
    <row r="45" spans="1:9" x14ac:dyDescent="0.2">
      <c r="A45" s="21" t="s">
        <v>578</v>
      </c>
      <c r="B45" s="21" t="s">
        <v>577</v>
      </c>
      <c r="C45" s="21" t="s">
        <v>200</v>
      </c>
      <c r="D45" s="24">
        <v>97590</v>
      </c>
      <c r="E45" s="22">
        <v>1142.8276949999999</v>
      </c>
      <c r="F45" s="23">
        <v>0.42982235927971302</v>
      </c>
    </row>
    <row r="46" spans="1:9" x14ac:dyDescent="0.2">
      <c r="A46" s="21" t="s">
        <v>693</v>
      </c>
      <c r="B46" s="21" t="s">
        <v>1336</v>
      </c>
      <c r="C46" s="21" t="s">
        <v>200</v>
      </c>
      <c r="D46" s="24">
        <v>62553</v>
      </c>
      <c r="E46" s="22">
        <v>829.327674</v>
      </c>
      <c r="F46" s="23">
        <v>0.31191366731328302</v>
      </c>
    </row>
    <row r="47" spans="1:9" x14ac:dyDescent="0.2">
      <c r="A47" s="21" t="s">
        <v>781</v>
      </c>
      <c r="B47" s="21" t="s">
        <v>780</v>
      </c>
      <c r="C47" s="21" t="s">
        <v>117</v>
      </c>
      <c r="D47" s="24">
        <v>63500</v>
      </c>
      <c r="E47" s="22">
        <v>735.42525000000001</v>
      </c>
      <c r="F47" s="23">
        <v>0.27659656605440602</v>
      </c>
    </row>
    <row r="48" spans="1:9" x14ac:dyDescent="0.2">
      <c r="A48" s="20" t="s">
        <v>29</v>
      </c>
      <c r="B48" s="20"/>
      <c r="C48" s="20"/>
      <c r="D48" s="20"/>
      <c r="E48" s="25">
        <f>SUM(E7:E47)</f>
        <v>254736.65736899988</v>
      </c>
      <c r="F48" s="26">
        <f>SUM(F7:F47)</f>
        <v>95.807540843128862</v>
      </c>
      <c r="G48" s="14"/>
      <c r="H48" s="14"/>
      <c r="I48" s="14"/>
    </row>
    <row r="49" spans="1:9" x14ac:dyDescent="0.2">
      <c r="A49" s="21"/>
      <c r="B49" s="21"/>
      <c r="C49" s="21"/>
      <c r="D49" s="21"/>
      <c r="E49" s="22"/>
      <c r="F49" s="23"/>
    </row>
    <row r="50" spans="1:9" x14ac:dyDescent="0.2">
      <c r="A50" s="20" t="s">
        <v>39</v>
      </c>
      <c r="B50" s="20"/>
      <c r="C50" s="20"/>
      <c r="D50" s="20"/>
      <c r="E50" s="25">
        <f>E48</f>
        <v>254736.65736899988</v>
      </c>
      <c r="F50" s="26">
        <f>F48</f>
        <v>95.807540843128862</v>
      </c>
      <c r="G50" s="14"/>
      <c r="H50" s="14"/>
      <c r="I50" s="14"/>
    </row>
    <row r="51" spans="1:9" x14ac:dyDescent="0.2">
      <c r="A51" s="20"/>
      <c r="B51" s="20"/>
      <c r="C51" s="20"/>
      <c r="D51" s="20"/>
      <c r="E51" s="25"/>
      <c r="F51" s="26"/>
      <c r="G51" s="14"/>
      <c r="H51" s="14"/>
      <c r="I51" s="14"/>
    </row>
    <row r="52" spans="1:9" x14ac:dyDescent="0.2">
      <c r="A52" s="20" t="s">
        <v>41</v>
      </c>
      <c r="B52" s="20"/>
      <c r="C52" s="20"/>
      <c r="D52" s="20"/>
      <c r="E52" s="25">
        <f>E54-(E48)</f>
        <v>11147.06652920015</v>
      </c>
      <c r="F52" s="26">
        <f>F54-(F48)</f>
        <v>4.1924591568711378</v>
      </c>
      <c r="G52" s="14"/>
      <c r="H52" s="14"/>
      <c r="I52" s="14"/>
    </row>
    <row r="53" spans="1:9" x14ac:dyDescent="0.2">
      <c r="A53" s="20"/>
      <c r="B53" s="20"/>
      <c r="C53" s="20"/>
      <c r="D53" s="20"/>
      <c r="E53" s="25"/>
      <c r="F53" s="26"/>
      <c r="G53" s="14"/>
      <c r="H53" s="14"/>
      <c r="I53" s="14"/>
    </row>
    <row r="54" spans="1:9" x14ac:dyDescent="0.2">
      <c r="A54" s="27" t="s">
        <v>40</v>
      </c>
      <c r="B54" s="27"/>
      <c r="C54" s="27"/>
      <c r="D54" s="27"/>
      <c r="E54" s="28">
        <v>265883.72389820003</v>
      </c>
      <c r="F54" s="29">
        <v>100</v>
      </c>
      <c r="G54" s="14"/>
      <c r="H54" s="14"/>
      <c r="I54" s="14"/>
    </row>
    <row r="56" spans="1:9" x14ac:dyDescent="0.2">
      <c r="A56" s="7" t="s">
        <v>1335</v>
      </c>
    </row>
    <row r="57" spans="1:9" x14ac:dyDescent="0.2">
      <c r="A57" s="14" t="s">
        <v>43</v>
      </c>
    </row>
    <row r="58" spans="1:9" x14ac:dyDescent="0.2">
      <c r="A58" s="14" t="s">
        <v>44</v>
      </c>
    </row>
    <row r="59" spans="1:9" x14ac:dyDescent="0.2">
      <c r="A59" s="14" t="s">
        <v>45</v>
      </c>
      <c r="B59" s="14"/>
      <c r="C59" s="30" t="s">
        <v>47</v>
      </c>
      <c r="D59" s="14" t="s">
        <v>46</v>
      </c>
    </row>
    <row r="60" spans="1:9" x14ac:dyDescent="0.2">
      <c r="A60" s="7" t="s">
        <v>48</v>
      </c>
      <c r="C60" s="31">
        <v>147.20689999999999</v>
      </c>
      <c r="D60" s="31">
        <v>130.8235</v>
      </c>
    </row>
    <row r="61" spans="1:9" x14ac:dyDescent="0.2">
      <c r="A61" s="7" t="s">
        <v>49</v>
      </c>
      <c r="C61" s="31">
        <v>50.269599999999997</v>
      </c>
      <c r="D61" s="31">
        <v>40.906300000000002</v>
      </c>
    </row>
    <row r="62" spans="1:9" x14ac:dyDescent="0.2">
      <c r="A62" s="7" t="s">
        <v>50</v>
      </c>
      <c r="C62" s="31">
        <v>167.57679999999999</v>
      </c>
      <c r="D62" s="31">
        <v>149.7184</v>
      </c>
    </row>
    <row r="63" spans="1:9" x14ac:dyDescent="0.2">
      <c r="A63" s="7" t="s">
        <v>51</v>
      </c>
      <c r="C63" s="31">
        <v>60.146599999999999</v>
      </c>
      <c r="D63" s="31">
        <v>49.160899999999998</v>
      </c>
    </row>
    <row r="65" spans="1:4" x14ac:dyDescent="0.2">
      <c r="A65" s="14" t="s">
        <v>53</v>
      </c>
    </row>
    <row r="66" spans="1:4" x14ac:dyDescent="0.2">
      <c r="A66" s="85" t="s">
        <v>57</v>
      </c>
      <c r="B66" s="86"/>
      <c r="C66" s="33" t="s">
        <v>58</v>
      </c>
    </row>
    <row r="67" spans="1:4" x14ac:dyDescent="0.2">
      <c r="A67" s="80" t="s">
        <v>49</v>
      </c>
      <c r="B67" s="81"/>
      <c r="C67" s="34">
        <v>4</v>
      </c>
    </row>
    <row r="68" spans="1:4" x14ac:dyDescent="0.2">
      <c r="A68" s="80" t="s">
        <v>51</v>
      </c>
      <c r="B68" s="81"/>
      <c r="C68" s="34">
        <v>4.8499999999999996</v>
      </c>
    </row>
    <row r="69" spans="1:4" x14ac:dyDescent="0.2">
      <c r="A69" s="7" t="s">
        <v>59</v>
      </c>
    </row>
    <row r="70" spans="1:4" x14ac:dyDescent="0.2">
      <c r="A70" s="7" t="s">
        <v>52</v>
      </c>
    </row>
    <row r="72" spans="1:4" x14ac:dyDescent="0.2">
      <c r="A72" s="14" t="s">
        <v>348</v>
      </c>
      <c r="D72" s="52">
        <v>0.126</v>
      </c>
    </row>
    <row r="74" spans="1:4" x14ac:dyDescent="0.2">
      <c r="A74" s="88" t="s">
        <v>56</v>
      </c>
      <c r="B74" s="88"/>
      <c r="C74" s="88"/>
      <c r="D74" s="30" t="s">
        <v>54</v>
      </c>
    </row>
    <row r="76" spans="1:4" x14ac:dyDescent="0.2">
      <c r="A76" s="14" t="s">
        <v>943</v>
      </c>
    </row>
    <row r="77" spans="1:4" x14ac:dyDescent="0.2">
      <c r="A77" s="64"/>
    </row>
    <row r="78" spans="1:4" x14ac:dyDescent="0.2">
      <c r="A78" s="63" t="s">
        <v>948</v>
      </c>
    </row>
    <row r="79" spans="1:4" x14ac:dyDescent="0.2">
      <c r="A79" s="65"/>
    </row>
    <row r="80" spans="1:4" x14ac:dyDescent="0.2">
      <c r="A80" s="66"/>
    </row>
    <row r="81" spans="1:1" x14ac:dyDescent="0.2">
      <c r="A81" s="66"/>
    </row>
    <row r="82" spans="1:1" x14ac:dyDescent="0.2">
      <c r="A82" s="66"/>
    </row>
    <row r="83" spans="1:1" x14ac:dyDescent="0.2">
      <c r="A83" s="66"/>
    </row>
    <row r="84" spans="1:1" x14ac:dyDescent="0.2">
      <c r="A84" s="66"/>
    </row>
    <row r="85" spans="1:1" x14ac:dyDescent="0.2">
      <c r="A85" s="66"/>
    </row>
    <row r="86" spans="1:1" x14ac:dyDescent="0.2">
      <c r="A86" s="66"/>
    </row>
    <row r="87" spans="1:1" x14ac:dyDescent="0.2">
      <c r="A87" s="66"/>
    </row>
    <row r="88" spans="1:1" x14ac:dyDescent="0.2">
      <c r="A88" s="66"/>
    </row>
    <row r="89" spans="1:1" x14ac:dyDescent="0.2">
      <c r="A89" s="66"/>
    </row>
    <row r="90" spans="1:1" x14ac:dyDescent="0.2">
      <c r="A90" s="66"/>
    </row>
    <row r="91" spans="1:1" x14ac:dyDescent="0.2">
      <c r="A91" s="66"/>
    </row>
    <row r="92" spans="1:1" x14ac:dyDescent="0.2">
      <c r="A92" s="66"/>
    </row>
    <row r="93" spans="1:1" x14ac:dyDescent="0.2">
      <c r="A93" s="66"/>
    </row>
    <row r="94" spans="1:1" x14ac:dyDescent="0.2">
      <c r="A94" s="66"/>
    </row>
    <row r="95" spans="1:1" x14ac:dyDescent="0.2">
      <c r="A95" s="66"/>
    </row>
    <row r="96" spans="1:1" x14ac:dyDescent="0.2">
      <c r="A96" s="63" t="s">
        <v>966</v>
      </c>
    </row>
    <row r="97" spans="1:1" x14ac:dyDescent="0.2">
      <c r="A97" s="66"/>
    </row>
    <row r="98" spans="1:1" x14ac:dyDescent="0.2">
      <c r="A98" s="63" t="s">
        <v>949</v>
      </c>
    </row>
    <row r="99" spans="1:1" x14ac:dyDescent="0.2">
      <c r="A99" s="66"/>
    </row>
    <row r="100" spans="1:1" x14ac:dyDescent="0.2">
      <c r="A100" s="66"/>
    </row>
    <row r="101" spans="1:1" x14ac:dyDescent="0.2">
      <c r="A101" s="66"/>
    </row>
    <row r="102" spans="1:1" x14ac:dyDescent="0.2">
      <c r="A102" s="66"/>
    </row>
    <row r="103" spans="1:1" x14ac:dyDescent="0.2">
      <c r="A103" s="66"/>
    </row>
    <row r="104" spans="1:1" x14ac:dyDescent="0.2">
      <c r="A104" s="66"/>
    </row>
    <row r="105" spans="1:1" x14ac:dyDescent="0.2">
      <c r="A105" s="66"/>
    </row>
    <row r="106" spans="1:1" x14ac:dyDescent="0.2">
      <c r="A106" s="66"/>
    </row>
    <row r="107" spans="1:1" x14ac:dyDescent="0.2">
      <c r="A107" s="66"/>
    </row>
    <row r="108" spans="1:1" x14ac:dyDescent="0.2">
      <c r="A108" s="66"/>
    </row>
    <row r="109" spans="1:1" x14ac:dyDescent="0.2">
      <c r="A109" s="66"/>
    </row>
    <row r="110" spans="1:1" x14ac:dyDescent="0.2">
      <c r="A110" s="66"/>
    </row>
    <row r="116" spans="1:1" x14ac:dyDescent="0.2">
      <c r="A116" s="7" t="s">
        <v>947</v>
      </c>
    </row>
  </sheetData>
  <mergeCells count="5">
    <mergeCell ref="A1:F1"/>
    <mergeCell ref="A66:B66"/>
    <mergeCell ref="A67:B67"/>
    <mergeCell ref="A68:B68"/>
    <mergeCell ref="A74:C74"/>
  </mergeCells>
  <conditionalFormatting sqref="F2:F3">
    <cfRule type="cellIs" dxfId="38" priority="3" stopIfTrue="1" operator="between">
      <formula>0.009</formula>
      <formula>-0.009</formula>
    </cfRule>
  </conditionalFormatting>
  <conditionalFormatting sqref="F5:F112">
    <cfRule type="cellIs" dxfId="37" priority="1" stopIfTrue="1" operator="between">
      <formula>0.009</formula>
      <formula>-0.009</formula>
    </cfRule>
  </conditionalFormatting>
  <conditionalFormatting sqref="F213:F65537">
    <cfRule type="cellIs" dxfId="36" priority="2" stopIfTrue="1" operator="between">
      <formula>0.009</formula>
      <formula>-0.009</formula>
    </cfRule>
  </conditionalFormatting>
  <hyperlinks>
    <hyperlink ref="A77" r:id="rId1" tooltip="https://www.franklintempletonindia.com/downloadsServlet/pdf/product-labels-jg9o5k7l" display="https://www.franklintempletonindia.com/downloadsServlet/pdf/product-labels-jg9o5k7l" xr:uid="{00000000-0004-0000-1B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24"/>
  <sheetViews>
    <sheetView workbookViewId="0">
      <selection sqref="A1:F1"/>
    </sheetView>
  </sheetViews>
  <sheetFormatPr defaultColWidth="9.109375" defaultRowHeight="10.199999999999999" x14ac:dyDescent="0.2"/>
  <cols>
    <col min="1" max="1" width="38.6640625" style="7" bestFit="1" customWidth="1"/>
    <col min="2" max="2" width="33.109375" style="7" bestFit="1" customWidth="1"/>
    <col min="3" max="3" width="25.5546875" style="7" bestFit="1" customWidth="1"/>
    <col min="4" max="4" width="15.109375" style="7" bestFit="1" customWidth="1"/>
    <col min="5" max="5" width="30" style="10" customWidth="1"/>
    <col min="6" max="6" width="13.5546875" style="11" bestFit="1" customWidth="1"/>
    <col min="7" max="16384" width="9.109375" style="7"/>
  </cols>
  <sheetData>
    <row r="1" spans="1:6" s="1" customFormat="1" ht="13.8" x14ac:dyDescent="0.2">
      <c r="A1" s="82" t="s">
        <v>23</v>
      </c>
      <c r="B1" s="83"/>
      <c r="C1" s="83"/>
      <c r="D1" s="83"/>
      <c r="E1" s="83"/>
      <c r="F1" s="83"/>
    </row>
    <row r="2" spans="1:6" s="1" customFormat="1" ht="11.4" x14ac:dyDescent="0.2">
      <c r="E2" s="5"/>
      <c r="F2" s="9"/>
    </row>
    <row r="3" spans="1:6" s="1" customFormat="1" ht="12" x14ac:dyDescent="0.2">
      <c r="A3" s="8" t="s">
        <v>7</v>
      </c>
      <c r="B3" s="2"/>
      <c r="C3" s="3"/>
      <c r="D3" s="3"/>
      <c r="E3" s="4"/>
      <c r="F3" s="9"/>
    </row>
    <row r="4" spans="1:6" s="1" customFormat="1" ht="28.5" customHeight="1" x14ac:dyDescent="0.2">
      <c r="A4" s="6" t="s">
        <v>2</v>
      </c>
      <c r="B4" s="6" t="s">
        <v>0</v>
      </c>
      <c r="C4" s="13" t="s">
        <v>493</v>
      </c>
      <c r="D4" s="13" t="s">
        <v>1</v>
      </c>
      <c r="E4" s="53" t="s">
        <v>6</v>
      </c>
      <c r="F4" s="12" t="s">
        <v>3</v>
      </c>
    </row>
    <row r="5" spans="1:6" x14ac:dyDescent="0.2">
      <c r="A5" s="16" t="s">
        <v>106</v>
      </c>
      <c r="B5" s="17"/>
      <c r="C5" s="17"/>
      <c r="D5" s="17"/>
      <c r="E5" s="18"/>
      <c r="F5" s="19"/>
    </row>
    <row r="6" spans="1:6" x14ac:dyDescent="0.2">
      <c r="A6" s="20" t="s">
        <v>26</v>
      </c>
      <c r="B6" s="21"/>
      <c r="C6" s="21"/>
      <c r="D6" s="21"/>
      <c r="E6" s="22"/>
      <c r="F6" s="23"/>
    </row>
    <row r="7" spans="1:6" x14ac:dyDescent="0.2">
      <c r="A7" s="21" t="s">
        <v>111</v>
      </c>
      <c r="B7" s="21" t="s">
        <v>110</v>
      </c>
      <c r="C7" s="21" t="s">
        <v>109</v>
      </c>
      <c r="D7" s="24">
        <v>103868</v>
      </c>
      <c r="E7" s="22">
        <v>1301.258304</v>
      </c>
      <c r="F7" s="23">
        <v>5.3420054527645702</v>
      </c>
    </row>
    <row r="8" spans="1:6" x14ac:dyDescent="0.2">
      <c r="A8" s="21" t="s">
        <v>108</v>
      </c>
      <c r="B8" s="21" t="s">
        <v>107</v>
      </c>
      <c r="C8" s="21" t="s">
        <v>109</v>
      </c>
      <c r="D8" s="24">
        <v>52213</v>
      </c>
      <c r="E8" s="22">
        <v>886.96833749999996</v>
      </c>
      <c r="F8" s="23">
        <v>3.6412368557338501</v>
      </c>
    </row>
    <row r="9" spans="1:6" x14ac:dyDescent="0.2">
      <c r="A9" s="21" t="s">
        <v>401</v>
      </c>
      <c r="B9" s="21" t="s">
        <v>400</v>
      </c>
      <c r="C9" s="21" t="s">
        <v>158</v>
      </c>
      <c r="D9" s="24">
        <v>85863</v>
      </c>
      <c r="E9" s="22">
        <v>656.59436100000005</v>
      </c>
      <c r="F9" s="23">
        <v>2.69549146847671</v>
      </c>
    </row>
    <row r="10" spans="1:6" x14ac:dyDescent="0.2">
      <c r="A10" s="21" t="s">
        <v>116</v>
      </c>
      <c r="B10" s="21" t="s">
        <v>115</v>
      </c>
      <c r="C10" s="21" t="s">
        <v>117</v>
      </c>
      <c r="D10" s="24">
        <v>18306</v>
      </c>
      <c r="E10" s="22">
        <v>653.04824399999995</v>
      </c>
      <c r="F10" s="23">
        <v>2.68093373132958</v>
      </c>
    </row>
    <row r="11" spans="1:6" x14ac:dyDescent="0.2">
      <c r="A11" s="21" t="s">
        <v>723</v>
      </c>
      <c r="B11" s="21" t="s">
        <v>722</v>
      </c>
      <c r="C11" s="21" t="s">
        <v>200</v>
      </c>
      <c r="D11" s="24">
        <v>32490</v>
      </c>
      <c r="E11" s="22">
        <v>588.92998499999999</v>
      </c>
      <c r="F11" s="23">
        <v>2.4177115193007501</v>
      </c>
    </row>
    <row r="12" spans="1:6" x14ac:dyDescent="0.2">
      <c r="A12" s="21" t="s">
        <v>135</v>
      </c>
      <c r="B12" s="21" t="s">
        <v>134</v>
      </c>
      <c r="C12" s="21" t="s">
        <v>136</v>
      </c>
      <c r="D12" s="24">
        <v>254199</v>
      </c>
      <c r="E12" s="22">
        <v>560.12749650000001</v>
      </c>
      <c r="F12" s="23">
        <v>2.29946977579201</v>
      </c>
    </row>
    <row r="13" spans="1:6" x14ac:dyDescent="0.2">
      <c r="A13" s="21" t="s">
        <v>816</v>
      </c>
      <c r="B13" s="21" t="s">
        <v>815</v>
      </c>
      <c r="C13" s="21" t="s">
        <v>197</v>
      </c>
      <c r="D13" s="24">
        <v>51251</v>
      </c>
      <c r="E13" s="22">
        <v>525.14337149999994</v>
      </c>
      <c r="F13" s="23">
        <v>2.1558507987328599</v>
      </c>
    </row>
    <row r="14" spans="1:6" x14ac:dyDescent="0.2">
      <c r="A14" s="21" t="s">
        <v>171</v>
      </c>
      <c r="B14" s="21" t="s">
        <v>170</v>
      </c>
      <c r="C14" s="21" t="s">
        <v>172</v>
      </c>
      <c r="D14" s="24">
        <v>81715</v>
      </c>
      <c r="E14" s="22">
        <v>521.38255749999996</v>
      </c>
      <c r="F14" s="23">
        <v>2.1404116742845698</v>
      </c>
    </row>
    <row r="15" spans="1:6" x14ac:dyDescent="0.2">
      <c r="A15" s="21" t="s">
        <v>113</v>
      </c>
      <c r="B15" s="21" t="s">
        <v>112</v>
      </c>
      <c r="C15" s="21" t="s">
        <v>114</v>
      </c>
      <c r="D15" s="24">
        <v>26515</v>
      </c>
      <c r="E15" s="22">
        <v>498.42896999999999</v>
      </c>
      <c r="F15" s="23">
        <v>2.0461811981303799</v>
      </c>
    </row>
    <row r="16" spans="1:6" x14ac:dyDescent="0.2">
      <c r="A16" s="21" t="s">
        <v>129</v>
      </c>
      <c r="B16" s="21" t="s">
        <v>128</v>
      </c>
      <c r="C16" s="21" t="s">
        <v>130</v>
      </c>
      <c r="D16" s="24">
        <v>32580</v>
      </c>
      <c r="E16" s="22">
        <v>463.93920000000003</v>
      </c>
      <c r="F16" s="23">
        <v>1.9045916775576901</v>
      </c>
    </row>
    <row r="17" spans="1:9" x14ac:dyDescent="0.2">
      <c r="A17" s="21" t="s">
        <v>152</v>
      </c>
      <c r="B17" s="21" t="s">
        <v>151</v>
      </c>
      <c r="C17" s="21" t="s">
        <v>153</v>
      </c>
      <c r="D17" s="24">
        <v>45274</v>
      </c>
      <c r="E17" s="22">
        <v>324.20711399999999</v>
      </c>
      <c r="F17" s="23">
        <v>1.3309549422195801</v>
      </c>
    </row>
    <row r="18" spans="1:9" x14ac:dyDescent="0.2">
      <c r="A18" s="21" t="s">
        <v>832</v>
      </c>
      <c r="B18" s="21" t="s">
        <v>831</v>
      </c>
      <c r="C18" s="21" t="s">
        <v>150</v>
      </c>
      <c r="D18" s="24">
        <v>9805</v>
      </c>
      <c r="E18" s="22">
        <v>320.53525500000001</v>
      </c>
      <c r="F18" s="23">
        <v>1.3158810012967901</v>
      </c>
    </row>
    <row r="19" spans="1:9" x14ac:dyDescent="0.2">
      <c r="A19" s="21" t="s">
        <v>428</v>
      </c>
      <c r="B19" s="21" t="s">
        <v>427</v>
      </c>
      <c r="C19" s="21" t="s">
        <v>144</v>
      </c>
      <c r="D19" s="24">
        <v>27401</v>
      </c>
      <c r="E19" s="22">
        <v>290.79311250000001</v>
      </c>
      <c r="F19" s="23">
        <v>1.1937817325171001</v>
      </c>
    </row>
    <row r="20" spans="1:9" x14ac:dyDescent="0.2">
      <c r="A20" s="21" t="s">
        <v>736</v>
      </c>
      <c r="B20" s="21" t="s">
        <v>735</v>
      </c>
      <c r="C20" s="21" t="s">
        <v>194</v>
      </c>
      <c r="D20" s="24">
        <v>12937</v>
      </c>
      <c r="E20" s="22">
        <v>257.37514650000003</v>
      </c>
      <c r="F20" s="23">
        <v>1.0565922475059</v>
      </c>
    </row>
    <row r="21" spans="1:9" x14ac:dyDescent="0.2">
      <c r="A21" s="21" t="s">
        <v>143</v>
      </c>
      <c r="B21" s="21" t="s">
        <v>142</v>
      </c>
      <c r="C21" s="21" t="s">
        <v>144</v>
      </c>
      <c r="D21" s="24">
        <v>3360</v>
      </c>
      <c r="E21" s="22">
        <v>228.83279999999999</v>
      </c>
      <c r="F21" s="23">
        <v>0.93941845490146703</v>
      </c>
    </row>
    <row r="22" spans="1:9" x14ac:dyDescent="0.2">
      <c r="A22" s="21" t="s">
        <v>222</v>
      </c>
      <c r="B22" s="21" t="s">
        <v>221</v>
      </c>
      <c r="C22" s="21" t="s">
        <v>223</v>
      </c>
      <c r="D22" s="24">
        <v>21799</v>
      </c>
      <c r="E22" s="22">
        <v>219.67942249999999</v>
      </c>
      <c r="F22" s="23">
        <v>0.90184144781078901</v>
      </c>
    </row>
    <row r="23" spans="1:9" x14ac:dyDescent="0.2">
      <c r="A23" s="21" t="s">
        <v>250</v>
      </c>
      <c r="B23" s="21" t="s">
        <v>249</v>
      </c>
      <c r="C23" s="21" t="s">
        <v>109</v>
      </c>
      <c r="D23" s="24">
        <v>11523</v>
      </c>
      <c r="E23" s="22">
        <v>219.08679900000001</v>
      </c>
      <c r="F23" s="23">
        <v>0.89940857344702496</v>
      </c>
    </row>
    <row r="24" spans="1:9" x14ac:dyDescent="0.2">
      <c r="A24" s="21" t="s">
        <v>214</v>
      </c>
      <c r="B24" s="21" t="s">
        <v>213</v>
      </c>
      <c r="C24" s="21" t="s">
        <v>194</v>
      </c>
      <c r="D24" s="24">
        <v>5805</v>
      </c>
      <c r="E24" s="22">
        <v>192.847905</v>
      </c>
      <c r="F24" s="23">
        <v>0.79169105541725204</v>
      </c>
    </row>
    <row r="25" spans="1:9" x14ac:dyDescent="0.2">
      <c r="A25" s="21" t="s">
        <v>299</v>
      </c>
      <c r="B25" s="21" t="s">
        <v>298</v>
      </c>
      <c r="C25" s="21" t="s">
        <v>300</v>
      </c>
      <c r="D25" s="24">
        <v>28035</v>
      </c>
      <c r="E25" s="22">
        <v>166.61200500000001</v>
      </c>
      <c r="F25" s="23">
        <v>0.68398582854003198</v>
      </c>
    </row>
    <row r="26" spans="1:9" x14ac:dyDescent="0.2">
      <c r="A26" s="20" t="s">
        <v>29</v>
      </c>
      <c r="B26" s="20"/>
      <c r="C26" s="20"/>
      <c r="D26" s="20"/>
      <c r="E26" s="25">
        <f>SUM(E7:E25)</f>
        <v>8875.7903865000026</v>
      </c>
      <c r="F26" s="26">
        <f>SUM(F7:F25)</f>
        <v>36.437439435758897</v>
      </c>
      <c r="G26" s="14"/>
      <c r="H26" s="14"/>
      <c r="I26" s="14"/>
    </row>
    <row r="27" spans="1:9" x14ac:dyDescent="0.2">
      <c r="A27" s="21"/>
      <c r="B27" s="21"/>
      <c r="C27" s="21"/>
      <c r="D27" s="21"/>
      <c r="E27" s="22"/>
      <c r="F27" s="23"/>
    </row>
    <row r="28" spans="1:9" x14ac:dyDescent="0.2">
      <c r="A28" s="20" t="s">
        <v>513</v>
      </c>
      <c r="B28" s="21"/>
      <c r="C28" s="21"/>
      <c r="D28" s="21"/>
      <c r="E28" s="22"/>
      <c r="F28" s="23"/>
    </row>
    <row r="29" spans="1:9" x14ac:dyDescent="0.2">
      <c r="A29" s="21" t="s">
        <v>840</v>
      </c>
      <c r="B29" s="21" t="s">
        <v>839</v>
      </c>
      <c r="C29" s="21" t="s">
        <v>516</v>
      </c>
      <c r="D29" s="24">
        <v>122000</v>
      </c>
      <c r="E29" s="22">
        <v>3644.6892910000001</v>
      </c>
      <c r="F29" s="23">
        <v>14.962402165892099</v>
      </c>
    </row>
    <row r="30" spans="1:9" x14ac:dyDescent="0.2">
      <c r="A30" s="21" t="s">
        <v>842</v>
      </c>
      <c r="B30" s="21" t="s">
        <v>841</v>
      </c>
      <c r="C30" s="21" t="s">
        <v>114</v>
      </c>
      <c r="D30" s="24">
        <v>25900</v>
      </c>
      <c r="E30" s="22">
        <v>1154.9570679999999</v>
      </c>
      <c r="F30" s="23">
        <v>4.74140063967267</v>
      </c>
    </row>
    <row r="31" spans="1:9" x14ac:dyDescent="0.2">
      <c r="A31" s="21" t="s">
        <v>844</v>
      </c>
      <c r="B31" s="21" t="s">
        <v>843</v>
      </c>
      <c r="C31" s="21" t="s">
        <v>516</v>
      </c>
      <c r="D31" s="24">
        <v>23765</v>
      </c>
      <c r="E31" s="22">
        <v>743.42422350000004</v>
      </c>
      <c r="F31" s="23">
        <v>3.0519507490914499</v>
      </c>
    </row>
    <row r="32" spans="1:9" x14ac:dyDescent="0.2">
      <c r="A32" s="21" t="s">
        <v>846</v>
      </c>
      <c r="B32" s="21" t="s">
        <v>845</v>
      </c>
      <c r="C32" s="21" t="s">
        <v>136</v>
      </c>
      <c r="D32" s="24">
        <v>68604</v>
      </c>
      <c r="E32" s="22">
        <v>673.31035599999996</v>
      </c>
      <c r="F32" s="23">
        <v>2.76411499707506</v>
      </c>
    </row>
    <row r="33" spans="1:6" x14ac:dyDescent="0.2">
      <c r="A33" s="21" t="s">
        <v>515</v>
      </c>
      <c r="B33" s="21" t="s">
        <v>514</v>
      </c>
      <c r="C33" s="21" t="s">
        <v>516</v>
      </c>
      <c r="D33" s="24">
        <v>17000</v>
      </c>
      <c r="E33" s="22">
        <v>655.52817789999995</v>
      </c>
      <c r="F33" s="23">
        <v>2.6911145081788601</v>
      </c>
    </row>
    <row r="34" spans="1:6" x14ac:dyDescent="0.2">
      <c r="A34" s="21" t="s">
        <v>848</v>
      </c>
      <c r="B34" s="21" t="s">
        <v>847</v>
      </c>
      <c r="C34" s="21" t="s">
        <v>172</v>
      </c>
      <c r="D34" s="24">
        <v>101600</v>
      </c>
      <c r="E34" s="22">
        <v>612.63048370000001</v>
      </c>
      <c r="F34" s="23">
        <v>2.5150082611539601</v>
      </c>
    </row>
    <row r="35" spans="1:6" x14ac:dyDescent="0.2">
      <c r="A35" s="21" t="s">
        <v>850</v>
      </c>
      <c r="B35" s="21" t="s">
        <v>849</v>
      </c>
      <c r="C35" s="21" t="s">
        <v>519</v>
      </c>
      <c r="D35" s="24">
        <v>14818</v>
      </c>
      <c r="E35" s="22">
        <v>593.6007449</v>
      </c>
      <c r="F35" s="23">
        <v>2.43688620950457</v>
      </c>
    </row>
    <row r="36" spans="1:6" x14ac:dyDescent="0.2">
      <c r="A36" s="21" t="s">
        <v>852</v>
      </c>
      <c r="B36" s="21" t="s">
        <v>851</v>
      </c>
      <c r="C36" s="21" t="s">
        <v>136</v>
      </c>
      <c r="D36" s="24">
        <v>32990</v>
      </c>
      <c r="E36" s="22">
        <v>543.42006690000005</v>
      </c>
      <c r="F36" s="23">
        <v>2.2308814103994301</v>
      </c>
    </row>
    <row r="37" spans="1:6" x14ac:dyDescent="0.2">
      <c r="A37" s="21" t="s">
        <v>854</v>
      </c>
      <c r="B37" s="21" t="s">
        <v>853</v>
      </c>
      <c r="C37" s="21" t="s">
        <v>194</v>
      </c>
      <c r="D37" s="24">
        <v>16700</v>
      </c>
      <c r="E37" s="22">
        <v>512.65339349999999</v>
      </c>
      <c r="F37" s="23">
        <v>2.10457617448969</v>
      </c>
    </row>
    <row r="38" spans="1:6" x14ac:dyDescent="0.2">
      <c r="A38" s="21" t="s">
        <v>856</v>
      </c>
      <c r="B38" s="21" t="s">
        <v>855</v>
      </c>
      <c r="C38" s="21" t="s">
        <v>516</v>
      </c>
      <c r="D38" s="24">
        <v>4247</v>
      </c>
      <c r="E38" s="22">
        <v>505.05560750000001</v>
      </c>
      <c r="F38" s="23">
        <v>2.07338527709739</v>
      </c>
    </row>
    <row r="39" spans="1:6" x14ac:dyDescent="0.2">
      <c r="A39" s="21" t="s">
        <v>533</v>
      </c>
      <c r="B39" s="21" t="s">
        <v>532</v>
      </c>
      <c r="C39" s="21" t="s">
        <v>153</v>
      </c>
      <c r="D39" s="24">
        <v>4104</v>
      </c>
      <c r="E39" s="22">
        <v>504.71030810000002</v>
      </c>
      <c r="F39" s="23">
        <v>2.07196773280817</v>
      </c>
    </row>
    <row r="40" spans="1:6" x14ac:dyDescent="0.2">
      <c r="A40" s="21" t="s">
        <v>858</v>
      </c>
      <c r="B40" s="21" t="s">
        <v>857</v>
      </c>
      <c r="C40" s="21" t="s">
        <v>136</v>
      </c>
      <c r="D40" s="24">
        <v>2649000</v>
      </c>
      <c r="E40" s="22">
        <v>403.98883280000001</v>
      </c>
      <c r="F40" s="23">
        <v>1.6584797507456199</v>
      </c>
    </row>
    <row r="41" spans="1:6" x14ac:dyDescent="0.2">
      <c r="A41" s="21" t="s">
        <v>860</v>
      </c>
      <c r="B41" s="21" t="s">
        <v>859</v>
      </c>
      <c r="C41" s="21" t="s">
        <v>109</v>
      </c>
      <c r="D41" s="24">
        <v>14140</v>
      </c>
      <c r="E41" s="22">
        <v>402.97593610000001</v>
      </c>
      <c r="F41" s="23">
        <v>1.65432154504745</v>
      </c>
    </row>
    <row r="42" spans="1:6" x14ac:dyDescent="0.2">
      <c r="A42" s="21" t="s">
        <v>862</v>
      </c>
      <c r="B42" s="21" t="s">
        <v>861</v>
      </c>
      <c r="C42" s="21" t="s">
        <v>109</v>
      </c>
      <c r="D42" s="24">
        <v>793900</v>
      </c>
      <c r="E42" s="22">
        <v>398.66041619999999</v>
      </c>
      <c r="F42" s="23">
        <v>1.6366052078940601</v>
      </c>
    </row>
    <row r="43" spans="1:6" x14ac:dyDescent="0.2">
      <c r="A43" s="21" t="s">
        <v>864</v>
      </c>
      <c r="B43" s="21" t="s">
        <v>863</v>
      </c>
      <c r="C43" s="21" t="s">
        <v>109</v>
      </c>
      <c r="D43" s="24">
        <v>81500</v>
      </c>
      <c r="E43" s="22">
        <v>386.35078290000001</v>
      </c>
      <c r="F43" s="23">
        <v>1.5860709457817701</v>
      </c>
    </row>
    <row r="44" spans="1:6" x14ac:dyDescent="0.2">
      <c r="A44" s="21" t="s">
        <v>866</v>
      </c>
      <c r="B44" s="21" t="s">
        <v>865</v>
      </c>
      <c r="C44" s="21" t="s">
        <v>130</v>
      </c>
      <c r="D44" s="24">
        <v>419900</v>
      </c>
      <c r="E44" s="22">
        <v>331.36709139999999</v>
      </c>
      <c r="F44" s="23">
        <v>1.36034852087717</v>
      </c>
    </row>
    <row r="45" spans="1:6" x14ac:dyDescent="0.2">
      <c r="A45" s="21" t="s">
        <v>868</v>
      </c>
      <c r="B45" s="21" t="s">
        <v>867</v>
      </c>
      <c r="C45" s="21" t="s">
        <v>205</v>
      </c>
      <c r="D45" s="24">
        <v>210000</v>
      </c>
      <c r="E45" s="22">
        <v>315.10711950000001</v>
      </c>
      <c r="F45" s="23">
        <v>1.29359708629682</v>
      </c>
    </row>
    <row r="46" spans="1:6" x14ac:dyDescent="0.2">
      <c r="A46" s="21" t="s">
        <v>870</v>
      </c>
      <c r="B46" s="21" t="s">
        <v>869</v>
      </c>
      <c r="C46" s="21" t="s">
        <v>158</v>
      </c>
      <c r="D46" s="24">
        <v>3022</v>
      </c>
      <c r="E46" s="22">
        <v>286.01480409999999</v>
      </c>
      <c r="F46" s="23">
        <v>1.1741655276104099</v>
      </c>
    </row>
    <row r="47" spans="1:6" x14ac:dyDescent="0.2">
      <c r="A47" s="21" t="s">
        <v>872</v>
      </c>
      <c r="B47" s="21" t="s">
        <v>871</v>
      </c>
      <c r="C47" s="21" t="s">
        <v>167</v>
      </c>
      <c r="D47" s="24">
        <v>31300</v>
      </c>
      <c r="E47" s="22">
        <v>276.21385959999998</v>
      </c>
      <c r="F47" s="23">
        <v>1.13393008872768</v>
      </c>
    </row>
    <row r="48" spans="1:6" x14ac:dyDescent="0.2">
      <c r="A48" s="21" t="s">
        <v>874</v>
      </c>
      <c r="B48" s="21" t="s">
        <v>873</v>
      </c>
      <c r="C48" s="21" t="s">
        <v>109</v>
      </c>
      <c r="D48" s="24">
        <v>131050</v>
      </c>
      <c r="E48" s="22">
        <v>267.23984180000002</v>
      </c>
      <c r="F48" s="23">
        <v>1.0970894000854301</v>
      </c>
    </row>
    <row r="49" spans="1:9" x14ac:dyDescent="0.2">
      <c r="A49" s="21" t="s">
        <v>876</v>
      </c>
      <c r="B49" s="21" t="s">
        <v>875</v>
      </c>
      <c r="C49" s="21" t="s">
        <v>265</v>
      </c>
      <c r="D49" s="24">
        <v>55400</v>
      </c>
      <c r="E49" s="22">
        <v>260.12796930000002</v>
      </c>
      <c r="F49" s="23">
        <v>1.06789330461569</v>
      </c>
    </row>
    <row r="50" spans="1:9" x14ac:dyDescent="0.2">
      <c r="A50" s="21" t="s">
        <v>523</v>
      </c>
      <c r="B50" s="21" t="s">
        <v>522</v>
      </c>
      <c r="C50" s="21" t="s">
        <v>237</v>
      </c>
      <c r="D50" s="24">
        <v>53000</v>
      </c>
      <c r="E50" s="22">
        <v>251.1037469</v>
      </c>
      <c r="F50" s="23">
        <v>1.03084651296828</v>
      </c>
    </row>
    <row r="51" spans="1:9" x14ac:dyDescent="0.2">
      <c r="A51" s="21" t="s">
        <v>878</v>
      </c>
      <c r="B51" s="21" t="s">
        <v>877</v>
      </c>
      <c r="C51" s="21" t="s">
        <v>109</v>
      </c>
      <c r="D51" s="24">
        <v>985100</v>
      </c>
      <c r="E51" s="22">
        <v>220.90130189999999</v>
      </c>
      <c r="F51" s="23">
        <v>0.90685758211506595</v>
      </c>
    </row>
    <row r="52" spans="1:9" x14ac:dyDescent="0.2">
      <c r="A52" s="21" t="s">
        <v>880</v>
      </c>
      <c r="B52" s="21" t="s">
        <v>879</v>
      </c>
      <c r="C52" s="21" t="s">
        <v>144</v>
      </c>
      <c r="D52" s="24">
        <v>313200</v>
      </c>
      <c r="E52" s="22">
        <v>189.31068239999999</v>
      </c>
      <c r="F52" s="23">
        <v>0.77716983210689405</v>
      </c>
    </row>
    <row r="53" spans="1:9" x14ac:dyDescent="0.2">
      <c r="A53" s="21" t="s">
        <v>882</v>
      </c>
      <c r="B53" s="21" t="s">
        <v>881</v>
      </c>
      <c r="C53" s="21" t="s">
        <v>153</v>
      </c>
      <c r="D53" s="24">
        <v>2804</v>
      </c>
      <c r="E53" s="22">
        <v>170.74413050000001</v>
      </c>
      <c r="F53" s="23">
        <v>0.70094928374693</v>
      </c>
    </row>
    <row r="54" spans="1:9" x14ac:dyDescent="0.2">
      <c r="A54" s="21" t="s">
        <v>884</v>
      </c>
      <c r="B54" s="21" t="s">
        <v>883</v>
      </c>
      <c r="C54" s="21" t="s">
        <v>158</v>
      </c>
      <c r="D54" s="24">
        <v>270787</v>
      </c>
      <c r="E54" s="22">
        <v>167.15699599999999</v>
      </c>
      <c r="F54" s="23">
        <v>0.68622315904140796</v>
      </c>
    </row>
    <row r="55" spans="1:9" x14ac:dyDescent="0.2">
      <c r="A55" s="21" t="s">
        <v>886</v>
      </c>
      <c r="B55" s="21" t="s">
        <v>885</v>
      </c>
      <c r="C55" s="21" t="s">
        <v>158</v>
      </c>
      <c r="D55" s="24">
        <v>2350</v>
      </c>
      <c r="E55" s="22">
        <v>143.13754800000001</v>
      </c>
      <c r="F55" s="23">
        <v>0.58761704694669903</v>
      </c>
    </row>
    <row r="56" spans="1:9" x14ac:dyDescent="0.2">
      <c r="A56" s="21" t="s">
        <v>888</v>
      </c>
      <c r="B56" s="21" t="s">
        <v>887</v>
      </c>
      <c r="C56" s="21" t="s">
        <v>212</v>
      </c>
      <c r="D56" s="24">
        <v>23600</v>
      </c>
      <c r="E56" s="22">
        <v>138.69197980000001</v>
      </c>
      <c r="F56" s="23">
        <v>0.56936682753058798</v>
      </c>
    </row>
    <row r="57" spans="1:9" x14ac:dyDescent="0.2">
      <c r="A57" s="21" t="s">
        <v>890</v>
      </c>
      <c r="B57" s="21" t="s">
        <v>889</v>
      </c>
      <c r="C57" s="21" t="s">
        <v>200</v>
      </c>
      <c r="D57" s="24">
        <v>327400</v>
      </c>
      <c r="E57" s="22">
        <v>108.20050430000001</v>
      </c>
      <c r="F57" s="23">
        <v>0.444191350929874</v>
      </c>
    </row>
    <row r="58" spans="1:9" x14ac:dyDescent="0.2">
      <c r="A58" s="21" t="s">
        <v>892</v>
      </c>
      <c r="B58" s="21" t="s">
        <v>891</v>
      </c>
      <c r="C58" s="21" t="s">
        <v>136</v>
      </c>
      <c r="D58" s="24">
        <v>4500</v>
      </c>
      <c r="E58" s="22">
        <v>52.317785200000003</v>
      </c>
      <c r="F58" s="23">
        <v>0.21477818274500399</v>
      </c>
    </row>
    <row r="59" spans="1:9" x14ac:dyDescent="0.2">
      <c r="A59" s="21" t="s">
        <v>894</v>
      </c>
      <c r="B59" s="21" t="s">
        <v>893</v>
      </c>
      <c r="C59" s="21" t="s">
        <v>167</v>
      </c>
      <c r="D59" s="24">
        <v>8400</v>
      </c>
      <c r="E59" s="22">
        <v>35.758822700000003</v>
      </c>
      <c r="F59" s="23">
        <v>0.14679931360333601</v>
      </c>
    </row>
    <row r="60" spans="1:9" x14ac:dyDescent="0.2">
      <c r="A60" s="21" t="s">
        <v>895</v>
      </c>
      <c r="B60" s="21" t="s">
        <v>875</v>
      </c>
      <c r="C60" s="21" t="s">
        <v>265</v>
      </c>
      <c r="D60" s="24">
        <v>9600</v>
      </c>
      <c r="E60" s="22">
        <v>35.425376100000001</v>
      </c>
      <c r="F60" s="23">
        <v>0.145430428156127</v>
      </c>
    </row>
    <row r="61" spans="1:9" x14ac:dyDescent="0.2">
      <c r="A61" s="20" t="s">
        <v>29</v>
      </c>
      <c r="B61" s="20"/>
      <c r="C61" s="20"/>
      <c r="D61" s="20"/>
      <c r="E61" s="25">
        <f>SUM(E28:E60)</f>
        <v>14984.775248500002</v>
      </c>
      <c r="F61" s="26">
        <f>SUM(F28:F60)</f>
        <v>61.516419022935658</v>
      </c>
      <c r="G61" s="14"/>
      <c r="H61" s="14"/>
      <c r="I61" s="14"/>
    </row>
    <row r="62" spans="1:9" x14ac:dyDescent="0.2">
      <c r="A62" s="21"/>
      <c r="B62" s="21"/>
      <c r="C62" s="21"/>
      <c r="D62" s="21"/>
      <c r="E62" s="22"/>
      <c r="F62" s="23"/>
    </row>
    <row r="63" spans="1:9" x14ac:dyDescent="0.2">
      <c r="A63" s="20" t="s">
        <v>39</v>
      </c>
      <c r="B63" s="20"/>
      <c r="C63" s="20"/>
      <c r="D63" s="20"/>
      <c r="E63" s="25">
        <f>E26+E61</f>
        <v>23860.565635000006</v>
      </c>
      <c r="F63" s="26">
        <f>F26+F61</f>
        <v>97.953858458694555</v>
      </c>
      <c r="G63" s="14"/>
      <c r="H63" s="14"/>
      <c r="I63" s="14"/>
    </row>
    <row r="64" spans="1:9" x14ac:dyDescent="0.2">
      <c r="A64" s="20"/>
      <c r="B64" s="20"/>
      <c r="C64" s="20"/>
      <c r="D64" s="20"/>
      <c r="E64" s="25"/>
      <c r="F64" s="26"/>
      <c r="G64" s="14"/>
      <c r="H64" s="14"/>
      <c r="I64" s="14"/>
    </row>
    <row r="65" spans="1:9" x14ac:dyDescent="0.2">
      <c r="A65" s="20" t="s">
        <v>41</v>
      </c>
      <c r="B65" s="20"/>
      <c r="C65" s="20"/>
      <c r="D65" s="20"/>
      <c r="E65" s="25">
        <f>E67-(E26+E61)</f>
        <v>498.41930999999386</v>
      </c>
      <c r="F65" s="26">
        <f>F67-(F26+F61)</f>
        <v>2.0461415413054453</v>
      </c>
      <c r="G65" s="14"/>
      <c r="H65" s="14"/>
      <c r="I65" s="14"/>
    </row>
    <row r="66" spans="1:9" x14ac:dyDescent="0.2">
      <c r="A66" s="20"/>
      <c r="B66" s="20"/>
      <c r="C66" s="20"/>
      <c r="D66" s="20"/>
      <c r="E66" s="25"/>
      <c r="F66" s="26"/>
      <c r="G66" s="14"/>
      <c r="H66" s="14"/>
      <c r="I66" s="14"/>
    </row>
    <row r="67" spans="1:9" x14ac:dyDescent="0.2">
      <c r="A67" s="27" t="s">
        <v>40</v>
      </c>
      <c r="B67" s="27"/>
      <c r="C67" s="27"/>
      <c r="D67" s="27"/>
      <c r="E67" s="28">
        <v>24358.984945</v>
      </c>
      <c r="F67" s="29">
        <v>100</v>
      </c>
      <c r="G67" s="14"/>
      <c r="H67" s="14"/>
      <c r="I67" s="14"/>
    </row>
    <row r="69" spans="1:9" x14ac:dyDescent="0.2">
      <c r="A69" s="14" t="s">
        <v>43</v>
      </c>
    </row>
    <row r="70" spans="1:9" x14ac:dyDescent="0.2">
      <c r="A70" s="14" t="s">
        <v>44</v>
      </c>
    </row>
    <row r="71" spans="1:9" x14ac:dyDescent="0.2">
      <c r="A71" s="14" t="s">
        <v>45</v>
      </c>
      <c r="B71" s="14"/>
      <c r="C71" s="30" t="s">
        <v>47</v>
      </c>
      <c r="D71" s="14" t="s">
        <v>46</v>
      </c>
    </row>
    <row r="72" spans="1:9" x14ac:dyDescent="0.2">
      <c r="A72" s="7" t="s">
        <v>48</v>
      </c>
      <c r="C72" s="31">
        <v>27.968499999999999</v>
      </c>
      <c r="D72" s="31">
        <v>28.319199999999999</v>
      </c>
    </row>
    <row r="73" spans="1:9" x14ac:dyDescent="0.2">
      <c r="A73" s="7" t="s">
        <v>49</v>
      </c>
      <c r="C73" s="31">
        <v>13.201700000000001</v>
      </c>
      <c r="D73" s="31">
        <v>13.3672</v>
      </c>
    </row>
    <row r="74" spans="1:9" x14ac:dyDescent="0.2">
      <c r="A74" s="7" t="s">
        <v>50</v>
      </c>
      <c r="C74" s="31">
        <v>30.330100000000002</v>
      </c>
      <c r="D74" s="31">
        <v>30.841999999999999</v>
      </c>
    </row>
    <row r="75" spans="1:9" x14ac:dyDescent="0.2">
      <c r="A75" s="7" t="s">
        <v>51</v>
      </c>
      <c r="C75" s="31">
        <v>13.890599999999999</v>
      </c>
      <c r="D75" s="31">
        <v>14.1242</v>
      </c>
    </row>
    <row r="77" spans="1:9" x14ac:dyDescent="0.2">
      <c r="A77" s="7" t="s">
        <v>52</v>
      </c>
    </row>
    <row r="79" spans="1:9" x14ac:dyDescent="0.2">
      <c r="A79" s="14" t="s">
        <v>53</v>
      </c>
      <c r="D79" s="30" t="s">
        <v>54</v>
      </c>
    </row>
    <row r="81" spans="1:4" x14ac:dyDescent="0.2">
      <c r="A81" s="14" t="s">
        <v>348</v>
      </c>
      <c r="D81" s="52">
        <v>0.1196</v>
      </c>
    </row>
    <row r="83" spans="1:4" x14ac:dyDescent="0.2">
      <c r="A83" s="88" t="s">
        <v>56</v>
      </c>
      <c r="B83" s="88"/>
      <c r="C83" s="88"/>
      <c r="D83" s="30" t="s">
        <v>54</v>
      </c>
    </row>
    <row r="85" spans="1:4" x14ac:dyDescent="0.2">
      <c r="A85" s="14" t="s">
        <v>943</v>
      </c>
    </row>
    <row r="86" spans="1:4" x14ac:dyDescent="0.2">
      <c r="A86" s="64"/>
    </row>
    <row r="87" spans="1:4" x14ac:dyDescent="0.2">
      <c r="A87" s="63" t="s">
        <v>948</v>
      </c>
    </row>
    <row r="88" spans="1:4" x14ac:dyDescent="0.2">
      <c r="A88" s="65"/>
    </row>
    <row r="89" spans="1:4" x14ac:dyDescent="0.2">
      <c r="A89" s="66"/>
    </row>
    <row r="90" spans="1:4" x14ac:dyDescent="0.2">
      <c r="A90" s="66"/>
    </row>
    <row r="91" spans="1:4" x14ac:dyDescent="0.2">
      <c r="A91" s="66"/>
    </row>
    <row r="92" spans="1:4" x14ac:dyDescent="0.2">
      <c r="A92" s="66"/>
    </row>
    <row r="93" spans="1:4" x14ac:dyDescent="0.2">
      <c r="A93" s="66"/>
    </row>
    <row r="94" spans="1:4" x14ac:dyDescent="0.2">
      <c r="A94" s="66"/>
    </row>
    <row r="95" spans="1:4" x14ac:dyDescent="0.2">
      <c r="A95" s="66"/>
    </row>
    <row r="96" spans="1:4" x14ac:dyDescent="0.2">
      <c r="A96" s="66"/>
    </row>
    <row r="97" spans="1:1" x14ac:dyDescent="0.2">
      <c r="A97" s="66"/>
    </row>
    <row r="98" spans="1:1" x14ac:dyDescent="0.2">
      <c r="A98" s="66"/>
    </row>
    <row r="99" spans="1:1" x14ac:dyDescent="0.2">
      <c r="A99" s="66"/>
    </row>
    <row r="100" spans="1:1" x14ac:dyDescent="0.2">
      <c r="A100" s="66"/>
    </row>
    <row r="101" spans="1:1" x14ac:dyDescent="0.2">
      <c r="A101" s="66"/>
    </row>
    <row r="102" spans="1:1" x14ac:dyDescent="0.2">
      <c r="A102" s="66"/>
    </row>
    <row r="103" spans="1:1" x14ac:dyDescent="0.2">
      <c r="A103" s="66"/>
    </row>
    <row r="104" spans="1:1" x14ac:dyDescent="0.2">
      <c r="A104" s="66"/>
    </row>
    <row r="105" spans="1:1" x14ac:dyDescent="0.2">
      <c r="A105" s="63" t="s">
        <v>967</v>
      </c>
    </row>
    <row r="106" spans="1:1" x14ac:dyDescent="0.2">
      <c r="A106" s="66"/>
    </row>
    <row r="107" spans="1:1" x14ac:dyDescent="0.2">
      <c r="A107" s="63" t="s">
        <v>949</v>
      </c>
    </row>
    <row r="108" spans="1:1" x14ac:dyDescent="0.2">
      <c r="A108" s="66"/>
    </row>
    <row r="109" spans="1:1" x14ac:dyDescent="0.2">
      <c r="A109" s="66"/>
    </row>
    <row r="110" spans="1:1" x14ac:dyDescent="0.2">
      <c r="A110" s="66"/>
    </row>
    <row r="111" spans="1:1" x14ac:dyDescent="0.2">
      <c r="A111" s="66"/>
    </row>
    <row r="112" spans="1:1" x14ac:dyDescent="0.2">
      <c r="A112" s="66"/>
    </row>
    <row r="113" spans="1:1" x14ac:dyDescent="0.2">
      <c r="A113" s="66"/>
    </row>
    <row r="114" spans="1:1" x14ac:dyDescent="0.2">
      <c r="A114" s="66"/>
    </row>
    <row r="115" spans="1:1" x14ac:dyDescent="0.2">
      <c r="A115" s="66"/>
    </row>
    <row r="116" spans="1:1" x14ac:dyDescent="0.2">
      <c r="A116" s="66"/>
    </row>
    <row r="117" spans="1:1" x14ac:dyDescent="0.2">
      <c r="A117" s="66"/>
    </row>
    <row r="118" spans="1:1" x14ac:dyDescent="0.2">
      <c r="A118" s="66"/>
    </row>
    <row r="119" spans="1:1" x14ac:dyDescent="0.2">
      <c r="A119" s="66"/>
    </row>
    <row r="124" spans="1:1" x14ac:dyDescent="0.2">
      <c r="A124" s="7" t="s">
        <v>947</v>
      </c>
    </row>
  </sheetData>
  <mergeCells count="2">
    <mergeCell ref="A1:F1"/>
    <mergeCell ref="A83:C83"/>
  </mergeCells>
  <conditionalFormatting sqref="F2:F3">
    <cfRule type="cellIs" dxfId="35" priority="3" stopIfTrue="1" operator="between">
      <formula>0.009</formula>
      <formula>-0.009</formula>
    </cfRule>
  </conditionalFormatting>
  <conditionalFormatting sqref="F5:F121">
    <cfRule type="cellIs" dxfId="34" priority="1" stopIfTrue="1" operator="between">
      <formula>0.009</formula>
      <formula>-0.009</formula>
    </cfRule>
  </conditionalFormatting>
  <conditionalFormatting sqref="F222:F65536">
    <cfRule type="cellIs" dxfId="33" priority="2" stopIfTrue="1" operator="between">
      <formula>0.009</formula>
      <formula>-0.009</formula>
    </cfRule>
  </conditionalFormatting>
  <hyperlinks>
    <hyperlink ref="A88" r:id="rId1" tooltip="https://www.franklintempletonindia.com/downloadsServlet/pdf/product-labels-jg9o5k7l" display="https://www.franklintempletonindia.com/downloadsServlet/pdf/product-labels-jg9o5k7l" xr:uid="{00000000-0004-0000-1C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124"/>
  <sheetViews>
    <sheetView workbookViewId="0">
      <selection sqref="A1:F1"/>
    </sheetView>
  </sheetViews>
  <sheetFormatPr defaultColWidth="9.109375" defaultRowHeight="10.199999999999999" x14ac:dyDescent="0.2"/>
  <cols>
    <col min="1" max="1" width="38.6640625" style="7" bestFit="1" customWidth="1"/>
    <col min="2" max="2" width="31.6640625" style="7" bestFit="1" customWidth="1"/>
    <col min="3" max="3" width="25.5546875" style="7" bestFit="1" customWidth="1"/>
    <col min="4" max="4" width="15.109375" style="7" bestFit="1" customWidth="1"/>
    <col min="5" max="5" width="30" style="10" customWidth="1"/>
    <col min="6" max="6" width="13.5546875" style="11" bestFit="1" customWidth="1"/>
    <col min="7" max="16384" width="9.109375" style="7"/>
  </cols>
  <sheetData>
    <row r="1" spans="1:6" s="1" customFormat="1" ht="13.8" x14ac:dyDescent="0.2">
      <c r="A1" s="82" t="s">
        <v>926</v>
      </c>
      <c r="B1" s="83"/>
      <c r="C1" s="83"/>
      <c r="D1" s="83"/>
      <c r="E1" s="83"/>
      <c r="F1" s="83"/>
    </row>
    <row r="2" spans="1:6" s="1" customFormat="1" ht="11.4" x14ac:dyDescent="0.2">
      <c r="E2" s="5"/>
      <c r="F2" s="9"/>
    </row>
    <row r="3" spans="1:6" s="1" customFormat="1" ht="12" x14ac:dyDescent="0.2">
      <c r="A3" s="8" t="s">
        <v>7</v>
      </c>
      <c r="B3" s="2"/>
      <c r="C3" s="3"/>
      <c r="D3" s="3"/>
      <c r="E3" s="4"/>
      <c r="F3" s="9"/>
    </row>
    <row r="4" spans="1:6" s="1" customFormat="1" ht="28.5" customHeight="1" x14ac:dyDescent="0.2">
      <c r="A4" s="6" t="s">
        <v>2</v>
      </c>
      <c r="B4" s="6" t="s">
        <v>0</v>
      </c>
      <c r="C4" s="13" t="s">
        <v>493</v>
      </c>
      <c r="D4" s="13" t="s">
        <v>1</v>
      </c>
      <c r="E4" s="53" t="s">
        <v>6</v>
      </c>
      <c r="F4" s="12" t="s">
        <v>3</v>
      </c>
    </row>
    <row r="5" spans="1:6" x14ac:dyDescent="0.2">
      <c r="A5" s="16" t="s">
        <v>106</v>
      </c>
      <c r="B5" s="17"/>
      <c r="C5" s="17"/>
      <c r="D5" s="17"/>
      <c r="E5" s="18"/>
      <c r="F5" s="19"/>
    </row>
    <row r="6" spans="1:6" x14ac:dyDescent="0.2">
      <c r="A6" s="20" t="s">
        <v>26</v>
      </c>
      <c r="B6" s="21"/>
      <c r="C6" s="21"/>
      <c r="D6" s="21"/>
      <c r="E6" s="22"/>
      <c r="F6" s="23"/>
    </row>
    <row r="7" spans="1:6" x14ac:dyDescent="0.2">
      <c r="A7" s="21" t="s">
        <v>108</v>
      </c>
      <c r="B7" s="21" t="s">
        <v>107</v>
      </c>
      <c r="C7" s="21" t="s">
        <v>109</v>
      </c>
      <c r="D7" s="24">
        <v>488600</v>
      </c>
      <c r="E7" s="22">
        <v>8300.0925000000007</v>
      </c>
      <c r="F7" s="23">
        <v>12.1889284911527</v>
      </c>
    </row>
    <row r="8" spans="1:6" x14ac:dyDescent="0.2">
      <c r="A8" s="21" t="s">
        <v>111</v>
      </c>
      <c r="B8" s="21" t="s">
        <v>110</v>
      </c>
      <c r="C8" s="21" t="s">
        <v>109</v>
      </c>
      <c r="D8" s="24">
        <v>453370</v>
      </c>
      <c r="E8" s="22">
        <v>5679.8193600000004</v>
      </c>
      <c r="F8" s="23">
        <v>8.3409807808412708</v>
      </c>
    </row>
    <row r="9" spans="1:6" x14ac:dyDescent="0.2">
      <c r="A9" s="21" t="s">
        <v>124</v>
      </c>
      <c r="B9" s="21" t="s">
        <v>123</v>
      </c>
      <c r="C9" s="21" t="s">
        <v>125</v>
      </c>
      <c r="D9" s="24">
        <v>436182</v>
      </c>
      <c r="E9" s="22">
        <v>5518.1384820000003</v>
      </c>
      <c r="F9" s="23">
        <v>8.1035476847247203</v>
      </c>
    </row>
    <row r="10" spans="1:6" x14ac:dyDescent="0.2">
      <c r="A10" s="21" t="s">
        <v>113</v>
      </c>
      <c r="B10" s="21" t="s">
        <v>112</v>
      </c>
      <c r="C10" s="21" t="s">
        <v>114</v>
      </c>
      <c r="D10" s="24">
        <v>231448</v>
      </c>
      <c r="E10" s="22">
        <v>4350.7595039999997</v>
      </c>
      <c r="F10" s="23">
        <v>6.3892175269684097</v>
      </c>
    </row>
    <row r="11" spans="1:6" x14ac:dyDescent="0.2">
      <c r="A11" s="21" t="s">
        <v>119</v>
      </c>
      <c r="B11" s="21" t="s">
        <v>118</v>
      </c>
      <c r="C11" s="21" t="s">
        <v>120</v>
      </c>
      <c r="D11" s="24">
        <v>172328</v>
      </c>
      <c r="E11" s="22">
        <v>2802.570264</v>
      </c>
      <c r="F11" s="23">
        <v>4.1156563663991701</v>
      </c>
    </row>
    <row r="12" spans="1:6" x14ac:dyDescent="0.2">
      <c r="A12" s="21" t="s">
        <v>497</v>
      </c>
      <c r="B12" s="21" t="s">
        <v>496</v>
      </c>
      <c r="C12" s="21" t="s">
        <v>114</v>
      </c>
      <c r="D12" s="24">
        <v>65664</v>
      </c>
      <c r="E12" s="22">
        <v>2700.366336</v>
      </c>
      <c r="F12" s="23">
        <v>3.9655669101784201</v>
      </c>
    </row>
    <row r="13" spans="1:6" x14ac:dyDescent="0.2">
      <c r="A13" s="21" t="s">
        <v>116</v>
      </c>
      <c r="B13" s="21" t="s">
        <v>115</v>
      </c>
      <c r="C13" s="21" t="s">
        <v>117</v>
      </c>
      <c r="D13" s="24">
        <v>75640</v>
      </c>
      <c r="E13" s="22">
        <v>2698.3813599999999</v>
      </c>
      <c r="F13" s="23">
        <v>3.9626519148912398</v>
      </c>
    </row>
    <row r="14" spans="1:6" x14ac:dyDescent="0.2">
      <c r="A14" s="21" t="s">
        <v>378</v>
      </c>
      <c r="B14" s="21" t="s">
        <v>377</v>
      </c>
      <c r="C14" s="21" t="s">
        <v>177</v>
      </c>
      <c r="D14" s="24">
        <v>597387</v>
      </c>
      <c r="E14" s="22">
        <v>2673.3068250000001</v>
      </c>
      <c r="F14" s="23">
        <v>3.9258292271845798</v>
      </c>
    </row>
    <row r="15" spans="1:6" x14ac:dyDescent="0.2">
      <c r="A15" s="21" t="s">
        <v>141</v>
      </c>
      <c r="B15" s="21" t="s">
        <v>140</v>
      </c>
      <c r="C15" s="21" t="s">
        <v>109</v>
      </c>
      <c r="D15" s="24">
        <v>247268</v>
      </c>
      <c r="E15" s="22">
        <v>1911.134372</v>
      </c>
      <c r="F15" s="23">
        <v>2.80655669768645</v>
      </c>
    </row>
    <row r="16" spans="1:6" x14ac:dyDescent="0.2">
      <c r="A16" s="21" t="s">
        <v>122</v>
      </c>
      <c r="B16" s="21" t="s">
        <v>121</v>
      </c>
      <c r="C16" s="21" t="s">
        <v>109</v>
      </c>
      <c r="D16" s="24">
        <v>183240</v>
      </c>
      <c r="E16" s="22">
        <v>1806.9296400000001</v>
      </c>
      <c r="F16" s="23">
        <v>2.65352900229778</v>
      </c>
    </row>
    <row r="17" spans="1:6" x14ac:dyDescent="0.2">
      <c r="A17" s="21" t="s">
        <v>250</v>
      </c>
      <c r="B17" s="21" t="s">
        <v>249</v>
      </c>
      <c r="C17" s="21" t="s">
        <v>109</v>
      </c>
      <c r="D17" s="24">
        <v>94349</v>
      </c>
      <c r="E17" s="22">
        <v>1793.8575370000001</v>
      </c>
      <c r="F17" s="23">
        <v>2.6343322368766802</v>
      </c>
    </row>
    <row r="18" spans="1:6" x14ac:dyDescent="0.2">
      <c r="A18" s="21" t="s">
        <v>252</v>
      </c>
      <c r="B18" s="21" t="s">
        <v>251</v>
      </c>
      <c r="C18" s="21" t="s">
        <v>153</v>
      </c>
      <c r="D18" s="24">
        <v>56885</v>
      </c>
      <c r="E18" s="22">
        <v>1700.776173</v>
      </c>
      <c r="F18" s="23">
        <v>2.4976395325899499</v>
      </c>
    </row>
    <row r="19" spans="1:6" x14ac:dyDescent="0.2">
      <c r="A19" s="21" t="s">
        <v>254</v>
      </c>
      <c r="B19" s="21" t="s">
        <v>253</v>
      </c>
      <c r="C19" s="21" t="s">
        <v>217</v>
      </c>
      <c r="D19" s="24">
        <v>17984</v>
      </c>
      <c r="E19" s="22">
        <v>1418.056384</v>
      </c>
      <c r="F19" s="23">
        <v>2.0824572570725701</v>
      </c>
    </row>
    <row r="20" spans="1:6" x14ac:dyDescent="0.2">
      <c r="A20" s="21" t="s">
        <v>176</v>
      </c>
      <c r="B20" s="21" t="s">
        <v>175</v>
      </c>
      <c r="C20" s="21" t="s">
        <v>177</v>
      </c>
      <c r="D20" s="24">
        <v>57040</v>
      </c>
      <c r="E20" s="22">
        <v>1408.20352</v>
      </c>
      <c r="F20" s="23">
        <v>2.0679880382380702</v>
      </c>
    </row>
    <row r="21" spans="1:6" x14ac:dyDescent="0.2">
      <c r="A21" s="21" t="s">
        <v>149</v>
      </c>
      <c r="B21" s="21" t="s">
        <v>148</v>
      </c>
      <c r="C21" s="21" t="s">
        <v>150</v>
      </c>
      <c r="D21" s="24">
        <v>69357</v>
      </c>
      <c r="E21" s="22">
        <v>1209.5514020000001</v>
      </c>
      <c r="F21" s="23">
        <v>1.77626159531975</v>
      </c>
    </row>
    <row r="22" spans="1:6" x14ac:dyDescent="0.2">
      <c r="A22" s="21" t="s">
        <v>127</v>
      </c>
      <c r="B22" s="21" t="s">
        <v>126</v>
      </c>
      <c r="C22" s="21" t="s">
        <v>114</v>
      </c>
      <c r="D22" s="24">
        <v>68017</v>
      </c>
      <c r="E22" s="22">
        <v>1173.5993269999999</v>
      </c>
      <c r="F22" s="23">
        <v>1.7234649221159799</v>
      </c>
    </row>
    <row r="23" spans="1:6" x14ac:dyDescent="0.2">
      <c r="A23" s="21" t="s">
        <v>155</v>
      </c>
      <c r="B23" s="21" t="s">
        <v>154</v>
      </c>
      <c r="C23" s="21" t="s">
        <v>153</v>
      </c>
      <c r="D23" s="24">
        <v>8455</v>
      </c>
      <c r="E23" s="22">
        <v>1040.865458</v>
      </c>
      <c r="F23" s="23">
        <v>1.5285413549876601</v>
      </c>
    </row>
    <row r="24" spans="1:6" x14ac:dyDescent="0.2">
      <c r="A24" s="21" t="s">
        <v>138</v>
      </c>
      <c r="B24" s="21" t="s">
        <v>137</v>
      </c>
      <c r="C24" s="21" t="s">
        <v>139</v>
      </c>
      <c r="D24" s="24">
        <v>304242</v>
      </c>
      <c r="E24" s="22">
        <v>985.74408000000005</v>
      </c>
      <c r="F24" s="23">
        <v>1.4475939999098999</v>
      </c>
    </row>
    <row r="25" spans="1:6" x14ac:dyDescent="0.2">
      <c r="A25" s="21" t="s">
        <v>152</v>
      </c>
      <c r="B25" s="21" t="s">
        <v>151</v>
      </c>
      <c r="C25" s="21" t="s">
        <v>153</v>
      </c>
      <c r="D25" s="24">
        <v>134685</v>
      </c>
      <c r="E25" s="22">
        <v>964.479285</v>
      </c>
      <c r="F25" s="23">
        <v>1.4163660267717599</v>
      </c>
    </row>
    <row r="26" spans="1:6" x14ac:dyDescent="0.2">
      <c r="A26" s="21" t="s">
        <v>267</v>
      </c>
      <c r="B26" s="21" t="s">
        <v>266</v>
      </c>
      <c r="C26" s="21" t="s">
        <v>167</v>
      </c>
      <c r="D26" s="24">
        <v>26583</v>
      </c>
      <c r="E26" s="22">
        <v>927.81315749999999</v>
      </c>
      <c r="F26" s="23">
        <v>1.3625207465962701</v>
      </c>
    </row>
    <row r="27" spans="1:6" x14ac:dyDescent="0.2">
      <c r="A27" s="21" t="s">
        <v>277</v>
      </c>
      <c r="B27" s="21" t="s">
        <v>276</v>
      </c>
      <c r="C27" s="21" t="s">
        <v>139</v>
      </c>
      <c r="D27" s="24">
        <v>291056</v>
      </c>
      <c r="E27" s="22">
        <v>877.97042399999998</v>
      </c>
      <c r="F27" s="23">
        <v>1.2893252352890101</v>
      </c>
    </row>
    <row r="28" spans="1:6" x14ac:dyDescent="0.2">
      <c r="A28" s="21" t="s">
        <v>146</v>
      </c>
      <c r="B28" s="21" t="s">
        <v>145</v>
      </c>
      <c r="C28" s="21" t="s">
        <v>147</v>
      </c>
      <c r="D28" s="24">
        <v>7327</v>
      </c>
      <c r="E28" s="22">
        <v>841.68546149999997</v>
      </c>
      <c r="F28" s="23">
        <v>1.23603970705945</v>
      </c>
    </row>
    <row r="29" spans="1:6" x14ac:dyDescent="0.2">
      <c r="A29" s="21" t="s">
        <v>376</v>
      </c>
      <c r="B29" s="21" t="s">
        <v>375</v>
      </c>
      <c r="C29" s="21" t="s">
        <v>136</v>
      </c>
      <c r="D29" s="24">
        <v>14267</v>
      </c>
      <c r="E29" s="22">
        <v>820.80904399999997</v>
      </c>
      <c r="F29" s="23">
        <v>1.20538207763437</v>
      </c>
    </row>
    <row r="30" spans="1:6" x14ac:dyDescent="0.2">
      <c r="A30" s="21" t="s">
        <v>219</v>
      </c>
      <c r="B30" s="21" t="s">
        <v>218</v>
      </c>
      <c r="C30" s="21" t="s">
        <v>220</v>
      </c>
      <c r="D30" s="24">
        <v>532412</v>
      </c>
      <c r="E30" s="22">
        <v>716.73303439999995</v>
      </c>
      <c r="F30" s="23">
        <v>1.0525434148533299</v>
      </c>
    </row>
    <row r="31" spans="1:6" x14ac:dyDescent="0.2">
      <c r="A31" s="21" t="s">
        <v>169</v>
      </c>
      <c r="B31" s="21" t="s">
        <v>168</v>
      </c>
      <c r="C31" s="21" t="s">
        <v>114</v>
      </c>
      <c r="D31" s="24">
        <v>40787</v>
      </c>
      <c r="E31" s="22">
        <v>682.9579215</v>
      </c>
      <c r="F31" s="23">
        <v>1.0029436741373401</v>
      </c>
    </row>
    <row r="32" spans="1:6" x14ac:dyDescent="0.2">
      <c r="A32" s="21" t="s">
        <v>183</v>
      </c>
      <c r="B32" s="21" t="s">
        <v>182</v>
      </c>
      <c r="C32" s="21" t="s">
        <v>184</v>
      </c>
      <c r="D32" s="24">
        <v>229794</v>
      </c>
      <c r="E32" s="22">
        <v>672.49214099999995</v>
      </c>
      <c r="F32" s="23">
        <v>0.98757436950385702</v>
      </c>
    </row>
    <row r="33" spans="1:6" x14ac:dyDescent="0.2">
      <c r="A33" s="21" t="s">
        <v>897</v>
      </c>
      <c r="B33" s="21" t="s">
        <v>896</v>
      </c>
      <c r="C33" s="21" t="s">
        <v>167</v>
      </c>
      <c r="D33" s="24">
        <v>29059</v>
      </c>
      <c r="E33" s="22">
        <v>668.589472</v>
      </c>
      <c r="F33" s="23">
        <v>0.98184318598203002</v>
      </c>
    </row>
    <row r="34" spans="1:6" x14ac:dyDescent="0.2">
      <c r="A34" s="21" t="s">
        <v>188</v>
      </c>
      <c r="B34" s="21" t="s">
        <v>187</v>
      </c>
      <c r="C34" s="21" t="s">
        <v>189</v>
      </c>
      <c r="D34" s="24">
        <v>249223</v>
      </c>
      <c r="E34" s="22">
        <v>654.48452029999999</v>
      </c>
      <c r="F34" s="23">
        <v>0.96112965204943102</v>
      </c>
    </row>
    <row r="35" spans="1:6" x14ac:dyDescent="0.2">
      <c r="A35" s="21" t="s">
        <v>365</v>
      </c>
      <c r="B35" s="21" t="s">
        <v>364</v>
      </c>
      <c r="C35" s="21" t="s">
        <v>153</v>
      </c>
      <c r="D35" s="24">
        <v>7130</v>
      </c>
      <c r="E35" s="22">
        <v>630.84813999999994</v>
      </c>
      <c r="F35" s="23">
        <v>0.92641893656446594</v>
      </c>
    </row>
    <row r="36" spans="1:6" x14ac:dyDescent="0.2">
      <c r="A36" s="21" t="s">
        <v>836</v>
      </c>
      <c r="B36" s="21" t="s">
        <v>835</v>
      </c>
      <c r="C36" s="21" t="s">
        <v>217</v>
      </c>
      <c r="D36" s="24">
        <v>35140</v>
      </c>
      <c r="E36" s="22">
        <v>610.06554000000006</v>
      </c>
      <c r="F36" s="23">
        <v>0.89589908088090198</v>
      </c>
    </row>
    <row r="37" spans="1:6" x14ac:dyDescent="0.2">
      <c r="A37" s="21" t="s">
        <v>390</v>
      </c>
      <c r="B37" s="21" t="s">
        <v>389</v>
      </c>
      <c r="C37" s="21" t="s">
        <v>147</v>
      </c>
      <c r="D37" s="24">
        <v>23875</v>
      </c>
      <c r="E37" s="22">
        <v>598.98793750000004</v>
      </c>
      <c r="F37" s="23">
        <v>0.87963129775367599</v>
      </c>
    </row>
    <row r="38" spans="1:6" x14ac:dyDescent="0.2">
      <c r="A38" s="21" t="s">
        <v>309</v>
      </c>
      <c r="B38" s="21" t="s">
        <v>308</v>
      </c>
      <c r="C38" s="21" t="s">
        <v>220</v>
      </c>
      <c r="D38" s="24">
        <v>61660</v>
      </c>
      <c r="E38" s="22">
        <v>582.68700000000001</v>
      </c>
      <c r="F38" s="23">
        <v>0.85569289447368202</v>
      </c>
    </row>
    <row r="39" spans="1:6" x14ac:dyDescent="0.2">
      <c r="A39" s="21" t="s">
        <v>398</v>
      </c>
      <c r="B39" s="21" t="s">
        <v>397</v>
      </c>
      <c r="C39" s="21" t="s">
        <v>399</v>
      </c>
      <c r="D39" s="24">
        <v>145733</v>
      </c>
      <c r="E39" s="22">
        <v>576.95694700000001</v>
      </c>
      <c r="F39" s="23">
        <v>0.84727814412391</v>
      </c>
    </row>
    <row r="40" spans="1:6" x14ac:dyDescent="0.2">
      <c r="A40" s="21" t="s">
        <v>307</v>
      </c>
      <c r="B40" s="21" t="s">
        <v>306</v>
      </c>
      <c r="C40" s="21" t="s">
        <v>114</v>
      </c>
      <c r="D40" s="24">
        <v>181940</v>
      </c>
      <c r="E40" s="22">
        <v>567.47086000000002</v>
      </c>
      <c r="F40" s="23">
        <v>0.83334754803671596</v>
      </c>
    </row>
    <row r="41" spans="1:6" x14ac:dyDescent="0.2">
      <c r="A41" s="21" t="s">
        <v>299</v>
      </c>
      <c r="B41" s="21" t="s">
        <v>298</v>
      </c>
      <c r="C41" s="21" t="s">
        <v>300</v>
      </c>
      <c r="D41" s="24">
        <v>93402</v>
      </c>
      <c r="E41" s="22">
        <v>555.08808599999998</v>
      </c>
      <c r="F41" s="23">
        <v>0.81516308240478397</v>
      </c>
    </row>
    <row r="42" spans="1:6" x14ac:dyDescent="0.2">
      <c r="A42" s="21" t="s">
        <v>899</v>
      </c>
      <c r="B42" s="21" t="s">
        <v>898</v>
      </c>
      <c r="C42" s="21" t="s">
        <v>519</v>
      </c>
      <c r="D42" s="24">
        <v>23011</v>
      </c>
      <c r="E42" s="22">
        <v>532.29045199999996</v>
      </c>
      <c r="F42" s="23">
        <v>0.78168409038228903</v>
      </c>
    </row>
    <row r="43" spans="1:6" x14ac:dyDescent="0.2">
      <c r="A43" s="21" t="s">
        <v>273</v>
      </c>
      <c r="B43" s="21" t="s">
        <v>272</v>
      </c>
      <c r="C43" s="21" t="s">
        <v>150</v>
      </c>
      <c r="D43" s="24">
        <v>35319</v>
      </c>
      <c r="E43" s="22">
        <v>522.50928599999997</v>
      </c>
      <c r="F43" s="23">
        <v>0.76732016215689902</v>
      </c>
    </row>
    <row r="44" spans="1:6" x14ac:dyDescent="0.2">
      <c r="A44" s="21" t="s">
        <v>304</v>
      </c>
      <c r="B44" s="21" t="s">
        <v>303</v>
      </c>
      <c r="C44" s="21" t="s">
        <v>305</v>
      </c>
      <c r="D44" s="24">
        <v>47358</v>
      </c>
      <c r="E44" s="22">
        <v>520.63017300000001</v>
      </c>
      <c r="F44" s="23">
        <v>0.76456062978014605</v>
      </c>
    </row>
    <row r="45" spans="1:6" x14ac:dyDescent="0.2">
      <c r="A45" s="21" t="s">
        <v>901</v>
      </c>
      <c r="B45" s="21" t="s">
        <v>900</v>
      </c>
      <c r="C45" s="21" t="s">
        <v>217</v>
      </c>
      <c r="D45" s="24">
        <v>89801</v>
      </c>
      <c r="E45" s="22">
        <v>488.29293749999999</v>
      </c>
      <c r="F45" s="23">
        <v>0.71707245406269904</v>
      </c>
    </row>
    <row r="46" spans="1:6" x14ac:dyDescent="0.2">
      <c r="A46" s="21" t="s">
        <v>458</v>
      </c>
      <c r="B46" s="21" t="s">
        <v>457</v>
      </c>
      <c r="C46" s="21" t="s">
        <v>150</v>
      </c>
      <c r="D46" s="24">
        <v>39187</v>
      </c>
      <c r="E46" s="22">
        <v>477.04294449999998</v>
      </c>
      <c r="F46" s="23">
        <v>0.700551510446352</v>
      </c>
    </row>
    <row r="47" spans="1:6" x14ac:dyDescent="0.2">
      <c r="A47" s="21" t="s">
        <v>407</v>
      </c>
      <c r="B47" s="21" t="s">
        <v>406</v>
      </c>
      <c r="C47" s="21" t="s">
        <v>153</v>
      </c>
      <c r="D47" s="24">
        <v>8840</v>
      </c>
      <c r="E47" s="22">
        <v>459.17612000000003</v>
      </c>
      <c r="F47" s="23">
        <v>0.67431355632783097</v>
      </c>
    </row>
    <row r="48" spans="1:6" x14ac:dyDescent="0.2">
      <c r="A48" s="21" t="s">
        <v>143</v>
      </c>
      <c r="B48" s="21" t="s">
        <v>142</v>
      </c>
      <c r="C48" s="21" t="s">
        <v>144</v>
      </c>
      <c r="D48" s="24">
        <v>6504</v>
      </c>
      <c r="E48" s="22">
        <v>442.95492000000002</v>
      </c>
      <c r="F48" s="23">
        <v>0.65049224989773002</v>
      </c>
    </row>
    <row r="49" spans="1:9" x14ac:dyDescent="0.2">
      <c r="A49" s="21" t="s">
        <v>171</v>
      </c>
      <c r="B49" s="21" t="s">
        <v>170</v>
      </c>
      <c r="C49" s="21" t="s">
        <v>172</v>
      </c>
      <c r="D49" s="24">
        <v>68677</v>
      </c>
      <c r="E49" s="22">
        <v>438.19359850000001</v>
      </c>
      <c r="F49" s="23">
        <v>0.64350011007677099</v>
      </c>
    </row>
    <row r="50" spans="1:9" x14ac:dyDescent="0.2">
      <c r="A50" s="21" t="s">
        <v>816</v>
      </c>
      <c r="B50" s="21" t="s">
        <v>815</v>
      </c>
      <c r="C50" s="21" t="s">
        <v>197</v>
      </c>
      <c r="D50" s="24">
        <v>41793</v>
      </c>
      <c r="E50" s="22">
        <v>428.23197449999998</v>
      </c>
      <c r="F50" s="23">
        <v>0.62887117400265502</v>
      </c>
    </row>
    <row r="51" spans="1:9" x14ac:dyDescent="0.2">
      <c r="A51" s="21" t="s">
        <v>822</v>
      </c>
      <c r="B51" s="21" t="s">
        <v>821</v>
      </c>
      <c r="C51" s="21" t="s">
        <v>172</v>
      </c>
      <c r="D51" s="24">
        <v>28753</v>
      </c>
      <c r="E51" s="22">
        <v>426.57950799999998</v>
      </c>
      <c r="F51" s="23">
        <v>0.62644447863720898</v>
      </c>
    </row>
    <row r="52" spans="1:9" x14ac:dyDescent="0.2">
      <c r="A52" s="21" t="s">
        <v>179</v>
      </c>
      <c r="B52" s="21" t="s">
        <v>178</v>
      </c>
      <c r="C52" s="21" t="s">
        <v>109</v>
      </c>
      <c r="D52" s="24">
        <v>42439</v>
      </c>
      <c r="E52" s="22">
        <v>420.65536800000001</v>
      </c>
      <c r="F52" s="23">
        <v>0.61774470585376395</v>
      </c>
    </row>
    <row r="53" spans="1:9" x14ac:dyDescent="0.2">
      <c r="A53" s="21" t="s">
        <v>903</v>
      </c>
      <c r="B53" s="21" t="s">
        <v>902</v>
      </c>
      <c r="C53" s="21" t="s">
        <v>519</v>
      </c>
      <c r="D53" s="24">
        <v>7572</v>
      </c>
      <c r="E53" s="22">
        <v>388.41709800000001</v>
      </c>
      <c r="F53" s="23">
        <v>0.57040186386634295</v>
      </c>
    </row>
    <row r="54" spans="1:9" x14ac:dyDescent="0.2">
      <c r="A54" s="21" t="s">
        <v>905</v>
      </c>
      <c r="B54" s="21" t="s">
        <v>904</v>
      </c>
      <c r="C54" s="21" t="s">
        <v>906</v>
      </c>
      <c r="D54" s="24">
        <v>15997</v>
      </c>
      <c r="E54" s="22">
        <v>365.97936600000003</v>
      </c>
      <c r="F54" s="23">
        <v>0.53745139845265699</v>
      </c>
    </row>
    <row r="55" spans="1:9" x14ac:dyDescent="0.2">
      <c r="A55" s="21" t="s">
        <v>295</v>
      </c>
      <c r="B55" s="21" t="s">
        <v>294</v>
      </c>
      <c r="C55" s="21" t="s">
        <v>153</v>
      </c>
      <c r="D55" s="24">
        <v>8329</v>
      </c>
      <c r="E55" s="22">
        <v>361.4078035</v>
      </c>
      <c r="F55" s="23">
        <v>0.53073792527084196</v>
      </c>
    </row>
    <row r="56" spans="1:9" x14ac:dyDescent="0.2">
      <c r="A56" s="21" t="s">
        <v>260</v>
      </c>
      <c r="B56" s="21" t="s">
        <v>259</v>
      </c>
      <c r="C56" s="21" t="s">
        <v>125</v>
      </c>
      <c r="D56" s="24">
        <v>124359</v>
      </c>
      <c r="E56" s="22">
        <v>324.70134899999999</v>
      </c>
      <c r="F56" s="23">
        <v>0.47683342371688298</v>
      </c>
    </row>
    <row r="57" spans="1:9" x14ac:dyDescent="0.2">
      <c r="A57" s="21" t="s">
        <v>488</v>
      </c>
      <c r="B57" s="21" t="s">
        <v>487</v>
      </c>
      <c r="C57" s="21" t="s">
        <v>158</v>
      </c>
      <c r="D57" s="24">
        <v>59343</v>
      </c>
      <c r="E57" s="22">
        <v>96.699418499999993</v>
      </c>
      <c r="F57" s="23">
        <v>0.14200592309453799</v>
      </c>
    </row>
    <row r="58" spans="1:9" x14ac:dyDescent="0.2">
      <c r="A58" s="20" t="s">
        <v>29</v>
      </c>
      <c r="B58" s="20"/>
      <c r="C58" s="20"/>
      <c r="D58" s="20"/>
      <c r="E58" s="25">
        <f>SUM(E7:E57)</f>
        <v>67816.033812700014</v>
      </c>
      <c r="F58" s="26">
        <f>SUM(F7:F57)</f>
        <v>99.589828269575889</v>
      </c>
      <c r="G58" s="14"/>
      <c r="H58" s="14"/>
      <c r="I58" s="14"/>
    </row>
    <row r="59" spans="1:9" x14ac:dyDescent="0.2">
      <c r="A59" s="21"/>
      <c r="B59" s="21"/>
      <c r="C59" s="21"/>
      <c r="D59" s="21"/>
      <c r="E59" s="22"/>
      <c r="F59" s="23"/>
    </row>
    <row r="60" spans="1:9" x14ac:dyDescent="0.2">
      <c r="A60" s="20" t="s">
        <v>39</v>
      </c>
      <c r="B60" s="20"/>
      <c r="C60" s="20"/>
      <c r="D60" s="20"/>
      <c r="E60" s="25">
        <f>E58</f>
        <v>67816.033812700014</v>
      </c>
      <c r="F60" s="26">
        <f>F58</f>
        <v>99.589828269575889</v>
      </c>
      <c r="G60" s="14"/>
      <c r="H60" s="14"/>
      <c r="I60" s="14"/>
    </row>
    <row r="61" spans="1:9" x14ac:dyDescent="0.2">
      <c r="A61" s="20"/>
      <c r="B61" s="20"/>
      <c r="C61" s="20"/>
      <c r="D61" s="20"/>
      <c r="E61" s="25"/>
      <c r="F61" s="26"/>
      <c r="G61" s="14"/>
      <c r="H61" s="14"/>
      <c r="I61" s="14"/>
    </row>
    <row r="62" spans="1:9" x14ac:dyDescent="0.2">
      <c r="A62" s="20" t="s">
        <v>41</v>
      </c>
      <c r="B62" s="20"/>
      <c r="C62" s="20"/>
      <c r="D62" s="20"/>
      <c r="E62" s="25">
        <f>E64-(E58)</f>
        <v>279.30784119998862</v>
      </c>
      <c r="F62" s="26">
        <f>F64-(F58)</f>
        <v>0.41017173042411059</v>
      </c>
      <c r="G62" s="14"/>
      <c r="H62" s="14"/>
      <c r="I62" s="14"/>
    </row>
    <row r="63" spans="1:9" x14ac:dyDescent="0.2">
      <c r="A63" s="20"/>
      <c r="B63" s="20"/>
      <c r="C63" s="20"/>
      <c r="D63" s="20"/>
      <c r="E63" s="25"/>
      <c r="F63" s="26"/>
      <c r="G63" s="14"/>
      <c r="H63" s="14"/>
      <c r="I63" s="14"/>
    </row>
    <row r="64" spans="1:9" x14ac:dyDescent="0.2">
      <c r="A64" s="27" t="s">
        <v>40</v>
      </c>
      <c r="B64" s="27"/>
      <c r="C64" s="27"/>
      <c r="D64" s="27"/>
      <c r="E64" s="28">
        <v>68095.341653900003</v>
      </c>
      <c r="F64" s="29">
        <v>100</v>
      </c>
      <c r="G64" s="14"/>
      <c r="H64" s="14"/>
      <c r="I64" s="14"/>
    </row>
    <row r="66" spans="1:4" x14ac:dyDescent="0.2">
      <c r="A66" s="14" t="s">
        <v>43</v>
      </c>
    </row>
    <row r="67" spans="1:4" x14ac:dyDescent="0.2">
      <c r="A67" s="14" t="s">
        <v>44</v>
      </c>
    </row>
    <row r="68" spans="1:4" x14ac:dyDescent="0.2">
      <c r="A68" s="14" t="s">
        <v>45</v>
      </c>
      <c r="B68" s="14"/>
      <c r="C68" s="30" t="s">
        <v>47</v>
      </c>
      <c r="D68" s="14" t="s">
        <v>46</v>
      </c>
    </row>
    <row r="69" spans="1:4" x14ac:dyDescent="0.2">
      <c r="A69" s="7" t="s">
        <v>48</v>
      </c>
      <c r="C69" s="31">
        <v>199.57050000000001</v>
      </c>
      <c r="D69" s="31">
        <v>188.6558</v>
      </c>
    </row>
    <row r="70" spans="1:4" x14ac:dyDescent="0.2">
      <c r="A70" s="7" t="s">
        <v>49</v>
      </c>
      <c r="C70" s="31">
        <v>189.7595</v>
      </c>
      <c r="D70" s="31">
        <v>179.38130000000001</v>
      </c>
    </row>
    <row r="71" spans="1:4" x14ac:dyDescent="0.2">
      <c r="A71" s="7" t="s">
        <v>50</v>
      </c>
      <c r="C71" s="31">
        <v>208.89250000000001</v>
      </c>
      <c r="D71" s="31">
        <v>197.8434</v>
      </c>
    </row>
    <row r="72" spans="1:4" x14ac:dyDescent="0.2">
      <c r="A72" s="7" t="s">
        <v>51</v>
      </c>
      <c r="C72" s="31">
        <v>199.07470000000001</v>
      </c>
      <c r="D72" s="31">
        <v>188.54409999999999</v>
      </c>
    </row>
    <row r="74" spans="1:4" x14ac:dyDescent="0.2">
      <c r="A74" s="7" t="s">
        <v>52</v>
      </c>
    </row>
    <row r="76" spans="1:4" x14ac:dyDescent="0.2">
      <c r="A76" s="14" t="s">
        <v>53</v>
      </c>
      <c r="D76" s="30" t="s">
        <v>54</v>
      </c>
    </row>
    <row r="78" spans="1:4" x14ac:dyDescent="0.2">
      <c r="A78" s="14" t="s">
        <v>348</v>
      </c>
      <c r="D78" s="52">
        <v>3.9699999999999999E-2</v>
      </c>
    </row>
    <row r="80" spans="1:4" x14ac:dyDescent="0.2">
      <c r="A80" s="88" t="s">
        <v>56</v>
      </c>
      <c r="B80" s="88"/>
      <c r="C80" s="88"/>
      <c r="D80" s="30" t="s">
        <v>54</v>
      </c>
    </row>
    <row r="82" spans="1:1" x14ac:dyDescent="0.2">
      <c r="A82" s="14" t="s">
        <v>943</v>
      </c>
    </row>
    <row r="83" spans="1:1" x14ac:dyDescent="0.2">
      <c r="A83" s="14"/>
    </row>
    <row r="84" spans="1:1" x14ac:dyDescent="0.2">
      <c r="A84" s="63" t="s">
        <v>948</v>
      </c>
    </row>
    <row r="85" spans="1:1" x14ac:dyDescent="0.2">
      <c r="A85" s="65"/>
    </row>
    <row r="86" spans="1:1" x14ac:dyDescent="0.2">
      <c r="A86" s="66"/>
    </row>
    <row r="87" spans="1:1" x14ac:dyDescent="0.2">
      <c r="A87" s="66"/>
    </row>
    <row r="88" spans="1:1" x14ac:dyDescent="0.2">
      <c r="A88" s="66"/>
    </row>
    <row r="89" spans="1:1" x14ac:dyDescent="0.2">
      <c r="A89" s="66"/>
    </row>
    <row r="90" spans="1:1" x14ac:dyDescent="0.2">
      <c r="A90" s="66"/>
    </row>
    <row r="91" spans="1:1" x14ac:dyDescent="0.2">
      <c r="A91" s="66"/>
    </row>
    <row r="92" spans="1:1" x14ac:dyDescent="0.2">
      <c r="A92" s="66"/>
    </row>
    <row r="93" spans="1:1" x14ac:dyDescent="0.2">
      <c r="A93" s="66"/>
    </row>
    <row r="94" spans="1:1" x14ac:dyDescent="0.2">
      <c r="A94" s="66"/>
    </row>
    <row r="95" spans="1:1" x14ac:dyDescent="0.2">
      <c r="A95" s="66"/>
    </row>
    <row r="96" spans="1:1" x14ac:dyDescent="0.2">
      <c r="A96" s="66"/>
    </row>
    <row r="97" spans="1:1" x14ac:dyDescent="0.2">
      <c r="A97" s="66"/>
    </row>
    <row r="98" spans="1:1" x14ac:dyDescent="0.2">
      <c r="A98" s="66"/>
    </row>
    <row r="99" spans="1:1" x14ac:dyDescent="0.2">
      <c r="A99" s="66"/>
    </row>
    <row r="100" spans="1:1" x14ac:dyDescent="0.2">
      <c r="A100" s="66"/>
    </row>
    <row r="101" spans="1:1" x14ac:dyDescent="0.2">
      <c r="A101" s="66"/>
    </row>
    <row r="102" spans="1:1" x14ac:dyDescent="0.2">
      <c r="A102" s="63" t="s">
        <v>968</v>
      </c>
    </row>
    <row r="103" spans="1:1" x14ac:dyDescent="0.2">
      <c r="A103" s="66"/>
    </row>
    <row r="104" spans="1:1" x14ac:dyDescent="0.2">
      <c r="A104" s="63" t="s">
        <v>949</v>
      </c>
    </row>
    <row r="105" spans="1:1" x14ac:dyDescent="0.2">
      <c r="A105" s="66"/>
    </row>
    <row r="106" spans="1:1" x14ac:dyDescent="0.2">
      <c r="A106" s="66"/>
    </row>
    <row r="107" spans="1:1" x14ac:dyDescent="0.2">
      <c r="A107" s="66"/>
    </row>
    <row r="108" spans="1:1" x14ac:dyDescent="0.2">
      <c r="A108" s="66"/>
    </row>
    <row r="109" spans="1:1" x14ac:dyDescent="0.2">
      <c r="A109" s="66"/>
    </row>
    <row r="110" spans="1:1" x14ac:dyDescent="0.2">
      <c r="A110" s="66"/>
    </row>
    <row r="111" spans="1:1" x14ac:dyDescent="0.2">
      <c r="A111" s="66"/>
    </row>
    <row r="112" spans="1:1" x14ac:dyDescent="0.2">
      <c r="A112" s="66"/>
    </row>
    <row r="113" spans="1:1" x14ac:dyDescent="0.2">
      <c r="A113" s="66"/>
    </row>
    <row r="114" spans="1:1" x14ac:dyDescent="0.2">
      <c r="A114" s="66"/>
    </row>
    <row r="115" spans="1:1" x14ac:dyDescent="0.2">
      <c r="A115" s="66"/>
    </row>
    <row r="116" spans="1:1" x14ac:dyDescent="0.2">
      <c r="A116" s="66"/>
    </row>
    <row r="122" spans="1:1" x14ac:dyDescent="0.2">
      <c r="A122" s="14" t="s">
        <v>969</v>
      </c>
    </row>
    <row r="124" spans="1:1" x14ac:dyDescent="0.2">
      <c r="A124" s="7" t="s">
        <v>947</v>
      </c>
    </row>
  </sheetData>
  <mergeCells count="2">
    <mergeCell ref="A1:F1"/>
    <mergeCell ref="A80:C80"/>
  </mergeCells>
  <conditionalFormatting sqref="F2:F3">
    <cfRule type="cellIs" dxfId="32" priority="3" stopIfTrue="1" operator="between">
      <formula>0.009</formula>
      <formula>-0.009</formula>
    </cfRule>
  </conditionalFormatting>
  <conditionalFormatting sqref="F5:F121">
    <cfRule type="cellIs" dxfId="31" priority="1" stopIfTrue="1" operator="between">
      <formula>0.009</formula>
      <formula>-0.009</formula>
    </cfRule>
  </conditionalFormatting>
  <conditionalFormatting sqref="F222:F65536">
    <cfRule type="cellIs" dxfId="30" priority="2" stopIfTrue="1" operator="between">
      <formula>0.009</formula>
      <formula>-0.009</formula>
    </cfRule>
  </conditionalFormatting>
  <hyperlinks>
    <hyperlink ref="A85" r:id="rId1" tooltip="https://www.franklintempletonindia.com/downloadsServlet/pdf/product-labels-jg9o5k7l" display="https://www.franklintempletonindia.com/downloadsServlet/pdf/product-labels-jg9o5k7l" xr:uid="{00000000-0004-0000-1D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143"/>
  <sheetViews>
    <sheetView workbookViewId="0">
      <selection sqref="A1:F1"/>
    </sheetView>
  </sheetViews>
  <sheetFormatPr defaultColWidth="9.109375" defaultRowHeight="10.199999999999999" x14ac:dyDescent="0.2"/>
  <cols>
    <col min="1" max="1" width="38.6640625" style="7" bestFit="1" customWidth="1"/>
    <col min="2" max="2" width="34.109375" style="7" bestFit="1" customWidth="1"/>
    <col min="3" max="3" width="25.5546875" style="7" bestFit="1" customWidth="1"/>
    <col min="4" max="4" width="15.109375" style="7" bestFit="1" customWidth="1"/>
    <col min="5" max="5" width="30" style="10" customWidth="1"/>
    <col min="6" max="6" width="14.6640625" style="11" bestFit="1" customWidth="1"/>
    <col min="7" max="16384" width="9.109375" style="7"/>
  </cols>
  <sheetData>
    <row r="1" spans="1:6" s="1" customFormat="1" ht="13.8" x14ac:dyDescent="0.2">
      <c r="A1" s="82" t="s">
        <v>927</v>
      </c>
      <c r="B1" s="83"/>
      <c r="C1" s="83"/>
      <c r="D1" s="83"/>
      <c r="E1" s="83"/>
      <c r="F1" s="83"/>
    </row>
    <row r="2" spans="1:6" s="1" customFormat="1" ht="11.4" x14ac:dyDescent="0.2">
      <c r="E2" s="5"/>
      <c r="F2" s="9"/>
    </row>
    <row r="3" spans="1:6" s="1" customFormat="1" ht="12" x14ac:dyDescent="0.2">
      <c r="A3" s="8" t="s">
        <v>7</v>
      </c>
      <c r="B3" s="2"/>
      <c r="C3" s="3"/>
      <c r="D3" s="3"/>
      <c r="E3" s="4"/>
      <c r="F3" s="9"/>
    </row>
    <row r="4" spans="1:6" s="1" customFormat="1" ht="28.5" customHeight="1" x14ac:dyDescent="0.2">
      <c r="A4" s="6" t="s">
        <v>2</v>
      </c>
      <c r="B4" s="6" t="s">
        <v>0</v>
      </c>
      <c r="C4" s="13" t="s">
        <v>493</v>
      </c>
      <c r="D4" s="13" t="s">
        <v>1</v>
      </c>
      <c r="E4" s="53" t="s">
        <v>6</v>
      </c>
      <c r="F4" s="12" t="s">
        <v>3</v>
      </c>
    </row>
    <row r="5" spans="1:6" x14ac:dyDescent="0.2">
      <c r="A5" s="16" t="s">
        <v>106</v>
      </c>
      <c r="B5" s="17"/>
      <c r="C5" s="17"/>
      <c r="D5" s="17"/>
      <c r="E5" s="18"/>
      <c r="F5" s="19"/>
    </row>
    <row r="6" spans="1:6" x14ac:dyDescent="0.2">
      <c r="A6" s="20" t="s">
        <v>26</v>
      </c>
      <c r="B6" s="21"/>
      <c r="C6" s="21"/>
      <c r="D6" s="21"/>
      <c r="E6" s="22"/>
      <c r="F6" s="23"/>
    </row>
    <row r="7" spans="1:6" x14ac:dyDescent="0.2">
      <c r="A7" s="21" t="s">
        <v>111</v>
      </c>
      <c r="B7" s="21" t="s">
        <v>110</v>
      </c>
      <c r="C7" s="21" t="s">
        <v>109</v>
      </c>
      <c r="D7" s="24">
        <v>4546914</v>
      </c>
      <c r="E7" s="22">
        <v>56963.738590000001</v>
      </c>
      <c r="F7" s="23">
        <v>8.8475867097767509</v>
      </c>
    </row>
    <row r="8" spans="1:6" x14ac:dyDescent="0.2">
      <c r="A8" s="21" t="s">
        <v>108</v>
      </c>
      <c r="B8" s="21" t="s">
        <v>107</v>
      </c>
      <c r="C8" s="21" t="s">
        <v>109</v>
      </c>
      <c r="D8" s="24">
        <v>3260417</v>
      </c>
      <c r="E8" s="22">
        <v>55386.333789999997</v>
      </c>
      <c r="F8" s="23">
        <v>8.6025847824125901</v>
      </c>
    </row>
    <row r="9" spans="1:6" x14ac:dyDescent="0.2">
      <c r="A9" s="21" t="s">
        <v>113</v>
      </c>
      <c r="B9" s="21" t="s">
        <v>112</v>
      </c>
      <c r="C9" s="21" t="s">
        <v>114</v>
      </c>
      <c r="D9" s="24">
        <v>1922741</v>
      </c>
      <c r="E9" s="22">
        <v>36143.685319999997</v>
      </c>
      <c r="F9" s="23">
        <v>5.6138237727206199</v>
      </c>
    </row>
    <row r="10" spans="1:6" x14ac:dyDescent="0.2">
      <c r="A10" s="21" t="s">
        <v>119</v>
      </c>
      <c r="B10" s="21" t="s">
        <v>118</v>
      </c>
      <c r="C10" s="21" t="s">
        <v>120</v>
      </c>
      <c r="D10" s="24">
        <v>2213637</v>
      </c>
      <c r="E10" s="22">
        <v>36000.378530000002</v>
      </c>
      <c r="F10" s="23">
        <v>5.5915654153513703</v>
      </c>
    </row>
    <row r="11" spans="1:6" x14ac:dyDescent="0.2">
      <c r="A11" s="21" t="s">
        <v>116</v>
      </c>
      <c r="B11" s="21" t="s">
        <v>115</v>
      </c>
      <c r="C11" s="21" t="s">
        <v>117</v>
      </c>
      <c r="D11" s="24">
        <v>883853</v>
      </c>
      <c r="E11" s="22">
        <v>31530.571919999998</v>
      </c>
      <c r="F11" s="23">
        <v>4.8973167136895901</v>
      </c>
    </row>
    <row r="12" spans="1:6" x14ac:dyDescent="0.2">
      <c r="A12" s="21" t="s">
        <v>127</v>
      </c>
      <c r="B12" s="21" t="s">
        <v>126</v>
      </c>
      <c r="C12" s="21" t="s">
        <v>114</v>
      </c>
      <c r="D12" s="24">
        <v>1462587</v>
      </c>
      <c r="E12" s="22">
        <v>25236.20739</v>
      </c>
      <c r="F12" s="23">
        <v>3.9196783539086502</v>
      </c>
    </row>
    <row r="13" spans="1:6" x14ac:dyDescent="0.2">
      <c r="A13" s="21" t="s">
        <v>129</v>
      </c>
      <c r="B13" s="21" t="s">
        <v>128</v>
      </c>
      <c r="C13" s="21" t="s">
        <v>130</v>
      </c>
      <c r="D13" s="24">
        <v>1575000</v>
      </c>
      <c r="E13" s="22">
        <v>22428</v>
      </c>
      <c r="F13" s="23">
        <v>3.4835086256383501</v>
      </c>
    </row>
    <row r="14" spans="1:6" x14ac:dyDescent="0.2">
      <c r="A14" s="21" t="s">
        <v>122</v>
      </c>
      <c r="B14" s="21" t="s">
        <v>121</v>
      </c>
      <c r="C14" s="21" t="s">
        <v>109</v>
      </c>
      <c r="D14" s="24">
        <v>2252948</v>
      </c>
      <c r="E14" s="22">
        <v>22216.320230000001</v>
      </c>
      <c r="F14" s="23">
        <v>3.4506306024232498</v>
      </c>
    </row>
    <row r="15" spans="1:6" x14ac:dyDescent="0.2">
      <c r="A15" s="21" t="s">
        <v>124</v>
      </c>
      <c r="B15" s="21" t="s">
        <v>123</v>
      </c>
      <c r="C15" s="21" t="s">
        <v>125</v>
      </c>
      <c r="D15" s="24">
        <v>1324806</v>
      </c>
      <c r="E15" s="22">
        <v>16760.120709999999</v>
      </c>
      <c r="F15" s="23">
        <v>2.6031757205290198</v>
      </c>
    </row>
    <row r="16" spans="1:6" x14ac:dyDescent="0.2">
      <c r="A16" s="21" t="s">
        <v>135</v>
      </c>
      <c r="B16" s="21" t="s">
        <v>134</v>
      </c>
      <c r="C16" s="21" t="s">
        <v>136</v>
      </c>
      <c r="D16" s="24">
        <v>7500000</v>
      </c>
      <c r="E16" s="22">
        <v>16526.25</v>
      </c>
      <c r="F16" s="23">
        <v>2.5668510087594001</v>
      </c>
    </row>
    <row r="17" spans="1:6" x14ac:dyDescent="0.2">
      <c r="A17" s="21" t="s">
        <v>390</v>
      </c>
      <c r="B17" s="21" t="s">
        <v>389</v>
      </c>
      <c r="C17" s="21" t="s">
        <v>147</v>
      </c>
      <c r="D17" s="24">
        <v>658198</v>
      </c>
      <c r="E17" s="22">
        <v>16513.200519999999</v>
      </c>
      <c r="F17" s="23">
        <v>2.5648241683750501</v>
      </c>
    </row>
    <row r="18" spans="1:6" x14ac:dyDescent="0.2">
      <c r="A18" s="21" t="s">
        <v>250</v>
      </c>
      <c r="B18" s="21" t="s">
        <v>249</v>
      </c>
      <c r="C18" s="21" t="s">
        <v>109</v>
      </c>
      <c r="D18" s="24">
        <v>843530</v>
      </c>
      <c r="E18" s="22">
        <v>16038.035889999999</v>
      </c>
      <c r="F18" s="23">
        <v>2.4910217746171002</v>
      </c>
    </row>
    <row r="19" spans="1:6" x14ac:dyDescent="0.2">
      <c r="A19" s="21" t="s">
        <v>138</v>
      </c>
      <c r="B19" s="21" t="s">
        <v>137</v>
      </c>
      <c r="C19" s="21" t="s">
        <v>139</v>
      </c>
      <c r="D19" s="24">
        <v>4581067</v>
      </c>
      <c r="E19" s="22">
        <v>14842.657080000001</v>
      </c>
      <c r="F19" s="23">
        <v>2.3053559820568998</v>
      </c>
    </row>
    <row r="20" spans="1:6" x14ac:dyDescent="0.2">
      <c r="A20" s="21" t="s">
        <v>152</v>
      </c>
      <c r="B20" s="21" t="s">
        <v>151</v>
      </c>
      <c r="C20" s="21" t="s">
        <v>153</v>
      </c>
      <c r="D20" s="24">
        <v>2061397</v>
      </c>
      <c r="E20" s="22">
        <v>14761.663920000001</v>
      </c>
      <c r="F20" s="23">
        <v>2.29277615454318</v>
      </c>
    </row>
    <row r="21" spans="1:6" x14ac:dyDescent="0.2">
      <c r="A21" s="21" t="s">
        <v>143</v>
      </c>
      <c r="B21" s="21" t="s">
        <v>142</v>
      </c>
      <c r="C21" s="21" t="s">
        <v>144</v>
      </c>
      <c r="D21" s="24">
        <v>194847</v>
      </c>
      <c r="E21" s="22">
        <v>13270.05494</v>
      </c>
      <c r="F21" s="23">
        <v>2.06110000205924</v>
      </c>
    </row>
    <row r="22" spans="1:6" x14ac:dyDescent="0.2">
      <c r="A22" s="21" t="s">
        <v>183</v>
      </c>
      <c r="B22" s="21" t="s">
        <v>182</v>
      </c>
      <c r="C22" s="21" t="s">
        <v>184</v>
      </c>
      <c r="D22" s="24">
        <v>4232579</v>
      </c>
      <c r="E22" s="22">
        <v>12386.64244</v>
      </c>
      <c r="F22" s="23">
        <v>1.9238887008399299</v>
      </c>
    </row>
    <row r="23" spans="1:6" x14ac:dyDescent="0.2">
      <c r="A23" s="21" t="s">
        <v>169</v>
      </c>
      <c r="B23" s="21" t="s">
        <v>168</v>
      </c>
      <c r="C23" s="21" t="s">
        <v>114</v>
      </c>
      <c r="D23" s="24">
        <v>674952</v>
      </c>
      <c r="E23" s="22">
        <v>11301.733759999999</v>
      </c>
      <c r="F23" s="23">
        <v>1.75538108782005</v>
      </c>
    </row>
    <row r="24" spans="1:6" x14ac:dyDescent="0.2">
      <c r="A24" s="21" t="s">
        <v>196</v>
      </c>
      <c r="B24" s="21" t="s">
        <v>195</v>
      </c>
      <c r="C24" s="21" t="s">
        <v>197</v>
      </c>
      <c r="D24" s="24">
        <v>1633734</v>
      </c>
      <c r="E24" s="22">
        <v>10956.637070000001</v>
      </c>
      <c r="F24" s="23">
        <v>1.7017807981689801</v>
      </c>
    </row>
    <row r="25" spans="1:6" x14ac:dyDescent="0.2">
      <c r="A25" s="21" t="s">
        <v>141</v>
      </c>
      <c r="B25" s="21" t="s">
        <v>140</v>
      </c>
      <c r="C25" s="21" t="s">
        <v>109</v>
      </c>
      <c r="D25" s="24">
        <v>1310706</v>
      </c>
      <c r="E25" s="22">
        <v>10130.446669999999</v>
      </c>
      <c r="F25" s="23">
        <v>1.57345721225764</v>
      </c>
    </row>
    <row r="26" spans="1:6" x14ac:dyDescent="0.2">
      <c r="A26" s="21" t="s">
        <v>252</v>
      </c>
      <c r="B26" s="21" t="s">
        <v>251</v>
      </c>
      <c r="C26" s="21" t="s">
        <v>153</v>
      </c>
      <c r="D26" s="24">
        <v>321590</v>
      </c>
      <c r="E26" s="22">
        <v>9615.0586149999999</v>
      </c>
      <c r="F26" s="23">
        <v>1.4934073310759199</v>
      </c>
    </row>
    <row r="27" spans="1:6" x14ac:dyDescent="0.2">
      <c r="A27" s="21" t="s">
        <v>160</v>
      </c>
      <c r="B27" s="21" t="s">
        <v>159</v>
      </c>
      <c r="C27" s="21" t="s">
        <v>161</v>
      </c>
      <c r="D27" s="24">
        <v>550412</v>
      </c>
      <c r="E27" s="22">
        <v>9504.514416</v>
      </c>
      <c r="F27" s="23">
        <v>1.4762376471660399</v>
      </c>
    </row>
    <row r="28" spans="1:6" x14ac:dyDescent="0.2">
      <c r="A28" s="21" t="s">
        <v>204</v>
      </c>
      <c r="B28" s="21" t="s">
        <v>203</v>
      </c>
      <c r="C28" s="21" t="s">
        <v>205</v>
      </c>
      <c r="D28" s="24">
        <v>1012130</v>
      </c>
      <c r="E28" s="22">
        <v>9144.0884850000002</v>
      </c>
      <c r="F28" s="23">
        <v>1.42025642549928</v>
      </c>
    </row>
    <row r="29" spans="1:6" x14ac:dyDescent="0.2">
      <c r="A29" s="21" t="s">
        <v>762</v>
      </c>
      <c r="B29" s="21" t="s">
        <v>761</v>
      </c>
      <c r="C29" s="21" t="s">
        <v>150</v>
      </c>
      <c r="D29" s="24">
        <v>429940</v>
      </c>
      <c r="E29" s="22">
        <v>8944.6867299999994</v>
      </c>
      <c r="F29" s="23">
        <v>1.3892854190114099</v>
      </c>
    </row>
    <row r="30" spans="1:6" x14ac:dyDescent="0.2">
      <c r="A30" s="21" t="s">
        <v>157</v>
      </c>
      <c r="B30" s="21" t="s">
        <v>156</v>
      </c>
      <c r="C30" s="21" t="s">
        <v>158</v>
      </c>
      <c r="D30" s="24">
        <v>1230000</v>
      </c>
      <c r="E30" s="22">
        <v>8657.9699999999993</v>
      </c>
      <c r="F30" s="23">
        <v>1.3447526830532399</v>
      </c>
    </row>
    <row r="31" spans="1:6" x14ac:dyDescent="0.2">
      <c r="A31" s="21" t="s">
        <v>149</v>
      </c>
      <c r="B31" s="21" t="s">
        <v>148</v>
      </c>
      <c r="C31" s="21" t="s">
        <v>150</v>
      </c>
      <c r="D31" s="24">
        <v>447035</v>
      </c>
      <c r="E31" s="22">
        <v>7796.0668830000004</v>
      </c>
      <c r="F31" s="23">
        <v>1.21088221120849</v>
      </c>
    </row>
    <row r="32" spans="1:6" x14ac:dyDescent="0.2">
      <c r="A32" s="21" t="s">
        <v>725</v>
      </c>
      <c r="B32" s="21" t="s">
        <v>724</v>
      </c>
      <c r="C32" s="21" t="s">
        <v>133</v>
      </c>
      <c r="D32" s="24">
        <v>16250</v>
      </c>
      <c r="E32" s="22">
        <v>7267.5768749999997</v>
      </c>
      <c r="F32" s="23">
        <v>1.1287973395555699</v>
      </c>
    </row>
    <row r="33" spans="1:6" x14ac:dyDescent="0.2">
      <c r="A33" s="21" t="s">
        <v>590</v>
      </c>
      <c r="B33" s="21" t="s">
        <v>589</v>
      </c>
      <c r="C33" s="21" t="s">
        <v>167</v>
      </c>
      <c r="D33" s="24">
        <v>1436020</v>
      </c>
      <c r="E33" s="22">
        <v>7224.6166199999998</v>
      </c>
      <c r="F33" s="23">
        <v>1.1221247687132201</v>
      </c>
    </row>
    <row r="34" spans="1:6" x14ac:dyDescent="0.2">
      <c r="A34" s="21" t="s">
        <v>214</v>
      </c>
      <c r="B34" s="21" t="s">
        <v>213</v>
      </c>
      <c r="C34" s="21" t="s">
        <v>194</v>
      </c>
      <c r="D34" s="24">
        <v>213945</v>
      </c>
      <c r="E34" s="22">
        <v>7107.4668449999999</v>
      </c>
      <c r="F34" s="23">
        <v>1.10392910919369</v>
      </c>
    </row>
    <row r="35" spans="1:6" x14ac:dyDescent="0.2">
      <c r="A35" s="21" t="s">
        <v>690</v>
      </c>
      <c r="B35" s="21" t="s">
        <v>689</v>
      </c>
      <c r="C35" s="21" t="s">
        <v>158</v>
      </c>
      <c r="D35" s="24">
        <v>4200152</v>
      </c>
      <c r="E35" s="22">
        <v>7083.5563480000001</v>
      </c>
      <c r="F35" s="23">
        <v>1.1002153396849099</v>
      </c>
    </row>
    <row r="36" spans="1:6" x14ac:dyDescent="0.2">
      <c r="A36" s="21" t="s">
        <v>283</v>
      </c>
      <c r="B36" s="21" t="s">
        <v>282</v>
      </c>
      <c r="C36" s="21" t="s">
        <v>217</v>
      </c>
      <c r="D36" s="24">
        <v>534037</v>
      </c>
      <c r="E36" s="22">
        <v>6866.9147650000004</v>
      </c>
      <c r="F36" s="23">
        <v>1.0665666495185</v>
      </c>
    </row>
    <row r="37" spans="1:6" x14ac:dyDescent="0.2">
      <c r="A37" s="21" t="s">
        <v>629</v>
      </c>
      <c r="B37" s="21" t="s">
        <v>628</v>
      </c>
      <c r="C37" s="21" t="s">
        <v>630</v>
      </c>
      <c r="D37" s="24">
        <v>1723096</v>
      </c>
      <c r="E37" s="22">
        <v>6864.814464</v>
      </c>
      <c r="F37" s="23">
        <v>1.0662404315476599</v>
      </c>
    </row>
    <row r="38" spans="1:6" x14ac:dyDescent="0.2">
      <c r="A38" s="21" t="s">
        <v>163</v>
      </c>
      <c r="B38" s="21" t="s">
        <v>162</v>
      </c>
      <c r="C38" s="21" t="s">
        <v>164</v>
      </c>
      <c r="D38" s="24">
        <v>3541198</v>
      </c>
      <c r="E38" s="22">
        <v>6272.1698980000001</v>
      </c>
      <c r="F38" s="23">
        <v>0.97419109778634705</v>
      </c>
    </row>
    <row r="39" spans="1:6" x14ac:dyDescent="0.2">
      <c r="A39" s="21" t="s">
        <v>746</v>
      </c>
      <c r="B39" s="21" t="s">
        <v>745</v>
      </c>
      <c r="C39" s="21" t="s">
        <v>200</v>
      </c>
      <c r="D39" s="24">
        <v>262365</v>
      </c>
      <c r="E39" s="22">
        <v>6111.6614929999996</v>
      </c>
      <c r="F39" s="23">
        <v>0.94926099196750602</v>
      </c>
    </row>
    <row r="40" spans="1:6" x14ac:dyDescent="0.2">
      <c r="A40" s="21" t="s">
        <v>228</v>
      </c>
      <c r="B40" s="21" t="s">
        <v>227</v>
      </c>
      <c r="C40" s="21" t="s">
        <v>212</v>
      </c>
      <c r="D40" s="24">
        <v>207474</v>
      </c>
      <c r="E40" s="22">
        <v>5829.7081889999999</v>
      </c>
      <c r="F40" s="23">
        <v>0.90546810956554302</v>
      </c>
    </row>
    <row r="41" spans="1:6" x14ac:dyDescent="0.2">
      <c r="A41" s="21" t="s">
        <v>273</v>
      </c>
      <c r="B41" s="21" t="s">
        <v>272</v>
      </c>
      <c r="C41" s="21" t="s">
        <v>150</v>
      </c>
      <c r="D41" s="24">
        <v>385000</v>
      </c>
      <c r="E41" s="22">
        <v>5695.69</v>
      </c>
      <c r="F41" s="23">
        <v>0.88465245425191996</v>
      </c>
    </row>
    <row r="42" spans="1:6" x14ac:dyDescent="0.2">
      <c r="A42" s="21" t="s">
        <v>219</v>
      </c>
      <c r="B42" s="21" t="s">
        <v>218</v>
      </c>
      <c r="C42" s="21" t="s">
        <v>220</v>
      </c>
      <c r="D42" s="24">
        <v>4228993</v>
      </c>
      <c r="E42" s="22">
        <v>5693.070377</v>
      </c>
      <c r="F42" s="23">
        <v>0.88424557538102599</v>
      </c>
    </row>
    <row r="43" spans="1:6" x14ac:dyDescent="0.2">
      <c r="A43" s="21" t="s">
        <v>719</v>
      </c>
      <c r="B43" s="21" t="s">
        <v>718</v>
      </c>
      <c r="C43" s="21" t="s">
        <v>167</v>
      </c>
      <c r="D43" s="24">
        <v>440868</v>
      </c>
      <c r="E43" s="22">
        <v>5558.6841780000004</v>
      </c>
      <c r="F43" s="23">
        <v>0.86337276089095805</v>
      </c>
    </row>
    <row r="44" spans="1:6" x14ac:dyDescent="0.2">
      <c r="A44" s="21" t="s">
        <v>174</v>
      </c>
      <c r="B44" s="21" t="s">
        <v>173</v>
      </c>
      <c r="C44" s="21" t="s">
        <v>150</v>
      </c>
      <c r="D44" s="24">
        <v>443906</v>
      </c>
      <c r="E44" s="22">
        <v>5451.3876330000003</v>
      </c>
      <c r="F44" s="23">
        <v>0.84670750139351303</v>
      </c>
    </row>
    <row r="45" spans="1:6" x14ac:dyDescent="0.2">
      <c r="A45" s="21" t="s">
        <v>202</v>
      </c>
      <c r="B45" s="21" t="s">
        <v>201</v>
      </c>
      <c r="C45" s="21" t="s">
        <v>147</v>
      </c>
      <c r="D45" s="24">
        <v>675384</v>
      </c>
      <c r="E45" s="22">
        <v>5430.7627439999997</v>
      </c>
      <c r="F45" s="23">
        <v>0.84350405129834904</v>
      </c>
    </row>
    <row r="46" spans="1:6" x14ac:dyDescent="0.2">
      <c r="A46" s="21" t="s">
        <v>207</v>
      </c>
      <c r="B46" s="21" t="s">
        <v>206</v>
      </c>
      <c r="C46" s="21" t="s">
        <v>114</v>
      </c>
      <c r="D46" s="24">
        <v>663201</v>
      </c>
      <c r="E46" s="22">
        <v>5378.5601100000003</v>
      </c>
      <c r="F46" s="23">
        <v>0.83539595758424001</v>
      </c>
    </row>
    <row r="47" spans="1:6" x14ac:dyDescent="0.2">
      <c r="A47" s="21" t="s">
        <v>222</v>
      </c>
      <c r="B47" s="21" t="s">
        <v>221</v>
      </c>
      <c r="C47" s="21" t="s">
        <v>223</v>
      </c>
      <c r="D47" s="24">
        <v>519375</v>
      </c>
      <c r="E47" s="22">
        <v>5234.0015629999998</v>
      </c>
      <c r="F47" s="23">
        <v>0.81294317778290903</v>
      </c>
    </row>
    <row r="48" spans="1:6" x14ac:dyDescent="0.2">
      <c r="A48" s="21" t="s">
        <v>199</v>
      </c>
      <c r="B48" s="21" t="s">
        <v>198</v>
      </c>
      <c r="C48" s="21" t="s">
        <v>200</v>
      </c>
      <c r="D48" s="24">
        <v>367710</v>
      </c>
      <c r="E48" s="22">
        <v>4999.0174500000003</v>
      </c>
      <c r="F48" s="23">
        <v>0.77644553267307004</v>
      </c>
    </row>
    <row r="49" spans="1:9" x14ac:dyDescent="0.2">
      <c r="A49" s="21" t="s">
        <v>186</v>
      </c>
      <c r="B49" s="21" t="s">
        <v>185</v>
      </c>
      <c r="C49" s="21" t="s">
        <v>158</v>
      </c>
      <c r="D49" s="24">
        <v>3645399</v>
      </c>
      <c r="E49" s="22">
        <v>4965.0334380000004</v>
      </c>
      <c r="F49" s="23">
        <v>0.77116714855786594</v>
      </c>
    </row>
    <row r="50" spans="1:9" x14ac:dyDescent="0.2">
      <c r="A50" s="21" t="s">
        <v>179</v>
      </c>
      <c r="B50" s="21" t="s">
        <v>178</v>
      </c>
      <c r="C50" s="21" t="s">
        <v>109</v>
      </c>
      <c r="D50" s="24">
        <v>490288</v>
      </c>
      <c r="E50" s="22">
        <v>4859.7346559999996</v>
      </c>
      <c r="F50" s="23">
        <v>0.75481218086720203</v>
      </c>
    </row>
    <row r="51" spans="1:9" x14ac:dyDescent="0.2">
      <c r="A51" s="21" t="s">
        <v>234</v>
      </c>
      <c r="B51" s="21" t="s">
        <v>233</v>
      </c>
      <c r="C51" s="21" t="s">
        <v>205</v>
      </c>
      <c r="D51" s="24">
        <v>111808</v>
      </c>
      <c r="E51" s="22">
        <v>4521.3478080000004</v>
      </c>
      <c r="F51" s="23">
        <v>0.70225406138215796</v>
      </c>
    </row>
    <row r="52" spans="1:9" x14ac:dyDescent="0.2">
      <c r="A52" s="21" t="s">
        <v>193</v>
      </c>
      <c r="B52" s="21" t="s">
        <v>192</v>
      </c>
      <c r="C52" s="21" t="s">
        <v>194</v>
      </c>
      <c r="D52" s="24">
        <v>374730</v>
      </c>
      <c r="E52" s="22">
        <v>3877.1439449999998</v>
      </c>
      <c r="F52" s="23">
        <v>0.60219655677050898</v>
      </c>
    </row>
    <row r="53" spans="1:9" x14ac:dyDescent="0.2">
      <c r="A53" s="21" t="s">
        <v>403</v>
      </c>
      <c r="B53" s="21" t="s">
        <v>402</v>
      </c>
      <c r="C53" s="21" t="s">
        <v>147</v>
      </c>
      <c r="D53" s="24">
        <v>407700</v>
      </c>
      <c r="E53" s="22">
        <v>3740.6475</v>
      </c>
      <c r="F53" s="23">
        <v>0.580995979655899</v>
      </c>
    </row>
    <row r="54" spans="1:9" x14ac:dyDescent="0.2">
      <c r="A54" s="21" t="s">
        <v>262</v>
      </c>
      <c r="B54" s="21" t="s">
        <v>261</v>
      </c>
      <c r="C54" s="21" t="s">
        <v>139</v>
      </c>
      <c r="D54" s="24">
        <v>906843</v>
      </c>
      <c r="E54" s="22">
        <v>3305.4427350000001</v>
      </c>
      <c r="F54" s="23">
        <v>0.51340013728045797</v>
      </c>
    </row>
    <row r="55" spans="1:9" x14ac:dyDescent="0.2">
      <c r="A55" s="21" t="s">
        <v>287</v>
      </c>
      <c r="B55" s="21" t="s">
        <v>286</v>
      </c>
      <c r="C55" s="21" t="s">
        <v>125</v>
      </c>
      <c r="D55" s="24">
        <v>2550538</v>
      </c>
      <c r="E55" s="22">
        <v>3277.1862759999999</v>
      </c>
      <c r="F55" s="23">
        <v>0.50901135456882496</v>
      </c>
    </row>
    <row r="56" spans="1:9" x14ac:dyDescent="0.2">
      <c r="A56" s="21" t="s">
        <v>454</v>
      </c>
      <c r="B56" s="21" t="s">
        <v>453</v>
      </c>
      <c r="C56" s="21" t="s">
        <v>153</v>
      </c>
      <c r="D56" s="24">
        <v>174054</v>
      </c>
      <c r="E56" s="22">
        <v>2919.842877</v>
      </c>
      <c r="F56" s="23">
        <v>0.45350891062681398</v>
      </c>
    </row>
    <row r="57" spans="1:9" x14ac:dyDescent="0.2">
      <c r="A57" s="21" t="s">
        <v>232</v>
      </c>
      <c r="B57" s="21" t="s">
        <v>231</v>
      </c>
      <c r="C57" s="21" t="s">
        <v>120</v>
      </c>
      <c r="D57" s="24">
        <v>808586</v>
      </c>
      <c r="E57" s="22">
        <v>2807.4105920000002</v>
      </c>
      <c r="F57" s="23">
        <v>0.436045969901037</v>
      </c>
    </row>
    <row r="58" spans="1:9" x14ac:dyDescent="0.2">
      <c r="A58" s="21" t="s">
        <v>225</v>
      </c>
      <c r="B58" s="21" t="s">
        <v>224</v>
      </c>
      <c r="C58" s="21" t="s">
        <v>226</v>
      </c>
      <c r="D58" s="24">
        <v>110000</v>
      </c>
      <c r="E58" s="22">
        <v>2686.3649999999998</v>
      </c>
      <c r="F58" s="23">
        <v>0.41724521353277</v>
      </c>
    </row>
    <row r="59" spans="1:9" x14ac:dyDescent="0.2">
      <c r="A59" s="21" t="s">
        <v>508</v>
      </c>
      <c r="B59" s="21" t="s">
        <v>1332</v>
      </c>
      <c r="C59" s="21" t="s">
        <v>147</v>
      </c>
      <c r="D59" s="24">
        <v>26815</v>
      </c>
      <c r="E59" s="22">
        <v>672.74812750000001</v>
      </c>
      <c r="F59" s="23">
        <v>0.104490989166591</v>
      </c>
    </row>
    <row r="60" spans="1:9" x14ac:dyDescent="0.2">
      <c r="A60" s="21" t="s">
        <v>596</v>
      </c>
      <c r="B60" s="21" t="s">
        <v>595</v>
      </c>
      <c r="C60" s="21" t="s">
        <v>136</v>
      </c>
      <c r="D60" s="24">
        <v>7356</v>
      </c>
      <c r="E60" s="22">
        <v>53.209626</v>
      </c>
      <c r="F60" s="23">
        <v>8.2644993373457397E-3</v>
      </c>
    </row>
    <row r="61" spans="1:9" x14ac:dyDescent="0.2">
      <c r="A61" s="20" t="s">
        <v>29</v>
      </c>
      <c r="B61" s="20"/>
      <c r="C61" s="20"/>
      <c r="D61" s="20"/>
      <c r="E61" s="25">
        <f>SUM(E7:E60)</f>
        <v>634810.83603150002</v>
      </c>
      <c r="F61" s="26">
        <f>SUM(F7:F60)</f>
        <v>98.598583153398451</v>
      </c>
      <c r="G61" s="14"/>
      <c r="H61" s="14"/>
      <c r="I61" s="14"/>
    </row>
    <row r="62" spans="1:9" x14ac:dyDescent="0.2">
      <c r="A62" s="21"/>
      <c r="B62" s="21"/>
      <c r="C62" s="21"/>
      <c r="D62" s="21"/>
      <c r="E62" s="22"/>
      <c r="F62" s="23"/>
    </row>
    <row r="63" spans="1:9" x14ac:dyDescent="0.2">
      <c r="A63" s="20" t="s">
        <v>327</v>
      </c>
      <c r="B63" s="21"/>
      <c r="C63" s="21"/>
      <c r="D63" s="21"/>
      <c r="E63" s="22"/>
      <c r="F63" s="23"/>
    </row>
    <row r="64" spans="1:9" x14ac:dyDescent="0.2">
      <c r="A64" s="21" t="s">
        <v>330</v>
      </c>
      <c r="B64" s="21" t="s">
        <v>329</v>
      </c>
      <c r="C64" s="21" t="s">
        <v>331</v>
      </c>
      <c r="D64" s="24">
        <v>3000</v>
      </c>
      <c r="E64" s="22">
        <v>2.9999999999999997E-4</v>
      </c>
      <c r="F64" s="23">
        <v>4.6595888518436898E-8</v>
      </c>
    </row>
    <row r="65" spans="1:9" x14ac:dyDescent="0.2">
      <c r="A65" s="21"/>
      <c r="B65" s="21" t="s">
        <v>328</v>
      </c>
      <c r="C65" s="21" t="s">
        <v>217</v>
      </c>
      <c r="D65" s="24">
        <v>2900</v>
      </c>
      <c r="E65" s="22">
        <v>2.9E-4</v>
      </c>
      <c r="F65" s="23">
        <v>4.5042692234488997E-8</v>
      </c>
    </row>
    <row r="66" spans="1:9" x14ac:dyDescent="0.2">
      <c r="A66" s="20" t="s">
        <v>29</v>
      </c>
      <c r="B66" s="20"/>
      <c r="C66" s="20"/>
      <c r="D66" s="20"/>
      <c r="E66" s="25">
        <f>SUM(E63:E65)</f>
        <v>5.9000000000000003E-4</v>
      </c>
      <c r="F66" s="26">
        <f>SUM(F63:F65)</f>
        <v>9.1638580752925895E-8</v>
      </c>
      <c r="G66" s="14"/>
      <c r="H66" s="14"/>
      <c r="I66" s="14"/>
    </row>
    <row r="67" spans="1:9" x14ac:dyDescent="0.2">
      <c r="A67" s="21"/>
      <c r="B67" s="21"/>
      <c r="C67" s="21"/>
      <c r="D67" s="21"/>
      <c r="E67" s="22"/>
      <c r="F67" s="23"/>
    </row>
    <row r="68" spans="1:9" x14ac:dyDescent="0.2">
      <c r="A68" s="20" t="s">
        <v>39</v>
      </c>
      <c r="B68" s="20"/>
      <c r="C68" s="20"/>
      <c r="D68" s="20"/>
      <c r="E68" s="25">
        <f>E61+E66</f>
        <v>634810.83662149997</v>
      </c>
      <c r="F68" s="26">
        <f>F61+F66</f>
        <v>98.598583245037034</v>
      </c>
      <c r="G68" s="14"/>
      <c r="H68" s="14"/>
      <c r="I68" s="14"/>
    </row>
    <row r="69" spans="1:9" x14ac:dyDescent="0.2">
      <c r="A69" s="20"/>
      <c r="B69" s="20"/>
      <c r="C69" s="20"/>
      <c r="D69" s="20"/>
      <c r="E69" s="25"/>
      <c r="F69" s="26"/>
      <c r="G69" s="14"/>
      <c r="H69" s="14"/>
      <c r="I69" s="14"/>
    </row>
    <row r="70" spans="1:9" x14ac:dyDescent="0.2">
      <c r="A70" s="20" t="s">
        <v>41</v>
      </c>
      <c r="B70" s="20"/>
      <c r="C70" s="20"/>
      <c r="D70" s="20"/>
      <c r="E70" s="25">
        <f>E72-(E61+E66)</f>
        <v>9022.7923505000072</v>
      </c>
      <c r="F70" s="26">
        <f>F72-(F61+F66)</f>
        <v>1.4014167549629661</v>
      </c>
      <c r="G70" s="14"/>
      <c r="H70" s="14"/>
      <c r="I70" s="14"/>
    </row>
    <row r="71" spans="1:9" x14ac:dyDescent="0.2">
      <c r="A71" s="20"/>
      <c r="B71" s="20"/>
      <c r="C71" s="20"/>
      <c r="D71" s="20"/>
      <c r="E71" s="25"/>
      <c r="F71" s="26"/>
      <c r="G71" s="14"/>
      <c r="H71" s="14"/>
      <c r="I71" s="14"/>
    </row>
    <row r="72" spans="1:9" x14ac:dyDescent="0.2">
      <c r="A72" s="27" t="s">
        <v>40</v>
      </c>
      <c r="B72" s="27"/>
      <c r="C72" s="27"/>
      <c r="D72" s="27"/>
      <c r="E72" s="28">
        <v>643833.62897199998</v>
      </c>
      <c r="F72" s="29">
        <v>100</v>
      </c>
      <c r="G72" s="14"/>
      <c r="H72" s="14"/>
      <c r="I72" s="14"/>
    </row>
    <row r="73" spans="1:9" x14ac:dyDescent="0.2">
      <c r="F73" s="15" t="s">
        <v>771</v>
      </c>
    </row>
    <row r="74" spans="1:9" x14ac:dyDescent="0.2">
      <c r="A74" s="7" t="s">
        <v>1335</v>
      </c>
      <c r="F74" s="15"/>
    </row>
    <row r="75" spans="1:9" x14ac:dyDescent="0.2">
      <c r="A75" s="14" t="s">
        <v>42</v>
      </c>
    </row>
    <row r="76" spans="1:9" x14ac:dyDescent="0.2">
      <c r="A76" s="14" t="s">
        <v>347</v>
      </c>
    </row>
    <row r="78" spans="1:9" x14ac:dyDescent="0.2">
      <c r="A78" s="14" t="s">
        <v>43</v>
      </c>
    </row>
    <row r="79" spans="1:9" x14ac:dyDescent="0.2">
      <c r="A79" s="14" t="s">
        <v>44</v>
      </c>
    </row>
    <row r="80" spans="1:9" x14ac:dyDescent="0.2">
      <c r="A80" s="14" t="s">
        <v>45</v>
      </c>
      <c r="B80" s="14"/>
      <c r="C80" s="30" t="s">
        <v>47</v>
      </c>
      <c r="D80" s="14" t="s">
        <v>46</v>
      </c>
    </row>
    <row r="81" spans="1:4" x14ac:dyDescent="0.2">
      <c r="A81" s="7" t="s">
        <v>48</v>
      </c>
      <c r="C81" s="31">
        <v>1481.9204</v>
      </c>
      <c r="D81" s="31">
        <v>1388.8299</v>
      </c>
    </row>
    <row r="82" spans="1:4" x14ac:dyDescent="0.2">
      <c r="A82" s="7" t="s">
        <v>49</v>
      </c>
      <c r="C82" s="31">
        <v>72.111900000000006</v>
      </c>
      <c r="D82" s="31">
        <v>62.950400000000002</v>
      </c>
    </row>
    <row r="83" spans="1:4" x14ac:dyDescent="0.2">
      <c r="A83" s="7" t="s">
        <v>50</v>
      </c>
      <c r="C83" s="31">
        <v>1639.7183</v>
      </c>
      <c r="D83" s="31">
        <v>1542.8864000000001</v>
      </c>
    </row>
    <row r="84" spans="1:4" x14ac:dyDescent="0.2">
      <c r="A84" s="7" t="s">
        <v>51</v>
      </c>
      <c r="C84" s="31">
        <v>83.031099999999995</v>
      </c>
      <c r="D84" s="31">
        <v>72.718500000000006</v>
      </c>
    </row>
    <row r="86" spans="1:4" x14ac:dyDescent="0.2">
      <c r="A86" s="14" t="s">
        <v>53</v>
      </c>
    </row>
    <row r="87" spans="1:4" x14ac:dyDescent="0.2">
      <c r="A87" s="85" t="s">
        <v>57</v>
      </c>
      <c r="B87" s="86"/>
      <c r="C87" s="33" t="s">
        <v>58</v>
      </c>
    </row>
    <row r="88" spans="1:4" x14ac:dyDescent="0.2">
      <c r="A88" s="80" t="s">
        <v>49</v>
      </c>
      <c r="B88" s="81"/>
      <c r="C88" s="34">
        <v>4.5</v>
      </c>
    </row>
    <row r="89" spans="1:4" x14ac:dyDescent="0.2">
      <c r="A89" s="80" t="s">
        <v>51</v>
      </c>
      <c r="B89" s="81"/>
      <c r="C89" s="34">
        <v>5.25</v>
      </c>
    </row>
    <row r="90" spans="1:4" x14ac:dyDescent="0.2">
      <c r="A90" s="7" t="s">
        <v>59</v>
      </c>
    </row>
    <row r="91" spans="1:4" x14ac:dyDescent="0.2">
      <c r="A91" s="7" t="s">
        <v>52</v>
      </c>
    </row>
    <row r="93" spans="1:4" x14ac:dyDescent="0.2">
      <c r="A93" s="14" t="s">
        <v>348</v>
      </c>
      <c r="D93" s="52">
        <v>8.6321002990166498E-2</v>
      </c>
    </row>
    <row r="95" spans="1:4" x14ac:dyDescent="0.2">
      <c r="A95" s="88" t="s">
        <v>56</v>
      </c>
      <c r="B95" s="88"/>
      <c r="C95" s="88"/>
      <c r="D95" s="30" t="s">
        <v>54</v>
      </c>
    </row>
    <row r="96" spans="1:4" x14ac:dyDescent="0.2">
      <c r="A96" s="62" t="s">
        <v>941</v>
      </c>
    </row>
    <row r="97" spans="1:1" ht="14.4" x14ac:dyDescent="0.3">
      <c r="A97" s="35" t="s">
        <v>942</v>
      </c>
    </row>
    <row r="99" spans="1:1" x14ac:dyDescent="0.2">
      <c r="A99" s="14" t="s">
        <v>943</v>
      </c>
    </row>
    <row r="100" spans="1:1" x14ac:dyDescent="0.2">
      <c r="A100" s="64"/>
    </row>
    <row r="101" spans="1:1" x14ac:dyDescent="0.2">
      <c r="A101" s="63" t="s">
        <v>948</v>
      </c>
    </row>
    <row r="102" spans="1:1" x14ac:dyDescent="0.2">
      <c r="A102" s="65"/>
    </row>
    <row r="103" spans="1:1" x14ac:dyDescent="0.2">
      <c r="A103" s="66"/>
    </row>
    <row r="104" spans="1:1" x14ac:dyDescent="0.2">
      <c r="A104" s="66"/>
    </row>
    <row r="105" spans="1:1" x14ac:dyDescent="0.2">
      <c r="A105" s="66"/>
    </row>
    <row r="106" spans="1:1" x14ac:dyDescent="0.2">
      <c r="A106" s="66"/>
    </row>
    <row r="107" spans="1:1" x14ac:dyDescent="0.2">
      <c r="A107" s="66"/>
    </row>
    <row r="108" spans="1:1" x14ac:dyDescent="0.2">
      <c r="A108" s="66"/>
    </row>
    <row r="109" spans="1:1" x14ac:dyDescent="0.2">
      <c r="A109" s="66"/>
    </row>
    <row r="110" spans="1:1" x14ac:dyDescent="0.2">
      <c r="A110" s="66"/>
    </row>
    <row r="111" spans="1:1" x14ac:dyDescent="0.2">
      <c r="A111" s="66"/>
    </row>
    <row r="112" spans="1:1" x14ac:dyDescent="0.2">
      <c r="A112" s="66"/>
    </row>
    <row r="113" spans="1:1" x14ac:dyDescent="0.2">
      <c r="A113" s="66"/>
    </row>
    <row r="114" spans="1:1" x14ac:dyDescent="0.2">
      <c r="A114" s="66"/>
    </row>
    <row r="115" spans="1:1" x14ac:dyDescent="0.2">
      <c r="A115" s="66"/>
    </row>
    <row r="116" spans="1:1" x14ac:dyDescent="0.2">
      <c r="A116" s="66"/>
    </row>
    <row r="117" spans="1:1" x14ac:dyDescent="0.2">
      <c r="A117" s="66"/>
    </row>
    <row r="118" spans="1:1" x14ac:dyDescent="0.2">
      <c r="A118" s="66"/>
    </row>
    <row r="119" spans="1:1" x14ac:dyDescent="0.2">
      <c r="A119" s="66"/>
    </row>
    <row r="120" spans="1:1" x14ac:dyDescent="0.2">
      <c r="A120" s="63" t="s">
        <v>961</v>
      </c>
    </row>
    <row r="121" spans="1:1" x14ac:dyDescent="0.2">
      <c r="A121" s="66"/>
    </row>
    <row r="122" spans="1:1" x14ac:dyDescent="0.2">
      <c r="A122" s="63" t="s">
        <v>949</v>
      </c>
    </row>
    <row r="123" spans="1:1" x14ac:dyDescent="0.2">
      <c r="A123" s="66"/>
    </row>
    <row r="124" spans="1:1" x14ac:dyDescent="0.2">
      <c r="A124" s="66"/>
    </row>
    <row r="125" spans="1:1" x14ac:dyDescent="0.2">
      <c r="A125" s="66"/>
    </row>
    <row r="126" spans="1:1" x14ac:dyDescent="0.2">
      <c r="A126" s="66"/>
    </row>
    <row r="127" spans="1:1" x14ac:dyDescent="0.2">
      <c r="A127" s="66"/>
    </row>
    <row r="128" spans="1:1" x14ac:dyDescent="0.2">
      <c r="A128" s="66"/>
    </row>
    <row r="129" spans="1:1" x14ac:dyDescent="0.2">
      <c r="A129" s="66"/>
    </row>
    <row r="130" spans="1:1" x14ac:dyDescent="0.2">
      <c r="A130" s="66"/>
    </row>
    <row r="131" spans="1:1" x14ac:dyDescent="0.2">
      <c r="A131" s="66"/>
    </row>
    <row r="132" spans="1:1" x14ac:dyDescent="0.2">
      <c r="A132" s="66"/>
    </row>
    <row r="133" spans="1:1" x14ac:dyDescent="0.2">
      <c r="A133" s="66"/>
    </row>
    <row r="134" spans="1:1" x14ac:dyDescent="0.2">
      <c r="A134" s="66"/>
    </row>
    <row r="141" spans="1:1" x14ac:dyDescent="0.2">
      <c r="A141" s="14" t="s">
        <v>970</v>
      </c>
    </row>
    <row r="143" spans="1:1" x14ac:dyDescent="0.2">
      <c r="A143" s="7" t="s">
        <v>947</v>
      </c>
    </row>
  </sheetData>
  <mergeCells count="5">
    <mergeCell ref="A1:F1"/>
    <mergeCell ref="A87:B87"/>
    <mergeCell ref="A88:B88"/>
    <mergeCell ref="A89:B89"/>
    <mergeCell ref="A95:C95"/>
  </mergeCells>
  <conditionalFormatting sqref="F2:F3">
    <cfRule type="cellIs" dxfId="29" priority="3" stopIfTrue="1" operator="between">
      <formula>0.009</formula>
      <formula>-0.009</formula>
    </cfRule>
  </conditionalFormatting>
  <conditionalFormatting sqref="F5:F136">
    <cfRule type="cellIs" dxfId="28" priority="1" stopIfTrue="1" operator="between">
      <formula>0.009</formula>
      <formula>-0.009</formula>
    </cfRule>
  </conditionalFormatting>
  <conditionalFormatting sqref="F237:F65537">
    <cfRule type="cellIs" dxfId="27" priority="2" stopIfTrue="1" operator="between">
      <formula>0.009</formula>
      <formula>-0.009</formula>
    </cfRule>
  </conditionalFormatting>
  <hyperlinks>
    <hyperlink ref="A97" r:id="rId1" xr:uid="{00000000-0004-0000-1E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167"/>
  <sheetViews>
    <sheetView workbookViewId="0">
      <selection sqref="A1:F1"/>
    </sheetView>
  </sheetViews>
  <sheetFormatPr defaultColWidth="9.109375" defaultRowHeight="10.199999999999999" x14ac:dyDescent="0.2"/>
  <cols>
    <col min="1" max="1" width="34.88671875" style="7" bestFit="1" customWidth="1"/>
    <col min="2" max="2" width="33.5546875" style="7" bestFit="1" customWidth="1"/>
    <col min="3" max="3" width="18.88671875" style="7" bestFit="1" customWidth="1"/>
    <col min="4" max="4" width="26.33203125" style="7" customWidth="1"/>
    <col min="5" max="5" width="30" style="10" customWidth="1"/>
    <col min="6" max="6" width="13.5546875" style="11" bestFit="1" customWidth="1"/>
    <col min="7" max="16384" width="9.109375" style="7"/>
  </cols>
  <sheetData>
    <row r="1" spans="1:8" s="1" customFormat="1" ht="13.8" x14ac:dyDescent="0.2">
      <c r="A1" s="82" t="s">
        <v>24</v>
      </c>
      <c r="B1" s="83"/>
      <c r="C1" s="83"/>
      <c r="D1" s="83"/>
      <c r="E1" s="83"/>
      <c r="F1" s="83"/>
    </row>
    <row r="2" spans="1:8" s="1" customFormat="1" ht="11.4" x14ac:dyDescent="0.2">
      <c r="E2" s="5"/>
      <c r="F2" s="9"/>
    </row>
    <row r="3" spans="1:8" s="1" customFormat="1" ht="12" x14ac:dyDescent="0.2">
      <c r="A3" s="8" t="s">
        <v>7</v>
      </c>
      <c r="B3" s="2"/>
      <c r="C3" s="3"/>
      <c r="D3" s="3"/>
      <c r="E3" s="4"/>
      <c r="F3" s="9"/>
    </row>
    <row r="4" spans="1:8" s="1" customFormat="1" ht="28.5" customHeight="1" x14ac:dyDescent="0.2">
      <c r="A4" s="6" t="s">
        <v>2</v>
      </c>
      <c r="B4" s="6" t="s">
        <v>0</v>
      </c>
      <c r="C4" s="13" t="s">
        <v>1</v>
      </c>
      <c r="D4" s="53" t="s">
        <v>6</v>
      </c>
      <c r="E4" s="12" t="s">
        <v>3</v>
      </c>
    </row>
    <row r="5" spans="1:8" x14ac:dyDescent="0.2">
      <c r="A5" s="16" t="s">
        <v>540</v>
      </c>
      <c r="B5" s="17"/>
      <c r="C5" s="17"/>
      <c r="D5" s="18"/>
      <c r="E5" s="19"/>
      <c r="F5" s="7"/>
    </row>
    <row r="6" spans="1:8" x14ac:dyDescent="0.2">
      <c r="A6" s="21" t="s">
        <v>908</v>
      </c>
      <c r="B6" s="21" t="s">
        <v>907</v>
      </c>
      <c r="C6" s="24">
        <v>4549107.5959999999</v>
      </c>
      <c r="D6" s="22">
        <v>393508.72717999999</v>
      </c>
      <c r="E6" s="23">
        <v>98.653697329613294</v>
      </c>
      <c r="F6" s="7"/>
    </row>
    <row r="7" spans="1:8" x14ac:dyDescent="0.2">
      <c r="A7" s="20" t="s">
        <v>29</v>
      </c>
      <c r="B7" s="20"/>
      <c r="C7" s="20"/>
      <c r="D7" s="25">
        <f>SUM(D6:D6)</f>
        <v>393508.72717999999</v>
      </c>
      <c r="E7" s="26">
        <f>SUM(E6:E6)</f>
        <v>98.653697329613294</v>
      </c>
      <c r="F7" s="14"/>
      <c r="G7" s="14"/>
      <c r="H7" s="14"/>
    </row>
    <row r="8" spans="1:8" x14ac:dyDescent="0.2">
      <c r="A8" s="21"/>
      <c r="B8" s="21"/>
      <c r="C8" s="21"/>
      <c r="D8" s="22"/>
      <c r="E8" s="23"/>
      <c r="F8" s="7"/>
    </row>
    <row r="9" spans="1:8" x14ac:dyDescent="0.2">
      <c r="A9" s="20" t="s">
        <v>39</v>
      </c>
      <c r="B9" s="20"/>
      <c r="C9" s="20"/>
      <c r="D9" s="25">
        <f>D7</f>
        <v>393508.72717999999</v>
      </c>
      <c r="E9" s="26">
        <f>E7</f>
        <v>98.653697329613294</v>
      </c>
      <c r="F9" s="14"/>
      <c r="G9" s="14"/>
      <c r="H9" s="14"/>
    </row>
    <row r="10" spans="1:8" x14ac:dyDescent="0.2">
      <c r="A10" s="20"/>
      <c r="B10" s="20"/>
      <c r="C10" s="20"/>
      <c r="D10" s="25"/>
      <c r="E10" s="26"/>
      <c r="F10" s="14"/>
      <c r="G10" s="14"/>
      <c r="H10" s="14"/>
    </row>
    <row r="11" spans="1:8" x14ac:dyDescent="0.2">
      <c r="A11" s="20" t="s">
        <v>41</v>
      </c>
      <c r="B11" s="20"/>
      <c r="C11" s="20"/>
      <c r="D11" s="25">
        <f>D13-(D7)</f>
        <v>5370.1165244000149</v>
      </c>
      <c r="E11" s="26">
        <f>E13-(E7)</f>
        <v>1.3463026703867058</v>
      </c>
      <c r="F11" s="14"/>
      <c r="G11" s="14"/>
      <c r="H11" s="14"/>
    </row>
    <row r="12" spans="1:8" x14ac:dyDescent="0.2">
      <c r="A12" s="20"/>
      <c r="B12" s="20"/>
      <c r="C12" s="20"/>
      <c r="D12" s="25"/>
      <c r="E12" s="26"/>
      <c r="F12" s="14"/>
      <c r="G12" s="14"/>
      <c r="H12" s="14"/>
    </row>
    <row r="13" spans="1:8" x14ac:dyDescent="0.2">
      <c r="A13" s="27" t="s">
        <v>40</v>
      </c>
      <c r="B13" s="27"/>
      <c r="C13" s="27"/>
      <c r="D13" s="28">
        <v>398878.8437044</v>
      </c>
      <c r="E13" s="29">
        <v>100</v>
      </c>
      <c r="F13" s="14"/>
      <c r="G13" s="14"/>
      <c r="H13" s="14"/>
    </row>
    <row r="15" spans="1:8" x14ac:dyDescent="0.2">
      <c r="A15" s="14" t="s">
        <v>43</v>
      </c>
    </row>
    <row r="16" spans="1:8" x14ac:dyDescent="0.2">
      <c r="A16" s="14" t="s">
        <v>44</v>
      </c>
    </row>
    <row r="17" spans="1:6" x14ac:dyDescent="0.2">
      <c r="A17" s="14" t="s">
        <v>45</v>
      </c>
      <c r="B17" s="14"/>
      <c r="C17" s="30" t="s">
        <v>47</v>
      </c>
      <c r="D17" s="14" t="s">
        <v>46</v>
      </c>
    </row>
    <row r="18" spans="1:6" x14ac:dyDescent="0.2">
      <c r="A18" s="7" t="s">
        <v>48</v>
      </c>
      <c r="C18" s="31">
        <v>66.029799999999994</v>
      </c>
      <c r="D18" s="31">
        <v>75.980500000000006</v>
      </c>
    </row>
    <row r="19" spans="1:6" x14ac:dyDescent="0.2">
      <c r="A19" s="7" t="s">
        <v>49</v>
      </c>
      <c r="C19" s="31">
        <v>66.029799999999994</v>
      </c>
      <c r="D19" s="31">
        <v>75.980500000000006</v>
      </c>
    </row>
    <row r="20" spans="1:6" x14ac:dyDescent="0.2">
      <c r="A20" s="7" t="s">
        <v>50</v>
      </c>
      <c r="C20" s="31">
        <v>73.948999999999998</v>
      </c>
      <c r="D20" s="31">
        <v>85.490600000000001</v>
      </c>
    </row>
    <row r="21" spans="1:6" x14ac:dyDescent="0.2">
      <c r="A21" s="7" t="s">
        <v>51</v>
      </c>
      <c r="C21" s="31">
        <v>73.948999999999998</v>
      </c>
      <c r="D21" s="31">
        <v>85.490600000000001</v>
      </c>
    </row>
    <row r="23" spans="1:6" x14ac:dyDescent="0.2">
      <c r="A23" s="7" t="s">
        <v>52</v>
      </c>
    </row>
    <row r="25" spans="1:6" x14ac:dyDescent="0.2">
      <c r="A25" s="14" t="s">
        <v>53</v>
      </c>
      <c r="D25" s="30" t="s">
        <v>54</v>
      </c>
    </row>
    <row r="27" spans="1:6" x14ac:dyDescent="0.2">
      <c r="A27" s="14" t="s">
        <v>348</v>
      </c>
      <c r="D27" s="52">
        <v>2.5000000000000001E-2</v>
      </c>
    </row>
    <row r="29" spans="1:6" x14ac:dyDescent="0.2">
      <c r="A29" s="88" t="s">
        <v>56</v>
      </c>
      <c r="B29" s="88"/>
      <c r="C29" s="88"/>
      <c r="D29" s="30" t="s">
        <v>54</v>
      </c>
    </row>
    <row r="31" spans="1:6" x14ac:dyDescent="0.2">
      <c r="A31" s="14" t="s">
        <v>943</v>
      </c>
      <c r="F31" s="7"/>
    </row>
    <row r="32" spans="1:6" x14ac:dyDescent="0.2">
      <c r="A32" s="64"/>
      <c r="F32" s="7"/>
    </row>
    <row r="33" spans="1:6" x14ac:dyDescent="0.2">
      <c r="A33" s="63" t="s">
        <v>948</v>
      </c>
      <c r="F33" s="7"/>
    </row>
    <row r="34" spans="1:6" x14ac:dyDescent="0.2">
      <c r="A34" s="65"/>
      <c r="F34" s="7"/>
    </row>
    <row r="35" spans="1:6" x14ac:dyDescent="0.2">
      <c r="A35" s="66"/>
      <c r="F35" s="7"/>
    </row>
    <row r="36" spans="1:6" x14ac:dyDescent="0.2">
      <c r="A36" s="66"/>
      <c r="F36" s="7"/>
    </row>
    <row r="37" spans="1:6" x14ac:dyDescent="0.2">
      <c r="A37" s="66"/>
      <c r="F37" s="7"/>
    </row>
    <row r="38" spans="1:6" x14ac:dyDescent="0.2">
      <c r="A38" s="66"/>
      <c r="F38" s="7"/>
    </row>
    <row r="39" spans="1:6" x14ac:dyDescent="0.2">
      <c r="A39" s="66"/>
      <c r="F39" s="7"/>
    </row>
    <row r="40" spans="1:6" x14ac:dyDescent="0.2">
      <c r="A40" s="66"/>
      <c r="F40" s="7"/>
    </row>
    <row r="41" spans="1:6" x14ac:dyDescent="0.2">
      <c r="A41" s="66"/>
      <c r="F41" s="7"/>
    </row>
    <row r="42" spans="1:6" x14ac:dyDescent="0.2">
      <c r="A42" s="66"/>
      <c r="F42" s="7"/>
    </row>
    <row r="43" spans="1:6" x14ac:dyDescent="0.2">
      <c r="A43" s="66"/>
      <c r="F43" s="7"/>
    </row>
    <row r="44" spans="1:6" x14ac:dyDescent="0.2">
      <c r="A44" s="66"/>
      <c r="F44" s="7"/>
    </row>
    <row r="45" spans="1:6" x14ac:dyDescent="0.2">
      <c r="A45" s="66"/>
      <c r="F45" s="7"/>
    </row>
    <row r="46" spans="1:6" x14ac:dyDescent="0.2">
      <c r="A46" s="66"/>
      <c r="F46" s="7"/>
    </row>
    <row r="47" spans="1:6" x14ac:dyDescent="0.2">
      <c r="A47" s="66"/>
      <c r="F47" s="7"/>
    </row>
    <row r="48" spans="1:6" x14ac:dyDescent="0.2">
      <c r="A48" s="66"/>
      <c r="F48" s="7"/>
    </row>
    <row r="49" spans="1:6" x14ac:dyDescent="0.2">
      <c r="A49" s="66"/>
      <c r="F49" s="7"/>
    </row>
    <row r="50" spans="1:6" x14ac:dyDescent="0.2">
      <c r="A50" s="66"/>
      <c r="F50" s="7"/>
    </row>
    <row r="51" spans="1:6" x14ac:dyDescent="0.2">
      <c r="A51" s="63" t="s">
        <v>971</v>
      </c>
      <c r="F51" s="7"/>
    </row>
    <row r="52" spans="1:6" x14ac:dyDescent="0.2">
      <c r="A52" s="66"/>
      <c r="F52" s="7"/>
    </row>
    <row r="53" spans="1:6" x14ac:dyDescent="0.2">
      <c r="A53" s="63" t="s">
        <v>949</v>
      </c>
      <c r="F53" s="7"/>
    </row>
    <row r="54" spans="1:6" x14ac:dyDescent="0.2">
      <c r="A54" s="66"/>
      <c r="F54" s="7"/>
    </row>
    <row r="55" spans="1:6" x14ac:dyDescent="0.2">
      <c r="A55" s="66"/>
      <c r="F55" s="7"/>
    </row>
    <row r="56" spans="1:6" x14ac:dyDescent="0.2">
      <c r="A56" s="66"/>
      <c r="F56" s="7"/>
    </row>
    <row r="57" spans="1:6" x14ac:dyDescent="0.2">
      <c r="A57" s="66"/>
      <c r="F57" s="7"/>
    </row>
    <row r="58" spans="1:6" x14ac:dyDescent="0.2">
      <c r="A58" s="66"/>
      <c r="F58" s="7"/>
    </row>
    <row r="59" spans="1:6" x14ac:dyDescent="0.2">
      <c r="A59" s="66"/>
      <c r="F59" s="7"/>
    </row>
    <row r="60" spans="1:6" x14ac:dyDescent="0.2">
      <c r="A60" s="66"/>
      <c r="F60" s="7"/>
    </row>
    <row r="61" spans="1:6" x14ac:dyDescent="0.2">
      <c r="A61" s="66"/>
      <c r="F61" s="7"/>
    </row>
    <row r="62" spans="1:6" x14ac:dyDescent="0.2">
      <c r="A62" s="66"/>
      <c r="F62" s="7"/>
    </row>
    <row r="63" spans="1:6" x14ac:dyDescent="0.2">
      <c r="A63" s="66"/>
      <c r="F63" s="7"/>
    </row>
    <row r="64" spans="1:6" x14ac:dyDescent="0.2">
      <c r="A64" s="66"/>
      <c r="F64" s="7"/>
    </row>
    <row r="65" spans="1:6" x14ac:dyDescent="0.2">
      <c r="A65" s="66"/>
      <c r="F65" s="7"/>
    </row>
    <row r="66" spans="1:6" x14ac:dyDescent="0.2">
      <c r="F66" s="7"/>
    </row>
    <row r="67" spans="1:6" x14ac:dyDescent="0.2">
      <c r="F67" s="7"/>
    </row>
    <row r="68" spans="1:6" x14ac:dyDescent="0.2">
      <c r="F68" s="7"/>
    </row>
    <row r="69" spans="1:6" x14ac:dyDescent="0.2">
      <c r="F69" s="7"/>
    </row>
    <row r="70" spans="1:6" x14ac:dyDescent="0.2">
      <c r="F70" s="7"/>
    </row>
    <row r="71" spans="1:6" x14ac:dyDescent="0.2">
      <c r="F71" s="7"/>
    </row>
    <row r="72" spans="1:6" x14ac:dyDescent="0.2">
      <c r="A72" s="7" t="s">
        <v>947</v>
      </c>
      <c r="F72" s="7"/>
    </row>
    <row r="73" spans="1:6" x14ac:dyDescent="0.2">
      <c r="F73" s="7"/>
    </row>
    <row r="74" spans="1:6" x14ac:dyDescent="0.2">
      <c r="F74" s="7"/>
    </row>
    <row r="75" spans="1:6" x14ac:dyDescent="0.2">
      <c r="F75" s="7"/>
    </row>
    <row r="76" spans="1:6" x14ac:dyDescent="0.2">
      <c r="F76" s="7"/>
    </row>
    <row r="77" spans="1:6" x14ac:dyDescent="0.2">
      <c r="F77" s="7"/>
    </row>
    <row r="78" spans="1:6" x14ac:dyDescent="0.2">
      <c r="F78" s="7"/>
    </row>
    <row r="79" spans="1:6" x14ac:dyDescent="0.2">
      <c r="F79" s="7"/>
    </row>
    <row r="80" spans="1:6" x14ac:dyDescent="0.2">
      <c r="F80" s="7"/>
    </row>
    <row r="81" spans="6:6" x14ac:dyDescent="0.2">
      <c r="F81" s="7"/>
    </row>
    <row r="82" spans="6:6" x14ac:dyDescent="0.2">
      <c r="F82" s="7"/>
    </row>
    <row r="83" spans="6:6" x14ac:dyDescent="0.2">
      <c r="F83" s="7"/>
    </row>
    <row r="84" spans="6:6" x14ac:dyDescent="0.2">
      <c r="F84" s="7"/>
    </row>
    <row r="85" spans="6:6" x14ac:dyDescent="0.2">
      <c r="F85" s="7"/>
    </row>
    <row r="86" spans="6:6" x14ac:dyDescent="0.2">
      <c r="F86" s="7"/>
    </row>
    <row r="87" spans="6:6" x14ac:dyDescent="0.2">
      <c r="F87" s="7"/>
    </row>
    <row r="88" spans="6:6" x14ac:dyDescent="0.2">
      <c r="F88" s="7"/>
    </row>
    <row r="89" spans="6:6" x14ac:dyDescent="0.2">
      <c r="F89" s="7"/>
    </row>
    <row r="90" spans="6:6" x14ac:dyDescent="0.2">
      <c r="F90" s="7"/>
    </row>
    <row r="91" spans="6:6" x14ac:dyDescent="0.2">
      <c r="F91" s="7"/>
    </row>
    <row r="92" spans="6:6" x14ac:dyDescent="0.2">
      <c r="F92" s="7"/>
    </row>
    <row r="93" spans="6:6" x14ac:dyDescent="0.2">
      <c r="F93" s="7"/>
    </row>
    <row r="94" spans="6:6" x14ac:dyDescent="0.2">
      <c r="F94" s="7"/>
    </row>
    <row r="95" spans="6:6" x14ac:dyDescent="0.2">
      <c r="F95" s="7"/>
    </row>
    <row r="96" spans="6:6" x14ac:dyDescent="0.2">
      <c r="F96" s="7"/>
    </row>
    <row r="97" spans="6:6" x14ac:dyDescent="0.2">
      <c r="F97" s="7"/>
    </row>
    <row r="98" spans="6:6" x14ac:dyDescent="0.2">
      <c r="F98" s="7"/>
    </row>
    <row r="99" spans="6:6" x14ac:dyDescent="0.2">
      <c r="F99" s="7"/>
    </row>
    <row r="100" spans="6:6" x14ac:dyDescent="0.2">
      <c r="F100" s="7"/>
    </row>
    <row r="101" spans="6:6" x14ac:dyDescent="0.2">
      <c r="F101" s="7"/>
    </row>
    <row r="102" spans="6:6" x14ac:dyDescent="0.2">
      <c r="F102" s="7"/>
    </row>
    <row r="103" spans="6:6" x14ac:dyDescent="0.2">
      <c r="F103" s="7"/>
    </row>
    <row r="104" spans="6:6" x14ac:dyDescent="0.2">
      <c r="F104" s="7"/>
    </row>
    <row r="105" spans="6:6" x14ac:dyDescent="0.2">
      <c r="F105" s="7"/>
    </row>
    <row r="106" spans="6:6" x14ac:dyDescent="0.2">
      <c r="F106" s="7"/>
    </row>
    <row r="107" spans="6:6" x14ac:dyDescent="0.2">
      <c r="F107" s="7"/>
    </row>
    <row r="108" spans="6:6" x14ac:dyDescent="0.2">
      <c r="F108" s="7"/>
    </row>
    <row r="109" spans="6:6" x14ac:dyDescent="0.2">
      <c r="F109" s="7"/>
    </row>
    <row r="110" spans="6:6" x14ac:dyDescent="0.2">
      <c r="F110" s="7"/>
    </row>
    <row r="111" spans="6:6" x14ac:dyDescent="0.2">
      <c r="F111" s="7"/>
    </row>
    <row r="112" spans="6:6" x14ac:dyDescent="0.2">
      <c r="F112" s="7"/>
    </row>
    <row r="113" spans="6:6" x14ac:dyDescent="0.2">
      <c r="F113" s="7"/>
    </row>
    <row r="114" spans="6:6" x14ac:dyDescent="0.2">
      <c r="F114" s="7"/>
    </row>
    <row r="115" spans="6:6" x14ac:dyDescent="0.2">
      <c r="F115" s="7"/>
    </row>
    <row r="116" spans="6:6" x14ac:dyDescent="0.2">
      <c r="F116" s="7"/>
    </row>
    <row r="117" spans="6:6" x14ac:dyDescent="0.2">
      <c r="F117" s="7"/>
    </row>
    <row r="118" spans="6:6" x14ac:dyDescent="0.2">
      <c r="F118" s="7"/>
    </row>
    <row r="119" spans="6:6" x14ac:dyDescent="0.2">
      <c r="F119" s="7"/>
    </row>
    <row r="120" spans="6:6" x14ac:dyDescent="0.2">
      <c r="F120" s="7"/>
    </row>
    <row r="121" spans="6:6" x14ac:dyDescent="0.2">
      <c r="F121" s="7"/>
    </row>
    <row r="122" spans="6:6" x14ac:dyDescent="0.2">
      <c r="F122" s="7"/>
    </row>
    <row r="123" spans="6:6" x14ac:dyDescent="0.2">
      <c r="F123" s="7"/>
    </row>
    <row r="124" spans="6:6" x14ac:dyDescent="0.2">
      <c r="F124" s="7"/>
    </row>
    <row r="125" spans="6:6" x14ac:dyDescent="0.2">
      <c r="F125" s="7"/>
    </row>
    <row r="126" spans="6:6" x14ac:dyDescent="0.2">
      <c r="F126" s="7"/>
    </row>
    <row r="127" spans="6:6" x14ac:dyDescent="0.2">
      <c r="F127" s="7"/>
    </row>
    <row r="128" spans="6:6" x14ac:dyDescent="0.2">
      <c r="F128" s="7"/>
    </row>
    <row r="129" spans="6:6" x14ac:dyDescent="0.2">
      <c r="F129" s="7"/>
    </row>
    <row r="130" spans="6:6" x14ac:dyDescent="0.2">
      <c r="F130" s="7"/>
    </row>
    <row r="131" spans="6:6" x14ac:dyDescent="0.2">
      <c r="F131" s="7"/>
    </row>
    <row r="132" spans="6:6" x14ac:dyDescent="0.2">
      <c r="F132" s="7"/>
    </row>
    <row r="133" spans="6:6" x14ac:dyDescent="0.2">
      <c r="F133" s="7"/>
    </row>
    <row r="134" spans="6:6" x14ac:dyDescent="0.2">
      <c r="F134" s="7"/>
    </row>
    <row r="135" spans="6:6" x14ac:dyDescent="0.2">
      <c r="F135" s="7"/>
    </row>
    <row r="136" spans="6:6" x14ac:dyDescent="0.2">
      <c r="F136" s="7"/>
    </row>
    <row r="137" spans="6:6" x14ac:dyDescent="0.2">
      <c r="F137" s="7"/>
    </row>
    <row r="138" spans="6:6" x14ac:dyDescent="0.2">
      <c r="F138" s="7"/>
    </row>
    <row r="139" spans="6:6" x14ac:dyDescent="0.2">
      <c r="F139" s="7"/>
    </row>
    <row r="140" spans="6:6" x14ac:dyDescent="0.2">
      <c r="F140" s="7"/>
    </row>
    <row r="141" spans="6:6" x14ac:dyDescent="0.2">
      <c r="F141" s="7"/>
    </row>
    <row r="142" spans="6:6" x14ac:dyDescent="0.2">
      <c r="F142" s="7"/>
    </row>
    <row r="143" spans="6:6" x14ac:dyDescent="0.2">
      <c r="F143" s="7"/>
    </row>
    <row r="144" spans="6:6" x14ac:dyDescent="0.2">
      <c r="F144" s="7"/>
    </row>
    <row r="145" spans="6:6" x14ac:dyDescent="0.2">
      <c r="F145" s="7"/>
    </row>
    <row r="146" spans="6:6" x14ac:dyDescent="0.2">
      <c r="F146" s="7"/>
    </row>
    <row r="147" spans="6:6" x14ac:dyDescent="0.2">
      <c r="F147" s="7"/>
    </row>
    <row r="148" spans="6:6" x14ac:dyDescent="0.2">
      <c r="F148" s="7"/>
    </row>
    <row r="149" spans="6:6" x14ac:dyDescent="0.2">
      <c r="F149" s="7"/>
    </row>
    <row r="150" spans="6:6" x14ac:dyDescent="0.2">
      <c r="F150" s="7"/>
    </row>
    <row r="151" spans="6:6" x14ac:dyDescent="0.2">
      <c r="F151" s="7"/>
    </row>
    <row r="152" spans="6:6" x14ac:dyDescent="0.2">
      <c r="F152" s="7"/>
    </row>
    <row r="153" spans="6:6" x14ac:dyDescent="0.2">
      <c r="F153" s="7"/>
    </row>
    <row r="154" spans="6:6" x14ac:dyDescent="0.2">
      <c r="F154" s="7"/>
    </row>
    <row r="155" spans="6:6" x14ac:dyDescent="0.2">
      <c r="F155" s="7"/>
    </row>
    <row r="156" spans="6:6" x14ac:dyDescent="0.2">
      <c r="F156" s="7"/>
    </row>
    <row r="157" spans="6:6" x14ac:dyDescent="0.2">
      <c r="F157" s="7"/>
    </row>
    <row r="158" spans="6:6" x14ac:dyDescent="0.2">
      <c r="F158" s="7"/>
    </row>
    <row r="159" spans="6:6" x14ac:dyDescent="0.2">
      <c r="F159" s="7"/>
    </row>
    <row r="160" spans="6:6" x14ac:dyDescent="0.2">
      <c r="F160" s="7"/>
    </row>
    <row r="161" spans="6:6" x14ac:dyDescent="0.2">
      <c r="F161" s="7"/>
    </row>
    <row r="162" spans="6:6" x14ac:dyDescent="0.2">
      <c r="F162" s="7"/>
    </row>
    <row r="163" spans="6:6" x14ac:dyDescent="0.2">
      <c r="F163" s="7"/>
    </row>
    <row r="164" spans="6:6" x14ac:dyDescent="0.2">
      <c r="F164" s="7"/>
    </row>
    <row r="165" spans="6:6" x14ac:dyDescent="0.2">
      <c r="F165" s="7"/>
    </row>
    <row r="166" spans="6:6" x14ac:dyDescent="0.2">
      <c r="F166" s="7"/>
    </row>
    <row r="167" spans="6:6" x14ac:dyDescent="0.2">
      <c r="F167" s="7"/>
    </row>
  </sheetData>
  <mergeCells count="2">
    <mergeCell ref="A1:F1"/>
    <mergeCell ref="A29:C29"/>
  </mergeCells>
  <conditionalFormatting sqref="F2:F3 E5:E13 F14:F30">
    <cfRule type="cellIs" dxfId="26" priority="2" stopIfTrue="1" operator="between">
      <formula>0.009</formula>
      <formula>-0.009</formula>
    </cfRule>
  </conditionalFormatting>
  <conditionalFormatting sqref="F168:F65536">
    <cfRule type="cellIs" dxfId="25" priority="1" stopIfTrue="1" operator="between">
      <formula>0.009</formula>
      <formula>-0.009</formula>
    </cfRule>
  </conditionalFormatting>
  <hyperlinks>
    <hyperlink ref="A34" r:id="rId1" tooltip="https://www.franklintempletonindia.com/downloadsServlet/pdf/product-labels-jg9o5k7l" display="https://www.franklintempletonindia.com/downloadsServlet/pdf/product-labels-jg9o5k7l" xr:uid="{00000000-0004-0000-1F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166"/>
  <sheetViews>
    <sheetView workbookViewId="0">
      <selection sqref="A1:F1"/>
    </sheetView>
  </sheetViews>
  <sheetFormatPr defaultColWidth="9.109375" defaultRowHeight="10.199999999999999" x14ac:dyDescent="0.2"/>
  <cols>
    <col min="1" max="1" width="34.88671875" style="7" bestFit="1" customWidth="1"/>
    <col min="2" max="2" width="39.33203125" style="7" bestFit="1" customWidth="1"/>
    <col min="3" max="3" width="18.88671875" style="7" bestFit="1" customWidth="1"/>
    <col min="4" max="4" width="26.5546875" style="7" customWidth="1"/>
    <col min="5" max="5" width="30" style="10" customWidth="1"/>
    <col min="6" max="6" width="13.5546875" style="11" bestFit="1" customWidth="1"/>
    <col min="7" max="16384" width="9.109375" style="7"/>
  </cols>
  <sheetData>
    <row r="1" spans="1:8" s="1" customFormat="1" ht="13.8" x14ac:dyDescent="0.2">
      <c r="A1" s="82" t="s">
        <v>928</v>
      </c>
      <c r="B1" s="83"/>
      <c r="C1" s="83"/>
      <c r="D1" s="83"/>
      <c r="E1" s="83"/>
      <c r="F1" s="83"/>
    </row>
    <row r="2" spans="1:8" s="1" customFormat="1" ht="11.4" x14ac:dyDescent="0.2">
      <c r="E2" s="5"/>
      <c r="F2" s="9"/>
    </row>
    <row r="3" spans="1:8" s="1" customFormat="1" ht="12" x14ac:dyDescent="0.2">
      <c r="A3" s="8" t="s">
        <v>7</v>
      </c>
      <c r="B3" s="2"/>
      <c r="C3" s="3"/>
      <c r="D3" s="3"/>
      <c r="E3" s="4"/>
      <c r="F3" s="9"/>
    </row>
    <row r="4" spans="1:8" s="1" customFormat="1" ht="28.5" customHeight="1" x14ac:dyDescent="0.2">
      <c r="A4" s="6" t="s">
        <v>2</v>
      </c>
      <c r="B4" s="6" t="s">
        <v>0</v>
      </c>
      <c r="C4" s="13" t="s">
        <v>1</v>
      </c>
      <c r="D4" s="53" t="s">
        <v>6</v>
      </c>
      <c r="E4" s="12" t="s">
        <v>3</v>
      </c>
    </row>
    <row r="5" spans="1:8" x14ac:dyDescent="0.2">
      <c r="A5" s="16" t="s">
        <v>540</v>
      </c>
      <c r="B5" s="17"/>
      <c r="C5" s="17"/>
      <c r="D5" s="18"/>
      <c r="E5" s="19"/>
      <c r="F5" s="7"/>
    </row>
    <row r="6" spans="1:8" x14ac:dyDescent="0.2">
      <c r="A6" s="21" t="s">
        <v>910</v>
      </c>
      <c r="B6" s="21" t="s">
        <v>909</v>
      </c>
      <c r="C6" s="24">
        <v>51358.406999999999</v>
      </c>
      <c r="D6" s="22">
        <v>1479.0053620000001</v>
      </c>
      <c r="E6" s="23">
        <v>98.238123418559795</v>
      </c>
      <c r="F6" s="7"/>
    </row>
    <row r="7" spans="1:8" x14ac:dyDescent="0.2">
      <c r="A7" s="20" t="s">
        <v>29</v>
      </c>
      <c r="B7" s="20"/>
      <c r="C7" s="20"/>
      <c r="D7" s="25">
        <f>SUM(D6:D6)</f>
        <v>1479.0053620000001</v>
      </c>
      <c r="E7" s="26">
        <f>SUM(E6:E6)</f>
        <v>98.238123418559795</v>
      </c>
      <c r="F7" s="14"/>
      <c r="G7" s="14"/>
      <c r="H7" s="14"/>
    </row>
    <row r="8" spans="1:8" x14ac:dyDescent="0.2">
      <c r="A8" s="21"/>
      <c r="B8" s="21"/>
      <c r="C8" s="21"/>
      <c r="D8" s="22"/>
      <c r="E8" s="23"/>
      <c r="F8" s="7"/>
    </row>
    <row r="9" spans="1:8" x14ac:dyDescent="0.2">
      <c r="A9" s="20" t="s">
        <v>39</v>
      </c>
      <c r="B9" s="20"/>
      <c r="C9" s="20"/>
      <c r="D9" s="25">
        <f>D7</f>
        <v>1479.0053620000001</v>
      </c>
      <c r="E9" s="26">
        <f>E7</f>
        <v>98.238123418559795</v>
      </c>
      <c r="F9" s="14"/>
      <c r="G9" s="14"/>
      <c r="H9" s="14"/>
    </row>
    <row r="10" spans="1:8" x14ac:dyDescent="0.2">
      <c r="A10" s="20"/>
      <c r="B10" s="20"/>
      <c r="C10" s="20"/>
      <c r="D10" s="25"/>
      <c r="E10" s="26"/>
      <c r="F10" s="14"/>
      <c r="G10" s="14"/>
      <c r="H10" s="14"/>
    </row>
    <row r="11" spans="1:8" x14ac:dyDescent="0.2">
      <c r="A11" s="20" t="s">
        <v>41</v>
      </c>
      <c r="B11" s="20"/>
      <c r="C11" s="20"/>
      <c r="D11" s="25">
        <f>D13-(D7)</f>
        <v>26.525597399999924</v>
      </c>
      <c r="E11" s="26">
        <f>E13-(E7)</f>
        <v>1.7618765814402053</v>
      </c>
      <c r="F11" s="14"/>
      <c r="G11" s="14"/>
      <c r="H11" s="14"/>
    </row>
    <row r="12" spans="1:8" x14ac:dyDescent="0.2">
      <c r="A12" s="20"/>
      <c r="B12" s="20"/>
      <c r="C12" s="20"/>
      <c r="D12" s="25"/>
      <c r="E12" s="26"/>
      <c r="F12" s="14"/>
      <c r="G12" s="14"/>
      <c r="H12" s="14"/>
    </row>
    <row r="13" spans="1:8" x14ac:dyDescent="0.2">
      <c r="A13" s="27" t="s">
        <v>40</v>
      </c>
      <c r="B13" s="27"/>
      <c r="C13" s="27"/>
      <c r="D13" s="28">
        <v>1505.5309594</v>
      </c>
      <c r="E13" s="29">
        <v>100</v>
      </c>
      <c r="F13" s="14"/>
      <c r="G13" s="14"/>
      <c r="H13" s="14"/>
    </row>
    <row r="15" spans="1:8" x14ac:dyDescent="0.2">
      <c r="A15" s="14" t="s">
        <v>43</v>
      </c>
    </row>
    <row r="16" spans="1:8" x14ac:dyDescent="0.2">
      <c r="A16" s="14" t="s">
        <v>44</v>
      </c>
    </row>
    <row r="17" spans="1:6" x14ac:dyDescent="0.2">
      <c r="A17" s="14" t="s">
        <v>45</v>
      </c>
      <c r="B17" s="14"/>
      <c r="C17" s="30" t="s">
        <v>47</v>
      </c>
      <c r="D17" s="14" t="s">
        <v>46</v>
      </c>
    </row>
    <row r="18" spans="1:6" x14ac:dyDescent="0.2">
      <c r="A18" s="7" t="s">
        <v>48</v>
      </c>
      <c r="C18" s="31">
        <v>10.778600000000001</v>
      </c>
      <c r="D18" s="31">
        <v>10.279400000000001</v>
      </c>
    </row>
    <row r="19" spans="1:6" x14ac:dyDescent="0.2">
      <c r="A19" s="7" t="s">
        <v>49</v>
      </c>
      <c r="C19" s="31">
        <v>10.778600000000001</v>
      </c>
      <c r="D19" s="31">
        <v>10.279400000000001</v>
      </c>
    </row>
    <row r="20" spans="1:6" x14ac:dyDescent="0.2">
      <c r="A20" s="7" t="s">
        <v>50</v>
      </c>
      <c r="C20" s="31">
        <v>12.0466</v>
      </c>
      <c r="D20" s="31">
        <v>11.539099999999999</v>
      </c>
    </row>
    <row r="21" spans="1:6" x14ac:dyDescent="0.2">
      <c r="A21" s="7" t="s">
        <v>51</v>
      </c>
      <c r="C21" s="31">
        <v>12.0466</v>
      </c>
      <c r="D21" s="31">
        <v>11.539099999999999</v>
      </c>
    </row>
    <row r="23" spans="1:6" x14ac:dyDescent="0.2">
      <c r="A23" s="7" t="s">
        <v>52</v>
      </c>
    </row>
    <row r="25" spans="1:6" x14ac:dyDescent="0.2">
      <c r="A25" s="14" t="s">
        <v>53</v>
      </c>
      <c r="D25" s="30" t="s">
        <v>54</v>
      </c>
    </row>
    <row r="27" spans="1:6" x14ac:dyDescent="0.2">
      <c r="A27" s="14" t="s">
        <v>348</v>
      </c>
      <c r="D27" s="52">
        <v>1.7000000000000001E-2</v>
      </c>
    </row>
    <row r="29" spans="1:6" x14ac:dyDescent="0.2">
      <c r="A29" s="88" t="s">
        <v>56</v>
      </c>
      <c r="B29" s="88"/>
      <c r="C29" s="88"/>
      <c r="D29" s="30" t="s">
        <v>54</v>
      </c>
    </row>
    <row r="31" spans="1:6" x14ac:dyDescent="0.2">
      <c r="A31" s="14" t="s">
        <v>943</v>
      </c>
      <c r="F31" s="7"/>
    </row>
    <row r="32" spans="1:6" x14ac:dyDescent="0.2">
      <c r="A32" s="64"/>
      <c r="F32" s="7"/>
    </row>
    <row r="33" spans="1:6" x14ac:dyDescent="0.2">
      <c r="A33" s="63" t="s">
        <v>948</v>
      </c>
      <c r="F33" s="7"/>
    </row>
    <row r="34" spans="1:6" x14ac:dyDescent="0.2">
      <c r="A34" s="65"/>
      <c r="F34" s="7"/>
    </row>
    <row r="35" spans="1:6" x14ac:dyDescent="0.2">
      <c r="A35" s="66"/>
      <c r="F35" s="7"/>
    </row>
    <row r="36" spans="1:6" x14ac:dyDescent="0.2">
      <c r="A36" s="66"/>
      <c r="F36" s="7"/>
    </row>
    <row r="37" spans="1:6" x14ac:dyDescent="0.2">
      <c r="A37" s="66"/>
      <c r="F37" s="7"/>
    </row>
    <row r="38" spans="1:6" x14ac:dyDescent="0.2">
      <c r="A38" s="66"/>
      <c r="F38" s="7"/>
    </row>
    <row r="39" spans="1:6" x14ac:dyDescent="0.2">
      <c r="A39" s="66"/>
      <c r="F39" s="7"/>
    </row>
    <row r="40" spans="1:6" x14ac:dyDescent="0.2">
      <c r="A40" s="66"/>
      <c r="F40" s="7"/>
    </row>
    <row r="41" spans="1:6" x14ac:dyDescent="0.2">
      <c r="A41" s="66"/>
      <c r="F41" s="7"/>
    </row>
    <row r="42" spans="1:6" x14ac:dyDescent="0.2">
      <c r="A42" s="66"/>
      <c r="F42" s="7"/>
    </row>
    <row r="43" spans="1:6" x14ac:dyDescent="0.2">
      <c r="A43" s="66"/>
      <c r="F43" s="7"/>
    </row>
    <row r="44" spans="1:6" x14ac:dyDescent="0.2">
      <c r="A44" s="66"/>
      <c r="F44" s="7"/>
    </row>
    <row r="45" spans="1:6" x14ac:dyDescent="0.2">
      <c r="A45" s="66"/>
      <c r="F45" s="7"/>
    </row>
    <row r="46" spans="1:6" x14ac:dyDescent="0.2">
      <c r="A46" s="66"/>
      <c r="F46" s="7"/>
    </row>
    <row r="47" spans="1:6" x14ac:dyDescent="0.2">
      <c r="A47" s="66"/>
      <c r="F47" s="7"/>
    </row>
    <row r="48" spans="1:6" x14ac:dyDescent="0.2">
      <c r="A48" s="66"/>
      <c r="F48" s="7"/>
    </row>
    <row r="49" spans="1:6" x14ac:dyDescent="0.2">
      <c r="A49" s="66"/>
      <c r="F49" s="7"/>
    </row>
    <row r="50" spans="1:6" x14ac:dyDescent="0.2">
      <c r="A50" s="63" t="s">
        <v>972</v>
      </c>
      <c r="F50" s="7"/>
    </row>
    <row r="51" spans="1:6" x14ac:dyDescent="0.2">
      <c r="A51" s="66"/>
      <c r="F51" s="7"/>
    </row>
    <row r="52" spans="1:6" x14ac:dyDescent="0.2">
      <c r="A52" s="63" t="s">
        <v>949</v>
      </c>
      <c r="F52" s="7"/>
    </row>
    <row r="53" spans="1:6" x14ac:dyDescent="0.2">
      <c r="A53" s="66"/>
      <c r="F53" s="7"/>
    </row>
    <row r="54" spans="1:6" x14ac:dyDescent="0.2">
      <c r="A54" s="66"/>
      <c r="F54" s="7"/>
    </row>
    <row r="55" spans="1:6" x14ac:dyDescent="0.2">
      <c r="A55" s="66"/>
      <c r="F55" s="7"/>
    </row>
    <row r="56" spans="1:6" x14ac:dyDescent="0.2">
      <c r="A56" s="66"/>
      <c r="F56" s="7"/>
    </row>
    <row r="57" spans="1:6" x14ac:dyDescent="0.2">
      <c r="A57" s="66"/>
      <c r="F57" s="7"/>
    </row>
    <row r="58" spans="1:6" x14ac:dyDescent="0.2">
      <c r="A58" s="66"/>
      <c r="F58" s="7"/>
    </row>
    <row r="59" spans="1:6" x14ac:dyDescent="0.2">
      <c r="A59" s="66"/>
      <c r="F59" s="7"/>
    </row>
    <row r="60" spans="1:6" x14ac:dyDescent="0.2">
      <c r="A60" s="66"/>
      <c r="F60" s="7"/>
    </row>
    <row r="61" spans="1:6" x14ac:dyDescent="0.2">
      <c r="A61" s="66"/>
      <c r="F61" s="7"/>
    </row>
    <row r="62" spans="1:6" x14ac:dyDescent="0.2">
      <c r="A62" s="66"/>
      <c r="F62" s="7"/>
    </row>
    <row r="63" spans="1:6" x14ac:dyDescent="0.2">
      <c r="A63" s="66"/>
      <c r="F63" s="7"/>
    </row>
    <row r="64" spans="1:6" x14ac:dyDescent="0.2">
      <c r="A64" s="66"/>
      <c r="F64" s="7"/>
    </row>
    <row r="65" spans="1:6" x14ac:dyDescent="0.2">
      <c r="F65" s="7"/>
    </row>
    <row r="66" spans="1:6" x14ac:dyDescent="0.2">
      <c r="F66" s="7"/>
    </row>
    <row r="67" spans="1:6" x14ac:dyDescent="0.2">
      <c r="F67" s="7"/>
    </row>
    <row r="68" spans="1:6" x14ac:dyDescent="0.2">
      <c r="F68" s="7"/>
    </row>
    <row r="69" spans="1:6" x14ac:dyDescent="0.2">
      <c r="F69" s="7"/>
    </row>
    <row r="70" spans="1:6" x14ac:dyDescent="0.2">
      <c r="F70" s="7"/>
    </row>
    <row r="71" spans="1:6" x14ac:dyDescent="0.2">
      <c r="A71" s="7" t="s">
        <v>947</v>
      </c>
      <c r="F71" s="7"/>
    </row>
    <row r="72" spans="1:6" x14ac:dyDescent="0.2">
      <c r="F72" s="7"/>
    </row>
    <row r="73" spans="1:6" x14ac:dyDescent="0.2">
      <c r="F73" s="7"/>
    </row>
    <row r="74" spans="1:6" x14ac:dyDescent="0.2">
      <c r="F74" s="7"/>
    </row>
    <row r="75" spans="1:6" x14ac:dyDescent="0.2">
      <c r="F75" s="7"/>
    </row>
    <row r="76" spans="1:6" x14ac:dyDescent="0.2">
      <c r="F76" s="7"/>
    </row>
    <row r="77" spans="1:6" x14ac:dyDescent="0.2">
      <c r="F77" s="7"/>
    </row>
    <row r="78" spans="1:6" x14ac:dyDescent="0.2">
      <c r="F78" s="7"/>
    </row>
    <row r="79" spans="1:6" x14ac:dyDescent="0.2">
      <c r="F79" s="7"/>
    </row>
    <row r="80" spans="1:6" x14ac:dyDescent="0.2">
      <c r="F80" s="7"/>
    </row>
    <row r="81" spans="6:6" x14ac:dyDescent="0.2">
      <c r="F81" s="7"/>
    </row>
    <row r="82" spans="6:6" x14ac:dyDescent="0.2">
      <c r="F82" s="7"/>
    </row>
    <row r="83" spans="6:6" x14ac:dyDescent="0.2">
      <c r="F83" s="7"/>
    </row>
    <row r="84" spans="6:6" x14ac:dyDescent="0.2">
      <c r="F84" s="7"/>
    </row>
    <row r="85" spans="6:6" x14ac:dyDescent="0.2">
      <c r="F85" s="7"/>
    </row>
    <row r="86" spans="6:6" x14ac:dyDescent="0.2">
      <c r="F86" s="7"/>
    </row>
    <row r="87" spans="6:6" x14ac:dyDescent="0.2">
      <c r="F87" s="7"/>
    </row>
    <row r="88" spans="6:6" x14ac:dyDescent="0.2">
      <c r="F88" s="7"/>
    </row>
    <row r="89" spans="6:6" x14ac:dyDescent="0.2">
      <c r="F89" s="7"/>
    </row>
    <row r="90" spans="6:6" x14ac:dyDescent="0.2">
      <c r="F90" s="7"/>
    </row>
    <row r="91" spans="6:6" x14ac:dyDescent="0.2">
      <c r="F91" s="7"/>
    </row>
    <row r="92" spans="6:6" x14ac:dyDescent="0.2">
      <c r="F92" s="7"/>
    </row>
    <row r="93" spans="6:6" x14ac:dyDescent="0.2">
      <c r="F93" s="7"/>
    </row>
    <row r="94" spans="6:6" x14ac:dyDescent="0.2">
      <c r="F94" s="7"/>
    </row>
    <row r="95" spans="6:6" x14ac:dyDescent="0.2">
      <c r="F95" s="7"/>
    </row>
    <row r="96" spans="6:6" x14ac:dyDescent="0.2">
      <c r="F96" s="7"/>
    </row>
    <row r="97" spans="6:6" x14ac:dyDescent="0.2">
      <c r="F97" s="7"/>
    </row>
    <row r="98" spans="6:6" x14ac:dyDescent="0.2">
      <c r="F98" s="7"/>
    </row>
    <row r="99" spans="6:6" x14ac:dyDescent="0.2">
      <c r="F99" s="7"/>
    </row>
    <row r="100" spans="6:6" x14ac:dyDescent="0.2">
      <c r="F100" s="7"/>
    </row>
    <row r="101" spans="6:6" x14ac:dyDescent="0.2">
      <c r="F101" s="7"/>
    </row>
    <row r="102" spans="6:6" x14ac:dyDescent="0.2">
      <c r="F102" s="7"/>
    </row>
    <row r="103" spans="6:6" x14ac:dyDescent="0.2">
      <c r="F103" s="7"/>
    </row>
    <row r="104" spans="6:6" x14ac:dyDescent="0.2">
      <c r="F104" s="7"/>
    </row>
    <row r="105" spans="6:6" x14ac:dyDescent="0.2">
      <c r="F105" s="7"/>
    </row>
    <row r="106" spans="6:6" x14ac:dyDescent="0.2">
      <c r="F106" s="7"/>
    </row>
    <row r="107" spans="6:6" x14ac:dyDescent="0.2">
      <c r="F107" s="7"/>
    </row>
    <row r="108" spans="6:6" x14ac:dyDescent="0.2">
      <c r="F108" s="7"/>
    </row>
    <row r="109" spans="6:6" x14ac:dyDescent="0.2">
      <c r="F109" s="7"/>
    </row>
    <row r="110" spans="6:6" x14ac:dyDescent="0.2">
      <c r="F110" s="7"/>
    </row>
    <row r="111" spans="6:6" x14ac:dyDescent="0.2">
      <c r="F111" s="7"/>
    </row>
    <row r="112" spans="6:6" x14ac:dyDescent="0.2">
      <c r="F112" s="7"/>
    </row>
    <row r="113" spans="6:6" x14ac:dyDescent="0.2">
      <c r="F113" s="7"/>
    </row>
    <row r="114" spans="6:6" x14ac:dyDescent="0.2">
      <c r="F114" s="7"/>
    </row>
    <row r="115" spans="6:6" x14ac:dyDescent="0.2">
      <c r="F115" s="7"/>
    </row>
    <row r="116" spans="6:6" x14ac:dyDescent="0.2">
      <c r="F116" s="7"/>
    </row>
    <row r="117" spans="6:6" x14ac:dyDescent="0.2">
      <c r="F117" s="7"/>
    </row>
    <row r="118" spans="6:6" x14ac:dyDescent="0.2">
      <c r="F118" s="7"/>
    </row>
    <row r="119" spans="6:6" x14ac:dyDescent="0.2">
      <c r="F119" s="7"/>
    </row>
    <row r="120" spans="6:6" x14ac:dyDescent="0.2">
      <c r="F120" s="7"/>
    </row>
    <row r="121" spans="6:6" x14ac:dyDescent="0.2">
      <c r="F121" s="7"/>
    </row>
    <row r="122" spans="6:6" x14ac:dyDescent="0.2">
      <c r="F122" s="7"/>
    </row>
    <row r="123" spans="6:6" x14ac:dyDescent="0.2">
      <c r="F123" s="7"/>
    </row>
    <row r="124" spans="6:6" x14ac:dyDescent="0.2">
      <c r="F124" s="7"/>
    </row>
    <row r="125" spans="6:6" x14ac:dyDescent="0.2">
      <c r="F125" s="7"/>
    </row>
    <row r="126" spans="6:6" x14ac:dyDescent="0.2">
      <c r="F126" s="7"/>
    </row>
    <row r="127" spans="6:6" x14ac:dyDescent="0.2">
      <c r="F127" s="7"/>
    </row>
    <row r="128" spans="6:6" x14ac:dyDescent="0.2">
      <c r="F128" s="7"/>
    </row>
    <row r="129" spans="6:6" x14ac:dyDescent="0.2">
      <c r="F129" s="7"/>
    </row>
    <row r="130" spans="6:6" x14ac:dyDescent="0.2">
      <c r="F130" s="7"/>
    </row>
    <row r="131" spans="6:6" x14ac:dyDescent="0.2">
      <c r="F131" s="7"/>
    </row>
    <row r="132" spans="6:6" x14ac:dyDescent="0.2">
      <c r="F132" s="7"/>
    </row>
    <row r="133" spans="6:6" x14ac:dyDescent="0.2">
      <c r="F133" s="7"/>
    </row>
    <row r="134" spans="6:6" x14ac:dyDescent="0.2">
      <c r="F134" s="7"/>
    </row>
    <row r="135" spans="6:6" x14ac:dyDescent="0.2">
      <c r="F135" s="7"/>
    </row>
    <row r="136" spans="6:6" x14ac:dyDescent="0.2">
      <c r="F136" s="7"/>
    </row>
    <row r="137" spans="6:6" x14ac:dyDescent="0.2">
      <c r="F137" s="7"/>
    </row>
    <row r="138" spans="6:6" x14ac:dyDescent="0.2">
      <c r="F138" s="7"/>
    </row>
    <row r="139" spans="6:6" x14ac:dyDescent="0.2">
      <c r="F139" s="7"/>
    </row>
    <row r="140" spans="6:6" x14ac:dyDescent="0.2">
      <c r="F140" s="7"/>
    </row>
    <row r="141" spans="6:6" x14ac:dyDescent="0.2">
      <c r="F141" s="7"/>
    </row>
    <row r="142" spans="6:6" x14ac:dyDescent="0.2">
      <c r="F142" s="7"/>
    </row>
    <row r="143" spans="6:6" x14ac:dyDescent="0.2">
      <c r="F143" s="7"/>
    </row>
    <row r="144" spans="6:6" x14ac:dyDescent="0.2">
      <c r="F144" s="7"/>
    </row>
    <row r="145" spans="6:6" x14ac:dyDescent="0.2">
      <c r="F145" s="7"/>
    </row>
    <row r="146" spans="6:6" x14ac:dyDescent="0.2">
      <c r="F146" s="7"/>
    </row>
    <row r="147" spans="6:6" x14ac:dyDescent="0.2">
      <c r="F147" s="7"/>
    </row>
    <row r="148" spans="6:6" x14ac:dyDescent="0.2">
      <c r="F148" s="7"/>
    </row>
    <row r="149" spans="6:6" x14ac:dyDescent="0.2">
      <c r="F149" s="7"/>
    </row>
    <row r="150" spans="6:6" x14ac:dyDescent="0.2">
      <c r="F150" s="7"/>
    </row>
    <row r="151" spans="6:6" x14ac:dyDescent="0.2">
      <c r="F151" s="7"/>
    </row>
    <row r="152" spans="6:6" x14ac:dyDescent="0.2">
      <c r="F152" s="7"/>
    </row>
    <row r="153" spans="6:6" x14ac:dyDescent="0.2">
      <c r="F153" s="7"/>
    </row>
    <row r="154" spans="6:6" x14ac:dyDescent="0.2">
      <c r="F154" s="7"/>
    </row>
    <row r="155" spans="6:6" x14ac:dyDescent="0.2">
      <c r="F155" s="7"/>
    </row>
    <row r="156" spans="6:6" x14ac:dyDescent="0.2">
      <c r="F156" s="7"/>
    </row>
    <row r="157" spans="6:6" x14ac:dyDescent="0.2">
      <c r="F157" s="7"/>
    </row>
    <row r="158" spans="6:6" x14ac:dyDescent="0.2">
      <c r="F158" s="7"/>
    </row>
    <row r="159" spans="6:6" x14ac:dyDescent="0.2">
      <c r="F159" s="7"/>
    </row>
    <row r="160" spans="6:6" x14ac:dyDescent="0.2">
      <c r="F160" s="7"/>
    </row>
    <row r="161" spans="6:6" x14ac:dyDescent="0.2">
      <c r="F161" s="7"/>
    </row>
    <row r="162" spans="6:6" x14ac:dyDescent="0.2">
      <c r="F162" s="7"/>
    </row>
    <row r="163" spans="6:6" x14ac:dyDescent="0.2">
      <c r="F163" s="7"/>
    </row>
    <row r="164" spans="6:6" x14ac:dyDescent="0.2">
      <c r="F164" s="7"/>
    </row>
    <row r="165" spans="6:6" x14ac:dyDescent="0.2">
      <c r="F165" s="7"/>
    </row>
    <row r="166" spans="6:6" x14ac:dyDescent="0.2">
      <c r="F166" s="7"/>
    </row>
  </sheetData>
  <mergeCells count="2">
    <mergeCell ref="A1:F1"/>
    <mergeCell ref="A29:C29"/>
  </mergeCells>
  <conditionalFormatting sqref="F2:F3 E5:E13 F14:F30">
    <cfRule type="cellIs" dxfId="24" priority="2" stopIfTrue="1" operator="between">
      <formula>0.009</formula>
      <formula>-0.009</formula>
    </cfRule>
  </conditionalFormatting>
  <conditionalFormatting sqref="F167:F65536">
    <cfRule type="cellIs" dxfId="23"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180"/>
  <sheetViews>
    <sheetView workbookViewId="0">
      <selection sqref="A1:F1"/>
    </sheetView>
  </sheetViews>
  <sheetFormatPr defaultColWidth="9.109375" defaultRowHeight="10.199999999999999" x14ac:dyDescent="0.2"/>
  <cols>
    <col min="1" max="1" width="34.88671875" style="7" bestFit="1" customWidth="1"/>
    <col min="2" max="2" width="73" style="7" customWidth="1"/>
    <col min="3" max="3" width="14.6640625" style="7" bestFit="1" customWidth="1"/>
    <col min="4" max="4" width="26.88671875" style="7" bestFit="1" customWidth="1"/>
    <col min="5" max="5" width="30" style="10" customWidth="1"/>
    <col min="6" max="6" width="14.6640625" style="11" bestFit="1" customWidth="1"/>
    <col min="7" max="16384" width="9.109375" style="7"/>
  </cols>
  <sheetData>
    <row r="1" spans="1:8" s="1" customFormat="1" ht="13.8" x14ac:dyDescent="0.2">
      <c r="A1" s="82" t="s">
        <v>929</v>
      </c>
      <c r="B1" s="83"/>
      <c r="C1" s="83"/>
      <c r="D1" s="83"/>
      <c r="E1" s="83"/>
      <c r="F1" s="83"/>
    </row>
    <row r="2" spans="1:8" s="1" customFormat="1" ht="11.4" x14ac:dyDescent="0.2">
      <c r="E2" s="5"/>
      <c r="F2" s="9"/>
    </row>
    <row r="3" spans="1:8" s="1" customFormat="1" ht="12" x14ac:dyDescent="0.2">
      <c r="A3" s="8" t="s">
        <v>7</v>
      </c>
      <c r="B3" s="2"/>
      <c r="C3" s="3"/>
      <c r="D3" s="3"/>
      <c r="E3" s="4"/>
      <c r="F3" s="9"/>
    </row>
    <row r="4" spans="1:8" s="1" customFormat="1" ht="28.5" customHeight="1" x14ac:dyDescent="0.2">
      <c r="A4" s="6" t="s">
        <v>2</v>
      </c>
      <c r="B4" s="6" t="s">
        <v>0</v>
      </c>
      <c r="C4" s="13" t="s">
        <v>1</v>
      </c>
      <c r="D4" s="53" t="s">
        <v>6</v>
      </c>
      <c r="E4" s="12" t="s">
        <v>3</v>
      </c>
    </row>
    <row r="5" spans="1:8" x14ac:dyDescent="0.2">
      <c r="A5" s="16" t="s">
        <v>933</v>
      </c>
      <c r="B5" s="17"/>
      <c r="C5" s="17"/>
      <c r="D5" s="18"/>
      <c r="E5" s="19"/>
      <c r="F5" s="7"/>
    </row>
    <row r="6" spans="1:8" x14ac:dyDescent="0.2">
      <c r="A6" s="21" t="s">
        <v>912</v>
      </c>
      <c r="B6" s="21" t="s">
        <v>911</v>
      </c>
      <c r="C6" s="21">
        <v>2478066</v>
      </c>
      <c r="D6" s="22">
        <v>1711.8479930000001</v>
      </c>
      <c r="E6" s="23">
        <v>27.7372052013319</v>
      </c>
      <c r="F6" s="7"/>
    </row>
    <row r="7" spans="1:8" x14ac:dyDescent="0.2">
      <c r="A7" s="59" t="s">
        <v>39</v>
      </c>
      <c r="B7" s="58"/>
      <c r="C7" s="21"/>
      <c r="D7" s="25">
        <f>SUM(D6)</f>
        <v>1711.8479930000001</v>
      </c>
      <c r="E7" s="25">
        <f>SUM(E6)</f>
        <v>27.7372052013319</v>
      </c>
      <c r="F7" s="7"/>
    </row>
    <row r="8" spans="1:8" x14ac:dyDescent="0.2">
      <c r="A8" s="59"/>
      <c r="B8" s="58"/>
      <c r="C8" s="21"/>
      <c r="D8" s="22"/>
      <c r="E8" s="23"/>
      <c r="F8" s="7"/>
    </row>
    <row r="9" spans="1:8" x14ac:dyDescent="0.2">
      <c r="A9" s="20" t="s">
        <v>38</v>
      </c>
      <c r="B9" s="21"/>
      <c r="C9" s="21"/>
      <c r="D9" s="22"/>
      <c r="E9" s="23"/>
      <c r="F9" s="7"/>
    </row>
    <row r="10" spans="1:8" x14ac:dyDescent="0.2">
      <c r="A10" s="21" t="s">
        <v>914</v>
      </c>
      <c r="B10" s="60" t="s">
        <v>913</v>
      </c>
      <c r="C10" s="24">
        <v>143837.54199999999</v>
      </c>
      <c r="D10" s="22">
        <v>1515.098221</v>
      </c>
      <c r="E10" s="23">
        <v>24.5492534546845</v>
      </c>
      <c r="F10" s="7"/>
    </row>
    <row r="11" spans="1:8" x14ac:dyDescent="0.2">
      <c r="A11" s="21" t="s">
        <v>915</v>
      </c>
      <c r="B11" s="60" t="s">
        <v>934</v>
      </c>
      <c r="C11" s="24">
        <v>2232978.6749999998</v>
      </c>
      <c r="D11" s="22">
        <v>1406.2026900000001</v>
      </c>
      <c r="E11" s="23">
        <v>22.784810758133101</v>
      </c>
      <c r="F11" s="7"/>
    </row>
    <row r="12" spans="1:8" x14ac:dyDescent="0.2">
      <c r="A12" s="21" t="s">
        <v>916</v>
      </c>
      <c r="B12" s="60" t="s">
        <v>935</v>
      </c>
      <c r="C12" s="24">
        <v>4289153.97</v>
      </c>
      <c r="D12" s="22">
        <v>1405.547178</v>
      </c>
      <c r="E12" s="23">
        <v>22.7741894465854</v>
      </c>
      <c r="F12" s="7"/>
    </row>
    <row r="13" spans="1:8" ht="20.399999999999999" x14ac:dyDescent="0.2">
      <c r="A13" s="21" t="s">
        <v>918</v>
      </c>
      <c r="B13" s="60" t="s">
        <v>917</v>
      </c>
      <c r="C13" s="24">
        <v>48.798999999999999</v>
      </c>
      <c r="D13" s="22">
        <v>1.2611296000000001</v>
      </c>
      <c r="E13" s="23">
        <v>2.04341802798572E-2</v>
      </c>
      <c r="F13" s="7"/>
    </row>
    <row r="14" spans="1:8" x14ac:dyDescent="0.2">
      <c r="A14" s="21" t="s">
        <v>449</v>
      </c>
      <c r="B14" s="60" t="s">
        <v>448</v>
      </c>
      <c r="C14" s="24">
        <v>13.571999999999999</v>
      </c>
      <c r="D14" s="22">
        <v>0.52239369999999996</v>
      </c>
      <c r="E14" s="23">
        <v>8.4643854548030802E-3</v>
      </c>
      <c r="F14" s="7"/>
    </row>
    <row r="15" spans="1:8" ht="20.399999999999999" x14ac:dyDescent="0.2">
      <c r="A15" s="21" t="s">
        <v>920</v>
      </c>
      <c r="B15" s="60" t="s">
        <v>919</v>
      </c>
      <c r="C15" s="24">
        <v>23973.544999999998</v>
      </c>
      <c r="D15" s="22">
        <v>2.3973545E-5</v>
      </c>
      <c r="E15" s="23">
        <v>3.8844520061797599E-7</v>
      </c>
      <c r="F15" s="7"/>
    </row>
    <row r="16" spans="1:8" x14ac:dyDescent="0.2">
      <c r="A16" s="20" t="s">
        <v>29</v>
      </c>
      <c r="B16" s="20"/>
      <c r="C16" s="20"/>
      <c r="D16" s="25">
        <f>SUM(D10:D15)</f>
        <v>4328.6316362735442</v>
      </c>
      <c r="E16" s="26">
        <f>SUM(E10:E15)</f>
        <v>70.13715261358287</v>
      </c>
      <c r="F16" s="14"/>
      <c r="G16" s="14"/>
      <c r="H16" s="14"/>
    </row>
    <row r="17" spans="1:8" x14ac:dyDescent="0.2">
      <c r="A17" s="21"/>
      <c r="B17" s="21"/>
      <c r="C17" s="21"/>
      <c r="D17" s="22"/>
      <c r="E17" s="23"/>
      <c r="F17" s="7"/>
    </row>
    <row r="18" spans="1:8" x14ac:dyDescent="0.2">
      <c r="A18" s="20" t="s">
        <v>39</v>
      </c>
      <c r="B18" s="20"/>
      <c r="C18" s="20"/>
      <c r="D18" s="26">
        <f>D16+D7</f>
        <v>6040.4796292735446</v>
      </c>
      <c r="E18" s="26">
        <f>E16+E7</f>
        <v>97.874357814914774</v>
      </c>
      <c r="F18" s="14"/>
      <c r="G18" s="14"/>
      <c r="H18" s="14"/>
    </row>
    <row r="19" spans="1:8" x14ac:dyDescent="0.2">
      <c r="A19" s="20"/>
      <c r="B19" s="20"/>
      <c r="C19" s="20"/>
      <c r="D19" s="25"/>
      <c r="E19" s="26"/>
      <c r="F19" s="14"/>
      <c r="G19" s="14"/>
      <c r="H19" s="14"/>
    </row>
    <row r="20" spans="1:8" x14ac:dyDescent="0.2">
      <c r="A20" s="20" t="s">
        <v>41</v>
      </c>
      <c r="B20" s="20"/>
      <c r="C20" s="20"/>
      <c r="D20" s="26">
        <f>D22-(D18)</f>
        <v>131.18756132645558</v>
      </c>
      <c r="E20" s="26">
        <f>E22-(E18)</f>
        <v>2.1256421850852263</v>
      </c>
      <c r="F20" s="14"/>
      <c r="G20" s="14"/>
      <c r="H20" s="14"/>
    </row>
    <row r="21" spans="1:8" x14ac:dyDescent="0.2">
      <c r="A21" s="20"/>
      <c r="B21" s="20"/>
      <c r="C21" s="20"/>
      <c r="D21" s="25"/>
      <c r="E21" s="26"/>
      <c r="F21" s="14"/>
      <c r="G21" s="14"/>
      <c r="H21" s="14"/>
    </row>
    <row r="22" spans="1:8" x14ac:dyDescent="0.2">
      <c r="A22" s="27" t="s">
        <v>40</v>
      </c>
      <c r="B22" s="27"/>
      <c r="C22" s="27"/>
      <c r="D22" s="28">
        <v>6171.6671906000001</v>
      </c>
      <c r="E22" s="29">
        <v>100</v>
      </c>
      <c r="F22" s="14"/>
      <c r="G22" s="14"/>
      <c r="H22" s="14"/>
    </row>
    <row r="23" spans="1:8" x14ac:dyDescent="0.2">
      <c r="F23" s="15" t="s">
        <v>771</v>
      </c>
    </row>
    <row r="24" spans="1:8" x14ac:dyDescent="0.2">
      <c r="A24" s="14" t="s">
        <v>347</v>
      </c>
    </row>
    <row r="25" spans="1:8" ht="34.200000000000003" customHeight="1" x14ac:dyDescent="0.2">
      <c r="A25" s="89" t="s">
        <v>936</v>
      </c>
      <c r="B25" s="89"/>
      <c r="C25" s="89"/>
      <c r="D25" s="89"/>
      <c r="E25" s="89"/>
    </row>
    <row r="27" spans="1:8" x14ac:dyDescent="0.2">
      <c r="A27" s="14" t="s">
        <v>43</v>
      </c>
    </row>
    <row r="28" spans="1:8" x14ac:dyDescent="0.2">
      <c r="A28" s="14" t="s">
        <v>44</v>
      </c>
    </row>
    <row r="29" spans="1:8" x14ac:dyDescent="0.2">
      <c r="A29" s="14" t="s">
        <v>45</v>
      </c>
      <c r="B29" s="14"/>
      <c r="C29" s="30" t="s">
        <v>47</v>
      </c>
      <c r="D29" s="14" t="s">
        <v>46</v>
      </c>
    </row>
    <row r="30" spans="1:8" x14ac:dyDescent="0.2">
      <c r="A30" s="7" t="s">
        <v>48</v>
      </c>
      <c r="C30" s="31">
        <v>18.610800000000001</v>
      </c>
      <c r="D30" s="31">
        <v>19.1995</v>
      </c>
    </row>
    <row r="31" spans="1:8" x14ac:dyDescent="0.2">
      <c r="A31" s="7" t="s">
        <v>49</v>
      </c>
      <c r="C31" s="31">
        <v>18.610800000000001</v>
      </c>
      <c r="D31" s="31">
        <v>19.1995</v>
      </c>
    </row>
    <row r="32" spans="1:8" x14ac:dyDescent="0.2">
      <c r="A32" s="7" t="s">
        <v>50</v>
      </c>
      <c r="C32" s="31">
        <v>20.801300000000001</v>
      </c>
      <c r="D32" s="31">
        <v>21.563500000000001</v>
      </c>
    </row>
    <row r="33" spans="1:6" x14ac:dyDescent="0.2">
      <c r="A33" s="7" t="s">
        <v>51</v>
      </c>
      <c r="C33" s="31">
        <v>20.801300000000001</v>
      </c>
      <c r="D33" s="31">
        <v>21.563500000000001</v>
      </c>
    </row>
    <row r="35" spans="1:6" x14ac:dyDescent="0.2">
      <c r="A35" s="7" t="s">
        <v>52</v>
      </c>
    </row>
    <row r="37" spans="1:6" x14ac:dyDescent="0.2">
      <c r="A37" s="14" t="s">
        <v>53</v>
      </c>
      <c r="D37" s="30" t="s">
        <v>54</v>
      </c>
    </row>
    <row r="39" spans="1:6" x14ac:dyDescent="0.2">
      <c r="A39" s="14" t="s">
        <v>348</v>
      </c>
      <c r="D39" s="52">
        <v>0.43890000000000001</v>
      </c>
    </row>
    <row r="41" spans="1:6" x14ac:dyDescent="0.2">
      <c r="A41" s="88" t="s">
        <v>56</v>
      </c>
      <c r="B41" s="88"/>
      <c r="C41" s="88"/>
      <c r="D41" s="30" t="s">
        <v>54</v>
      </c>
    </row>
    <row r="42" spans="1:6" x14ac:dyDescent="0.2">
      <c r="A42" s="62" t="s">
        <v>941</v>
      </c>
    </row>
    <row r="43" spans="1:6" ht="14.4" x14ac:dyDescent="0.3">
      <c r="A43" s="35" t="s">
        <v>942</v>
      </c>
    </row>
    <row r="45" spans="1:6" x14ac:dyDescent="0.2">
      <c r="A45" s="14" t="s">
        <v>943</v>
      </c>
      <c r="F45" s="7"/>
    </row>
    <row r="46" spans="1:6" x14ac:dyDescent="0.2">
      <c r="A46" s="14"/>
      <c r="F46" s="7"/>
    </row>
    <row r="47" spans="1:6" x14ac:dyDescent="0.2">
      <c r="A47" s="63" t="s">
        <v>948</v>
      </c>
      <c r="F47" s="7"/>
    </row>
    <row r="48" spans="1:6" x14ac:dyDescent="0.2">
      <c r="A48" s="65"/>
      <c r="F48" s="7"/>
    </row>
    <row r="49" spans="1:6" x14ac:dyDescent="0.2">
      <c r="A49" s="66"/>
      <c r="F49" s="7"/>
    </row>
    <row r="50" spans="1:6" x14ac:dyDescent="0.2">
      <c r="A50" s="66"/>
      <c r="F50" s="7"/>
    </row>
    <row r="51" spans="1:6" x14ac:dyDescent="0.2">
      <c r="A51" s="66"/>
      <c r="F51" s="7"/>
    </row>
    <row r="52" spans="1:6" x14ac:dyDescent="0.2">
      <c r="A52" s="66"/>
      <c r="F52" s="7"/>
    </row>
    <row r="53" spans="1:6" x14ac:dyDescent="0.2">
      <c r="A53" s="66"/>
      <c r="F53" s="7"/>
    </row>
    <row r="54" spans="1:6" x14ac:dyDescent="0.2">
      <c r="A54" s="66"/>
      <c r="F54" s="7"/>
    </row>
    <row r="55" spans="1:6" x14ac:dyDescent="0.2">
      <c r="A55" s="66"/>
      <c r="F55" s="7"/>
    </row>
    <row r="56" spans="1:6" x14ac:dyDescent="0.2">
      <c r="A56" s="66"/>
      <c r="F56" s="7"/>
    </row>
    <row r="57" spans="1:6" x14ac:dyDescent="0.2">
      <c r="A57" s="66"/>
      <c r="F57" s="7"/>
    </row>
    <row r="58" spans="1:6" x14ac:dyDescent="0.2">
      <c r="A58" s="66"/>
      <c r="F58" s="7"/>
    </row>
    <row r="59" spans="1:6" x14ac:dyDescent="0.2">
      <c r="A59" s="66"/>
      <c r="B59" s="67"/>
      <c r="C59" s="67"/>
      <c r="D59" s="67"/>
      <c r="E59" s="67"/>
      <c r="F59" s="7"/>
    </row>
    <row r="60" spans="1:6" x14ac:dyDescent="0.2">
      <c r="A60" s="66"/>
      <c r="F60" s="7"/>
    </row>
    <row r="61" spans="1:6" x14ac:dyDescent="0.2">
      <c r="A61" s="66"/>
      <c r="F61" s="7"/>
    </row>
    <row r="62" spans="1:6" x14ac:dyDescent="0.2">
      <c r="A62" s="66"/>
      <c r="F62" s="7"/>
    </row>
    <row r="63" spans="1:6" x14ac:dyDescent="0.2">
      <c r="A63" s="66"/>
      <c r="F63" s="7"/>
    </row>
    <row r="64" spans="1:6" x14ac:dyDescent="0.2">
      <c r="A64" s="68" t="s">
        <v>973</v>
      </c>
      <c r="F64" s="7"/>
    </row>
    <row r="65" spans="1:6" x14ac:dyDescent="0.2">
      <c r="A65" s="66"/>
      <c r="F65" s="7"/>
    </row>
    <row r="66" spans="1:6" x14ac:dyDescent="0.2">
      <c r="A66" s="63" t="s">
        <v>949</v>
      </c>
      <c r="F66" s="7"/>
    </row>
    <row r="67" spans="1:6" x14ac:dyDescent="0.2">
      <c r="A67" s="66"/>
      <c r="F67" s="7"/>
    </row>
    <row r="68" spans="1:6" x14ac:dyDescent="0.2">
      <c r="A68" s="66"/>
      <c r="F68" s="7"/>
    </row>
    <row r="69" spans="1:6" x14ac:dyDescent="0.2">
      <c r="A69" s="66"/>
      <c r="F69" s="7"/>
    </row>
    <row r="70" spans="1:6" x14ac:dyDescent="0.2">
      <c r="A70" s="66"/>
      <c r="F70" s="7"/>
    </row>
    <row r="71" spans="1:6" x14ac:dyDescent="0.2">
      <c r="A71" s="66"/>
      <c r="F71" s="7"/>
    </row>
    <row r="72" spans="1:6" x14ac:dyDescent="0.2">
      <c r="A72" s="66"/>
      <c r="F72" s="7"/>
    </row>
    <row r="73" spans="1:6" x14ac:dyDescent="0.2">
      <c r="A73" s="66"/>
      <c r="F73" s="7"/>
    </row>
    <row r="74" spans="1:6" x14ac:dyDescent="0.2">
      <c r="A74" s="66"/>
      <c r="F74" s="7"/>
    </row>
    <row r="75" spans="1:6" x14ac:dyDescent="0.2">
      <c r="A75" s="66"/>
      <c r="F75" s="7"/>
    </row>
    <row r="76" spans="1:6" x14ac:dyDescent="0.2">
      <c r="A76" s="66"/>
      <c r="F76" s="7"/>
    </row>
    <row r="77" spans="1:6" x14ac:dyDescent="0.2">
      <c r="A77" s="66"/>
      <c r="F77" s="7"/>
    </row>
    <row r="78" spans="1:6" x14ac:dyDescent="0.2">
      <c r="A78" s="66"/>
      <c r="F78" s="7"/>
    </row>
    <row r="79" spans="1:6" x14ac:dyDescent="0.2">
      <c r="F79" s="7"/>
    </row>
    <row r="80" spans="1:6" x14ac:dyDescent="0.2">
      <c r="F80" s="7"/>
    </row>
    <row r="81" spans="1:6" x14ac:dyDescent="0.2">
      <c r="F81" s="7"/>
    </row>
    <row r="82" spans="1:6" x14ac:dyDescent="0.2">
      <c r="F82" s="7"/>
    </row>
    <row r="83" spans="1:6" x14ac:dyDescent="0.2">
      <c r="A83" s="14" t="s">
        <v>974</v>
      </c>
      <c r="F83" s="7"/>
    </row>
    <row r="84" spans="1:6" x14ac:dyDescent="0.2">
      <c r="F84" s="7"/>
    </row>
    <row r="85" spans="1:6" x14ac:dyDescent="0.2">
      <c r="A85" s="7" t="s">
        <v>947</v>
      </c>
      <c r="F85" s="7"/>
    </row>
    <row r="86" spans="1:6" x14ac:dyDescent="0.2">
      <c r="F86" s="7"/>
    </row>
    <row r="87" spans="1:6" x14ac:dyDescent="0.2">
      <c r="F87" s="7"/>
    </row>
    <row r="88" spans="1:6" x14ac:dyDescent="0.2">
      <c r="F88" s="7"/>
    </row>
    <row r="89" spans="1:6" x14ac:dyDescent="0.2">
      <c r="F89" s="7"/>
    </row>
    <row r="90" spans="1:6" x14ac:dyDescent="0.2">
      <c r="F90" s="7"/>
    </row>
    <row r="91" spans="1:6" x14ac:dyDescent="0.2">
      <c r="F91" s="7"/>
    </row>
    <row r="92" spans="1:6" x14ac:dyDescent="0.2">
      <c r="F92" s="7"/>
    </row>
    <row r="93" spans="1:6" x14ac:dyDescent="0.2">
      <c r="F93" s="7"/>
    </row>
    <row r="94" spans="1:6" x14ac:dyDescent="0.2">
      <c r="F94" s="7"/>
    </row>
    <row r="95" spans="1:6" x14ac:dyDescent="0.2">
      <c r="F95" s="7"/>
    </row>
    <row r="96" spans="1:6" x14ac:dyDescent="0.2">
      <c r="F96" s="7"/>
    </row>
    <row r="97" spans="6:6" x14ac:dyDescent="0.2">
      <c r="F97" s="7"/>
    </row>
    <row r="98" spans="6:6" x14ac:dyDescent="0.2">
      <c r="F98" s="7"/>
    </row>
    <row r="99" spans="6:6" x14ac:dyDescent="0.2">
      <c r="F99" s="7"/>
    </row>
    <row r="100" spans="6:6" x14ac:dyDescent="0.2">
      <c r="F100" s="7"/>
    </row>
    <row r="101" spans="6:6" x14ac:dyDescent="0.2">
      <c r="F101" s="7"/>
    </row>
    <row r="102" spans="6:6" x14ac:dyDescent="0.2">
      <c r="F102" s="7"/>
    </row>
    <row r="103" spans="6:6" x14ac:dyDescent="0.2">
      <c r="F103" s="7"/>
    </row>
    <row r="104" spans="6:6" x14ac:dyDescent="0.2">
      <c r="F104" s="7"/>
    </row>
    <row r="105" spans="6:6" x14ac:dyDescent="0.2">
      <c r="F105" s="7"/>
    </row>
    <row r="106" spans="6:6" x14ac:dyDescent="0.2">
      <c r="F106" s="7"/>
    </row>
    <row r="107" spans="6:6" x14ac:dyDescent="0.2">
      <c r="F107" s="7"/>
    </row>
    <row r="108" spans="6:6" x14ac:dyDescent="0.2">
      <c r="F108" s="7"/>
    </row>
    <row r="109" spans="6:6" x14ac:dyDescent="0.2">
      <c r="F109" s="7"/>
    </row>
    <row r="110" spans="6:6" x14ac:dyDescent="0.2">
      <c r="F110" s="7"/>
    </row>
    <row r="111" spans="6:6" x14ac:dyDescent="0.2">
      <c r="F111" s="7"/>
    </row>
    <row r="112" spans="6:6" x14ac:dyDescent="0.2">
      <c r="F112" s="7"/>
    </row>
    <row r="113" spans="6:6" x14ac:dyDescent="0.2">
      <c r="F113" s="7"/>
    </row>
    <row r="114" spans="6:6" x14ac:dyDescent="0.2">
      <c r="F114" s="7"/>
    </row>
    <row r="115" spans="6:6" x14ac:dyDescent="0.2">
      <c r="F115" s="7"/>
    </row>
    <row r="116" spans="6:6" x14ac:dyDescent="0.2">
      <c r="F116" s="7"/>
    </row>
    <row r="117" spans="6:6" x14ac:dyDescent="0.2">
      <c r="F117" s="7"/>
    </row>
    <row r="118" spans="6:6" x14ac:dyDescent="0.2">
      <c r="F118" s="7"/>
    </row>
    <row r="119" spans="6:6" x14ac:dyDescent="0.2">
      <c r="F119" s="7"/>
    </row>
    <row r="120" spans="6:6" x14ac:dyDescent="0.2">
      <c r="F120" s="7"/>
    </row>
    <row r="121" spans="6:6" x14ac:dyDescent="0.2">
      <c r="F121" s="7"/>
    </row>
    <row r="122" spans="6:6" x14ac:dyDescent="0.2">
      <c r="F122" s="7"/>
    </row>
    <row r="123" spans="6:6" x14ac:dyDescent="0.2">
      <c r="F123" s="7"/>
    </row>
    <row r="124" spans="6:6" x14ac:dyDescent="0.2">
      <c r="F124" s="7"/>
    </row>
    <row r="125" spans="6:6" x14ac:dyDescent="0.2">
      <c r="F125" s="7"/>
    </row>
    <row r="126" spans="6:6" x14ac:dyDescent="0.2">
      <c r="F126" s="7"/>
    </row>
    <row r="127" spans="6:6" x14ac:dyDescent="0.2">
      <c r="F127" s="7"/>
    </row>
    <row r="128" spans="6:6" x14ac:dyDescent="0.2">
      <c r="F128" s="7"/>
    </row>
    <row r="129" spans="6:6" x14ac:dyDescent="0.2">
      <c r="F129" s="7"/>
    </row>
    <row r="130" spans="6:6" x14ac:dyDescent="0.2">
      <c r="F130" s="7"/>
    </row>
    <row r="131" spans="6:6" x14ac:dyDescent="0.2">
      <c r="F131" s="7"/>
    </row>
    <row r="132" spans="6:6" x14ac:dyDescent="0.2">
      <c r="F132" s="7"/>
    </row>
    <row r="133" spans="6:6" x14ac:dyDescent="0.2">
      <c r="F133" s="7"/>
    </row>
    <row r="134" spans="6:6" x14ac:dyDescent="0.2">
      <c r="F134" s="7"/>
    </row>
    <row r="135" spans="6:6" x14ac:dyDescent="0.2">
      <c r="F135" s="7"/>
    </row>
    <row r="136" spans="6:6" x14ac:dyDescent="0.2">
      <c r="F136" s="7"/>
    </row>
    <row r="137" spans="6:6" x14ac:dyDescent="0.2">
      <c r="F137" s="7"/>
    </row>
    <row r="138" spans="6:6" x14ac:dyDescent="0.2">
      <c r="F138" s="7"/>
    </row>
    <row r="139" spans="6:6" x14ac:dyDescent="0.2">
      <c r="F139" s="7"/>
    </row>
    <row r="140" spans="6:6" x14ac:dyDescent="0.2">
      <c r="F140" s="7"/>
    </row>
    <row r="141" spans="6:6" x14ac:dyDescent="0.2">
      <c r="F141" s="7"/>
    </row>
    <row r="142" spans="6:6" x14ac:dyDescent="0.2">
      <c r="F142" s="7"/>
    </row>
    <row r="143" spans="6:6" x14ac:dyDescent="0.2">
      <c r="F143" s="7"/>
    </row>
    <row r="144" spans="6:6" x14ac:dyDescent="0.2">
      <c r="F144" s="7"/>
    </row>
    <row r="145" spans="6:6" x14ac:dyDescent="0.2">
      <c r="F145" s="7"/>
    </row>
    <row r="146" spans="6:6" x14ac:dyDescent="0.2">
      <c r="F146" s="7"/>
    </row>
    <row r="147" spans="6:6" x14ac:dyDescent="0.2">
      <c r="F147" s="7"/>
    </row>
    <row r="148" spans="6:6" x14ac:dyDescent="0.2">
      <c r="F148" s="7"/>
    </row>
    <row r="149" spans="6:6" x14ac:dyDescent="0.2">
      <c r="F149" s="7"/>
    </row>
    <row r="150" spans="6:6" x14ac:dyDescent="0.2">
      <c r="F150" s="7"/>
    </row>
    <row r="151" spans="6:6" x14ac:dyDescent="0.2">
      <c r="F151" s="7"/>
    </row>
    <row r="152" spans="6:6" x14ac:dyDescent="0.2">
      <c r="F152" s="7"/>
    </row>
    <row r="153" spans="6:6" x14ac:dyDescent="0.2">
      <c r="F153" s="7"/>
    </row>
    <row r="154" spans="6:6" x14ac:dyDescent="0.2">
      <c r="F154" s="7"/>
    </row>
    <row r="155" spans="6:6" x14ac:dyDescent="0.2">
      <c r="F155" s="7"/>
    </row>
    <row r="156" spans="6:6" x14ac:dyDescent="0.2">
      <c r="F156" s="7"/>
    </row>
    <row r="157" spans="6:6" x14ac:dyDescent="0.2">
      <c r="F157" s="7"/>
    </row>
    <row r="158" spans="6:6" x14ac:dyDescent="0.2">
      <c r="F158" s="7"/>
    </row>
    <row r="159" spans="6:6" x14ac:dyDescent="0.2">
      <c r="F159" s="7"/>
    </row>
    <row r="160" spans="6:6" x14ac:dyDescent="0.2">
      <c r="F160" s="7"/>
    </row>
    <row r="161" spans="6:6" x14ac:dyDescent="0.2">
      <c r="F161" s="7"/>
    </row>
    <row r="162" spans="6:6" x14ac:dyDescent="0.2">
      <c r="F162" s="7"/>
    </row>
    <row r="163" spans="6:6" x14ac:dyDescent="0.2">
      <c r="F163" s="7"/>
    </row>
    <row r="164" spans="6:6" x14ac:dyDescent="0.2">
      <c r="F164" s="7"/>
    </row>
    <row r="165" spans="6:6" x14ac:dyDescent="0.2">
      <c r="F165" s="7"/>
    </row>
    <row r="166" spans="6:6" x14ac:dyDescent="0.2">
      <c r="F166" s="7"/>
    </row>
    <row r="167" spans="6:6" x14ac:dyDescent="0.2">
      <c r="F167" s="7"/>
    </row>
    <row r="168" spans="6:6" x14ac:dyDescent="0.2">
      <c r="F168" s="7"/>
    </row>
    <row r="169" spans="6:6" x14ac:dyDescent="0.2">
      <c r="F169" s="7"/>
    </row>
    <row r="170" spans="6:6" x14ac:dyDescent="0.2">
      <c r="F170" s="7"/>
    </row>
    <row r="171" spans="6:6" x14ac:dyDescent="0.2">
      <c r="F171" s="7"/>
    </row>
    <row r="172" spans="6:6" x14ac:dyDescent="0.2">
      <c r="F172" s="7"/>
    </row>
    <row r="173" spans="6:6" x14ac:dyDescent="0.2">
      <c r="F173" s="7"/>
    </row>
    <row r="174" spans="6:6" x14ac:dyDescent="0.2">
      <c r="F174" s="7"/>
    </row>
    <row r="175" spans="6:6" x14ac:dyDescent="0.2">
      <c r="F175" s="7"/>
    </row>
    <row r="176" spans="6:6" x14ac:dyDescent="0.2">
      <c r="F176" s="7"/>
    </row>
    <row r="177" spans="6:6" x14ac:dyDescent="0.2">
      <c r="F177" s="7"/>
    </row>
    <row r="178" spans="6:6" x14ac:dyDescent="0.2">
      <c r="F178" s="7"/>
    </row>
    <row r="179" spans="6:6" x14ac:dyDescent="0.2">
      <c r="F179" s="7"/>
    </row>
    <row r="180" spans="6:6" x14ac:dyDescent="0.2">
      <c r="F180" s="7"/>
    </row>
  </sheetData>
  <mergeCells count="3">
    <mergeCell ref="A1:F1"/>
    <mergeCell ref="A25:E25"/>
    <mergeCell ref="A41:C41"/>
  </mergeCells>
  <conditionalFormatting sqref="D18">
    <cfRule type="cellIs" dxfId="22" priority="5" stopIfTrue="1" operator="between">
      <formula>0.009</formula>
      <formula>-0.009</formula>
    </cfRule>
  </conditionalFormatting>
  <conditionalFormatting sqref="D20">
    <cfRule type="cellIs" dxfId="21" priority="4" stopIfTrue="1" operator="between">
      <formula>0.009</formula>
      <formula>-0.009</formula>
    </cfRule>
  </conditionalFormatting>
  <conditionalFormatting sqref="E5:E6">
    <cfRule type="cellIs" dxfId="20" priority="7" stopIfTrue="1" operator="between">
      <formula>0.009</formula>
      <formula>-0.009</formula>
    </cfRule>
  </conditionalFormatting>
  <conditionalFormatting sqref="E8:E22">
    <cfRule type="cellIs" dxfId="19" priority="3" stopIfTrue="1" operator="between">
      <formula>0.009</formula>
      <formula>-0.009</formula>
    </cfRule>
  </conditionalFormatting>
  <conditionalFormatting sqref="F2:F3">
    <cfRule type="cellIs" dxfId="18" priority="8" stopIfTrue="1" operator="between">
      <formula>0.009</formula>
      <formula>-0.009</formula>
    </cfRule>
  </conditionalFormatting>
  <conditionalFormatting sqref="F23:F44">
    <cfRule type="cellIs" dxfId="17" priority="2" stopIfTrue="1" operator="between">
      <formula>0.009</formula>
      <formula>-0.009</formula>
    </cfRule>
  </conditionalFormatting>
  <conditionalFormatting sqref="F181:F65536">
    <cfRule type="cellIs" dxfId="16" priority="1" stopIfTrue="1" operator="between">
      <formula>0.009</formula>
      <formula>-0.009</formula>
    </cfRule>
  </conditionalFormatting>
  <hyperlinks>
    <hyperlink ref="A43" r:id="rId1" xr:uid="{00000000-0004-0000-21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180"/>
  <sheetViews>
    <sheetView workbookViewId="0">
      <selection sqref="A1:F1"/>
    </sheetView>
  </sheetViews>
  <sheetFormatPr defaultColWidth="9.109375" defaultRowHeight="10.199999999999999" x14ac:dyDescent="0.2"/>
  <cols>
    <col min="1" max="1" width="34.88671875" style="7" bestFit="1" customWidth="1"/>
    <col min="2" max="2" width="72.33203125" style="7" customWidth="1"/>
    <col min="3" max="3" width="24.6640625" style="7" bestFit="1" customWidth="1"/>
    <col min="4" max="4" width="26.6640625" style="7" customWidth="1"/>
    <col min="5" max="5" width="30" style="10" customWidth="1"/>
    <col min="6" max="6" width="14.6640625" style="11" bestFit="1" customWidth="1"/>
    <col min="7" max="16384" width="9.109375" style="7"/>
  </cols>
  <sheetData>
    <row r="1" spans="1:8" s="1" customFormat="1" ht="13.8" x14ac:dyDescent="0.2">
      <c r="A1" s="82" t="s">
        <v>930</v>
      </c>
      <c r="B1" s="83"/>
      <c r="C1" s="83"/>
      <c r="D1" s="83"/>
      <c r="E1" s="83"/>
      <c r="F1" s="83"/>
    </row>
    <row r="2" spans="1:8" s="1" customFormat="1" ht="11.4" x14ac:dyDescent="0.2">
      <c r="E2" s="5"/>
      <c r="F2" s="9"/>
    </row>
    <row r="3" spans="1:8" s="1" customFormat="1" ht="12" x14ac:dyDescent="0.2">
      <c r="A3" s="8" t="s">
        <v>7</v>
      </c>
      <c r="B3" s="2"/>
      <c r="C3" s="3"/>
      <c r="D3" s="3"/>
      <c r="E3" s="4"/>
      <c r="F3" s="9"/>
    </row>
    <row r="4" spans="1:8" s="1" customFormat="1" ht="28.5" customHeight="1" x14ac:dyDescent="0.2">
      <c r="A4" s="6" t="s">
        <v>2</v>
      </c>
      <c r="B4" s="6" t="s">
        <v>0</v>
      </c>
      <c r="C4" s="13" t="s">
        <v>1</v>
      </c>
      <c r="D4" s="53" t="s">
        <v>6</v>
      </c>
      <c r="E4" s="12" t="s">
        <v>3</v>
      </c>
    </row>
    <row r="5" spans="1:8" x14ac:dyDescent="0.2">
      <c r="A5" s="16" t="s">
        <v>38</v>
      </c>
      <c r="B5" s="17"/>
      <c r="C5" s="17"/>
      <c r="D5" s="18"/>
      <c r="E5" s="19"/>
      <c r="F5" s="7"/>
    </row>
    <row r="6" spans="1:8" x14ac:dyDescent="0.2">
      <c r="A6" s="21" t="s">
        <v>922</v>
      </c>
      <c r="B6" s="60" t="s">
        <v>921</v>
      </c>
      <c r="C6" s="24">
        <v>3463476.36</v>
      </c>
      <c r="D6" s="22">
        <v>58792.698239999998</v>
      </c>
      <c r="E6" s="23">
        <v>46.259500329864103</v>
      </c>
      <c r="F6" s="7"/>
    </row>
    <row r="7" spans="1:8" x14ac:dyDescent="0.2">
      <c r="A7" s="21" t="s">
        <v>915</v>
      </c>
      <c r="B7" s="60" t="s">
        <v>934</v>
      </c>
      <c r="C7" s="24">
        <v>53395369.618000001</v>
      </c>
      <c r="D7" s="22">
        <v>33625.360249999998</v>
      </c>
      <c r="E7" s="23">
        <v>26.457237210426001</v>
      </c>
      <c r="F7" s="7"/>
    </row>
    <row r="8" spans="1:8" x14ac:dyDescent="0.2">
      <c r="A8" s="21" t="s">
        <v>916</v>
      </c>
      <c r="B8" s="60" t="s">
        <v>935</v>
      </c>
      <c r="C8" s="24">
        <v>102450186.051</v>
      </c>
      <c r="D8" s="22">
        <v>33572.72107</v>
      </c>
      <c r="E8" s="23">
        <v>26.4158194453383</v>
      </c>
      <c r="F8" s="7"/>
    </row>
    <row r="9" spans="1:8" ht="20.399999999999999" x14ac:dyDescent="0.2">
      <c r="A9" s="21" t="s">
        <v>918</v>
      </c>
      <c r="B9" s="60" t="s">
        <v>917</v>
      </c>
      <c r="C9" s="24">
        <v>1210.933</v>
      </c>
      <c r="D9" s="22">
        <v>31.294564099999999</v>
      </c>
      <c r="E9" s="23">
        <v>2.4623311085286599E-2</v>
      </c>
      <c r="F9" s="7"/>
    </row>
    <row r="10" spans="1:8" ht="20.399999999999999" x14ac:dyDescent="0.2">
      <c r="A10" s="21" t="s">
        <v>924</v>
      </c>
      <c r="B10" s="60" t="s">
        <v>923</v>
      </c>
      <c r="C10" s="24">
        <v>1483902.88</v>
      </c>
      <c r="D10" s="22">
        <v>1.48390288E-3</v>
      </c>
      <c r="E10" s="23">
        <v>1.1675702565415401E-6</v>
      </c>
      <c r="F10" s="7"/>
    </row>
    <row r="11" spans="1:8" ht="20.399999999999999" x14ac:dyDescent="0.2">
      <c r="A11" s="21" t="s">
        <v>920</v>
      </c>
      <c r="B11" s="60" t="s">
        <v>919</v>
      </c>
      <c r="C11" s="24">
        <v>1370528.45</v>
      </c>
      <c r="D11" s="22">
        <v>1.3705284499999999E-3</v>
      </c>
      <c r="E11" s="23">
        <v>1.0783645449653599E-6</v>
      </c>
      <c r="F11" s="7"/>
    </row>
    <row r="12" spans="1:8" x14ac:dyDescent="0.2">
      <c r="A12" s="20" t="s">
        <v>29</v>
      </c>
      <c r="B12" s="20"/>
      <c r="C12" s="20"/>
      <c r="D12" s="25">
        <f>SUM(D6:D11)</f>
        <v>126022.07697853132</v>
      </c>
      <c r="E12" s="26">
        <f>SUM(E6:E11)</f>
        <v>99.157182542648499</v>
      </c>
      <c r="F12" s="14"/>
      <c r="G12" s="14"/>
      <c r="H12" s="14"/>
    </row>
    <row r="13" spans="1:8" x14ac:dyDescent="0.2">
      <c r="A13" s="21"/>
      <c r="B13" s="21"/>
      <c r="C13" s="21"/>
      <c r="D13" s="22"/>
      <c r="E13" s="23"/>
      <c r="F13" s="7"/>
    </row>
    <row r="14" spans="1:8" x14ac:dyDescent="0.2">
      <c r="A14" s="20" t="s">
        <v>39</v>
      </c>
      <c r="B14" s="20"/>
      <c r="C14" s="20"/>
      <c r="D14" s="25">
        <f>D12</f>
        <v>126022.07697853132</v>
      </c>
      <c r="E14" s="26">
        <f>E12</f>
        <v>99.157182542648499</v>
      </c>
      <c r="F14" s="14"/>
      <c r="G14" s="14"/>
      <c r="H14" s="14"/>
    </row>
    <row r="15" spans="1:8" x14ac:dyDescent="0.2">
      <c r="A15" s="20"/>
      <c r="B15" s="20"/>
      <c r="C15" s="20"/>
      <c r="D15" s="25"/>
      <c r="E15" s="26"/>
      <c r="F15" s="14"/>
      <c r="G15" s="14"/>
      <c r="H15" s="14"/>
    </row>
    <row r="16" spans="1:8" x14ac:dyDescent="0.2">
      <c r="A16" s="20" t="s">
        <v>41</v>
      </c>
      <c r="B16" s="20"/>
      <c r="C16" s="20"/>
      <c r="D16" s="25">
        <f>D18-(D12)</f>
        <v>1071.1640222686838</v>
      </c>
      <c r="E16" s="26">
        <f>E18-(E12)</f>
        <v>0.84281745735150082</v>
      </c>
      <c r="F16" s="14"/>
      <c r="G16" s="14"/>
      <c r="H16" s="14"/>
    </row>
    <row r="17" spans="1:8" x14ac:dyDescent="0.2">
      <c r="A17" s="20"/>
      <c r="B17" s="20"/>
      <c r="C17" s="20"/>
      <c r="D17" s="25"/>
      <c r="E17" s="26"/>
      <c r="F17" s="14"/>
      <c r="G17" s="14"/>
      <c r="H17" s="14"/>
    </row>
    <row r="18" spans="1:8" x14ac:dyDescent="0.2">
      <c r="A18" s="27" t="s">
        <v>40</v>
      </c>
      <c r="B18" s="27"/>
      <c r="C18" s="27"/>
      <c r="D18" s="28">
        <v>127093.2410008</v>
      </c>
      <c r="E18" s="29">
        <v>100</v>
      </c>
      <c r="F18" s="14"/>
      <c r="G18" s="14"/>
      <c r="H18" s="14"/>
    </row>
    <row r="19" spans="1:8" x14ac:dyDescent="0.2">
      <c r="F19" s="15" t="s">
        <v>771</v>
      </c>
    </row>
    <row r="20" spans="1:8" x14ac:dyDescent="0.2">
      <c r="A20" s="14" t="s">
        <v>347</v>
      </c>
    </row>
    <row r="21" spans="1:8" x14ac:dyDescent="0.2">
      <c r="A21" s="14"/>
    </row>
    <row r="22" spans="1:8" ht="34.950000000000003" customHeight="1" x14ac:dyDescent="0.2">
      <c r="A22" s="89" t="s">
        <v>936</v>
      </c>
      <c r="B22" s="89"/>
      <c r="C22" s="89"/>
      <c r="D22" s="89"/>
      <c r="E22" s="89"/>
    </row>
    <row r="23" spans="1:8" x14ac:dyDescent="0.2">
      <c r="A23" s="14" t="s">
        <v>43</v>
      </c>
    </row>
    <row r="24" spans="1:8" x14ac:dyDescent="0.2">
      <c r="A24" s="14" t="s">
        <v>44</v>
      </c>
    </row>
    <row r="25" spans="1:8" x14ac:dyDescent="0.2">
      <c r="A25" s="14" t="s">
        <v>45</v>
      </c>
      <c r="B25" s="14"/>
      <c r="C25" s="30" t="s">
        <v>47</v>
      </c>
      <c r="D25" s="14" t="s">
        <v>46</v>
      </c>
    </row>
    <row r="26" spans="1:8" x14ac:dyDescent="0.2">
      <c r="A26" s="7" t="s">
        <v>48</v>
      </c>
      <c r="C26" s="31">
        <v>157.87540000000001</v>
      </c>
      <c r="D26" s="31">
        <v>155.90950000000001</v>
      </c>
    </row>
    <row r="27" spans="1:8" x14ac:dyDescent="0.2">
      <c r="A27" s="7" t="s">
        <v>49</v>
      </c>
      <c r="C27" s="31">
        <v>44.500799999999998</v>
      </c>
      <c r="D27" s="31">
        <v>42.2562</v>
      </c>
    </row>
    <row r="28" spans="1:8" x14ac:dyDescent="0.2">
      <c r="A28" s="7" t="s">
        <v>50</v>
      </c>
      <c r="C28" s="31">
        <v>176.904</v>
      </c>
      <c r="D28" s="31">
        <v>175.50579999999999</v>
      </c>
    </row>
    <row r="29" spans="1:8" x14ac:dyDescent="0.2">
      <c r="A29" s="7" t="s">
        <v>51</v>
      </c>
      <c r="C29" s="31">
        <v>52.200299999999999</v>
      </c>
      <c r="D29" s="31">
        <v>49.792700000000004</v>
      </c>
    </row>
    <row r="31" spans="1:8" x14ac:dyDescent="0.2">
      <c r="A31" s="14" t="s">
        <v>53</v>
      </c>
    </row>
    <row r="32" spans="1:8" x14ac:dyDescent="0.2">
      <c r="A32" s="85" t="s">
        <v>57</v>
      </c>
      <c r="B32" s="86"/>
      <c r="C32" s="33" t="s">
        <v>58</v>
      </c>
    </row>
    <row r="33" spans="1:6" x14ac:dyDescent="0.2">
      <c r="A33" s="80" t="s">
        <v>49</v>
      </c>
      <c r="B33" s="81"/>
      <c r="C33" s="34">
        <v>1.7</v>
      </c>
    </row>
    <row r="34" spans="1:6" x14ac:dyDescent="0.2">
      <c r="A34" s="80" t="s">
        <v>51</v>
      </c>
      <c r="B34" s="81"/>
      <c r="C34" s="34">
        <v>2</v>
      </c>
    </row>
    <row r="35" spans="1:6" x14ac:dyDescent="0.2">
      <c r="A35" s="7" t="s">
        <v>59</v>
      </c>
    </row>
    <row r="36" spans="1:6" x14ac:dyDescent="0.2">
      <c r="A36" s="7" t="s">
        <v>52</v>
      </c>
    </row>
    <row r="38" spans="1:6" x14ac:dyDescent="0.2">
      <c r="A38" s="14" t="s">
        <v>348</v>
      </c>
      <c r="D38" s="52">
        <v>8.5800000000000001E-2</v>
      </c>
    </row>
    <row r="40" spans="1:6" x14ac:dyDescent="0.2">
      <c r="A40" s="88" t="s">
        <v>56</v>
      </c>
      <c r="B40" s="88"/>
      <c r="C40" s="88"/>
      <c r="D40" s="30" t="s">
        <v>54</v>
      </c>
    </row>
    <row r="41" spans="1:6" x14ac:dyDescent="0.2">
      <c r="A41" s="62" t="s">
        <v>941</v>
      </c>
    </row>
    <row r="42" spans="1:6" ht="14.4" x14ac:dyDescent="0.3">
      <c r="A42" s="35" t="s">
        <v>942</v>
      </c>
    </row>
    <row r="44" spans="1:6" x14ac:dyDescent="0.2">
      <c r="A44" s="14" t="s">
        <v>943</v>
      </c>
      <c r="F44" s="7"/>
    </row>
    <row r="45" spans="1:6" x14ac:dyDescent="0.2">
      <c r="A45" s="64"/>
      <c r="F45" s="7"/>
    </row>
    <row r="46" spans="1:6" x14ac:dyDescent="0.2">
      <c r="A46" s="63" t="s">
        <v>948</v>
      </c>
      <c r="F46" s="7"/>
    </row>
    <row r="47" spans="1:6" x14ac:dyDescent="0.2">
      <c r="A47" s="65"/>
      <c r="F47" s="7"/>
    </row>
    <row r="48" spans="1:6" x14ac:dyDescent="0.2">
      <c r="A48" s="66"/>
      <c r="F48" s="7"/>
    </row>
    <row r="49" spans="1:6" x14ac:dyDescent="0.2">
      <c r="A49" s="66"/>
      <c r="F49" s="7"/>
    </row>
    <row r="50" spans="1:6" x14ac:dyDescent="0.2">
      <c r="A50" s="66"/>
      <c r="F50" s="7"/>
    </row>
    <row r="51" spans="1:6" x14ac:dyDescent="0.2">
      <c r="A51" s="66"/>
      <c r="F51" s="7"/>
    </row>
    <row r="52" spans="1:6" x14ac:dyDescent="0.2">
      <c r="A52" s="66"/>
      <c r="F52" s="7"/>
    </row>
    <row r="53" spans="1:6" x14ac:dyDescent="0.2">
      <c r="A53" s="66"/>
      <c r="F53" s="7"/>
    </row>
    <row r="54" spans="1:6" x14ac:dyDescent="0.2">
      <c r="A54" s="66"/>
      <c r="F54" s="7"/>
    </row>
    <row r="55" spans="1:6" x14ac:dyDescent="0.2">
      <c r="A55" s="66"/>
      <c r="F55" s="7"/>
    </row>
    <row r="56" spans="1:6" x14ac:dyDescent="0.2">
      <c r="A56" s="66"/>
      <c r="F56" s="7"/>
    </row>
    <row r="57" spans="1:6" x14ac:dyDescent="0.2">
      <c r="A57" s="66"/>
      <c r="F57" s="7"/>
    </row>
    <row r="58" spans="1:6" x14ac:dyDescent="0.2">
      <c r="A58" s="66"/>
      <c r="F58" s="7"/>
    </row>
    <row r="59" spans="1:6" x14ac:dyDescent="0.2">
      <c r="A59" s="66"/>
      <c r="F59" s="7"/>
    </row>
    <row r="60" spans="1:6" x14ac:dyDescent="0.2">
      <c r="A60" s="66"/>
      <c r="F60" s="7"/>
    </row>
    <row r="61" spans="1:6" x14ac:dyDescent="0.2">
      <c r="A61" s="66"/>
      <c r="F61" s="7"/>
    </row>
    <row r="62" spans="1:6" x14ac:dyDescent="0.2">
      <c r="A62" s="66"/>
      <c r="F62" s="7"/>
    </row>
    <row r="63" spans="1:6" x14ac:dyDescent="0.2">
      <c r="A63" s="66"/>
      <c r="F63" s="7"/>
    </row>
    <row r="64" spans="1:6" x14ac:dyDescent="0.2">
      <c r="A64" s="63" t="s">
        <v>975</v>
      </c>
      <c r="F64" s="7"/>
    </row>
    <row r="65" spans="1:6" x14ac:dyDescent="0.2">
      <c r="A65" s="66"/>
      <c r="F65" s="7"/>
    </row>
    <row r="66" spans="1:6" x14ac:dyDescent="0.2">
      <c r="A66" s="63" t="s">
        <v>949</v>
      </c>
      <c r="F66" s="7"/>
    </row>
    <row r="67" spans="1:6" x14ac:dyDescent="0.2">
      <c r="A67" s="66"/>
      <c r="F67" s="7"/>
    </row>
    <row r="68" spans="1:6" x14ac:dyDescent="0.2">
      <c r="A68" s="66"/>
      <c r="F68" s="7"/>
    </row>
    <row r="69" spans="1:6" x14ac:dyDescent="0.2">
      <c r="A69" s="66"/>
      <c r="F69" s="7"/>
    </row>
    <row r="70" spans="1:6" x14ac:dyDescent="0.2">
      <c r="A70" s="66"/>
      <c r="F70" s="7"/>
    </row>
    <row r="71" spans="1:6" x14ac:dyDescent="0.2">
      <c r="A71" s="66"/>
      <c r="F71" s="7"/>
    </row>
    <row r="72" spans="1:6" x14ac:dyDescent="0.2">
      <c r="A72" s="66"/>
      <c r="F72" s="7"/>
    </row>
    <row r="73" spans="1:6" x14ac:dyDescent="0.2">
      <c r="A73" s="66"/>
      <c r="F73" s="7"/>
    </row>
    <row r="74" spans="1:6" x14ac:dyDescent="0.2">
      <c r="A74" s="66"/>
      <c r="F74" s="7"/>
    </row>
    <row r="75" spans="1:6" x14ac:dyDescent="0.2">
      <c r="A75" s="66"/>
      <c r="F75" s="7"/>
    </row>
    <row r="76" spans="1:6" x14ac:dyDescent="0.2">
      <c r="A76" s="66"/>
      <c r="F76" s="7"/>
    </row>
    <row r="77" spans="1:6" x14ac:dyDescent="0.2">
      <c r="A77" s="66"/>
      <c r="F77" s="7"/>
    </row>
    <row r="78" spans="1:6" x14ac:dyDescent="0.2">
      <c r="A78" s="66"/>
      <c r="B78" s="69"/>
      <c r="C78" s="69"/>
      <c r="D78" s="69"/>
      <c r="E78" s="69"/>
      <c r="F78" s="7"/>
    </row>
    <row r="79" spans="1:6" x14ac:dyDescent="0.2">
      <c r="A79" s="66"/>
      <c r="F79" s="7"/>
    </row>
    <row r="80" spans="1:6" x14ac:dyDescent="0.2">
      <c r="F80" s="7"/>
    </row>
    <row r="81" spans="1:6" x14ac:dyDescent="0.2">
      <c r="F81" s="7"/>
    </row>
    <row r="82" spans="1:6" x14ac:dyDescent="0.2">
      <c r="F82" s="7"/>
    </row>
    <row r="83" spans="1:6" x14ac:dyDescent="0.2">
      <c r="A83" s="70" t="s">
        <v>976</v>
      </c>
      <c r="F83" s="7"/>
    </row>
    <row r="84" spans="1:6" x14ac:dyDescent="0.2">
      <c r="F84" s="7"/>
    </row>
    <row r="85" spans="1:6" x14ac:dyDescent="0.2">
      <c r="A85" s="7" t="s">
        <v>947</v>
      </c>
      <c r="F85" s="7"/>
    </row>
    <row r="86" spans="1:6" x14ac:dyDescent="0.2">
      <c r="F86" s="7"/>
    </row>
    <row r="87" spans="1:6" x14ac:dyDescent="0.2">
      <c r="F87" s="7"/>
    </row>
    <row r="88" spans="1:6" x14ac:dyDescent="0.2">
      <c r="F88" s="7"/>
    </row>
    <row r="89" spans="1:6" x14ac:dyDescent="0.2">
      <c r="F89" s="7"/>
    </row>
    <row r="90" spans="1:6" x14ac:dyDescent="0.2">
      <c r="F90" s="7"/>
    </row>
    <row r="91" spans="1:6" x14ac:dyDescent="0.2">
      <c r="F91" s="7"/>
    </row>
    <row r="92" spans="1:6" x14ac:dyDescent="0.2">
      <c r="F92" s="7"/>
    </row>
    <row r="93" spans="1:6" x14ac:dyDescent="0.2">
      <c r="F93" s="7"/>
    </row>
    <row r="94" spans="1:6" x14ac:dyDescent="0.2">
      <c r="F94" s="7"/>
    </row>
    <row r="95" spans="1:6" x14ac:dyDescent="0.2">
      <c r="F95" s="7"/>
    </row>
    <row r="96" spans="1:6" x14ac:dyDescent="0.2">
      <c r="F96" s="7"/>
    </row>
    <row r="97" spans="6:6" x14ac:dyDescent="0.2">
      <c r="F97" s="7"/>
    </row>
    <row r="98" spans="6:6" x14ac:dyDescent="0.2">
      <c r="F98" s="7"/>
    </row>
    <row r="99" spans="6:6" x14ac:dyDescent="0.2">
      <c r="F99" s="7"/>
    </row>
    <row r="100" spans="6:6" x14ac:dyDescent="0.2">
      <c r="F100" s="7"/>
    </row>
    <row r="101" spans="6:6" x14ac:dyDescent="0.2">
      <c r="F101" s="7"/>
    </row>
    <row r="102" spans="6:6" x14ac:dyDescent="0.2">
      <c r="F102" s="7"/>
    </row>
    <row r="103" spans="6:6" x14ac:dyDescent="0.2">
      <c r="F103" s="7"/>
    </row>
    <row r="104" spans="6:6" x14ac:dyDescent="0.2">
      <c r="F104" s="7"/>
    </row>
    <row r="105" spans="6:6" x14ac:dyDescent="0.2">
      <c r="F105" s="7"/>
    </row>
    <row r="106" spans="6:6" x14ac:dyDescent="0.2">
      <c r="F106" s="7"/>
    </row>
    <row r="107" spans="6:6" x14ac:dyDescent="0.2">
      <c r="F107" s="7"/>
    </row>
    <row r="108" spans="6:6" x14ac:dyDescent="0.2">
      <c r="F108" s="7"/>
    </row>
    <row r="109" spans="6:6" x14ac:dyDescent="0.2">
      <c r="F109" s="7"/>
    </row>
    <row r="110" spans="6:6" x14ac:dyDescent="0.2">
      <c r="F110" s="7"/>
    </row>
    <row r="111" spans="6:6" x14ac:dyDescent="0.2">
      <c r="F111" s="7"/>
    </row>
    <row r="112" spans="6:6" x14ac:dyDescent="0.2">
      <c r="F112" s="7"/>
    </row>
    <row r="113" spans="6:6" x14ac:dyDescent="0.2">
      <c r="F113" s="7"/>
    </row>
    <row r="114" spans="6:6" x14ac:dyDescent="0.2">
      <c r="F114" s="7"/>
    </row>
    <row r="115" spans="6:6" x14ac:dyDescent="0.2">
      <c r="F115" s="7"/>
    </row>
    <row r="116" spans="6:6" x14ac:dyDescent="0.2">
      <c r="F116" s="7"/>
    </row>
    <row r="117" spans="6:6" x14ac:dyDescent="0.2">
      <c r="F117" s="7"/>
    </row>
    <row r="118" spans="6:6" x14ac:dyDescent="0.2">
      <c r="F118" s="7"/>
    </row>
    <row r="119" spans="6:6" x14ac:dyDescent="0.2">
      <c r="F119" s="7"/>
    </row>
    <row r="120" spans="6:6" x14ac:dyDescent="0.2">
      <c r="F120" s="7"/>
    </row>
    <row r="121" spans="6:6" x14ac:dyDescent="0.2">
      <c r="F121" s="7"/>
    </row>
    <row r="122" spans="6:6" x14ac:dyDescent="0.2">
      <c r="F122" s="7"/>
    </row>
    <row r="123" spans="6:6" x14ac:dyDescent="0.2">
      <c r="F123" s="7"/>
    </row>
    <row r="124" spans="6:6" x14ac:dyDescent="0.2">
      <c r="F124" s="7"/>
    </row>
    <row r="125" spans="6:6" x14ac:dyDescent="0.2">
      <c r="F125" s="7"/>
    </row>
    <row r="126" spans="6:6" x14ac:dyDescent="0.2">
      <c r="F126" s="7"/>
    </row>
    <row r="127" spans="6:6" x14ac:dyDescent="0.2">
      <c r="F127" s="7"/>
    </row>
    <row r="128" spans="6:6" x14ac:dyDescent="0.2">
      <c r="F128" s="7"/>
    </row>
    <row r="129" spans="6:6" x14ac:dyDescent="0.2">
      <c r="F129" s="7"/>
    </row>
    <row r="130" spans="6:6" x14ac:dyDescent="0.2">
      <c r="F130" s="7"/>
    </row>
    <row r="131" spans="6:6" x14ac:dyDescent="0.2">
      <c r="F131" s="7"/>
    </row>
    <row r="132" spans="6:6" x14ac:dyDescent="0.2">
      <c r="F132" s="7"/>
    </row>
    <row r="133" spans="6:6" x14ac:dyDescent="0.2">
      <c r="F133" s="7"/>
    </row>
    <row r="134" spans="6:6" x14ac:dyDescent="0.2">
      <c r="F134" s="7"/>
    </row>
    <row r="135" spans="6:6" x14ac:dyDescent="0.2">
      <c r="F135" s="7"/>
    </row>
    <row r="136" spans="6:6" x14ac:dyDescent="0.2">
      <c r="F136" s="7"/>
    </row>
    <row r="137" spans="6:6" x14ac:dyDescent="0.2">
      <c r="F137" s="7"/>
    </row>
    <row r="138" spans="6:6" x14ac:dyDescent="0.2">
      <c r="F138" s="7"/>
    </row>
    <row r="139" spans="6:6" x14ac:dyDescent="0.2">
      <c r="F139" s="7"/>
    </row>
    <row r="140" spans="6:6" x14ac:dyDescent="0.2">
      <c r="F140" s="7"/>
    </row>
    <row r="141" spans="6:6" x14ac:dyDescent="0.2">
      <c r="F141" s="7"/>
    </row>
    <row r="142" spans="6:6" x14ac:dyDescent="0.2">
      <c r="F142" s="7"/>
    </row>
    <row r="143" spans="6:6" x14ac:dyDescent="0.2">
      <c r="F143" s="7"/>
    </row>
    <row r="144" spans="6:6" x14ac:dyDescent="0.2">
      <c r="F144" s="7"/>
    </row>
    <row r="145" spans="6:6" x14ac:dyDescent="0.2">
      <c r="F145" s="7"/>
    </row>
    <row r="146" spans="6:6" x14ac:dyDescent="0.2">
      <c r="F146" s="7"/>
    </row>
    <row r="147" spans="6:6" x14ac:dyDescent="0.2">
      <c r="F147" s="7"/>
    </row>
    <row r="148" spans="6:6" x14ac:dyDescent="0.2">
      <c r="F148" s="7"/>
    </row>
    <row r="149" spans="6:6" x14ac:dyDescent="0.2">
      <c r="F149" s="7"/>
    </row>
    <row r="150" spans="6:6" x14ac:dyDescent="0.2">
      <c r="F150" s="7"/>
    </row>
    <row r="151" spans="6:6" x14ac:dyDescent="0.2">
      <c r="F151" s="7"/>
    </row>
    <row r="152" spans="6:6" x14ac:dyDescent="0.2">
      <c r="F152" s="7"/>
    </row>
    <row r="153" spans="6:6" x14ac:dyDescent="0.2">
      <c r="F153" s="7"/>
    </row>
    <row r="154" spans="6:6" x14ac:dyDescent="0.2">
      <c r="F154" s="7"/>
    </row>
    <row r="155" spans="6:6" x14ac:dyDescent="0.2">
      <c r="F155" s="7"/>
    </row>
    <row r="156" spans="6:6" x14ac:dyDescent="0.2">
      <c r="F156" s="7"/>
    </row>
    <row r="157" spans="6:6" x14ac:dyDescent="0.2">
      <c r="F157" s="7"/>
    </row>
    <row r="158" spans="6:6" x14ac:dyDescent="0.2">
      <c r="F158" s="7"/>
    </row>
    <row r="159" spans="6:6" x14ac:dyDescent="0.2">
      <c r="F159" s="7"/>
    </row>
    <row r="160" spans="6:6" x14ac:dyDescent="0.2">
      <c r="F160" s="7"/>
    </row>
    <row r="161" spans="6:6" x14ac:dyDescent="0.2">
      <c r="F161" s="7"/>
    </row>
    <row r="162" spans="6:6" x14ac:dyDescent="0.2">
      <c r="F162" s="7"/>
    </row>
    <row r="163" spans="6:6" x14ac:dyDescent="0.2">
      <c r="F163" s="7"/>
    </row>
    <row r="164" spans="6:6" x14ac:dyDescent="0.2">
      <c r="F164" s="7"/>
    </row>
    <row r="165" spans="6:6" x14ac:dyDescent="0.2">
      <c r="F165" s="7"/>
    </row>
    <row r="166" spans="6:6" x14ac:dyDescent="0.2">
      <c r="F166" s="7"/>
    </row>
    <row r="167" spans="6:6" x14ac:dyDescent="0.2">
      <c r="F167" s="7"/>
    </row>
    <row r="168" spans="6:6" x14ac:dyDescent="0.2">
      <c r="F168" s="7"/>
    </row>
    <row r="169" spans="6:6" x14ac:dyDescent="0.2">
      <c r="F169" s="7"/>
    </row>
    <row r="170" spans="6:6" x14ac:dyDescent="0.2">
      <c r="F170" s="7"/>
    </row>
    <row r="171" spans="6:6" x14ac:dyDescent="0.2">
      <c r="F171" s="7"/>
    </row>
    <row r="172" spans="6:6" x14ac:dyDescent="0.2">
      <c r="F172" s="7"/>
    </row>
    <row r="173" spans="6:6" x14ac:dyDescent="0.2">
      <c r="F173" s="7"/>
    </row>
    <row r="174" spans="6:6" x14ac:dyDescent="0.2">
      <c r="F174" s="7"/>
    </row>
    <row r="175" spans="6:6" x14ac:dyDescent="0.2">
      <c r="F175" s="7"/>
    </row>
    <row r="176" spans="6:6" x14ac:dyDescent="0.2">
      <c r="F176" s="7"/>
    </row>
    <row r="177" spans="6:6" x14ac:dyDescent="0.2">
      <c r="F177" s="7"/>
    </row>
    <row r="178" spans="6:6" x14ac:dyDescent="0.2">
      <c r="F178" s="7"/>
    </row>
    <row r="179" spans="6:6" x14ac:dyDescent="0.2">
      <c r="F179" s="7"/>
    </row>
    <row r="180" spans="6:6" x14ac:dyDescent="0.2">
      <c r="F180" s="7"/>
    </row>
  </sheetData>
  <mergeCells count="6">
    <mergeCell ref="A40:C40"/>
    <mergeCell ref="A1:F1"/>
    <mergeCell ref="A32:B32"/>
    <mergeCell ref="A33:B33"/>
    <mergeCell ref="A34:B34"/>
    <mergeCell ref="A22:E22"/>
  </mergeCells>
  <conditionalFormatting sqref="F2:F3 E5:E18">
    <cfRule type="cellIs" dxfId="15" priority="3" stopIfTrue="1" operator="between">
      <formula>0.009</formula>
      <formula>-0.009</formula>
    </cfRule>
  </conditionalFormatting>
  <conditionalFormatting sqref="F19:F43">
    <cfRule type="cellIs" dxfId="14" priority="2" stopIfTrue="1" operator="between">
      <formula>0.009</formula>
      <formula>-0.009</formula>
    </cfRule>
  </conditionalFormatting>
  <conditionalFormatting sqref="F181:F65536">
    <cfRule type="cellIs" dxfId="13" priority="1" stopIfTrue="1" operator="between">
      <formula>0.009</formula>
      <formula>-0.009</formula>
    </cfRule>
  </conditionalFormatting>
  <hyperlinks>
    <hyperlink ref="A42" r:id="rId1" xr:uid="{00000000-0004-0000-22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71"/>
  <sheetViews>
    <sheetView zoomScaleNormal="100" workbookViewId="0">
      <selection sqref="A1:G1"/>
    </sheetView>
  </sheetViews>
  <sheetFormatPr defaultColWidth="9.44140625" defaultRowHeight="10.199999999999999" x14ac:dyDescent="0.2"/>
  <cols>
    <col min="1" max="1" width="38.5546875" style="7" bestFit="1" customWidth="1"/>
    <col min="2" max="2" width="60" style="7" customWidth="1"/>
    <col min="3" max="3" width="15.44140625" style="7" bestFit="1" customWidth="1"/>
    <col min="4" max="4" width="14.5546875" style="7" bestFit="1" customWidth="1"/>
    <col min="5" max="5" width="25.6640625" style="10" customWidth="1"/>
    <col min="6" max="6" width="13.5546875" style="11" bestFit="1" customWidth="1"/>
    <col min="7" max="7" width="11" style="10" customWidth="1"/>
    <col min="8" max="8" width="9.44140625" style="7"/>
    <col min="9" max="13" width="9.44140625" style="7" customWidth="1"/>
    <col min="14" max="16384" width="9.44140625" style="7"/>
  </cols>
  <sheetData>
    <row r="1" spans="1:7" s="1" customFormat="1" ht="15" customHeight="1" x14ac:dyDescent="0.2">
      <c r="A1" s="82" t="s">
        <v>1305</v>
      </c>
      <c r="B1" s="83"/>
      <c r="C1" s="83"/>
      <c r="D1" s="83"/>
      <c r="E1" s="83"/>
      <c r="F1" s="83"/>
      <c r="G1" s="83"/>
    </row>
    <row r="2" spans="1:7" s="1" customFormat="1" ht="11.4" x14ac:dyDescent="0.2">
      <c r="A2" s="8" t="s">
        <v>7</v>
      </c>
      <c r="B2" s="7"/>
      <c r="C2" s="7"/>
      <c r="D2" s="7"/>
      <c r="E2" s="10"/>
      <c r="F2" s="11"/>
      <c r="G2" s="10"/>
    </row>
    <row r="3" spans="1:7" s="1" customFormat="1" ht="20.399999999999999" x14ac:dyDescent="0.2">
      <c r="A3" s="6" t="s">
        <v>2</v>
      </c>
      <c r="B3" s="6" t="s">
        <v>0</v>
      </c>
      <c r="C3" s="13" t="s">
        <v>979</v>
      </c>
      <c r="D3" s="13" t="s">
        <v>1</v>
      </c>
      <c r="E3" s="53" t="s">
        <v>6</v>
      </c>
      <c r="F3" s="12" t="s">
        <v>3</v>
      </c>
      <c r="G3" s="12" t="s">
        <v>5</v>
      </c>
    </row>
    <row r="4" spans="1:7" s="1" customFormat="1" ht="39.75" customHeight="1" x14ac:dyDescent="0.2">
      <c r="A4" s="16" t="s">
        <v>25</v>
      </c>
      <c r="B4" s="17"/>
      <c r="C4" s="17"/>
      <c r="D4" s="17"/>
      <c r="E4" s="18"/>
      <c r="F4" s="19"/>
      <c r="G4" s="18"/>
    </row>
    <row r="5" spans="1:7" x14ac:dyDescent="0.2">
      <c r="A5" s="20" t="s">
        <v>26</v>
      </c>
      <c r="B5" s="21"/>
      <c r="C5" s="21"/>
      <c r="D5" s="21"/>
      <c r="E5" s="22"/>
      <c r="F5" s="23"/>
      <c r="G5" s="22"/>
    </row>
    <row r="6" spans="1:7" ht="20.399999999999999" x14ac:dyDescent="0.2">
      <c r="A6" s="21" t="s">
        <v>1306</v>
      </c>
      <c r="B6" s="21" t="s">
        <v>1307</v>
      </c>
      <c r="C6" s="60" t="s">
        <v>1308</v>
      </c>
      <c r="D6" s="24">
        <v>682</v>
      </c>
      <c r="E6" s="22">
        <v>0</v>
      </c>
      <c r="F6" s="23">
        <v>100</v>
      </c>
      <c r="G6" s="22">
        <v>0</v>
      </c>
    </row>
    <row r="7" spans="1:7" x14ac:dyDescent="0.2">
      <c r="A7" s="20" t="s">
        <v>29</v>
      </c>
      <c r="B7" s="20"/>
      <c r="C7" s="20"/>
      <c r="D7" s="20"/>
      <c r="E7" s="25">
        <v>0</v>
      </c>
      <c r="F7" s="26">
        <v>100</v>
      </c>
      <c r="G7" s="25"/>
    </row>
    <row r="8" spans="1:7" x14ac:dyDescent="0.2">
      <c r="A8" s="21"/>
      <c r="B8" s="21"/>
      <c r="C8" s="21"/>
      <c r="D8" s="21"/>
      <c r="E8" s="22"/>
      <c r="F8" s="23"/>
      <c r="G8" s="22"/>
    </row>
    <row r="9" spans="1:7" x14ac:dyDescent="0.2">
      <c r="A9" s="20" t="s">
        <v>39</v>
      </c>
      <c r="B9" s="20"/>
      <c r="C9" s="20"/>
      <c r="D9" s="20"/>
      <c r="E9" s="25">
        <v>0</v>
      </c>
      <c r="F9" s="26">
        <v>100</v>
      </c>
      <c r="G9" s="25"/>
    </row>
    <row r="10" spans="1:7" x14ac:dyDescent="0.2">
      <c r="A10" s="20"/>
      <c r="B10" s="20"/>
      <c r="C10" s="20"/>
      <c r="D10" s="20"/>
      <c r="E10" s="25"/>
      <c r="F10" s="26"/>
      <c r="G10" s="25"/>
    </row>
    <row r="11" spans="1:7" x14ac:dyDescent="0.2">
      <c r="A11" s="20" t="s">
        <v>41</v>
      </c>
      <c r="B11" s="20"/>
      <c r="C11" s="20"/>
      <c r="D11" s="20"/>
      <c r="E11" s="77">
        <v>0</v>
      </c>
      <c r="F11" s="77">
        <v>0</v>
      </c>
      <c r="G11" s="25"/>
    </row>
    <row r="12" spans="1:7" x14ac:dyDescent="0.2">
      <c r="A12" s="20"/>
      <c r="B12" s="20"/>
      <c r="C12" s="20"/>
      <c r="D12" s="20"/>
      <c r="E12" s="25"/>
      <c r="F12" s="26"/>
      <c r="G12" s="25"/>
    </row>
    <row r="13" spans="1:7" x14ac:dyDescent="0.2">
      <c r="A13" s="27" t="s">
        <v>40</v>
      </c>
      <c r="B13" s="27"/>
      <c r="C13" s="27"/>
      <c r="D13" s="27"/>
      <c r="E13" s="28">
        <v>0</v>
      </c>
      <c r="F13" s="29">
        <v>100</v>
      </c>
      <c r="G13" s="28"/>
    </row>
    <row r="15" spans="1:7" x14ac:dyDescent="0.2">
      <c r="A15" s="14" t="s">
        <v>42</v>
      </c>
    </row>
    <row r="16" spans="1:7" x14ac:dyDescent="0.2">
      <c r="A16" s="14" t="s">
        <v>1309</v>
      </c>
    </row>
    <row r="17" spans="1:7" ht="23.25" customHeight="1" x14ac:dyDescent="0.2">
      <c r="A17" s="89" t="s">
        <v>1310</v>
      </c>
      <c r="B17" s="89"/>
      <c r="C17" s="89"/>
      <c r="D17" s="89"/>
      <c r="E17" s="89"/>
      <c r="F17" s="89"/>
      <c r="G17" s="89"/>
    </row>
    <row r="19" spans="1:7" x14ac:dyDescent="0.2">
      <c r="A19" s="14" t="s">
        <v>43</v>
      </c>
    </row>
    <row r="20" spans="1:7" x14ac:dyDescent="0.2">
      <c r="A20" s="14" t="s">
        <v>44</v>
      </c>
    </row>
    <row r="21" spans="1:7" x14ac:dyDescent="0.2">
      <c r="A21" s="14" t="s">
        <v>45</v>
      </c>
      <c r="B21" s="14"/>
      <c r="C21" s="30" t="s">
        <v>47</v>
      </c>
      <c r="D21" s="14" t="s">
        <v>46</v>
      </c>
    </row>
    <row r="22" spans="1:7" x14ac:dyDescent="0.2">
      <c r="A22" s="7" t="s">
        <v>48</v>
      </c>
      <c r="C22" s="31">
        <v>0</v>
      </c>
      <c r="D22" s="31">
        <v>0</v>
      </c>
    </row>
    <row r="23" spans="1:7" x14ac:dyDescent="0.2">
      <c r="A23" s="7" t="s">
        <v>49</v>
      </c>
      <c r="C23" s="31">
        <v>0</v>
      </c>
      <c r="D23" s="31">
        <v>0</v>
      </c>
    </row>
    <row r="24" spans="1:7" x14ac:dyDescent="0.2">
      <c r="A24" s="7" t="s">
        <v>50</v>
      </c>
      <c r="C24" s="31">
        <v>0</v>
      </c>
      <c r="D24" s="31">
        <v>0</v>
      </c>
    </row>
    <row r="25" spans="1:7" ht="15" customHeight="1" x14ac:dyDescent="0.2">
      <c r="A25" s="7" t="s">
        <v>51</v>
      </c>
      <c r="C25" s="31">
        <v>0</v>
      </c>
      <c r="D25" s="31">
        <v>0</v>
      </c>
    </row>
    <row r="27" spans="1:7" ht="25.5" customHeight="1" x14ac:dyDescent="0.2">
      <c r="A27" s="7" t="s">
        <v>52</v>
      </c>
    </row>
    <row r="29" spans="1:7" ht="14.4" x14ac:dyDescent="0.3">
      <c r="A29" s="90" t="s">
        <v>1327</v>
      </c>
      <c r="B29" s="91"/>
      <c r="C29" s="91"/>
      <c r="D29" s="30" t="s">
        <v>54</v>
      </c>
    </row>
    <row r="31" spans="1:7" ht="14.4" x14ac:dyDescent="0.3">
      <c r="A31" s="14" t="s">
        <v>1311</v>
      </c>
      <c r="B31"/>
      <c r="C31"/>
    </row>
    <row r="34" spans="1:7" ht="27" customHeight="1" x14ac:dyDescent="0.2"/>
    <row r="36" spans="1:7" ht="22.5" customHeight="1" x14ac:dyDescent="0.2"/>
    <row r="39" spans="1:7" ht="46.5" customHeight="1" x14ac:dyDescent="0.2"/>
    <row r="41" spans="1:7" ht="24.75" customHeight="1" x14ac:dyDescent="0.2"/>
    <row r="43" spans="1:7" s="1" customFormat="1" ht="11.4" x14ac:dyDescent="0.2">
      <c r="A43" s="7"/>
      <c r="B43" s="7"/>
      <c r="C43" s="7"/>
      <c r="D43" s="7"/>
      <c r="E43" s="10"/>
      <c r="F43" s="11"/>
      <c r="G43" s="10"/>
    </row>
    <row r="45" spans="1:7" s="1" customFormat="1" ht="11.4" x14ac:dyDescent="0.2">
      <c r="A45" s="7"/>
      <c r="B45" s="7"/>
      <c r="C45" s="7"/>
      <c r="D45" s="7"/>
      <c r="E45" s="10"/>
      <c r="F45" s="11"/>
      <c r="G45" s="10"/>
    </row>
    <row r="49" spans="8:9" x14ac:dyDescent="0.2">
      <c r="H49" s="14"/>
      <c r="I49" s="14"/>
    </row>
    <row r="51" spans="8:9" x14ac:dyDescent="0.2">
      <c r="H51" s="14"/>
      <c r="I51" s="14"/>
    </row>
    <row r="52" spans="8:9" x14ac:dyDescent="0.2">
      <c r="H52" s="14"/>
      <c r="I52" s="14"/>
    </row>
    <row r="53" spans="8:9" x14ac:dyDescent="0.2">
      <c r="H53" s="14"/>
      <c r="I53" s="14"/>
    </row>
    <row r="54" spans="8:9" x14ac:dyDescent="0.2">
      <c r="H54" s="14"/>
      <c r="I54" s="14"/>
    </row>
    <row r="55" spans="8:9" x14ac:dyDescent="0.2">
      <c r="H55" s="14"/>
      <c r="I55" s="14"/>
    </row>
    <row r="59" spans="8:9" ht="25.5" customHeight="1" x14ac:dyDescent="0.2"/>
    <row r="71" spans="1:9" s="10" customFormat="1" ht="15.75" customHeight="1" x14ac:dyDescent="0.2">
      <c r="A71" s="7"/>
      <c r="B71" s="7"/>
      <c r="C71" s="7"/>
      <c r="D71" s="7"/>
      <c r="F71" s="11"/>
      <c r="H71" s="7"/>
      <c r="I71" s="7"/>
    </row>
  </sheetData>
  <mergeCells count="3">
    <mergeCell ref="A1:G1"/>
    <mergeCell ref="A17:G17"/>
    <mergeCell ref="A29:C29"/>
  </mergeCells>
  <conditionalFormatting sqref="F2 F18:F65441">
    <cfRule type="cellIs" dxfId="12" priority="3" stopIfTrue="1" operator="between">
      <formula>0.009</formula>
      <formula>-0.009</formula>
    </cfRule>
  </conditionalFormatting>
  <conditionalFormatting sqref="F4:F10">
    <cfRule type="cellIs" dxfId="11" priority="2" stopIfTrue="1" operator="between">
      <formula>0.009</formula>
      <formula>-0.009</formula>
    </cfRule>
  </conditionalFormatting>
  <conditionalFormatting sqref="F12:F16">
    <cfRule type="cellIs" dxfId="10" priority="1" stopIfTrue="1" operator="between">
      <formula>0.009</formula>
      <formula>-0.009</formula>
    </cfRule>
  </conditionalFormatting>
  <pageMargins left="0.7" right="0.7" top="0.75" bottom="0.75" header="0.3" footer="0.3"/>
  <pageSetup orientation="portrait" horizontalDpi="90" verticalDpi="90" r:id="rId1"/>
  <headerFooter>
    <oddFooter>&amp;C&amp;1#&amp;"Calibri"&amp;10&amp;K000000PUBLIC</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117"/>
  <sheetViews>
    <sheetView zoomScaleNormal="100" workbookViewId="0">
      <selection sqref="A1:G1"/>
    </sheetView>
  </sheetViews>
  <sheetFormatPr defaultColWidth="9.33203125" defaultRowHeight="10.199999999999999" x14ac:dyDescent="0.2"/>
  <cols>
    <col min="1" max="1" width="38.5546875" style="7" bestFit="1" customWidth="1"/>
    <col min="2" max="2" width="48.5546875" style="7" bestFit="1" customWidth="1"/>
    <col min="3" max="4" width="15.44140625" style="7" bestFit="1" customWidth="1"/>
    <col min="5" max="5" width="23" style="10" customWidth="1"/>
    <col min="6" max="6" width="14.5546875" style="11" bestFit="1" customWidth="1"/>
    <col min="7" max="7" width="8.5546875" style="10" customWidth="1"/>
    <col min="8" max="16384" width="9.33203125" style="7"/>
  </cols>
  <sheetData>
    <row r="1" spans="1:9" s="1" customFormat="1" ht="13.8" x14ac:dyDescent="0.2">
      <c r="A1" s="82" t="s">
        <v>1312</v>
      </c>
      <c r="B1" s="83"/>
      <c r="C1" s="83"/>
      <c r="D1" s="83"/>
      <c r="E1" s="83"/>
      <c r="F1" s="83"/>
      <c r="G1" s="83"/>
    </row>
    <row r="2" spans="1:9" s="1" customFormat="1" ht="12" x14ac:dyDescent="0.25">
      <c r="A2" s="36"/>
      <c r="E2" s="5"/>
      <c r="F2" s="9"/>
      <c r="G2" s="10"/>
    </row>
    <row r="3" spans="1:9" s="1" customFormat="1" ht="12" x14ac:dyDescent="0.2">
      <c r="A3" s="8" t="s">
        <v>7</v>
      </c>
      <c r="B3" s="2"/>
      <c r="C3" s="3"/>
      <c r="D3" s="3"/>
      <c r="E3" s="4"/>
      <c r="F3" s="9"/>
      <c r="G3" s="10"/>
    </row>
    <row r="4" spans="1:9" s="1" customFormat="1" ht="30.6" x14ac:dyDescent="0.2">
      <c r="A4" s="6" t="s">
        <v>2</v>
      </c>
      <c r="B4" s="6" t="s">
        <v>0</v>
      </c>
      <c r="C4" s="13" t="s">
        <v>979</v>
      </c>
      <c r="D4" s="13" t="s">
        <v>1</v>
      </c>
      <c r="E4" s="53" t="s">
        <v>6</v>
      </c>
      <c r="F4" s="12" t="s">
        <v>3</v>
      </c>
      <c r="G4" s="12" t="s">
        <v>5</v>
      </c>
    </row>
    <row r="5" spans="1:9" x14ac:dyDescent="0.2">
      <c r="A5" s="20" t="s">
        <v>41</v>
      </c>
      <c r="B5" s="20"/>
      <c r="C5" s="20"/>
      <c r="D5" s="20"/>
      <c r="E5" s="25">
        <v>1250.9374829999999</v>
      </c>
      <c r="F5" s="26">
        <v>100</v>
      </c>
      <c r="G5" s="25"/>
      <c r="H5" s="14"/>
      <c r="I5" s="14"/>
    </row>
    <row r="6" spans="1:9" x14ac:dyDescent="0.2">
      <c r="A6" s="20"/>
      <c r="B6" s="20"/>
      <c r="C6" s="20"/>
      <c r="D6" s="20"/>
      <c r="E6" s="25"/>
      <c r="F6" s="26"/>
      <c r="G6" s="25"/>
      <c r="H6" s="14"/>
      <c r="I6" s="14"/>
    </row>
    <row r="7" spans="1:9" x14ac:dyDescent="0.2">
      <c r="A7" s="27" t="s">
        <v>40</v>
      </c>
      <c r="B7" s="27"/>
      <c r="C7" s="27"/>
      <c r="D7" s="27"/>
      <c r="E7" s="28">
        <v>1250.9374829999999</v>
      </c>
      <c r="F7" s="29">
        <v>100</v>
      </c>
      <c r="G7" s="28"/>
      <c r="H7" s="14"/>
      <c r="I7" s="14"/>
    </row>
    <row r="8" spans="1:9" x14ac:dyDescent="0.2">
      <c r="F8" s="15"/>
    </row>
    <row r="9" spans="1:9" x14ac:dyDescent="0.2">
      <c r="A9" s="14" t="s">
        <v>43</v>
      </c>
    </row>
    <row r="10" spans="1:9" x14ac:dyDescent="0.2">
      <c r="A10" s="14" t="s">
        <v>44</v>
      </c>
    </row>
    <row r="11" spans="1:9" x14ac:dyDescent="0.2">
      <c r="A11" s="14" t="s">
        <v>45</v>
      </c>
      <c r="B11" s="14"/>
      <c r="C11" s="30" t="s">
        <v>47</v>
      </c>
      <c r="D11" s="14" t="s">
        <v>46</v>
      </c>
    </row>
    <row r="12" spans="1:9" x14ac:dyDescent="0.2">
      <c r="A12" s="7" t="s">
        <v>1163</v>
      </c>
      <c r="C12" s="31">
        <v>5149.4098999999997</v>
      </c>
      <c r="D12" s="31">
        <v>5149.4098999999997</v>
      </c>
    </row>
    <row r="13" spans="1:9" x14ac:dyDescent="0.2">
      <c r="A13" s="7" t="s">
        <v>1165</v>
      </c>
      <c r="C13" s="31">
        <v>1301.4838999999999</v>
      </c>
      <c r="D13" s="31">
        <v>1301.4838999999999</v>
      </c>
    </row>
    <row r="14" spans="1:9" x14ac:dyDescent="0.2">
      <c r="A14" s="7" t="s">
        <v>1166</v>
      </c>
      <c r="C14" s="31">
        <v>1436.9029</v>
      </c>
      <c r="D14" s="31">
        <v>1436.9029</v>
      </c>
    </row>
    <row r="15" spans="1:9" x14ac:dyDescent="0.2">
      <c r="A15" s="7" t="s">
        <v>1167</v>
      </c>
      <c r="C15" s="31">
        <v>1494.8231000000001</v>
      </c>
      <c r="D15" s="31">
        <v>1494.8231000000001</v>
      </c>
    </row>
    <row r="16" spans="1:9" x14ac:dyDescent="0.2">
      <c r="A16" s="7" t="s">
        <v>1313</v>
      </c>
      <c r="C16" s="31">
        <v>4256.4772999999996</v>
      </c>
      <c r="D16" s="31">
        <v>4256.4772999999996</v>
      </c>
    </row>
    <row r="17" spans="1:7" x14ac:dyDescent="0.2">
      <c r="A17" s="7" t="s">
        <v>1168</v>
      </c>
      <c r="C17" s="31">
        <v>5168.6697999999997</v>
      </c>
      <c r="D17" s="31">
        <v>5168.6697999999997</v>
      </c>
    </row>
    <row r="18" spans="1:7" x14ac:dyDescent="0.2">
      <c r="A18" s="7" t="s">
        <v>1170</v>
      </c>
      <c r="C18" s="31">
        <v>1240.3343</v>
      </c>
      <c r="D18" s="31">
        <v>1240.3343</v>
      </c>
    </row>
    <row r="19" spans="1:7" x14ac:dyDescent="0.2">
      <c r="A19" s="7" t="s">
        <v>1171</v>
      </c>
      <c r="C19" s="31">
        <v>1465.75</v>
      </c>
      <c r="D19" s="31">
        <v>1465.75</v>
      </c>
    </row>
    <row r="20" spans="1:7" x14ac:dyDescent="0.2">
      <c r="A20" s="7" t="s">
        <v>1172</v>
      </c>
      <c r="C20" s="31">
        <v>1526.9039</v>
      </c>
      <c r="D20" s="31">
        <v>1526.9039</v>
      </c>
    </row>
    <row r="22" spans="1:7" x14ac:dyDescent="0.2">
      <c r="A22" s="7" t="s">
        <v>52</v>
      </c>
    </row>
    <row r="25" spans="1:7" x14ac:dyDescent="0.2">
      <c r="A25" s="14" t="s">
        <v>53</v>
      </c>
      <c r="D25" s="30" t="s">
        <v>54</v>
      </c>
    </row>
    <row r="27" spans="1:7" x14ac:dyDescent="0.2">
      <c r="A27" s="14" t="s">
        <v>1061</v>
      </c>
      <c r="D27" s="32">
        <v>4.3683085271177498E-11</v>
      </c>
      <c r="E27" s="10" t="s">
        <v>55</v>
      </c>
    </row>
    <row r="29" spans="1:7" ht="15" customHeight="1" x14ac:dyDescent="0.3">
      <c r="A29" s="90" t="s">
        <v>1326</v>
      </c>
      <c r="B29" s="91"/>
      <c r="C29" s="91"/>
      <c r="D29" s="30" t="s">
        <v>54</v>
      </c>
    </row>
    <row r="31" spans="1:7" ht="25.5" customHeight="1" x14ac:dyDescent="0.3">
      <c r="A31" s="92" t="s">
        <v>1314</v>
      </c>
      <c r="B31" s="93"/>
      <c r="C31" s="93"/>
      <c r="D31" s="93"/>
      <c r="E31" s="93"/>
      <c r="F31" s="93"/>
      <c r="G31" s="93"/>
    </row>
    <row r="33" spans="1:7" ht="32.25" customHeight="1" x14ac:dyDescent="0.2">
      <c r="A33" s="89" t="s">
        <v>1315</v>
      </c>
      <c r="B33" s="89"/>
      <c r="C33" s="89"/>
      <c r="D33" s="89"/>
      <c r="E33" s="89"/>
      <c r="F33" s="89"/>
      <c r="G33" s="89"/>
    </row>
    <row r="34" spans="1:7" x14ac:dyDescent="0.2">
      <c r="A34" s="64" t="s">
        <v>1217</v>
      </c>
    </row>
    <row r="36" spans="1:7" ht="69" customHeight="1" x14ac:dyDescent="0.3">
      <c r="A36" s="92" t="s">
        <v>1316</v>
      </c>
      <c r="B36" s="93"/>
      <c r="C36" s="93"/>
      <c r="D36" s="93"/>
      <c r="E36" s="93"/>
      <c r="F36" s="93"/>
      <c r="G36" s="93"/>
    </row>
    <row r="38" spans="1:7" ht="45.75" customHeight="1" x14ac:dyDescent="0.3">
      <c r="A38" s="92" t="s">
        <v>1317</v>
      </c>
      <c r="B38" s="93"/>
      <c r="C38" s="93"/>
      <c r="D38" s="93"/>
      <c r="E38" s="93"/>
      <c r="F38" s="93"/>
      <c r="G38" s="93"/>
    </row>
    <row r="39" spans="1:7" x14ac:dyDescent="0.2">
      <c r="A39" s="64" t="s">
        <v>1318</v>
      </c>
    </row>
    <row r="41" spans="1:7" ht="25.5" customHeight="1" x14ac:dyDescent="0.3">
      <c r="A41" s="92" t="s">
        <v>1319</v>
      </c>
      <c r="B41" s="93"/>
      <c r="C41" s="93"/>
      <c r="D41" s="93"/>
      <c r="E41" s="93"/>
      <c r="F41" s="93"/>
      <c r="G41" s="93"/>
    </row>
    <row r="43" spans="1:7" ht="33.75" customHeight="1" x14ac:dyDescent="0.3">
      <c r="A43" s="92" t="s">
        <v>1320</v>
      </c>
      <c r="B43" s="93"/>
      <c r="C43" s="93"/>
      <c r="D43" s="93"/>
      <c r="E43" s="93"/>
      <c r="F43" s="93"/>
      <c r="G43" s="93"/>
    </row>
    <row r="44" spans="1:7" x14ac:dyDescent="0.2">
      <c r="A44" s="14"/>
    </row>
    <row r="45" spans="1:7" x14ac:dyDescent="0.2">
      <c r="A45" s="14" t="s">
        <v>1321</v>
      </c>
    </row>
    <row r="46" spans="1:7" x14ac:dyDescent="0.2">
      <c r="A46" s="14"/>
    </row>
    <row r="47" spans="1:7" x14ac:dyDescent="0.2">
      <c r="A47" s="63" t="s">
        <v>948</v>
      </c>
    </row>
    <row r="48" spans="1:7" x14ac:dyDescent="0.2">
      <c r="A48" s="65"/>
    </row>
    <row r="49" spans="1:1" x14ac:dyDescent="0.2">
      <c r="A49" s="66"/>
    </row>
    <row r="50" spans="1:1" x14ac:dyDescent="0.2">
      <c r="A50" s="66"/>
    </row>
    <row r="51" spans="1:1" x14ac:dyDescent="0.2">
      <c r="A51" s="66"/>
    </row>
    <row r="52" spans="1:1" x14ac:dyDescent="0.2">
      <c r="A52" s="66"/>
    </row>
    <row r="53" spans="1:1" x14ac:dyDescent="0.2">
      <c r="A53" s="66"/>
    </row>
    <row r="54" spans="1:1" x14ac:dyDescent="0.2">
      <c r="A54" s="66"/>
    </row>
    <row r="55" spans="1:1" x14ac:dyDescent="0.2">
      <c r="A55" s="66"/>
    </row>
    <row r="56" spans="1:1" x14ac:dyDescent="0.2">
      <c r="A56" s="66"/>
    </row>
    <row r="57" spans="1:1" x14ac:dyDescent="0.2">
      <c r="A57" s="66"/>
    </row>
    <row r="58" spans="1:1" x14ac:dyDescent="0.2">
      <c r="A58" s="66"/>
    </row>
    <row r="59" spans="1:1" x14ac:dyDescent="0.2">
      <c r="A59" s="66"/>
    </row>
    <row r="60" spans="1:1" x14ac:dyDescent="0.2">
      <c r="A60" s="66"/>
    </row>
    <row r="61" spans="1:1" x14ac:dyDescent="0.2">
      <c r="A61" s="63" t="s">
        <v>1322</v>
      </c>
    </row>
    <row r="62" spans="1:1" x14ac:dyDescent="0.2">
      <c r="A62" s="66"/>
    </row>
    <row r="63" spans="1:1" x14ac:dyDescent="0.2">
      <c r="A63" s="63" t="s">
        <v>949</v>
      </c>
    </row>
    <row r="64" spans="1:1" x14ac:dyDescent="0.2">
      <c r="A64" s="66"/>
    </row>
    <row r="65" spans="1:1" x14ac:dyDescent="0.2">
      <c r="A65" s="66"/>
    </row>
    <row r="66" spans="1:1" x14ac:dyDescent="0.2">
      <c r="A66" s="66"/>
    </row>
    <row r="67" spans="1:1" x14ac:dyDescent="0.2">
      <c r="A67" s="66"/>
    </row>
    <row r="68" spans="1:1" x14ac:dyDescent="0.2">
      <c r="A68" s="66"/>
    </row>
    <row r="69" spans="1:1" x14ac:dyDescent="0.2">
      <c r="A69" s="66"/>
    </row>
    <row r="70" spans="1:1" x14ac:dyDescent="0.2">
      <c r="A70" s="66"/>
    </row>
    <row r="71" spans="1:1" x14ac:dyDescent="0.2">
      <c r="A71" s="66"/>
    </row>
    <row r="72" spans="1:1" x14ac:dyDescent="0.2">
      <c r="A72" s="66"/>
    </row>
    <row r="73" spans="1:1" x14ac:dyDescent="0.2">
      <c r="A73" s="66"/>
    </row>
    <row r="74" spans="1:1" x14ac:dyDescent="0.2">
      <c r="A74" s="66"/>
    </row>
    <row r="75" spans="1:1" x14ac:dyDescent="0.2">
      <c r="A75" s="66"/>
    </row>
    <row r="76" spans="1:1" x14ac:dyDescent="0.2">
      <c r="A76" s="66"/>
    </row>
    <row r="77" spans="1:1" x14ac:dyDescent="0.2">
      <c r="A77" s="7" t="s">
        <v>947</v>
      </c>
    </row>
    <row r="78" spans="1:1" x14ac:dyDescent="0.2">
      <c r="A78" s="66"/>
    </row>
    <row r="79" spans="1:1" x14ac:dyDescent="0.2">
      <c r="A79" s="66"/>
    </row>
    <row r="80" spans="1:1" x14ac:dyDescent="0.2">
      <c r="A80" s="65"/>
    </row>
    <row r="81" spans="1:9" x14ac:dyDescent="0.2">
      <c r="A81" s="65"/>
    </row>
    <row r="82" spans="1:9" ht="37.5" customHeight="1" x14ac:dyDescent="0.2">
      <c r="A82" s="88" t="s">
        <v>936</v>
      </c>
      <c r="B82" s="88"/>
      <c r="C82" s="88"/>
      <c r="D82" s="88"/>
      <c r="E82" s="88"/>
      <c r="F82" s="88"/>
      <c r="G82" s="88"/>
    </row>
    <row r="83" spans="1:9" x14ac:dyDescent="0.2">
      <c r="A83" s="14"/>
    </row>
    <row r="84" spans="1:9" s="1" customFormat="1" ht="13.8" x14ac:dyDescent="0.2">
      <c r="A84" s="82" t="s">
        <v>1323</v>
      </c>
      <c r="B84" s="83"/>
      <c r="C84" s="83"/>
      <c r="D84" s="83"/>
      <c r="E84" s="83"/>
      <c r="F84" s="83"/>
      <c r="G84" s="83"/>
    </row>
    <row r="85" spans="1:9" x14ac:dyDescent="0.2">
      <c r="A85" s="8" t="s">
        <v>7</v>
      </c>
    </row>
    <row r="86" spans="1:9" s="1" customFormat="1" ht="30.6" x14ac:dyDescent="0.2">
      <c r="A86" s="6" t="s">
        <v>2</v>
      </c>
      <c r="B86" s="6" t="s">
        <v>0</v>
      </c>
      <c r="C86" s="13" t="s">
        <v>979</v>
      </c>
      <c r="D86" s="13" t="s">
        <v>1</v>
      </c>
      <c r="E86" s="53" t="s">
        <v>6</v>
      </c>
      <c r="F86" s="12" t="s">
        <v>3</v>
      </c>
      <c r="G86" s="12" t="s">
        <v>5</v>
      </c>
    </row>
    <row r="87" spans="1:9" x14ac:dyDescent="0.2">
      <c r="A87" s="16" t="s">
        <v>25</v>
      </c>
      <c r="B87" s="17"/>
      <c r="C87" s="17"/>
      <c r="D87" s="17"/>
      <c r="E87" s="18"/>
      <c r="F87" s="19"/>
      <c r="G87" s="18"/>
    </row>
    <row r="88" spans="1:9" x14ac:dyDescent="0.2">
      <c r="A88" s="20" t="s">
        <v>26</v>
      </c>
      <c r="B88" s="21"/>
      <c r="C88" s="21"/>
      <c r="D88" s="21"/>
      <c r="E88" s="22"/>
      <c r="F88" s="23"/>
      <c r="G88" s="22"/>
    </row>
    <row r="89" spans="1:9" ht="20.399999999999999" x14ac:dyDescent="0.2">
      <c r="A89" s="21" t="s">
        <v>1306</v>
      </c>
      <c r="B89" s="21" t="s">
        <v>1307</v>
      </c>
      <c r="C89" s="60" t="s">
        <v>1308</v>
      </c>
      <c r="D89" s="24">
        <v>3523</v>
      </c>
      <c r="E89" s="22">
        <v>0</v>
      </c>
      <c r="F89" s="23">
        <v>100</v>
      </c>
      <c r="G89" s="22"/>
    </row>
    <row r="90" spans="1:9" x14ac:dyDescent="0.2">
      <c r="A90" s="20" t="s">
        <v>29</v>
      </c>
      <c r="B90" s="20"/>
      <c r="C90" s="20"/>
      <c r="D90" s="20"/>
      <c r="E90" s="25">
        <f>SUM(E88:E89)</f>
        <v>0</v>
      </c>
      <c r="F90" s="26">
        <f>SUM(F88:F89)</f>
        <v>100</v>
      </c>
      <c r="G90" s="25"/>
      <c r="H90" s="14"/>
      <c r="I90" s="14"/>
    </row>
    <row r="91" spans="1:9" x14ac:dyDescent="0.2">
      <c r="A91" s="21"/>
      <c r="B91" s="21"/>
      <c r="C91" s="21"/>
      <c r="D91" s="21"/>
      <c r="E91" s="22"/>
      <c r="F91" s="23"/>
      <c r="G91" s="22"/>
    </row>
    <row r="92" spans="1:9" x14ac:dyDescent="0.2">
      <c r="A92" s="20" t="s">
        <v>39</v>
      </c>
      <c r="B92" s="20"/>
      <c r="C92" s="20"/>
      <c r="D92" s="20"/>
      <c r="E92" s="25">
        <f>E90</f>
        <v>0</v>
      </c>
      <c r="F92" s="26">
        <f>F90</f>
        <v>100</v>
      </c>
      <c r="G92" s="25"/>
      <c r="H92" s="14"/>
      <c r="I92" s="14"/>
    </row>
    <row r="93" spans="1:9" x14ac:dyDescent="0.2">
      <c r="A93" s="20"/>
      <c r="B93" s="20"/>
      <c r="C93" s="20"/>
      <c r="D93" s="20"/>
      <c r="E93" s="25"/>
      <c r="F93" s="26"/>
      <c r="G93" s="25"/>
      <c r="H93" s="14"/>
      <c r="I93" s="14"/>
    </row>
    <row r="94" spans="1:9" x14ac:dyDescent="0.2">
      <c r="A94" s="20" t="s">
        <v>41</v>
      </c>
      <c r="B94" s="20"/>
      <c r="C94" s="20"/>
      <c r="D94" s="20"/>
      <c r="E94" s="77">
        <v>0</v>
      </c>
      <c r="F94" s="77">
        <v>0</v>
      </c>
      <c r="G94" s="25"/>
      <c r="H94" s="14"/>
      <c r="I94" s="14"/>
    </row>
    <row r="95" spans="1:9" x14ac:dyDescent="0.2">
      <c r="A95" s="20"/>
      <c r="B95" s="20"/>
      <c r="C95" s="20"/>
      <c r="D95" s="20"/>
      <c r="E95" s="25"/>
      <c r="F95" s="26"/>
      <c r="G95" s="25"/>
      <c r="H95" s="14"/>
      <c r="I95" s="14"/>
    </row>
    <row r="96" spans="1:9" x14ac:dyDescent="0.2">
      <c r="A96" s="27" t="s">
        <v>40</v>
      </c>
      <c r="B96" s="27"/>
      <c r="C96" s="27"/>
      <c r="D96" s="27"/>
      <c r="E96" s="28">
        <v>8.9999999999999996E-7</v>
      </c>
      <c r="F96" s="29">
        <v>100</v>
      </c>
      <c r="G96" s="28"/>
      <c r="H96" s="14"/>
      <c r="I96" s="14"/>
    </row>
    <row r="98" spans="1:9" x14ac:dyDescent="0.2">
      <c r="A98" s="14" t="s">
        <v>42</v>
      </c>
    </row>
    <row r="99" spans="1:9" x14ac:dyDescent="0.2">
      <c r="A99" s="14" t="s">
        <v>1309</v>
      </c>
    </row>
    <row r="100" spans="1:9" ht="25.5" customHeight="1" x14ac:dyDescent="0.3">
      <c r="A100" s="90" t="s">
        <v>1310</v>
      </c>
      <c r="B100" s="91"/>
      <c r="C100" s="91"/>
      <c r="D100" s="91"/>
      <c r="E100" s="91"/>
      <c r="F100" s="91"/>
      <c r="G100" s="91"/>
    </row>
    <row r="102" spans="1:9" x14ac:dyDescent="0.2">
      <c r="A102" s="14" t="s">
        <v>43</v>
      </c>
    </row>
    <row r="103" spans="1:9" x14ac:dyDescent="0.2">
      <c r="A103" s="14" t="s">
        <v>44</v>
      </c>
    </row>
    <row r="104" spans="1:9" x14ac:dyDescent="0.2">
      <c r="A104" s="14" t="s">
        <v>45</v>
      </c>
      <c r="B104" s="14"/>
      <c r="C104" s="30" t="s">
        <v>47</v>
      </c>
      <c r="D104" s="14" t="s">
        <v>46</v>
      </c>
    </row>
    <row r="105" spans="1:9" x14ac:dyDescent="0.2">
      <c r="A105" s="7" t="s">
        <v>1163</v>
      </c>
      <c r="C105" s="31">
        <v>0</v>
      </c>
      <c r="D105" s="31">
        <v>0</v>
      </c>
    </row>
    <row r="106" spans="1:9" x14ac:dyDescent="0.2">
      <c r="A106" s="7" t="s">
        <v>1165</v>
      </c>
      <c r="C106" s="31">
        <v>0</v>
      </c>
      <c r="D106" s="31">
        <v>0</v>
      </c>
    </row>
    <row r="107" spans="1:9" x14ac:dyDescent="0.2">
      <c r="A107" s="7" t="s">
        <v>1166</v>
      </c>
      <c r="C107" s="31">
        <v>0</v>
      </c>
      <c r="D107" s="31">
        <v>0</v>
      </c>
    </row>
    <row r="108" spans="1:9" s="10" customFormat="1" x14ac:dyDescent="0.2">
      <c r="A108" s="7" t="s">
        <v>1167</v>
      </c>
      <c r="B108" s="7"/>
      <c r="C108" s="31">
        <v>0</v>
      </c>
      <c r="D108" s="31">
        <v>0</v>
      </c>
      <c r="F108" s="11"/>
      <c r="H108" s="7"/>
      <c r="I108" s="7"/>
    </row>
    <row r="109" spans="1:9" s="10" customFormat="1" x14ac:dyDescent="0.2">
      <c r="A109" s="7" t="s">
        <v>1313</v>
      </c>
      <c r="B109" s="7"/>
      <c r="C109" s="31">
        <v>0</v>
      </c>
      <c r="D109" s="31">
        <v>0</v>
      </c>
      <c r="F109" s="11"/>
      <c r="H109" s="7"/>
      <c r="I109" s="7"/>
    </row>
    <row r="110" spans="1:9" s="10" customFormat="1" x14ac:dyDescent="0.2">
      <c r="A110" s="7" t="s">
        <v>1168</v>
      </c>
      <c r="B110" s="7"/>
      <c r="C110" s="31">
        <v>0</v>
      </c>
      <c r="D110" s="31">
        <v>0</v>
      </c>
      <c r="F110" s="11"/>
      <c r="H110" s="7"/>
      <c r="I110" s="7"/>
    </row>
    <row r="111" spans="1:9" s="10" customFormat="1" x14ac:dyDescent="0.2">
      <c r="A111" s="7" t="s">
        <v>1170</v>
      </c>
      <c r="B111" s="7"/>
      <c r="C111" s="31">
        <v>0</v>
      </c>
      <c r="D111" s="31">
        <v>0</v>
      </c>
      <c r="F111" s="11"/>
      <c r="H111" s="7"/>
      <c r="I111" s="7"/>
    </row>
    <row r="112" spans="1:9" s="10" customFormat="1" x14ac:dyDescent="0.2">
      <c r="A112" s="7" t="s">
        <v>1171</v>
      </c>
      <c r="B112" s="7"/>
      <c r="C112" s="31">
        <v>0</v>
      </c>
      <c r="D112" s="31">
        <v>0</v>
      </c>
      <c r="F112" s="11"/>
      <c r="H112" s="7"/>
      <c r="I112" s="7"/>
    </row>
    <row r="113" spans="1:9" s="10" customFormat="1" x14ac:dyDescent="0.2">
      <c r="A113" s="7" t="s">
        <v>1172</v>
      </c>
      <c r="B113" s="7"/>
      <c r="C113" s="31">
        <v>0</v>
      </c>
      <c r="D113" s="31">
        <v>0</v>
      </c>
      <c r="F113" s="11"/>
      <c r="H113" s="7"/>
      <c r="I113" s="7"/>
    </row>
    <row r="115" spans="1:9" s="10" customFormat="1" x14ac:dyDescent="0.2">
      <c r="A115" s="7" t="s">
        <v>52</v>
      </c>
      <c r="B115" s="7"/>
      <c r="C115" s="7"/>
      <c r="D115" s="7"/>
      <c r="F115" s="11"/>
      <c r="H115" s="7"/>
      <c r="I115" s="7"/>
    </row>
    <row r="117" spans="1:9" s="10" customFormat="1" ht="15" customHeight="1" x14ac:dyDescent="0.3">
      <c r="A117" s="90" t="s">
        <v>1327</v>
      </c>
      <c r="B117" s="91"/>
      <c r="C117" s="91"/>
      <c r="D117" s="30" t="s">
        <v>54</v>
      </c>
      <c r="F117" s="11"/>
      <c r="H117" s="7"/>
      <c r="I117" s="7"/>
    </row>
  </sheetData>
  <mergeCells count="12">
    <mergeCell ref="A117:C117"/>
    <mergeCell ref="A1:G1"/>
    <mergeCell ref="A29:C29"/>
    <mergeCell ref="A31:G31"/>
    <mergeCell ref="A33:G33"/>
    <mergeCell ref="A36:G36"/>
    <mergeCell ref="A38:G38"/>
    <mergeCell ref="A41:G41"/>
    <mergeCell ref="A43:G43"/>
    <mergeCell ref="A82:G82"/>
    <mergeCell ref="A84:G84"/>
    <mergeCell ref="A100:G100"/>
  </mergeCells>
  <conditionalFormatting sqref="F2:F3 F5:F30 F44:F81 F83 F85 F101:F65539">
    <cfRule type="cellIs" dxfId="9" priority="7" stopIfTrue="1" operator="between">
      <formula>0.009</formula>
      <formula>-0.009</formula>
    </cfRule>
  </conditionalFormatting>
  <conditionalFormatting sqref="F32 F37">
    <cfRule type="cellIs" dxfId="8" priority="5" stopIfTrue="1" operator="between">
      <formula>0.009</formula>
      <formula>-0.009</formula>
    </cfRule>
  </conditionalFormatting>
  <conditionalFormatting sqref="F34:F35">
    <cfRule type="cellIs" dxfId="7" priority="4" stopIfTrue="1" operator="between">
      <formula>0.009</formula>
      <formula>-0.009</formula>
    </cfRule>
  </conditionalFormatting>
  <conditionalFormatting sqref="F39:F40">
    <cfRule type="cellIs" dxfId="6" priority="3" stopIfTrue="1" operator="between">
      <formula>0.009</formula>
      <formula>-0.009</formula>
    </cfRule>
  </conditionalFormatting>
  <conditionalFormatting sqref="F42">
    <cfRule type="cellIs" dxfId="5" priority="6" stopIfTrue="1" operator="between">
      <formula>0.009</formula>
      <formula>-0.009</formula>
    </cfRule>
  </conditionalFormatting>
  <conditionalFormatting sqref="F87:F93">
    <cfRule type="cellIs" dxfId="4" priority="2" stopIfTrue="1" operator="between">
      <formula>0.009</formula>
      <formula>-0.009</formula>
    </cfRule>
  </conditionalFormatting>
  <conditionalFormatting sqref="F95:F99">
    <cfRule type="cellIs" dxfId="3" priority="1" stopIfTrue="1" operator="between">
      <formula>0.009</formula>
      <formula>-0.009</formula>
    </cfRule>
  </conditionalFormatting>
  <hyperlinks>
    <hyperlink ref="A34" r:id="rId1" tooltip="https://www.franklintempletonindia.com/download/en-in/latest%20updates/189ea834-ae3f-48eb-9d73-a9cc9cd9317e/franklin-templeton-update-on-reliance-broadcast-july-23-2020-kcg9m1gq-en-in.pdf" xr:uid="{00000000-0004-0000-2400-000000000000}"/>
    <hyperlink ref="A39" r:id="rId2" tooltip="https://www.franklintempletonindia.com/download/en-in/valuation-policy/a0e293eb-f28b-4edc-9535-c7d9e7321ddc/fair_valuation_reliance_big_reliance_infra_november_4_2020-kgox4tdb-en-in.pdf" xr:uid="{00000000-0004-0000-2400-000001000000}"/>
  </hyperlinks>
  <pageMargins left="0.7" right="0.7" top="0.75" bottom="0.75" header="0.3" footer="0.3"/>
  <pageSetup orientation="portrait" horizontalDpi="90" verticalDpi="90" r:id="rId3"/>
  <headerFooter>
    <oddFooter>&amp;C&amp;1#&amp;"Calibri"&amp;10&amp;K000000PUBLIC</oddFooter>
  </headerFooter>
  <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72"/>
  <sheetViews>
    <sheetView zoomScaleNormal="100" workbookViewId="0">
      <selection sqref="A1:G1"/>
    </sheetView>
  </sheetViews>
  <sheetFormatPr defaultColWidth="9.33203125" defaultRowHeight="10.199999999999999" x14ac:dyDescent="0.2"/>
  <cols>
    <col min="1" max="1" width="38.5546875" style="7" bestFit="1" customWidth="1"/>
    <col min="2" max="2" width="58" style="7" bestFit="1" customWidth="1"/>
    <col min="3" max="3" width="15.44140625" style="7" bestFit="1" customWidth="1"/>
    <col min="4" max="4" width="15.5546875" style="7" bestFit="1" customWidth="1"/>
    <col min="5" max="5" width="25.6640625" style="10" customWidth="1"/>
    <col min="6" max="6" width="13.5546875" style="11" bestFit="1" customWidth="1"/>
    <col min="7" max="7" width="11" style="10" customWidth="1"/>
    <col min="8" max="16384" width="9.33203125" style="7"/>
  </cols>
  <sheetData>
    <row r="1" spans="1:7" s="1" customFormat="1" ht="13.8" x14ac:dyDescent="0.2">
      <c r="A1" s="82" t="s">
        <v>1324</v>
      </c>
      <c r="B1" s="83"/>
      <c r="C1" s="83"/>
      <c r="D1" s="83"/>
      <c r="E1" s="83"/>
      <c r="F1" s="83"/>
      <c r="G1" s="83"/>
    </row>
    <row r="2" spans="1:7" s="1" customFormat="1" ht="11.4" x14ac:dyDescent="0.2">
      <c r="A2" s="8" t="s">
        <v>7</v>
      </c>
      <c r="B2" s="7"/>
      <c r="C2" s="7"/>
      <c r="D2" s="7"/>
      <c r="E2" s="10"/>
      <c r="F2" s="11"/>
      <c r="G2" s="10"/>
    </row>
    <row r="3" spans="1:7" s="1" customFormat="1" ht="20.399999999999999" x14ac:dyDescent="0.2">
      <c r="A3" s="6" t="s">
        <v>2</v>
      </c>
      <c r="B3" s="6" t="s">
        <v>0</v>
      </c>
      <c r="C3" s="13" t="s">
        <v>979</v>
      </c>
      <c r="D3" s="13" t="s">
        <v>1</v>
      </c>
      <c r="E3" s="78" t="s">
        <v>6</v>
      </c>
      <c r="F3" s="12" t="s">
        <v>3</v>
      </c>
      <c r="G3" s="12" t="s">
        <v>5</v>
      </c>
    </row>
    <row r="4" spans="1:7" s="1" customFormat="1" ht="39.75" customHeight="1" x14ac:dyDescent="0.2">
      <c r="A4" s="16" t="s">
        <v>25</v>
      </c>
      <c r="B4" s="17"/>
      <c r="C4" s="17"/>
      <c r="D4" s="17"/>
      <c r="E4" s="18"/>
      <c r="F4" s="19"/>
      <c r="G4" s="18"/>
    </row>
    <row r="5" spans="1:7" s="1" customFormat="1" ht="13.5" customHeight="1" x14ac:dyDescent="0.2">
      <c r="A5" s="20" t="s">
        <v>26</v>
      </c>
      <c r="B5" s="21"/>
      <c r="C5" s="21"/>
      <c r="D5" s="21"/>
      <c r="E5" s="22"/>
      <c r="F5" s="23"/>
      <c r="G5" s="22"/>
    </row>
    <row r="6" spans="1:7" s="1" customFormat="1" ht="20.399999999999999" x14ac:dyDescent="0.2">
      <c r="A6" s="21" t="s">
        <v>1306</v>
      </c>
      <c r="B6" s="21" t="s">
        <v>1307</v>
      </c>
      <c r="C6" s="60" t="s">
        <v>1308</v>
      </c>
      <c r="D6" s="24">
        <v>1695</v>
      </c>
      <c r="E6" s="22">
        <v>0</v>
      </c>
      <c r="F6" s="23">
        <v>100</v>
      </c>
      <c r="G6" s="22">
        <v>0</v>
      </c>
    </row>
    <row r="7" spans="1:7" x14ac:dyDescent="0.2">
      <c r="A7" s="20" t="s">
        <v>29</v>
      </c>
      <c r="B7" s="20"/>
      <c r="C7" s="20"/>
      <c r="D7" s="20"/>
      <c r="E7" s="25">
        <f>SUM(E5:E6)</f>
        <v>0</v>
      </c>
      <c r="F7" s="26">
        <f>SUM(F5:F6)</f>
        <v>100</v>
      </c>
      <c r="G7" s="25"/>
    </row>
    <row r="8" spans="1:7" x14ac:dyDescent="0.2">
      <c r="A8" s="21"/>
      <c r="B8" s="21"/>
      <c r="C8" s="21"/>
      <c r="D8" s="21"/>
      <c r="E8" s="22"/>
      <c r="F8" s="23"/>
      <c r="G8" s="22"/>
    </row>
    <row r="9" spans="1:7" x14ac:dyDescent="0.2">
      <c r="A9" s="20" t="s">
        <v>39</v>
      </c>
      <c r="B9" s="20"/>
      <c r="C9" s="20"/>
      <c r="D9" s="20"/>
      <c r="E9" s="25">
        <f>E7</f>
        <v>0</v>
      </c>
      <c r="F9" s="26">
        <f>F7</f>
        <v>100</v>
      </c>
      <c r="G9" s="25"/>
    </row>
    <row r="10" spans="1:7" x14ac:dyDescent="0.2">
      <c r="A10" s="20"/>
      <c r="B10" s="20"/>
      <c r="C10" s="20"/>
      <c r="D10" s="20"/>
      <c r="E10" s="25"/>
      <c r="F10" s="26"/>
      <c r="G10" s="25"/>
    </row>
    <row r="11" spans="1:7" x14ac:dyDescent="0.2">
      <c r="A11" s="20" t="s">
        <v>41</v>
      </c>
      <c r="B11" s="20"/>
      <c r="C11" s="20"/>
      <c r="D11" s="20"/>
      <c r="E11" s="77">
        <v>0</v>
      </c>
      <c r="F11" s="77">
        <v>0</v>
      </c>
      <c r="G11" s="25"/>
    </row>
    <row r="12" spans="1:7" x14ac:dyDescent="0.2">
      <c r="A12" s="20"/>
      <c r="B12" s="20"/>
      <c r="C12" s="20"/>
      <c r="D12" s="20"/>
      <c r="E12" s="25"/>
      <c r="F12" s="26"/>
      <c r="G12" s="25"/>
    </row>
    <row r="13" spans="1:7" x14ac:dyDescent="0.2">
      <c r="A13" s="27" t="s">
        <v>40</v>
      </c>
      <c r="B13" s="27"/>
      <c r="C13" s="27"/>
      <c r="D13" s="27"/>
      <c r="E13" s="28">
        <v>3.9999999999999998E-7</v>
      </c>
      <c r="F13" s="29">
        <v>100</v>
      </c>
      <c r="G13" s="28"/>
    </row>
    <row r="15" spans="1:7" x14ac:dyDescent="0.2">
      <c r="A15" s="14" t="s">
        <v>42</v>
      </c>
    </row>
    <row r="16" spans="1:7" x14ac:dyDescent="0.2">
      <c r="A16" s="14" t="s">
        <v>1309</v>
      </c>
    </row>
    <row r="17" spans="1:7" x14ac:dyDescent="0.2">
      <c r="A17" s="94" t="s">
        <v>1310</v>
      </c>
      <c r="B17" s="94"/>
      <c r="C17" s="94"/>
      <c r="D17" s="94"/>
      <c r="E17" s="94"/>
      <c r="F17" s="94"/>
      <c r="G17" s="94"/>
    </row>
    <row r="18" spans="1:7" x14ac:dyDescent="0.2">
      <c r="A18" s="79"/>
      <c r="B18" s="79"/>
      <c r="C18" s="79"/>
      <c r="D18" s="79"/>
      <c r="E18" s="79"/>
      <c r="F18" s="79"/>
      <c r="G18" s="79"/>
    </row>
    <row r="19" spans="1:7" x14ac:dyDescent="0.2">
      <c r="A19" s="14" t="s">
        <v>43</v>
      </c>
    </row>
    <row r="20" spans="1:7" x14ac:dyDescent="0.2">
      <c r="A20" s="14" t="s">
        <v>44</v>
      </c>
    </row>
    <row r="21" spans="1:7" x14ac:dyDescent="0.2">
      <c r="A21" s="14" t="s">
        <v>45</v>
      </c>
      <c r="B21" s="14"/>
      <c r="C21" s="30" t="s">
        <v>47</v>
      </c>
      <c r="D21" s="14" t="s">
        <v>46</v>
      </c>
    </row>
    <row r="22" spans="1:7" x14ac:dyDescent="0.2">
      <c r="A22" s="7" t="s">
        <v>48</v>
      </c>
      <c r="C22" s="31">
        <v>0</v>
      </c>
      <c r="D22" s="31">
        <v>0</v>
      </c>
    </row>
    <row r="23" spans="1:7" x14ac:dyDescent="0.2">
      <c r="A23" s="7" t="s">
        <v>49</v>
      </c>
      <c r="C23" s="31">
        <v>0</v>
      </c>
      <c r="D23" s="31">
        <v>0</v>
      </c>
    </row>
    <row r="24" spans="1:7" x14ac:dyDescent="0.2">
      <c r="A24" s="7" t="s">
        <v>50</v>
      </c>
      <c r="C24" s="31">
        <v>0</v>
      </c>
      <c r="D24" s="31">
        <v>0</v>
      </c>
    </row>
    <row r="25" spans="1:7" ht="15" customHeight="1" x14ac:dyDescent="0.2">
      <c r="A25" s="7" t="s">
        <v>51</v>
      </c>
      <c r="C25" s="31">
        <v>0</v>
      </c>
      <c r="D25" s="31">
        <v>0</v>
      </c>
    </row>
    <row r="27" spans="1:7" ht="24.75" customHeight="1" x14ac:dyDescent="0.2">
      <c r="A27" s="7" t="s">
        <v>52</v>
      </c>
    </row>
    <row r="29" spans="1:7" ht="14.4" x14ac:dyDescent="0.3">
      <c r="A29" s="90" t="s">
        <v>1327</v>
      </c>
      <c r="B29" s="91"/>
      <c r="C29" s="91"/>
      <c r="D29" s="30" t="s">
        <v>54</v>
      </c>
    </row>
    <row r="31" spans="1:7" x14ac:dyDescent="0.2">
      <c r="A31" s="14" t="s">
        <v>1325</v>
      </c>
    </row>
    <row r="34" spans="1:7" ht="24" customHeight="1" x14ac:dyDescent="0.2"/>
    <row r="36" spans="1:7" ht="27.75" customHeight="1" x14ac:dyDescent="0.2"/>
    <row r="38" spans="1:7" ht="13.5" customHeight="1" x14ac:dyDescent="0.2"/>
    <row r="39" spans="1:7" ht="10.5" customHeight="1" x14ac:dyDescent="0.2"/>
    <row r="40" spans="1:7" ht="26.25" customHeight="1" x14ac:dyDescent="0.2"/>
    <row r="42" spans="1:7" ht="29.1" customHeight="1" x14ac:dyDescent="0.2"/>
    <row r="44" spans="1:7" s="1" customFormat="1" ht="11.4" x14ac:dyDescent="0.2">
      <c r="A44" s="7"/>
      <c r="B44" s="7"/>
      <c r="C44" s="7"/>
      <c r="D44" s="7"/>
      <c r="E44" s="10"/>
      <c r="F44" s="11"/>
      <c r="G44" s="10"/>
    </row>
    <row r="46" spans="1:7" s="1" customFormat="1" ht="38.25" customHeight="1" x14ac:dyDescent="0.2">
      <c r="A46" s="7"/>
      <c r="B46" s="7"/>
      <c r="C46" s="7"/>
      <c r="D46" s="7"/>
      <c r="E46" s="10"/>
      <c r="F46" s="11"/>
      <c r="G46" s="10"/>
    </row>
    <row r="50" spans="1:9" x14ac:dyDescent="0.2">
      <c r="H50" s="14"/>
      <c r="I50" s="14"/>
    </row>
    <row r="52" spans="1:9" x14ac:dyDescent="0.2">
      <c r="H52" s="14"/>
      <c r="I52" s="14"/>
    </row>
    <row r="53" spans="1:9" x14ac:dyDescent="0.2">
      <c r="H53" s="14"/>
      <c r="I53" s="14"/>
    </row>
    <row r="54" spans="1:9" x14ac:dyDescent="0.2">
      <c r="H54" s="14"/>
      <c r="I54" s="14"/>
    </row>
    <row r="55" spans="1:9" x14ac:dyDescent="0.2">
      <c r="H55" s="14"/>
      <c r="I55" s="14"/>
    </row>
    <row r="56" spans="1:9" x14ac:dyDescent="0.2">
      <c r="H56" s="14"/>
      <c r="I56" s="14"/>
    </row>
    <row r="63" spans="1:9" s="10" customFormat="1" x14ac:dyDescent="0.2">
      <c r="A63" s="7"/>
      <c r="B63" s="7"/>
      <c r="C63" s="7"/>
      <c r="D63" s="7"/>
      <c r="F63" s="11"/>
      <c r="H63" s="7"/>
      <c r="I63" s="7"/>
    </row>
    <row r="64" spans="1:9" s="10" customFormat="1" x14ac:dyDescent="0.2">
      <c r="A64" s="7"/>
      <c r="B64" s="7"/>
      <c r="C64" s="7"/>
      <c r="D64" s="7"/>
      <c r="F64" s="11"/>
      <c r="H64" s="7"/>
      <c r="I64" s="7"/>
    </row>
    <row r="65" spans="1:9" s="10" customFormat="1" x14ac:dyDescent="0.2">
      <c r="A65" s="7"/>
      <c r="B65" s="7"/>
      <c r="C65" s="7"/>
      <c r="D65" s="7"/>
      <c r="F65" s="11"/>
      <c r="H65" s="7"/>
      <c r="I65" s="7"/>
    </row>
    <row r="66" spans="1:9" s="10" customFormat="1" x14ac:dyDescent="0.2">
      <c r="A66" s="7"/>
      <c r="B66" s="7"/>
      <c r="C66" s="7"/>
      <c r="D66" s="7"/>
      <c r="F66" s="11"/>
      <c r="H66" s="7"/>
      <c r="I66" s="7"/>
    </row>
    <row r="67" spans="1:9" s="10" customFormat="1" x14ac:dyDescent="0.2">
      <c r="A67" s="7"/>
      <c r="B67" s="7"/>
      <c r="C67" s="7"/>
      <c r="D67" s="7"/>
      <c r="F67" s="11"/>
      <c r="H67" s="7"/>
      <c r="I67" s="7"/>
    </row>
    <row r="68" spans="1:9" s="10" customFormat="1" x14ac:dyDescent="0.2">
      <c r="A68" s="7"/>
      <c r="B68" s="7"/>
      <c r="C68" s="7"/>
      <c r="D68" s="7"/>
      <c r="F68" s="11"/>
      <c r="H68" s="7"/>
      <c r="I68" s="7"/>
    </row>
    <row r="70" spans="1:9" s="10" customFormat="1" x14ac:dyDescent="0.2">
      <c r="A70" s="7"/>
      <c r="B70" s="7"/>
      <c r="C70" s="7"/>
      <c r="D70" s="7"/>
      <c r="F70" s="11"/>
      <c r="H70" s="7"/>
      <c r="I70" s="7"/>
    </row>
    <row r="72" spans="1:9" s="10" customFormat="1" ht="15" customHeight="1" x14ac:dyDescent="0.2">
      <c r="A72" s="7"/>
      <c r="B72" s="7"/>
      <c r="C72" s="7"/>
      <c r="D72" s="7"/>
      <c r="F72" s="11"/>
      <c r="H72" s="7"/>
      <c r="I72" s="7"/>
    </row>
  </sheetData>
  <mergeCells count="3">
    <mergeCell ref="A1:G1"/>
    <mergeCell ref="A17:G17"/>
    <mergeCell ref="A29:C29"/>
  </mergeCells>
  <conditionalFormatting sqref="F2 F19:F65442">
    <cfRule type="cellIs" dxfId="2" priority="3" stopIfTrue="1" operator="between">
      <formula>0.009</formula>
      <formula>-0.009</formula>
    </cfRule>
  </conditionalFormatting>
  <conditionalFormatting sqref="F4:F10">
    <cfRule type="cellIs" dxfId="1" priority="2" stopIfTrue="1" operator="between">
      <formula>0.009</formula>
      <formula>-0.009</formula>
    </cfRule>
  </conditionalFormatting>
  <conditionalFormatting sqref="F12:F16">
    <cfRule type="cellIs" dxfId="0" priority="1" stopIfTrue="1" operator="between">
      <formula>0.009</formula>
      <formula>-0.009</formula>
    </cfRule>
  </conditionalFormatting>
  <pageMargins left="0.7" right="0.7" top="0.75" bottom="0.75" header="0.3" footer="0.3"/>
  <pageSetup orientation="portrait" horizontalDpi="90" verticalDpi="90" r:id="rId1"/>
  <headerFooter>
    <oddFooter>&amp;C&amp;1#&amp;"Calibri"&amp;10&amp;K000000PUBLIC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FILF</vt:lpstr>
      <vt:lpstr>FIONF</vt:lpstr>
      <vt:lpstr>FIMMF</vt:lpstr>
      <vt:lpstr>FIFRF</vt:lpstr>
      <vt:lpstr>FICDF</vt:lpstr>
      <vt:lpstr>FBPF</vt:lpstr>
      <vt:lpstr>FIUSDF</vt:lpstr>
      <vt:lpstr>FIMLDF</vt:lpstr>
      <vt:lpstr>FILNGDF</vt:lpstr>
      <vt:lpstr>FIGSF</vt:lpstr>
      <vt:lpstr>FIPP</vt:lpstr>
      <vt:lpstr>FIDHY</vt:lpstr>
      <vt:lpstr>FIESF</vt:lpstr>
      <vt:lpstr>FIEHF</vt:lpstr>
      <vt:lpstr>FIBAF</vt:lpstr>
      <vt:lpstr>FIAF</vt:lpstr>
      <vt:lpstr>TIVF</vt:lpstr>
      <vt:lpstr>TIEIF</vt:lpstr>
      <vt:lpstr>FITF</vt:lpstr>
      <vt:lpstr>FISCF</vt:lpstr>
      <vt:lpstr>FIPF</vt:lpstr>
      <vt:lpstr>FIOF</vt:lpstr>
      <vt:lpstr>FIMCF</vt:lpstr>
      <vt:lpstr>FIFEF</vt:lpstr>
      <vt:lpstr>FIEF</vt:lpstr>
      <vt:lpstr>FIEAF</vt:lpstr>
      <vt:lpstr>FIBF</vt:lpstr>
      <vt:lpstr>FBIF</vt:lpstr>
      <vt:lpstr>FAEF</vt:lpstr>
      <vt:lpstr>FIIF-NSE</vt:lpstr>
      <vt:lpstr>FITX</vt:lpstr>
      <vt:lpstr>FIUS</vt:lpstr>
      <vt:lpstr>FEGF</vt:lpstr>
      <vt:lpstr>FIMAS</vt:lpstr>
      <vt:lpstr>FF</vt:lpstr>
      <vt:lpstr>FIDA</vt:lpstr>
      <vt:lpstr>FISTIP</vt:lpstr>
      <vt:lpstr>FICRF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PUBLIC</cp:keywords>
  <dc:description>PUBLIC</dc:description>
  <cp:lastModifiedBy/>
  <dcterms:created xsi:type="dcterms:W3CDTF">2006-09-16T00:00:00Z</dcterms:created>
  <dcterms:modified xsi:type="dcterms:W3CDTF">2025-02-07T08:50:00Z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2025-02-05T18:30:42Z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928fc775-89a9-40e4-be0f-120b410196c2</vt:lpwstr>
  </property>
  <property fmtid="{D5CDD505-2E9C-101B-9397-08002B2CF9AE}" pid="10" name="MSIP_Label_3486a02c-2dfb-4efe-823f-aa2d1f0e6ab7_ContentBits">
    <vt:lpwstr>2</vt:lpwstr>
  </property>
  <property fmtid="{D5CDD505-2E9C-101B-9397-08002B2CF9AE}" pid="11" name="Classification">
    <vt:lpwstr>PUBLIC</vt:lpwstr>
  </property>
</Properties>
</file>