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defaultThemeVersion="124226"/>
  <xr:revisionPtr revIDLastSave="0" documentId="13_ncr:1_{F88493B5-E76B-4AF4-9026-8B75C8AAB913}" xr6:coauthVersionLast="47" xr6:coauthVersionMax="47" xr10:uidLastSave="{00000000-0000-0000-0000-000000000000}"/>
  <bookViews>
    <workbookView xWindow="-110" yWindow="-110" windowWidth="19420" windowHeight="11500" xr2:uid="{00000000-000D-0000-FFFF-FFFF00000000}"/>
  </bookViews>
  <sheets>
    <sheet name="FILF" sheetId="34" r:id="rId1"/>
    <sheet name="FIONF" sheetId="35" r:id="rId2"/>
    <sheet name="FIMMF" sheetId="36" r:id="rId3"/>
    <sheet name="FIFRF" sheetId="37" r:id="rId4"/>
    <sheet name="FICDF" sheetId="38" r:id="rId5"/>
    <sheet name="FBPF" sheetId="39" r:id="rId6"/>
    <sheet name="FIUSDF" sheetId="40" r:id="rId7"/>
    <sheet name="FIGSF" sheetId="41" r:id="rId8"/>
    <sheet name="FIPP" sheetId="42" r:id="rId9"/>
    <sheet name="FIDHY" sheetId="43" r:id="rId10"/>
    <sheet name="FIESF" sheetId="12" r:id="rId11"/>
    <sheet name="FIEHF" sheetId="13" r:id="rId12"/>
    <sheet name="FIBAF" sheetId="14" r:id="rId13"/>
    <sheet name="TIVF" sheetId="15" r:id="rId14"/>
    <sheet name="TIEIF" sheetId="16" r:id="rId15"/>
    <sheet name="FITF" sheetId="17" r:id="rId16"/>
    <sheet name="FISCF" sheetId="18" r:id="rId17"/>
    <sheet name="FIPF" sheetId="19" r:id="rId18"/>
    <sheet name="FIOF" sheetId="20" r:id="rId19"/>
    <sheet name="FIMCF" sheetId="21" r:id="rId20"/>
    <sheet name="FIFEF" sheetId="22" r:id="rId21"/>
    <sheet name="FIEF" sheetId="23" r:id="rId22"/>
    <sheet name="FIEAF" sheetId="24" r:id="rId23"/>
    <sheet name="FIBF" sheetId="25" r:id="rId24"/>
    <sheet name="FBIF" sheetId="26" r:id="rId25"/>
    <sheet name="FAEF" sheetId="27" r:id="rId26"/>
    <sheet name="FIIF-NSE" sheetId="28" r:id="rId27"/>
    <sheet name="FITX" sheetId="29" r:id="rId28"/>
    <sheet name="FIUS" sheetId="30" r:id="rId29"/>
    <sheet name="FEGF" sheetId="31" r:id="rId30"/>
    <sheet name="FIMAS" sheetId="32" r:id="rId31"/>
    <sheet name="FF" sheetId="33" r:id="rId32"/>
    <sheet name="FIDA" sheetId="44" r:id="rId33"/>
    <sheet name="FISTIP" sheetId="45" r:id="rId34"/>
    <sheet name="FICRF" sheetId="46" r:id="rId3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0" i="32" l="1"/>
  <c r="D20" i="32"/>
  <c r="E7" i="32"/>
  <c r="D7" i="32"/>
  <c r="F7" i="46"/>
  <c r="F9" i="46" s="1"/>
  <c r="E7" i="46"/>
  <c r="E9" i="46" s="1"/>
  <c r="F87" i="45"/>
  <c r="F89" i="45" s="1"/>
  <c r="E87" i="45"/>
  <c r="E89" i="45" s="1"/>
  <c r="F80" i="43"/>
  <c r="E80" i="43"/>
  <c r="F76" i="43"/>
  <c r="E76" i="43"/>
  <c r="F70" i="43"/>
  <c r="E70" i="43"/>
  <c r="F55" i="43"/>
  <c r="F84" i="43" s="1"/>
  <c r="E55" i="43"/>
  <c r="E84" i="43" s="1"/>
  <c r="F78" i="42"/>
  <c r="E78" i="42"/>
  <c r="F72" i="42"/>
  <c r="E72" i="42"/>
  <c r="F57" i="42"/>
  <c r="F82" i="42" s="1"/>
  <c r="E57" i="42"/>
  <c r="E80" i="42" s="1"/>
  <c r="F20" i="41"/>
  <c r="F16" i="41"/>
  <c r="E16" i="41"/>
  <c r="F9" i="41"/>
  <c r="E9" i="41"/>
  <c r="E20" i="41" s="1"/>
  <c r="F31" i="40"/>
  <c r="E31" i="40"/>
  <c r="F26" i="40"/>
  <c r="E26" i="40"/>
  <c r="F21" i="40"/>
  <c r="E21" i="40"/>
  <c r="F11" i="40"/>
  <c r="E11" i="40"/>
  <c r="F38" i="39"/>
  <c r="E38" i="39"/>
  <c r="F34" i="39"/>
  <c r="E34" i="39"/>
  <c r="E40" i="39" s="1"/>
  <c r="F29" i="39"/>
  <c r="E29" i="39"/>
  <c r="F39" i="38"/>
  <c r="E39" i="38"/>
  <c r="F35" i="38"/>
  <c r="E35" i="38"/>
  <c r="F31" i="38"/>
  <c r="F41" i="38" s="1"/>
  <c r="E31" i="38"/>
  <c r="F21" i="37"/>
  <c r="E21" i="37"/>
  <c r="F17" i="37"/>
  <c r="E17" i="37"/>
  <c r="F9" i="37"/>
  <c r="F23" i="37" s="1"/>
  <c r="E9" i="37"/>
  <c r="E25" i="37" s="1"/>
  <c r="F54" i="36"/>
  <c r="E54" i="36"/>
  <c r="F50" i="36"/>
  <c r="E50" i="36"/>
  <c r="F42" i="36"/>
  <c r="E42" i="36"/>
  <c r="F25" i="36"/>
  <c r="F58" i="36" s="1"/>
  <c r="E25" i="36"/>
  <c r="E58" i="36" s="1"/>
  <c r="F14" i="35"/>
  <c r="F10" i="35"/>
  <c r="F12" i="35" s="1"/>
  <c r="E10" i="35"/>
  <c r="E12" i="35" s="1"/>
  <c r="F63" i="34"/>
  <c r="E63" i="34"/>
  <c r="F59" i="34"/>
  <c r="E59" i="34"/>
  <c r="F55" i="34"/>
  <c r="E55" i="34"/>
  <c r="F43" i="34"/>
  <c r="E43" i="34"/>
  <c r="F27" i="34"/>
  <c r="E27" i="34"/>
  <c r="F14" i="34"/>
  <c r="E14" i="34"/>
  <c r="E23" i="37" l="1"/>
  <c r="F40" i="39"/>
  <c r="E35" i="40"/>
  <c r="E42" i="39"/>
  <c r="F33" i="40"/>
  <c r="F18" i="41"/>
  <c r="F67" i="34"/>
  <c r="E67" i="34"/>
  <c r="E14" i="35"/>
  <c r="E41" i="38"/>
  <c r="F42" i="39"/>
  <c r="F43" i="38"/>
  <c r="F35" i="40"/>
  <c r="F80" i="42"/>
  <c r="F25" i="37"/>
  <c r="E65" i="34"/>
  <c r="E43" i="38"/>
  <c r="E82" i="42"/>
  <c r="F65" i="34"/>
  <c r="E56" i="36"/>
  <c r="E82" i="43"/>
  <c r="F56" i="36"/>
  <c r="F82" i="43"/>
  <c r="E33" i="40"/>
  <c r="E18" i="41"/>
  <c r="E12" i="33" l="1"/>
  <c r="E16" i="33" s="1"/>
  <c r="D12" i="33"/>
  <c r="D16" i="33" s="1"/>
  <c r="E16" i="32"/>
  <c r="E18" i="32" s="1"/>
  <c r="D16" i="32"/>
  <c r="D18" i="32" s="1"/>
  <c r="E7" i="31"/>
  <c r="E11" i="31" s="1"/>
  <c r="D7" i="31"/>
  <c r="D11" i="31" s="1"/>
  <c r="E7" i="30"/>
  <c r="E9" i="30" s="1"/>
  <c r="D7" i="30"/>
  <c r="D9" i="30" s="1"/>
  <c r="F64" i="29"/>
  <c r="E64" i="29"/>
  <c r="F59" i="29"/>
  <c r="E59" i="29"/>
  <c r="F57" i="28"/>
  <c r="F61" i="28" s="1"/>
  <c r="E57" i="28"/>
  <c r="E61" i="28" s="1"/>
  <c r="E59" i="28"/>
  <c r="F59" i="27"/>
  <c r="E59" i="27"/>
  <c r="F27" i="27"/>
  <c r="E27" i="27"/>
  <c r="F49" i="26"/>
  <c r="F53" i="26" s="1"/>
  <c r="E49" i="26"/>
  <c r="E53" i="26" s="1"/>
  <c r="F58" i="25"/>
  <c r="F60" i="25" s="1"/>
  <c r="E58" i="25"/>
  <c r="E60" i="25" s="1"/>
  <c r="F54" i="25"/>
  <c r="E54" i="25"/>
  <c r="F61" i="24"/>
  <c r="E61" i="24"/>
  <c r="F57" i="24"/>
  <c r="F63" i="24" s="1"/>
  <c r="E57" i="24"/>
  <c r="E65" i="24" s="1"/>
  <c r="E63" i="24"/>
  <c r="F70" i="23"/>
  <c r="E70" i="23"/>
  <c r="F65" i="23"/>
  <c r="E65" i="23"/>
  <c r="F60" i="23"/>
  <c r="E60" i="23"/>
  <c r="F37" i="22"/>
  <c r="F41" i="22" s="1"/>
  <c r="E37" i="22"/>
  <c r="E41" i="22" s="1"/>
  <c r="F72" i="21"/>
  <c r="E72" i="21"/>
  <c r="F67" i="21"/>
  <c r="F76" i="21" s="1"/>
  <c r="E67" i="21"/>
  <c r="E74" i="21" s="1"/>
  <c r="E76" i="21"/>
  <c r="F68" i="20"/>
  <c r="E68" i="20"/>
  <c r="F63" i="20"/>
  <c r="E63" i="20"/>
  <c r="E70" i="20" s="1"/>
  <c r="F85" i="19"/>
  <c r="F87" i="19" s="1"/>
  <c r="E85" i="19"/>
  <c r="E89" i="19" s="1"/>
  <c r="F81" i="19"/>
  <c r="F89" i="19" s="1"/>
  <c r="E81" i="19"/>
  <c r="F104" i="18"/>
  <c r="E104" i="18"/>
  <c r="F99" i="18"/>
  <c r="F108" i="18" s="1"/>
  <c r="E99" i="18"/>
  <c r="F46" i="17"/>
  <c r="E46" i="17"/>
  <c r="F42" i="17"/>
  <c r="E42" i="17"/>
  <c r="F33" i="17"/>
  <c r="E33" i="17"/>
  <c r="F65" i="16"/>
  <c r="E65" i="16"/>
  <c r="F61" i="16"/>
  <c r="E61" i="16"/>
  <c r="F45" i="16"/>
  <c r="E45" i="16"/>
  <c r="F39" i="16"/>
  <c r="E39" i="16"/>
  <c r="F60" i="15"/>
  <c r="F64" i="15" s="1"/>
  <c r="E60" i="15"/>
  <c r="F56" i="15"/>
  <c r="E56" i="15"/>
  <c r="E64" i="15" s="1"/>
  <c r="E62" i="15"/>
  <c r="F96" i="14"/>
  <c r="F92" i="14"/>
  <c r="F94" i="14" s="1"/>
  <c r="E92" i="14"/>
  <c r="F86" i="14"/>
  <c r="E86" i="14"/>
  <c r="F80" i="14"/>
  <c r="F98" i="14"/>
  <c r="E80" i="14"/>
  <c r="H64" i="14"/>
  <c r="G64" i="14"/>
  <c r="H60" i="14"/>
  <c r="D118" i="14" s="1"/>
  <c r="G60" i="14"/>
  <c r="F60" i="14"/>
  <c r="E60" i="14"/>
  <c r="F96" i="13"/>
  <c r="E96" i="13"/>
  <c r="F89" i="13"/>
  <c r="E89" i="13"/>
  <c r="F65" i="13"/>
  <c r="E65" i="13"/>
  <c r="F60" i="13"/>
  <c r="E60" i="13"/>
  <c r="F90" i="12"/>
  <c r="F86" i="12"/>
  <c r="E86" i="12"/>
  <c r="F81" i="12"/>
  <c r="E81" i="12"/>
  <c r="F75" i="12"/>
  <c r="E75" i="12"/>
  <c r="H66" i="12"/>
  <c r="D116" i="12" s="1"/>
  <c r="G66" i="12"/>
  <c r="F66" i="12"/>
  <c r="F92" i="12" s="1"/>
  <c r="F88" i="12"/>
  <c r="E66" i="12"/>
  <c r="E106" i="18"/>
  <c r="E68" i="29" l="1"/>
  <c r="E72" i="20"/>
  <c r="F72" i="20"/>
  <c r="F100" i="13"/>
  <c r="F68" i="29"/>
  <c r="E74" i="23"/>
  <c r="E67" i="16"/>
  <c r="F67" i="16"/>
  <c r="E51" i="26"/>
  <c r="D9" i="31"/>
  <c r="E69" i="16"/>
  <c r="F69" i="16"/>
  <c r="E48" i="17"/>
  <c r="E108" i="18"/>
  <c r="F48" i="17"/>
  <c r="F74" i="23"/>
  <c r="F65" i="24"/>
  <c r="E98" i="13"/>
  <c r="F98" i="13"/>
  <c r="F62" i="15"/>
  <c r="E87" i="19"/>
  <c r="F70" i="20"/>
  <c r="F63" i="27"/>
  <c r="E98" i="14"/>
  <c r="E88" i="12"/>
  <c r="E63" i="27"/>
  <c r="D14" i="33"/>
  <c r="D11" i="30"/>
  <c r="E11" i="30"/>
  <c r="E14" i="33"/>
  <c r="E9" i="31"/>
  <c r="E66" i="29"/>
  <c r="F66" i="29"/>
  <c r="F59" i="28"/>
  <c r="E61" i="27"/>
  <c r="F61" i="27"/>
  <c r="F51" i="26"/>
  <c r="F62" i="25"/>
  <c r="E62" i="25"/>
  <c r="E72" i="23"/>
  <c r="F72" i="23"/>
  <c r="E39" i="22"/>
  <c r="F39" i="22"/>
  <c r="F74" i="21"/>
  <c r="F106" i="18"/>
  <c r="F50" i="17"/>
  <c r="E50" i="17"/>
  <c r="E94" i="14"/>
  <c r="E100" i="13"/>
  <c r="E92" i="12"/>
</calcChain>
</file>

<file path=xl/sharedStrings.xml><?xml version="1.0" encoding="utf-8"?>
<sst xmlns="http://schemas.openxmlformats.org/spreadsheetml/2006/main" count="5517" uniqueCount="1255">
  <si>
    <t>Name of the Instrument</t>
  </si>
  <si>
    <t>Quantity</t>
  </si>
  <si>
    <t>ISIN Number</t>
  </si>
  <si>
    <t>% to Net Assets</t>
  </si>
  <si>
    <t>Industry Classification / Rating</t>
  </si>
  <si>
    <t>YTM</t>
  </si>
  <si>
    <t>Market Value (including accrued interest, if any) (Rs. in Lakhs)</t>
  </si>
  <si>
    <t>Portfolio Statement as on August 30, 2024</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</si>
  <si>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</si>
  <si>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</si>
  <si>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</si>
  <si>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</si>
  <si>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</si>
  <si>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</si>
  <si>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</si>
  <si>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</si>
  <si>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</si>
  <si>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Multi Cap Fund</t>
  </si>
  <si>
    <t>Franklin India Focused Equity Fund</t>
  </si>
  <si>
    <t>Franklin India Equity Advantage Fund</t>
  </si>
  <si>
    <t>Franklin India Bluechip Fund</t>
  </si>
  <si>
    <t>Franklin Build India Fund</t>
  </si>
  <si>
    <t>Franklin Asian Equity Fund</t>
  </si>
  <si>
    <t>Franklin India Feeder - Franklin U.S. Opportunities Fund</t>
  </si>
  <si>
    <t>Debt Instruments</t>
  </si>
  <si>
    <t>(a) Listed / awaiting listing on Stock Exchanges</t>
  </si>
  <si>
    <t>CRISIL AAA</t>
  </si>
  <si>
    <t>CARE AAA</t>
  </si>
  <si>
    <t>ICRA AAA</t>
  </si>
  <si>
    <t>Sub Total</t>
  </si>
  <si>
    <t>Money Market Instruments</t>
  </si>
  <si>
    <t>Government Securities</t>
  </si>
  <si>
    <t>SOVEREIGN</t>
  </si>
  <si>
    <t>Total</t>
  </si>
  <si>
    <t>Net Assets</t>
  </si>
  <si>
    <t>Call, Cash &amp; Other Assets</t>
  </si>
  <si>
    <t>Rating</t>
  </si>
  <si>
    <t>** Non- Traded Scrips</t>
  </si>
  <si>
    <t>Notes</t>
  </si>
  <si>
    <t>a) NAV at the beginning and at the end of the Half-year ended 30-Aug-2024</t>
  </si>
  <si>
    <t xml:space="preserve">      Plan/Option</t>
  </si>
  <si>
    <t>As on 30-Aug-2024</t>
  </si>
  <si>
    <t>As on 29-Feb-2024</t>
  </si>
  <si>
    <t xml:space="preserve">      Growth Plan</t>
  </si>
  <si>
    <t xml:space="preserve">      IDCW Plan</t>
  </si>
  <si>
    <t xml:space="preserve">      Direct Growth Plan</t>
  </si>
  <si>
    <t xml:space="preserve">      Direct IDCW Plan</t>
  </si>
  <si>
    <t>IDCW - Income Distribution cum capital withdrawal</t>
  </si>
  <si>
    <t>b) Aggregate Distributions declared during the Half - year ended 30-Aug-2024</t>
  </si>
  <si>
    <t>Nil</t>
  </si>
  <si>
    <t>(In Years)</t>
  </si>
  <si>
    <t xml:space="preserve">d) During the month additional instances of fair valuation/deviation from valuation price provided by the valuation agencies </t>
  </si>
  <si>
    <t>Treasury Bill</t>
  </si>
  <si>
    <t xml:space="preserve"> SOVEREIGN</t>
  </si>
  <si>
    <t>Mutual Fund Units</t>
  </si>
  <si>
    <t>Plan Name</t>
  </si>
  <si>
    <t>Distributions per unit (Rs.)+++</t>
  </si>
  <si>
    <t>+++ Distribution payouts/ re-investments are subject to deduction of TDS at the applicable rates.</t>
  </si>
  <si>
    <t>7.10% GOI 2034 (08-Apr-2034)</t>
  </si>
  <si>
    <t>IN0020240019</t>
  </si>
  <si>
    <t>7.82% Bajaj Finance Ltd (31-Jan-2034) **</t>
  </si>
  <si>
    <t>INE296A07SV1</t>
  </si>
  <si>
    <t>IND AAA</t>
  </si>
  <si>
    <t>8.29% ONGC Petro Additions Ltd (25-Jan-2027) **</t>
  </si>
  <si>
    <t>INE163N08289</t>
  </si>
  <si>
    <t>CRISIL AA</t>
  </si>
  <si>
    <t>8.10% ICICI Home Finance Co Ltd (05-Mar-2027) **</t>
  </si>
  <si>
    <t>INE071G07660</t>
  </si>
  <si>
    <t>7.96% Pipeline Infrastructure Ltd (11-Mar-2029)</t>
  </si>
  <si>
    <t>INE01XX07034</t>
  </si>
  <si>
    <t>7.87% Summit Digitel Infrastructure Ltd (15-Mar-2030) **</t>
  </si>
  <si>
    <t>INE507T07146</t>
  </si>
  <si>
    <t>7.23% Indian Railway Finance Corporation Ltd (15-Oct-2026) **</t>
  </si>
  <si>
    <t>INE053F08304</t>
  </si>
  <si>
    <t>7.43% Small Industries Development Bank Of India (31-Aug-2026)</t>
  </si>
  <si>
    <t>INE556F08KH1</t>
  </si>
  <si>
    <t>7.68% Small Industries Development Bank Of India (10-Aug-2027) **</t>
  </si>
  <si>
    <t>INE556F08KP4</t>
  </si>
  <si>
    <t>6.40% Jamnagar Utilities &amp; Power Pvt Ltd (29-Sep-2026) **</t>
  </si>
  <si>
    <t>INE936D07174</t>
  </si>
  <si>
    <t>8.39% ONGC Petro Additions Ltd (28-Jun-2027) **</t>
  </si>
  <si>
    <t>INE163N08313</t>
  </si>
  <si>
    <t>6.40% LIC Housing Finance Ltd (30-Nov-2026) **</t>
  </si>
  <si>
    <t>INE115A07PN6</t>
  </si>
  <si>
    <t>7.58% National Bank For Agriculture &amp; Rural Development (31-Jul-2026)</t>
  </si>
  <si>
    <t>INE261F08DX0</t>
  </si>
  <si>
    <t>7.64% Power Finance Corporation Ltd (25-Aug-2026) **</t>
  </si>
  <si>
    <t>INE134E08MT1</t>
  </si>
  <si>
    <t>8.3774% Kotak Mahindra Investments Ltd (21-Jun-2027) **</t>
  </si>
  <si>
    <t>INE975F07IR8</t>
  </si>
  <si>
    <t xml:space="preserve">      Monthly IDCW Plan</t>
  </si>
  <si>
    <t xml:space="preserve">      Quarterly IDCW Plan</t>
  </si>
  <si>
    <t xml:space="preserve">      Direct Monthly IDCW Plan</t>
  </si>
  <si>
    <t xml:space="preserve">      Direct Quarterly IDCW Plan</t>
  </si>
  <si>
    <t>7.70% REC Ltd (31-Aug-2026) **</t>
  </si>
  <si>
    <t>INE020B08FC8</t>
  </si>
  <si>
    <t>7.44% Small Industries Development Bank Of India (04-Sep-2026)</t>
  </si>
  <si>
    <t>INE556F08KI9</t>
  </si>
  <si>
    <t>CRISIL AA+</t>
  </si>
  <si>
    <t>364 DTB (07-Nov-2024)</t>
  </si>
  <si>
    <t>IN002023Z349</t>
  </si>
  <si>
    <t>Equity &amp; Equity related</t>
  </si>
  <si>
    <t>HDFC Bank Ltd</t>
  </si>
  <si>
    <t>INE040A01034</t>
  </si>
  <si>
    <t>Banks</t>
  </si>
  <si>
    <t>ICICI Bank Ltd</t>
  </si>
  <si>
    <t>INE090A01021</t>
  </si>
  <si>
    <t>Infosys Ltd</t>
  </si>
  <si>
    <t>INE009A01021</t>
  </si>
  <si>
    <t>IT - Software</t>
  </si>
  <si>
    <t>Larsen &amp; Toubro Ltd</t>
  </si>
  <si>
    <t>INE018A01030</t>
  </si>
  <si>
    <t>Construction</t>
  </si>
  <si>
    <t>Bharti Airtel Ltd</t>
  </si>
  <si>
    <t>INE397D01024</t>
  </si>
  <si>
    <t>Telecom - Services</t>
  </si>
  <si>
    <t>Reliance Industries Ltd</t>
  </si>
  <si>
    <t>INE002A01018</t>
  </si>
  <si>
    <t>Petroleum Products</t>
  </si>
  <si>
    <t>Axis Bank Ltd</t>
  </si>
  <si>
    <t>INE238A01034</t>
  </si>
  <si>
    <t>HCL Technologies Ltd</t>
  </si>
  <si>
    <t>INE860A01027</t>
  </si>
  <si>
    <t>State Bank of India</t>
  </si>
  <si>
    <t>INE062A01020</t>
  </si>
  <si>
    <t>Zomato Ltd</t>
  </si>
  <si>
    <t>INE758T01015</t>
  </si>
  <si>
    <t>Retailing</t>
  </si>
  <si>
    <t>Tata Motors Ltd</t>
  </si>
  <si>
    <t>INE155A01022</t>
  </si>
  <si>
    <t>Automobiles</t>
  </si>
  <si>
    <t>NTPC Ltd</t>
  </si>
  <si>
    <t>INE733E01010</t>
  </si>
  <si>
    <t>Power</t>
  </si>
  <si>
    <t>PB Fintech Ltd</t>
  </si>
  <si>
    <t>INE417T01026</t>
  </si>
  <si>
    <t>Financial Technology (Fintech)</t>
  </si>
  <si>
    <t>Crompton Greaves Consumer Electricals Ltd</t>
  </si>
  <si>
    <t>INE299U01018</t>
  </si>
  <si>
    <t>Consumer Durables</t>
  </si>
  <si>
    <t>Apollo Hospitals Enterprise Ltd</t>
  </si>
  <si>
    <t>INE437A01024</t>
  </si>
  <si>
    <t>Healthcare Services</t>
  </si>
  <si>
    <t>Marico Ltd</t>
  </si>
  <si>
    <t>INE196A01026</t>
  </si>
  <si>
    <t>Agricultural Food &amp; Other Products</t>
  </si>
  <si>
    <t>United Spirits Ltd</t>
  </si>
  <si>
    <t>INE854D01024</t>
  </si>
  <si>
    <t>Beverages</t>
  </si>
  <si>
    <t>Sun Pharmaceutical Industries Ltd</t>
  </si>
  <si>
    <t>INE044A01036</t>
  </si>
  <si>
    <t>Pharmaceuticals &amp; Biotechnology</t>
  </si>
  <si>
    <t>Jubilant Foodworks Ltd</t>
  </si>
  <si>
    <t>INE797F01020</t>
  </si>
  <si>
    <t>Leisure Services</t>
  </si>
  <si>
    <t>IndusInd Bank Ltd</t>
  </si>
  <si>
    <t>INE095A01012</t>
  </si>
  <si>
    <t>Kirloskar Oil Engines Ltd</t>
  </si>
  <si>
    <t>INE146L01010</t>
  </si>
  <si>
    <t>Industrial Products</t>
  </si>
  <si>
    <t>HDFC Life Insurance Co Ltd</t>
  </si>
  <si>
    <t>INE795G01014</t>
  </si>
  <si>
    <t>Insurance</t>
  </si>
  <si>
    <t>Pearl Global Industries Ltd</t>
  </si>
  <si>
    <t>INE940H01022</t>
  </si>
  <si>
    <t>Textiles &amp; Apparels</t>
  </si>
  <si>
    <t>Maruti Suzuki India Ltd</t>
  </si>
  <si>
    <t>INE585B01010</t>
  </si>
  <si>
    <t>Oil &amp; Natural Gas Corporation Ltd</t>
  </si>
  <si>
    <t>INE213A01029</t>
  </si>
  <si>
    <t>Oil</t>
  </si>
  <si>
    <t>Sapphire Foods India Ltd</t>
  </si>
  <si>
    <t>INE806T01012</t>
  </si>
  <si>
    <t>Eris Lifesciences Ltd</t>
  </si>
  <si>
    <t>INE406M01024</t>
  </si>
  <si>
    <t>GAIL (India) Ltd</t>
  </si>
  <si>
    <t>INE129A01019</t>
  </si>
  <si>
    <t>Gas</t>
  </si>
  <si>
    <t>Tech Mahindra Ltd</t>
  </si>
  <si>
    <t>INE669C01036</t>
  </si>
  <si>
    <t>Bharat Electronics Ltd</t>
  </si>
  <si>
    <t>INE263A01024</t>
  </si>
  <si>
    <t>Aerospace &amp; Defense</t>
  </si>
  <si>
    <t>Teamlease Services Ltd</t>
  </si>
  <si>
    <t>INE985S01024</t>
  </si>
  <si>
    <t>Commercial Services &amp; Supplies</t>
  </si>
  <si>
    <t>Amara Raja Energy And Mobility Ltd</t>
  </si>
  <si>
    <t>INE885A01032</t>
  </si>
  <si>
    <t>Auto Components</t>
  </si>
  <si>
    <t>SBI Cards and Payment Services Ltd</t>
  </si>
  <si>
    <t>INE018E01016</t>
  </si>
  <si>
    <t>Finance</t>
  </si>
  <si>
    <t>Bharti Hexacom Ltd</t>
  </si>
  <si>
    <t>INE343G01021</t>
  </si>
  <si>
    <t>Ultratech Cement Ltd</t>
  </si>
  <si>
    <t>INE481G01011</t>
  </si>
  <si>
    <t>Cement &amp; Cement Products</t>
  </si>
  <si>
    <t>Tube Investments of India Ltd</t>
  </si>
  <si>
    <t>INE974X01010</t>
  </si>
  <si>
    <t>Dalmia Bharat Ltd</t>
  </si>
  <si>
    <t>INE00R701025</t>
  </si>
  <si>
    <t>Lemon Tree Hotels Ltd</t>
  </si>
  <si>
    <t>INE970X01018</t>
  </si>
  <si>
    <t>Prestige Estates Projects Ltd</t>
  </si>
  <si>
    <t>INE811K01011</t>
  </si>
  <si>
    <t>Realty</t>
  </si>
  <si>
    <t>Tata Steel Ltd</t>
  </si>
  <si>
    <t>INE081A01020</t>
  </si>
  <si>
    <t>Ferrous Metals</t>
  </si>
  <si>
    <t>Indus Towers Ltd</t>
  </si>
  <si>
    <t>INE121J01017</t>
  </si>
  <si>
    <t>Metropolis Healthcare Ltd</t>
  </si>
  <si>
    <t>INE112L01020</t>
  </si>
  <si>
    <t>Apeejay Surrendra Park Hotels Ltd</t>
  </si>
  <si>
    <t>INE988S01028</t>
  </si>
  <si>
    <t>Amber Enterprises India Ltd</t>
  </si>
  <si>
    <t>INE371P01015</t>
  </si>
  <si>
    <t>Intellect Design Arena Ltd</t>
  </si>
  <si>
    <t>INE306R01017</t>
  </si>
  <si>
    <t>SRF Ltd</t>
  </si>
  <si>
    <t>INE647A01010</t>
  </si>
  <si>
    <t>Chemicals &amp; Petrochemicals</t>
  </si>
  <si>
    <t>Affle India Ltd</t>
  </si>
  <si>
    <t>INE00WC01027</t>
  </si>
  <si>
    <t>IT - Services</t>
  </si>
  <si>
    <t>Voltas Ltd</t>
  </si>
  <si>
    <t>INE226A01021</t>
  </si>
  <si>
    <t>Chemplast Sanmar Ltd</t>
  </si>
  <si>
    <t>INE488A01050</t>
  </si>
  <si>
    <t>Piramal Pharma Ltd</t>
  </si>
  <si>
    <t>INE0DK501011</t>
  </si>
  <si>
    <t>7.50% National Bank For Agriculture &amp; Rural Development (31-Aug-2026) **</t>
  </si>
  <si>
    <t>INE261F08EA6</t>
  </si>
  <si>
    <t>8.80% Bharti Telecom Ltd (21-Nov-2025) **</t>
  </si>
  <si>
    <t>INE403D08132</t>
  </si>
  <si>
    <t>7.90% Bajaj Housing Finance Ltd (28-Apr-2028) **</t>
  </si>
  <si>
    <t>INE377Y07417</t>
  </si>
  <si>
    <t>8.10% Mahindra &amp; Mahindra Financial Services Ltd (21-May-2026) **</t>
  </si>
  <si>
    <t>INE774D07UX3</t>
  </si>
  <si>
    <t>5.63% GOI 2026 (12-Apr-2026)</t>
  </si>
  <si>
    <t>IN0020210012</t>
  </si>
  <si>
    <t>5.15% GOI 2025 (09-Nov-2025)</t>
  </si>
  <si>
    <t>IN0020200278</t>
  </si>
  <si>
    <t>7.06% GOI 2028 (10-Apr-2028)</t>
  </si>
  <si>
    <t>IN0020230010</t>
  </si>
  <si>
    <t>% to Net Assets(Hedged &amp; Unhedged)</t>
  </si>
  <si>
    <t>Outstanding position in Derivative Instruments (Rs. in Lakhs) Long / (Short)</t>
  </si>
  <si>
    <t>Outstanding derivative exposure as % to net assets Long / (Short)</t>
  </si>
  <si>
    <t>Mahindra &amp; Mahindra Ltd</t>
  </si>
  <si>
    <t>INE101A01026</t>
  </si>
  <si>
    <t>Tata Power Co Ltd</t>
  </si>
  <si>
    <t>INE245A01021</t>
  </si>
  <si>
    <t>Interglobe Aviation Ltd</t>
  </si>
  <si>
    <t>INE646L01027</t>
  </si>
  <si>
    <t>Transport Services</t>
  </si>
  <si>
    <t>Kotak Mahindra Bank Ltd</t>
  </si>
  <si>
    <t>INE237A01028</t>
  </si>
  <si>
    <t>Bajaj Finance Ltd</t>
  </si>
  <si>
    <t>INE296A01024</t>
  </si>
  <si>
    <t>ITC Ltd</t>
  </si>
  <si>
    <t>INE154A01025</t>
  </si>
  <si>
    <t>Diversified Fmcg</t>
  </si>
  <si>
    <t>Bharat Petroleum Corporation Ltd</t>
  </si>
  <si>
    <t>INE029A01011</t>
  </si>
  <si>
    <t>Hindustan Petroleum Corporation Ltd</t>
  </si>
  <si>
    <t>INE094A01015</t>
  </si>
  <si>
    <t>Hindustan Aeronautics Ltd</t>
  </si>
  <si>
    <t>INE066F01020</t>
  </si>
  <si>
    <t>Trent Ltd</t>
  </si>
  <si>
    <t>INE849A01020</t>
  </si>
  <si>
    <t>Hindustan Unilever Ltd</t>
  </si>
  <si>
    <t>INE030A01027</t>
  </si>
  <si>
    <t>Bank of Baroda</t>
  </si>
  <si>
    <t>INE028A01039</t>
  </si>
  <si>
    <t>Cipla Ltd</t>
  </si>
  <si>
    <t>INE059A01026</t>
  </si>
  <si>
    <t>Havells India Ltd</t>
  </si>
  <si>
    <t>INE176B01034</t>
  </si>
  <si>
    <t>Ambuja Cements Ltd</t>
  </si>
  <si>
    <t>INE079A01024</t>
  </si>
  <si>
    <t>Power Grid Corporation of India Ltd</t>
  </si>
  <si>
    <t>INE752E01010</t>
  </si>
  <si>
    <t>Tata Consultancy Services Ltd</t>
  </si>
  <si>
    <t>INE467B01029</t>
  </si>
  <si>
    <t>Indian Oil Corporation Ltd</t>
  </si>
  <si>
    <t>INE242A01010</t>
  </si>
  <si>
    <t>Titan Co Ltd</t>
  </si>
  <si>
    <t>INE280A01028</t>
  </si>
  <si>
    <t>Bandhan Bank Ltd</t>
  </si>
  <si>
    <t>INE545U01014</t>
  </si>
  <si>
    <t>Canara Bank</t>
  </si>
  <si>
    <t>INE476A01022</t>
  </si>
  <si>
    <t>Biocon Ltd</t>
  </si>
  <si>
    <t>INE376G01013</t>
  </si>
  <si>
    <t>Hero MotoCorp Ltd</t>
  </si>
  <si>
    <t>INE158A01026</t>
  </si>
  <si>
    <t>ACC Ltd</t>
  </si>
  <si>
    <t>INE012A01025</t>
  </si>
  <si>
    <t>Adani Ports and Special Economic Zone Ltd</t>
  </si>
  <si>
    <t>INE742F01042</t>
  </si>
  <si>
    <t>Transport Infrastructure</t>
  </si>
  <si>
    <t>Wipro Ltd</t>
  </si>
  <si>
    <t>INE075A01022</t>
  </si>
  <si>
    <t>Hindalco Industries Ltd</t>
  </si>
  <si>
    <t>INE038A01020</t>
  </si>
  <si>
    <t>Non - Ferrous Metals</t>
  </si>
  <si>
    <t>JSW Steel Ltd</t>
  </si>
  <si>
    <t>INE019A01038</t>
  </si>
  <si>
    <t>7.835% Lic Housing Finance Ltd 11-May-27 **</t>
  </si>
  <si>
    <t>INE115A07QO2</t>
  </si>
  <si>
    <t>7.70% National Bank For Agriculture &amp; Rural Development (30-Sep-2027)</t>
  </si>
  <si>
    <t>INE261F08EI9</t>
  </si>
  <si>
    <t>182 DTB (14-Nov-2024)</t>
  </si>
  <si>
    <t>IN002024Y076</t>
  </si>
  <si>
    <t>364 DTB (23-Jan-2025)</t>
  </si>
  <si>
    <t>IN002023Z455</t>
  </si>
  <si>
    <t>7.37% GOI 2028 (23-Oct-2028)</t>
  </si>
  <si>
    <t>IN0020230101</t>
  </si>
  <si>
    <t>Margin on Derivatives</t>
  </si>
  <si>
    <t xml:space="preserve">c) Total outstanding position (as at August 30, 2024) in Derivative Instruments (Gross Notional) </t>
  </si>
  <si>
    <t>Rs. 33,405.18 Lacs</t>
  </si>
  <si>
    <t xml:space="preserve">d) Outstanding derivative exposure as % to net assets </t>
  </si>
  <si>
    <t>e) Portfolio Turnover Ratio during the Half - year 30-Aug-2024</t>
  </si>
  <si>
    <t>f) Residual maturity / Average Maturity as on 30-Aug-2024</t>
  </si>
  <si>
    <t xml:space="preserve">g) During the month additional instances of fair valuation/deviation from valuation price provided by the valuation agencies </t>
  </si>
  <si>
    <t>JK Lakshmi Cement Ltd</t>
  </si>
  <si>
    <t>INE786A01032</t>
  </si>
  <si>
    <t>360 One Wam Ltd</t>
  </si>
  <si>
    <t>INE466L01038</t>
  </si>
  <si>
    <t>Capital Markets</t>
  </si>
  <si>
    <t>Akums Drugs And Pharmaceuticals Ltd</t>
  </si>
  <si>
    <t>INE09XN01023</t>
  </si>
  <si>
    <t xml:space="preserve">(b) Unlisted </t>
  </si>
  <si>
    <t>Numero Uno International Ltd ** ^^</t>
  </si>
  <si>
    <t>Globsyn Technologies Ltd ** ^^</t>
  </si>
  <si>
    <t>INE671B01034</t>
  </si>
  <si>
    <t>8.45% HDFC Bank Ltd (18-May-2026) **</t>
  </si>
  <si>
    <t>INE040A08542</t>
  </si>
  <si>
    <t>7.54% Small Industries Development Bank Of India (12-Jan-2026) **</t>
  </si>
  <si>
    <t>INE556F08KF5</t>
  </si>
  <si>
    <t>7.61% LIC Housing Finance Ltd (30-Jul-2025) **</t>
  </si>
  <si>
    <t>INE115A07PW7</t>
  </si>
  <si>
    <t>7.40% HDFC Bank Ltd (02-Jun-2025) **</t>
  </si>
  <si>
    <t>INE040A08AH8</t>
  </si>
  <si>
    <t>7.38% GOI 2027 (20-Jun-2027)</t>
  </si>
  <si>
    <t>IN0020220037</t>
  </si>
  <si>
    <t>^^ Securities are fair valued</t>
  </si>
  <si>
    <t>c) Portfolio Turnover Ratio during the Half - year 30-Aug-2024</t>
  </si>
  <si>
    <t>d) Residual maturity / Average Maturity as on 30-Aug-2024</t>
  </si>
  <si>
    <t xml:space="preserve">e) During the month additional instances of fair valuation/deviation from valuation price provided by the valuation agencies </t>
  </si>
  <si>
    <t>b) Index Futures</t>
  </si>
  <si>
    <t>8.09% Kotak Mahindra Prime Ltd (09-Nov-2026) **</t>
  </si>
  <si>
    <t>INE916DA7SL3</t>
  </si>
  <si>
    <t>91 DTB (10-Oct-2024)</t>
  </si>
  <si>
    <t>IN002024X169</t>
  </si>
  <si>
    <t>Rs. 50,463.60 Lacs</t>
  </si>
  <si>
    <t>ICICI Prudential Life Insurance Co Ltd</t>
  </si>
  <si>
    <t>INE726G01019</t>
  </si>
  <si>
    <t>Grasim Industries Ltd</t>
  </si>
  <si>
    <t>INE047A01021</t>
  </si>
  <si>
    <t>Emami Ltd</t>
  </si>
  <si>
    <t>INE548C01032</t>
  </si>
  <si>
    <t>Personal Products</t>
  </si>
  <si>
    <t>City Union Bank Ltd</t>
  </si>
  <si>
    <t>INE491A01021</t>
  </si>
  <si>
    <t>Dr. Reddy's Laboratories Ltd</t>
  </si>
  <si>
    <t>INE089A01023</t>
  </si>
  <si>
    <t>Coal India Ltd</t>
  </si>
  <si>
    <t>INE522F01014</t>
  </si>
  <si>
    <t>Consumable Fuels</t>
  </si>
  <si>
    <t>Gujarat State Petronet Ltd</t>
  </si>
  <si>
    <t>INE246F01010</t>
  </si>
  <si>
    <t>Mahindra &amp; Mahindra Financial Services Ltd</t>
  </si>
  <si>
    <t>INE774D01024</t>
  </si>
  <si>
    <t>Nuvoco Vistas Corporation Ltd</t>
  </si>
  <si>
    <t>INE118D01016</t>
  </si>
  <si>
    <t>Restaurant Brands Asia Ltd</t>
  </si>
  <si>
    <t>INE07T201019</t>
  </si>
  <si>
    <t>DCB Bank Ltd</t>
  </si>
  <si>
    <t>INE503A01015</t>
  </si>
  <si>
    <t>Coromandel International Ltd</t>
  </si>
  <si>
    <t>INE169A01031</t>
  </si>
  <si>
    <t>Fertilizers &amp; Agrochemicals</t>
  </si>
  <si>
    <t>Akzo Nobel India Ltd</t>
  </si>
  <si>
    <t>INE133A01011</t>
  </si>
  <si>
    <t>Gateway Distriparks Ltd</t>
  </si>
  <si>
    <t>INE079J01017</t>
  </si>
  <si>
    <t>TVS Holdings Ltd</t>
  </si>
  <si>
    <t>INE105A01035</t>
  </si>
  <si>
    <t>CarTrade Tech Ltd</t>
  </si>
  <si>
    <t>INE290S01011</t>
  </si>
  <si>
    <t>UPL Ltd</t>
  </si>
  <si>
    <t>INE628A01036</t>
  </si>
  <si>
    <t>(b) Units of Real Estate Investment Trusts (REITs)</t>
  </si>
  <si>
    <t>Brookfield India Real Estate Trust</t>
  </si>
  <si>
    <t>INE0FDU25010</t>
  </si>
  <si>
    <t>Industry Classification</t>
  </si>
  <si>
    <t>NHPC Ltd</t>
  </si>
  <si>
    <t>INE848E01016</t>
  </si>
  <si>
    <t>CESC Ltd</t>
  </si>
  <si>
    <t>INE486A01021</t>
  </si>
  <si>
    <t>Castrol India Ltd</t>
  </si>
  <si>
    <t>INE172A01027</t>
  </si>
  <si>
    <t>Petronet LNG Ltd</t>
  </si>
  <si>
    <t>INE347G01014</t>
  </si>
  <si>
    <t>Chambal Fertilizers &amp; Chemicals Ltd</t>
  </si>
  <si>
    <t>INE085A01013</t>
  </si>
  <si>
    <t>Colgate Palmolive (India) Ltd</t>
  </si>
  <si>
    <t>INE259A01022</t>
  </si>
  <si>
    <t>Finolex Industries Ltd</t>
  </si>
  <si>
    <t>INE183A01024</t>
  </si>
  <si>
    <t>IN9047A01029</t>
  </si>
  <si>
    <t>Embassy Office Parks REIT</t>
  </si>
  <si>
    <t>INE041025011</t>
  </si>
  <si>
    <t>Nexus Select Trust REIT</t>
  </si>
  <si>
    <t>INE0NDH25011</t>
  </si>
  <si>
    <t>Foreign Equity Securities</t>
  </si>
  <si>
    <t>Mediatek Inc</t>
  </si>
  <si>
    <t>TW0002454006</t>
  </si>
  <si>
    <t>IT - Hardware</t>
  </si>
  <si>
    <t>Unilever PLC, (ADR)</t>
  </si>
  <si>
    <t>US9047677045</t>
  </si>
  <si>
    <t>Food Products</t>
  </si>
  <si>
    <t>Novatek Microelectronics Corp. Ltd</t>
  </si>
  <si>
    <t>TW0003034005</t>
  </si>
  <si>
    <t>Hon Hai Precision Industry Co Ltd</t>
  </si>
  <si>
    <t>TW0002317005</t>
  </si>
  <si>
    <t>Industrial Manufacturing</t>
  </si>
  <si>
    <t>Primax Electronics Ltd</t>
  </si>
  <si>
    <t>TW0004915004</t>
  </si>
  <si>
    <t>Hyundai Motor Co Ltd</t>
  </si>
  <si>
    <t>KR7005380001</t>
  </si>
  <si>
    <t>Fila Holdings Corp</t>
  </si>
  <si>
    <t>KR7081660003</t>
  </si>
  <si>
    <t>Cognizant Technology Solutions Corp., A</t>
  </si>
  <si>
    <t>US1924461023</t>
  </si>
  <si>
    <t>SK Telecom Co Ltd</t>
  </si>
  <si>
    <t>KR7017670001</t>
  </si>
  <si>
    <t>Thai Beverage Pcl</t>
  </si>
  <si>
    <t>TH0902010014</t>
  </si>
  <si>
    <t>Xtep International Holdings Ltd</t>
  </si>
  <si>
    <t>KYG982771092</t>
  </si>
  <si>
    <t>Health &amp; Happiness H&amp;H International Holdings Ltd</t>
  </si>
  <si>
    <t>KYG4387E1070</t>
  </si>
  <si>
    <t>Xinyi Solar Holdings Ltd</t>
  </si>
  <si>
    <t>KYG9829N1025</t>
  </si>
  <si>
    <t>Foreign Mutual Fund Units</t>
  </si>
  <si>
    <t>YUANTA/P-SHRS TW DVD PLUS ETF</t>
  </si>
  <si>
    <t>TW0000056001</t>
  </si>
  <si>
    <t>Foreign Mutual Fund</t>
  </si>
  <si>
    <t>Indiamart Intermesh Ltd</t>
  </si>
  <si>
    <t>INE933S01016</t>
  </si>
  <si>
    <t>Rategain Travel Technologies Ltd</t>
  </si>
  <si>
    <t>INE0CLI01024</t>
  </si>
  <si>
    <t>Zensar Technologies Ltd</t>
  </si>
  <si>
    <t>INE520A01027</t>
  </si>
  <si>
    <t>Birlasoft Ltd</t>
  </si>
  <si>
    <t>INE836A01035</t>
  </si>
  <si>
    <t>Coforge Ltd</t>
  </si>
  <si>
    <t>INE591G01017</t>
  </si>
  <si>
    <t>CE Info Systems Ltd</t>
  </si>
  <si>
    <t>INE0BV301023</t>
  </si>
  <si>
    <t>Info Edge (India) Ltd</t>
  </si>
  <si>
    <t>INE663F01024</t>
  </si>
  <si>
    <t>Tanla Platforms Ltd</t>
  </si>
  <si>
    <t>INE483C01032</t>
  </si>
  <si>
    <t>Cyient Ltd</t>
  </si>
  <si>
    <t>INE136B01020</t>
  </si>
  <si>
    <t>Mphasis Ltd</t>
  </si>
  <si>
    <t>INE356A01018</t>
  </si>
  <si>
    <t>Unicommerce eSolutions Ltd</t>
  </si>
  <si>
    <t>INE00U401027</t>
  </si>
  <si>
    <t>One 97 Communications Ltd</t>
  </si>
  <si>
    <t>INE982J01020</t>
  </si>
  <si>
    <t>JustDial Ltd</t>
  </si>
  <si>
    <t>INE599M01018</t>
  </si>
  <si>
    <t>Persistent Systems Ltd</t>
  </si>
  <si>
    <t>INE262H01021</t>
  </si>
  <si>
    <t>Tracxn Technologies Ltd</t>
  </si>
  <si>
    <t>INE0HMF01019</t>
  </si>
  <si>
    <t>Xelpmoc Design and Tech Ltd</t>
  </si>
  <si>
    <t>INE01P501012</t>
  </si>
  <si>
    <t>Meta Platforms Inc</t>
  </si>
  <si>
    <t>US30303M1027</t>
  </si>
  <si>
    <t>Apple Inc</t>
  </si>
  <si>
    <t>US0378331005</t>
  </si>
  <si>
    <t>Microsoft Corp</t>
  </si>
  <si>
    <t>US5949181045</t>
  </si>
  <si>
    <t>Amazon.com INC</t>
  </si>
  <si>
    <t>US0231351067</t>
  </si>
  <si>
    <t>Alphabet Inc</t>
  </si>
  <si>
    <t>US02079K3059</t>
  </si>
  <si>
    <t>Franklin Technology Fund, Class I (Acc)</t>
  </si>
  <si>
    <t>LU0626261944</t>
  </si>
  <si>
    <t>Brigade Enterprises Ltd</t>
  </si>
  <si>
    <t>INE791I01019</t>
  </si>
  <si>
    <t>Kalyan Jewellers India Ltd</t>
  </si>
  <si>
    <t>INE303R01014</t>
  </si>
  <si>
    <t>Deepak Nitrite Ltd</t>
  </si>
  <si>
    <t>INE288B01029</t>
  </si>
  <si>
    <t>Equitas Small Finance Bank Ltd</t>
  </si>
  <si>
    <t>INE063P01018</t>
  </si>
  <si>
    <t>Aster DM Healthcare Ltd</t>
  </si>
  <si>
    <t>INE914M01019</t>
  </si>
  <si>
    <t>Karur Vysya Bank Ltd</t>
  </si>
  <si>
    <t>INE036D01028</t>
  </si>
  <si>
    <t>J.B. Chemicals &amp; Pharmaceuticals Ltd</t>
  </si>
  <si>
    <t>INE572A01036</t>
  </si>
  <si>
    <t>Blue Star Ltd</t>
  </si>
  <si>
    <t>INE472A01039</t>
  </si>
  <si>
    <t>Carborundum Universal Ltd</t>
  </si>
  <si>
    <t>INE120A01034</t>
  </si>
  <si>
    <t>KPIT Technologies Ltd</t>
  </si>
  <si>
    <t>INE04I401011</t>
  </si>
  <si>
    <t>CCL Products (India) Ltd</t>
  </si>
  <si>
    <t>INE421D01022</t>
  </si>
  <si>
    <t>Finolex Cables Ltd</t>
  </si>
  <si>
    <t>INE235A01022</t>
  </si>
  <si>
    <t>Sobha Ltd</t>
  </si>
  <si>
    <t>INE671H01015</t>
  </si>
  <si>
    <t>Techno Electric &amp; Engineering Co Ltd</t>
  </si>
  <si>
    <t>INE285K01026</t>
  </si>
  <si>
    <t>Jyothy Labs Ltd</t>
  </si>
  <si>
    <t>INE668F01031</t>
  </si>
  <si>
    <t>Household Products</t>
  </si>
  <si>
    <t>KNR Constructions Ltd</t>
  </si>
  <si>
    <t>INE634I01029</t>
  </si>
  <si>
    <t>K.P.R. Mill Ltd</t>
  </si>
  <si>
    <t>INE930H01031</t>
  </si>
  <si>
    <t>Exide Industries Ltd</t>
  </si>
  <si>
    <t>INE302A01020</t>
  </si>
  <si>
    <t>Ion Exchange (India) Ltd</t>
  </si>
  <si>
    <t>INE570A01022</t>
  </si>
  <si>
    <t>Other Utilities</t>
  </si>
  <si>
    <t>Titagarh Rail Systems Ltd</t>
  </si>
  <si>
    <t>INE615H01020</t>
  </si>
  <si>
    <t>Cholamandalam Financial Holdings Ltd</t>
  </si>
  <si>
    <t>INE149A01033</t>
  </si>
  <si>
    <t>Elecon Engineering Co Ltd</t>
  </si>
  <si>
    <t>INE205B01031</t>
  </si>
  <si>
    <t>Ahluwalia Contracts (India) Ltd</t>
  </si>
  <si>
    <t>INE758C01029</t>
  </si>
  <si>
    <t>Kirloskar Pneumatic Co Ltd</t>
  </si>
  <si>
    <t>INE811A01020</t>
  </si>
  <si>
    <t>Syrma SGS Technology Ltd</t>
  </si>
  <si>
    <t>INE0DYJ01015</t>
  </si>
  <si>
    <t>Praj Industries Ltd</t>
  </si>
  <si>
    <t>INE074A01025</t>
  </si>
  <si>
    <t>Pricol Ltd</t>
  </si>
  <si>
    <t>INE726V01018</t>
  </si>
  <si>
    <t>Apollo Pipes Ltd</t>
  </si>
  <si>
    <t>INE126J01016</t>
  </si>
  <si>
    <t>Data Patterns India Ltd</t>
  </si>
  <si>
    <t>INE0IX101010</t>
  </si>
  <si>
    <t>Nesco Ltd</t>
  </si>
  <si>
    <t>INE317F01035</t>
  </si>
  <si>
    <t>Tega Industries Ltd</t>
  </si>
  <si>
    <t>INE011K01018</t>
  </si>
  <si>
    <t>Hitachi Energy India Ltd</t>
  </si>
  <si>
    <t>INE07Y701011</t>
  </si>
  <si>
    <t>Electrical Equipment</t>
  </si>
  <si>
    <t>S J S Enterprises Ltd</t>
  </si>
  <si>
    <t>INE284S01014</t>
  </si>
  <si>
    <t>GHCL Ltd</t>
  </si>
  <si>
    <t>INE539A01019</t>
  </si>
  <si>
    <t>Multi Commodity Exchange Of India Ltd</t>
  </si>
  <si>
    <t>INE745G01035</t>
  </si>
  <si>
    <t>Anand Rathi Wealth Ltd</t>
  </si>
  <si>
    <t>INE463V01026</t>
  </si>
  <si>
    <t>Mrs Bectors Food Specialities Ltd</t>
  </si>
  <si>
    <t>INE495P01012</t>
  </si>
  <si>
    <t>V-Mart Retail Ltd</t>
  </si>
  <si>
    <t>INE665J01013</t>
  </si>
  <si>
    <t>Atul Ltd</t>
  </si>
  <si>
    <t>INE100A01010</t>
  </si>
  <si>
    <t>TTK Prestige Ltd</t>
  </si>
  <si>
    <t>INE690A01028</t>
  </si>
  <si>
    <t>Angel One Ltd</t>
  </si>
  <si>
    <t>INE732I01013</t>
  </si>
  <si>
    <t>Karnataka Bank Ltd</t>
  </si>
  <si>
    <t>INE614B01018</t>
  </si>
  <si>
    <t>The Ramco Cements Ltd</t>
  </si>
  <si>
    <t>INE331A01037</t>
  </si>
  <si>
    <t>India Shelter Finance Corporation Ltd</t>
  </si>
  <si>
    <t>INE922K01024</t>
  </si>
  <si>
    <t>Stanley Lifestyles Ltd</t>
  </si>
  <si>
    <t>INE01A001028</t>
  </si>
  <si>
    <t>Kirloskar Brothers Ltd</t>
  </si>
  <si>
    <t>INE732A01036</t>
  </si>
  <si>
    <t>Rolex Rings Ltd</t>
  </si>
  <si>
    <t>INE645S01016</t>
  </si>
  <si>
    <t>Shankara Building Products Ltd</t>
  </si>
  <si>
    <t>INE274V01019</t>
  </si>
  <si>
    <t>MTAR Technologies Ltd</t>
  </si>
  <si>
    <t>INE864I01014</t>
  </si>
  <si>
    <t>S P Apparels Ltd</t>
  </si>
  <si>
    <t>INE212I01016</t>
  </si>
  <si>
    <t>Indoco Remedies Ltd</t>
  </si>
  <si>
    <t>INE873D01024</t>
  </si>
  <si>
    <t>Vishnu Chemicals Ltd</t>
  </si>
  <si>
    <t>INE270I01022</t>
  </si>
  <si>
    <t>TV Today Network Ltd</t>
  </si>
  <si>
    <t>INE038F01029</t>
  </si>
  <si>
    <t>Entertainment</t>
  </si>
  <si>
    <t>Ujjivan Small Finance Bank Ltd</t>
  </si>
  <si>
    <t>INE551W01018</t>
  </si>
  <si>
    <t>Devyani International Ltd</t>
  </si>
  <si>
    <t>INE872J01023</t>
  </si>
  <si>
    <t>Pitti Engineering Ltd</t>
  </si>
  <si>
    <t>INE450D01021</t>
  </si>
  <si>
    <t>Fusion Micro Finance Ltd</t>
  </si>
  <si>
    <t>INE139R01012</t>
  </si>
  <si>
    <t>Ratnamani Metals &amp; Tubes Ltd</t>
  </si>
  <si>
    <t>INE703B01027</t>
  </si>
  <si>
    <t>Music Broadcast Ltd (Non- Convertible Preference Shares)</t>
  </si>
  <si>
    <t>INE919I04010</t>
  </si>
  <si>
    <t>Campus Activewear Ltd</t>
  </si>
  <si>
    <t>INE278Y01022</t>
  </si>
  <si>
    <t>IN9671H01013</t>
  </si>
  <si>
    <t>182 DTB (11-Oct-2024)</t>
  </si>
  <si>
    <t>IN002024Y027</t>
  </si>
  <si>
    <t>Federal Bank Ltd</t>
  </si>
  <si>
    <t>INE171A01029</t>
  </si>
  <si>
    <t>Cummins India Ltd</t>
  </si>
  <si>
    <t>INE298A01020</t>
  </si>
  <si>
    <t>Dixon Technologies (India) Ltd</t>
  </si>
  <si>
    <t>INE935N01020</t>
  </si>
  <si>
    <t>REC Ltd</t>
  </si>
  <si>
    <t>INE020B01018</t>
  </si>
  <si>
    <t>IPCA Laboratories Ltd</t>
  </si>
  <si>
    <t>INE571A01038</t>
  </si>
  <si>
    <t>CG Power and Industrial Solutions Ltd</t>
  </si>
  <si>
    <t>INE067A01029</t>
  </si>
  <si>
    <t>Phoenix Mills Ltd</t>
  </si>
  <si>
    <t>INE211B01039</t>
  </si>
  <si>
    <t>J.K. Cement Ltd</t>
  </si>
  <si>
    <t>INE823G01014</t>
  </si>
  <si>
    <t>Oberoi Realty Ltd</t>
  </si>
  <si>
    <t>INE093I01010</t>
  </si>
  <si>
    <t>Max Healthcare Institute Ltd</t>
  </si>
  <si>
    <t>INE027H01010</t>
  </si>
  <si>
    <t>Alkem Laboratories Ltd</t>
  </si>
  <si>
    <t>INE540L01014</t>
  </si>
  <si>
    <t>Max Financial Services Ltd</t>
  </si>
  <si>
    <t>INE180A01020</t>
  </si>
  <si>
    <t>Endurance Technologies Ltd</t>
  </si>
  <si>
    <t>INE913H01037</t>
  </si>
  <si>
    <t>United Breweries Ltd</t>
  </si>
  <si>
    <t>INE686F01025</t>
  </si>
  <si>
    <t>Ajanta Pharma Ltd</t>
  </si>
  <si>
    <t>INE031B01049</t>
  </si>
  <si>
    <t>PI Industries Ltd</t>
  </si>
  <si>
    <t>INE603J01030</t>
  </si>
  <si>
    <t>Page Industries Ltd</t>
  </si>
  <si>
    <t>INE761H01022</t>
  </si>
  <si>
    <t>Indian Hotels Co Ltd</t>
  </si>
  <si>
    <t>INE053A01029</t>
  </si>
  <si>
    <t>Abbott India Ltd</t>
  </si>
  <si>
    <t>INE358A01014</t>
  </si>
  <si>
    <t>Escorts Kubota Ltd</t>
  </si>
  <si>
    <t>INE042A01014</t>
  </si>
  <si>
    <t>Agricultural, Commercial &amp; Construction Vehicles</t>
  </si>
  <si>
    <t>SKF India Ltd</t>
  </si>
  <si>
    <t>INE640A01023</t>
  </si>
  <si>
    <t>ICICI Lombard General Insurance Co Ltd</t>
  </si>
  <si>
    <t>INE765G01017</t>
  </si>
  <si>
    <t>Sundram Fasteners Ltd</t>
  </si>
  <si>
    <t>INE387A01021</t>
  </si>
  <si>
    <t>Motherson Sumi Wiring India Ltd</t>
  </si>
  <si>
    <t>INE0FS801015</t>
  </si>
  <si>
    <t>Kajaria Ceramics Ltd</t>
  </si>
  <si>
    <t>INE217B01036</t>
  </si>
  <si>
    <t>Laurus Labs Ltd</t>
  </si>
  <si>
    <t>INE947Q01028</t>
  </si>
  <si>
    <t>Balkrishna Industries Ltd</t>
  </si>
  <si>
    <t>INE787D01026</t>
  </si>
  <si>
    <t>APL Apollo Tubes Ltd</t>
  </si>
  <si>
    <t>INE702C01027</t>
  </si>
  <si>
    <t>Timken India Ltd</t>
  </si>
  <si>
    <t>INE325A01013</t>
  </si>
  <si>
    <t>Whirlpool Of India Ltd</t>
  </si>
  <si>
    <t>INE716A01013</t>
  </si>
  <si>
    <t>Uno Minda Ltd</t>
  </si>
  <si>
    <t>INE405E01023</t>
  </si>
  <si>
    <t>Indraprastha Gas Ltd</t>
  </si>
  <si>
    <t>INE203G01027</t>
  </si>
  <si>
    <t>Lupin Ltd</t>
  </si>
  <si>
    <t>INE326A01037</t>
  </si>
  <si>
    <t>Container Corporation Of India Ltd</t>
  </si>
  <si>
    <t>INE111A01025</t>
  </si>
  <si>
    <t>L&amp;T Finance Ltd</t>
  </si>
  <si>
    <t>INE498L01015</t>
  </si>
  <si>
    <t>* Less than 0.01%</t>
  </si>
  <si>
    <t>Sudarshan Chemical Industries Ltd</t>
  </si>
  <si>
    <t>INE659A01023</t>
  </si>
  <si>
    <t>Godrej Consumer Products Ltd</t>
  </si>
  <si>
    <t>INE102D01028</t>
  </si>
  <si>
    <t>ISGEC Heavy Engineering Ltd</t>
  </si>
  <si>
    <t>INE858B01029</t>
  </si>
  <si>
    <t>Syngene International Ltd</t>
  </si>
  <si>
    <t>INE398R01022</t>
  </si>
  <si>
    <t>TVS Motor Co Ltd</t>
  </si>
  <si>
    <t>INE494B01023</t>
  </si>
  <si>
    <t>TBO Tek Ltd</t>
  </si>
  <si>
    <t>INE673O01025</t>
  </si>
  <si>
    <t>Somany Ceramics Ltd</t>
  </si>
  <si>
    <t>INE355A01028</t>
  </si>
  <si>
    <t>Unichem Laboratories Ltd</t>
  </si>
  <si>
    <t>INE351A01035</t>
  </si>
  <si>
    <t>Emcure Pharmaceuticals Ltd</t>
  </si>
  <si>
    <t>INE168P01015</t>
  </si>
  <si>
    <t>Chennai Interactive Business Services Pvt Ltd ** ^^</t>
  </si>
  <si>
    <t>Dabur India Ltd</t>
  </si>
  <si>
    <t>INE016A01026</t>
  </si>
  <si>
    <t>Firstsource Solutions Ltd</t>
  </si>
  <si>
    <t>INE684F01012</t>
  </si>
  <si>
    <t>The Anup Engineering Ltd</t>
  </si>
  <si>
    <t>INE294Z01018</t>
  </si>
  <si>
    <t>INE06HJ01020</t>
  </si>
  <si>
    <t>KEI Industries Ltd</t>
  </si>
  <si>
    <t>INE878B01027</t>
  </si>
  <si>
    <t>Samvardhana Motherson International Ltd</t>
  </si>
  <si>
    <t>INE775A01035</t>
  </si>
  <si>
    <t>Kansai Nerolac Paints Ltd</t>
  </si>
  <si>
    <t>INE531A01024</t>
  </si>
  <si>
    <t>TVS Supply Chain Solutions Ltd</t>
  </si>
  <si>
    <t>INE395N01027</t>
  </si>
  <si>
    <t>Quantum Information Systems ** ^^</t>
  </si>
  <si>
    <t>Cholamandalam Investment and Finance Co Ltd</t>
  </si>
  <si>
    <t>INE121A01024</t>
  </si>
  <si>
    <t>Ola Electric Mobility Ltd</t>
  </si>
  <si>
    <t>INE0LXG01040</t>
  </si>
  <si>
    <t>Delhivery Ltd</t>
  </si>
  <si>
    <t>INE148O01028</t>
  </si>
  <si>
    <t>Mankind Pharma Ltd</t>
  </si>
  <si>
    <t>INE634S01028</t>
  </si>
  <si>
    <t>JSW Infrastructure Ltd</t>
  </si>
  <si>
    <t>INE880J01026</t>
  </si>
  <si>
    <t>Ashok Leyland Ltd</t>
  </si>
  <si>
    <t>INE208A01029</t>
  </si>
  <si>
    <t>Tata Consumer Products Ltd</t>
  </si>
  <si>
    <t>INE192A01025</t>
  </si>
  <si>
    <t>Godrej Properties Ltd</t>
  </si>
  <si>
    <t>INE484J01027</t>
  </si>
  <si>
    <t>AU Small Finance Bank Ltd</t>
  </si>
  <si>
    <t>INE949L01017</t>
  </si>
  <si>
    <t>Freshworks Inc</t>
  </si>
  <si>
    <t>US3580541049</t>
  </si>
  <si>
    <t>Torrent Pharmaceuticals Ltd</t>
  </si>
  <si>
    <t>INE685A01028</t>
  </si>
  <si>
    <t>Eicher Motors Ltd</t>
  </si>
  <si>
    <t>INE066A01021</t>
  </si>
  <si>
    <t>NCC Ltd</t>
  </si>
  <si>
    <t>INE868B01028</t>
  </si>
  <si>
    <t>Avalon Technologies Ltd</t>
  </si>
  <si>
    <t>INE0LCL01028</t>
  </si>
  <si>
    <t>Taiwan Semiconductor Manufacturing Co. Ltd</t>
  </si>
  <si>
    <t>TW0002330008</t>
  </si>
  <si>
    <t>Samsung Electronics Co. Ltd</t>
  </si>
  <si>
    <t>KR7005930003</t>
  </si>
  <si>
    <t>Tencent Holdings Ltd</t>
  </si>
  <si>
    <t>KYG875721634</t>
  </si>
  <si>
    <t>AIA Group Ltd</t>
  </si>
  <si>
    <t>HK0000069689</t>
  </si>
  <si>
    <t>Alibaba Group Holding Ltd</t>
  </si>
  <si>
    <t>KYG017191142</t>
  </si>
  <si>
    <t>SK Hynix Inc</t>
  </si>
  <si>
    <t>KR7000660001</t>
  </si>
  <si>
    <t>Bank Central Asia Tbk Pt</t>
  </si>
  <si>
    <t>ID1000109507</t>
  </si>
  <si>
    <t>Sumber Alfaria Trijaya Tbk PT</t>
  </si>
  <si>
    <t>ID1000128705</t>
  </si>
  <si>
    <t>DBS Group Holdings Ltd</t>
  </si>
  <si>
    <t>SG1L01001701</t>
  </si>
  <si>
    <t>Yum China Holdings INC</t>
  </si>
  <si>
    <t>US98850P1093</t>
  </si>
  <si>
    <t>Contemporary Amperex Technology Co Ltd</t>
  </si>
  <si>
    <t>CNE100003662</t>
  </si>
  <si>
    <t>Meituan</t>
  </si>
  <si>
    <t>KYG596691041</t>
  </si>
  <si>
    <t>Budweiser Brewing Co APAC Ltd</t>
  </si>
  <si>
    <t>KYG1674K1013</t>
  </si>
  <si>
    <t>China Merchants Bank Co Ltd</t>
  </si>
  <si>
    <t>CNE1000002M1</t>
  </si>
  <si>
    <t>Minor International Pcl, Fgn.</t>
  </si>
  <si>
    <t>TH0128B10Z17</t>
  </si>
  <si>
    <t>Samsung Sdi Co Ltd</t>
  </si>
  <si>
    <t>KR7006400006</t>
  </si>
  <si>
    <t>Makemytrip Ltd</t>
  </si>
  <si>
    <t>MU0295S00016</t>
  </si>
  <si>
    <t>Bangkok Dusit Medical Services Pcl</t>
  </si>
  <si>
    <t>TH0264A10Z12</t>
  </si>
  <si>
    <t>Midea Group Co Ltd</t>
  </si>
  <si>
    <t>CNE100001QQ5</t>
  </si>
  <si>
    <t>Bank Rakyat Indonesia Persero Tbk Pt</t>
  </si>
  <si>
    <t>ID1000118201</t>
  </si>
  <si>
    <t>China Mengniu Dairy Co. Ltd</t>
  </si>
  <si>
    <t>KYG210961051</t>
  </si>
  <si>
    <t>Agricultural Food &amp; other Products</t>
  </si>
  <si>
    <t>Ayala Land Inc</t>
  </si>
  <si>
    <t>PHY0488F1004</t>
  </si>
  <si>
    <t>BDO Unibank Inc.</t>
  </si>
  <si>
    <t>PHY077751022</t>
  </si>
  <si>
    <t>SM Investments Corp</t>
  </si>
  <si>
    <t>PHY806761029</t>
  </si>
  <si>
    <t>Trip.Com Group Ltd</t>
  </si>
  <si>
    <t>KYG9066F1019</t>
  </si>
  <si>
    <t>Techtronic Industries Co. Ltd</t>
  </si>
  <si>
    <t>HK0669013440</t>
  </si>
  <si>
    <t>Asian Paints Ltd</t>
  </si>
  <si>
    <t>INE021A01026</t>
  </si>
  <si>
    <t>Bajaj Auto Ltd</t>
  </si>
  <si>
    <t>INE917I01010</t>
  </si>
  <si>
    <t>Bajaj Finserv Ltd</t>
  </si>
  <si>
    <t>INE918I01026</t>
  </si>
  <si>
    <t>Nestle India Ltd</t>
  </si>
  <si>
    <t>INE239A01024</t>
  </si>
  <si>
    <t>Shriram Finance Ltd</t>
  </si>
  <si>
    <t>INE721A01013</t>
  </si>
  <si>
    <t>SBI Life Insurance Co Ltd</t>
  </si>
  <si>
    <t>INE123W01016</t>
  </si>
  <si>
    <t>Adani Enterprises Ltd</t>
  </si>
  <si>
    <t>INE423A01024</t>
  </si>
  <si>
    <t>Metals &amp; Minerals Trading</t>
  </si>
  <si>
    <t>Britannia Industries Ltd</t>
  </si>
  <si>
    <t>INE216A01030</t>
  </si>
  <si>
    <t>Divi's Laboratories Ltd</t>
  </si>
  <si>
    <t>INE361B01024</t>
  </si>
  <si>
    <t>Ltimindtree Ltd</t>
  </si>
  <si>
    <t>INE214T01019</t>
  </si>
  <si>
    <t>Franklin U.S. Opportunities Fund, Class I (Acc)</t>
  </si>
  <si>
    <t>LU0195948665</t>
  </si>
  <si>
    <t>Templeton European Opportunities Fund, Class I (Acc)</t>
  </si>
  <si>
    <t>LU0195949390</t>
  </si>
  <si>
    <t>Franklin India Bluechip Fund Direct-Growth Plan</t>
  </si>
  <si>
    <t>INF090I01FN7</t>
  </si>
  <si>
    <t>INF109K013N3</t>
  </si>
  <si>
    <t>INF200K01VE4</t>
  </si>
  <si>
    <t>Nippon India ETF Gold Bees</t>
  </si>
  <si>
    <t>INF204KB17I5</t>
  </si>
  <si>
    <t>Franklin India Short-Term Income Plan (No. of Segregated Portfolios in the Scheme- 3) - (under winding up) Direct-Growth Plan ^^ $$$</t>
  </si>
  <si>
    <t>INF090I01GK1</t>
  </si>
  <si>
    <t>Franklin India Liquid Fund Direct-Growth Plan</t>
  </si>
  <si>
    <t>INF090I01JV2</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</si>
  <si>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</si>
  <si>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</si>
  <si>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</si>
  <si>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</si>
  <si>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Segregated Portfolio 3- 9.50% Yes Bank Ltd CO 23 Dec 2021-Direct-Growth Plan</t>
  </si>
  <si>
    <t>INF090I01WD3</t>
  </si>
  <si>
    <t>Franklin India Flexi Cap Fund ( Formerly known as Franklin India Equity Fund) ^</t>
  </si>
  <si>
    <t>Franklin India NSE Nifty 50 Index Fund (Formerly known as Franklin India Index Fund – NSE Nifty Plan) ^</t>
  </si>
  <si>
    <t>Franklin India ELSS Tax Saver Fund (Formerly known as Franklin India TAXSHIELD) ^</t>
  </si>
  <si>
    <t>Franklin India Multi-Asset Solution Fund of Funds (Formerly known as Franklin India Multi-Asset Solution Fund) ^</t>
  </si>
  <si>
    <t>Franklin India Dynamic Asset Allocation Fund Of Funds**</t>
  </si>
  <si>
    <t>Franklin India Feeder - Templeton European Opportunities Fund</t>
  </si>
  <si>
    <t xml:space="preserve">e) Risk-o-meter </t>
  </si>
  <si>
    <t>Foreign ETF</t>
  </si>
  <si>
    <t>Grasim Industries Ltd- Partly Paid</t>
  </si>
  <si>
    <t>Sobha Ltd - Partly Paid</t>
  </si>
  <si>
    <t>NA</t>
  </si>
  <si>
    <t>*** Allotment date for the scheme was July 29, 2024</t>
  </si>
  <si>
    <t>As on 29-Feb-2024***</t>
  </si>
  <si>
    <t>Ecos India Mobility &amp; Hospitality Ltd @</t>
  </si>
  <si>
    <t>Nifty Index Future  - 26-September-24</t>
  </si>
  <si>
    <t xml:space="preserve">h) Risk-o-meter </t>
  </si>
  <si>
    <t>Primary Benchmark: Nifty Equity Savings Index</t>
  </si>
  <si>
    <t>Investors should consult their financial advisers if in doubt about whether the product is suitable for them</t>
  </si>
  <si>
    <t>Risk level based on portfolio as on August 30, 2024</t>
  </si>
  <si>
    <t>Risk level of primary benchmark as on August 30, 2024</t>
  </si>
  <si>
    <t xml:space="preserve">f) Risk-o-meter </t>
  </si>
  <si>
    <t>Primary Benchmark: CRISIL Hybrid 35+65 - Aggressive Index</t>
  </si>
  <si>
    <t>Primary Benchmark: Nifty 50 Hybrid Composite Debt 50:50 Index</t>
  </si>
  <si>
    <t>Primary Benchmark:  Tier-1 Index:  Nifty 500 (Effective August 1, 2023, the benchmark of the scheme has been changed from NIFTY500 Value 50)</t>
  </si>
  <si>
    <t xml:space="preserve">Tier-2 Index:  NIFTY500 Value 50 </t>
  </si>
  <si>
    <t>Primary Benchmark: Tier-1 Index:  Nifty 500 (Effective August 1, 2023, the benchmark of the scheme has been changed from  Nifty Dividend Opportunities 50 )</t>
  </si>
  <si>
    <t>Tier-2 Index:  Nifty Dividend Opportunities 50</t>
  </si>
  <si>
    <t>Primary Benchmark: BSE Teck (Effective June 1, 2024, the benchmark of the scheme has been renamed from S&amp;P BSE Teck)</t>
  </si>
  <si>
    <t>Primary Benchmark: Nifty Smallcap 250</t>
  </si>
  <si>
    <t xml:space="preserve">g) Risk-o-meter </t>
  </si>
  <si>
    <t>Primary Benchmark: Nifty Midcap 150</t>
  </si>
  <si>
    <t>Primary Benchmark: NIFTY 500</t>
  </si>
  <si>
    <t>Primary Benchmark: Nifty 500 Multi Cap 50:25:25 Total Returns Index</t>
  </si>
  <si>
    <t>^ Franklin India Equity Fund is renamed as Franklin India Flexi Cap Fund effective Jan 29, 2021.</t>
  </si>
  <si>
    <t>Primary Benchmark: NIFTY LargeMidcap 250</t>
  </si>
  <si>
    <t>Primary Benchmark: Nifty 100</t>
  </si>
  <si>
    <t>Primary Benchmark: BSE India Infrastructure Index (Effective June 1, 2024, the benchmark of the scheme has been renamed from S&amp;P BSE India Infrastructure Index)</t>
  </si>
  <si>
    <t>Primary Benchmark: 75% MSCI Asia (Ex-Japan) Standard Index + 25% Nifty 500 Index (Effective March 9, 2024, the benchmark of the scheme has changed from MSCI Asia (ex-Japan) Standard Index)</t>
  </si>
  <si>
    <t>Primary Benchmark: Nifty 50</t>
  </si>
  <si>
    <t>^ Franklin India Index Fund – NSE Nifty Plan is renamed as Franklin India NSE Nifty 50 Index Fund effective July 01, 2022.</t>
  </si>
  <si>
    <t>^ Franklin India TAXSHIELD is renamed as Franklin India ELSS Tax Saver Fund effective December 22, 2023.</t>
  </si>
  <si>
    <t>Primary Benchmark: Russell 3000 Growth Index</t>
  </si>
  <si>
    <t>Primary Benchmark: MSCI Europe Index</t>
  </si>
  <si>
    <t xml:space="preserve">Primary Benchmark: 40% Nifty 500 TRI + 40% Nifty Short Duration Debt Index + 20% domestic gold price </t>
  </si>
  <si>
    <t>^ Franklin India Multi-Asset Solution Fund is renamed as Franklin India Multi-Asset Solution Fund of Funds effective Dec 19, 2022.</t>
  </si>
  <si>
    <t>Primary Benchmark: CRISIL Hybrid 50+50 - Moderate Index</t>
  </si>
  <si>
    <t>** All Plans under Franklin India Life Stage Fund of Funds (FILSF) were merged with Franklin India Dynamic Asset Allocation Fund of Funds (FIDAAF) as on December 19, 2022.</t>
  </si>
  <si>
    <t>Risk level of tier-1 benchmark  as on August 30, 2024</t>
  </si>
  <si>
    <t>Risk level of tier-2 benchmark  as on August 30, 2024</t>
  </si>
  <si>
    <t>Franklin India Liquid Fund</t>
  </si>
  <si>
    <t>INE163N08230</t>
  </si>
  <si>
    <t>8.57% ONGC Petro Additions Ltd (11-Sep-2024) **</t>
  </si>
  <si>
    <t>INE572E07092</t>
  </si>
  <si>
    <t>8.70% PNB Housing Finance Ltd (17-Sep-2024) **</t>
  </si>
  <si>
    <t>INE018A08BG4</t>
  </si>
  <si>
    <t>7.335% Larsen &amp; Toubro Ltd (09-Sep-2024) **</t>
  </si>
  <si>
    <t>INE134E08KH0</t>
  </si>
  <si>
    <t>7.42% Power Finance Corporation Ltd (19-Nov-2024) **</t>
  </si>
  <si>
    <t>INE115A07ML7</t>
  </si>
  <si>
    <t>7.40% LIC Housing Finance Ltd (06-Sep-2024) **</t>
  </si>
  <si>
    <t>INE115A07FW8</t>
  </si>
  <si>
    <t>9.24% LIC Housing Finance Ltd (30-Sep-2024) **</t>
  </si>
  <si>
    <t>INE115A07OM1</t>
  </si>
  <si>
    <t>7.79% LIC Housing Finance Ltd (18-Oct-2024)</t>
  </si>
  <si>
    <t>Certificate of Deposit</t>
  </si>
  <si>
    <t>INE476A16YN5</t>
  </si>
  <si>
    <t>Canara Bank (18-Sep-2024) **</t>
  </si>
  <si>
    <t>CRISIL A1+</t>
  </si>
  <si>
    <t>INE160A16PL7</t>
  </si>
  <si>
    <t>Punjab National Bank (25-Oct-2024) **</t>
  </si>
  <si>
    <t>CARE A1+</t>
  </si>
  <si>
    <t>INE028A16FX2</t>
  </si>
  <si>
    <t>Bank of Baroda (28-Oct-2024) **</t>
  </si>
  <si>
    <t>IND A1+</t>
  </si>
  <si>
    <t>INE028A16GC4</t>
  </si>
  <si>
    <t>Bank of Baroda (14-Nov-2024) **</t>
  </si>
  <si>
    <t>INE040A16EZ5</t>
  </si>
  <si>
    <t>HDFC Bank Ltd (11-Sep-2024) **</t>
  </si>
  <si>
    <t>INE040A16DX2</t>
  </si>
  <si>
    <t>HDFC Bank Ltd (13-Sep-2024) **</t>
  </si>
  <si>
    <t>INE028A16FI3</t>
  </si>
  <si>
    <t>Bank of Baroda (21-Oct-2024)</t>
  </si>
  <si>
    <t>INE562A16NF1</t>
  </si>
  <si>
    <t>Indian Bank (13-Nov-2024) **</t>
  </si>
  <si>
    <t>INE160A16PR4</t>
  </si>
  <si>
    <t>Punjab National Bank (25-Nov-2024) **</t>
  </si>
  <si>
    <t>Commercial Paper</t>
  </si>
  <si>
    <t>INE929O14BW8</t>
  </si>
  <si>
    <t>Reliance Retail Ventures Ltd (02-Sep-2024)@</t>
  </si>
  <si>
    <t>INE151A14065</t>
  </si>
  <si>
    <t>Tata Communications Ltd (17-Oct-2024) **@</t>
  </si>
  <si>
    <t>INE572E14JH1</t>
  </si>
  <si>
    <t>PNB Housing Finance Ltd (24-Oct-2024) **@</t>
  </si>
  <si>
    <t>INE700G14KZ3</t>
  </si>
  <si>
    <t>HDFC Securities Ltd (24-Oct-2024) **@</t>
  </si>
  <si>
    <t>ICRA A1+</t>
  </si>
  <si>
    <t>INE865C14LM9</t>
  </si>
  <si>
    <t>Aditya Birla Money Ltd (02-Sep-2024) **@</t>
  </si>
  <si>
    <t>INE01C314882</t>
  </si>
  <si>
    <t>Bajaj Financial Securities Ltd (06-Sep-2024) **@</t>
  </si>
  <si>
    <t>INE01C314890</t>
  </si>
  <si>
    <t>Bajaj Financial Securities Ltd (12-Sep-2024) **@</t>
  </si>
  <si>
    <t>INE212K14734</t>
  </si>
  <si>
    <t>SBICAP Securities Ltd (19-Sep-2024) **@</t>
  </si>
  <si>
    <t>INE824H14PP9</t>
  </si>
  <si>
    <t>Julius Baer Capital (India) Pvt Ltd (20-Sep-2024) **@</t>
  </si>
  <si>
    <t>INE338I14HT7</t>
  </si>
  <si>
    <t>Motilal Oswal Financial Services Ltd (27-Sep-2024) **@</t>
  </si>
  <si>
    <t>INE514E14RX3</t>
  </si>
  <si>
    <t>Export-Import Bank Of India (22-Oct-2024) **@</t>
  </si>
  <si>
    <t>INE790I14EW0</t>
  </si>
  <si>
    <t>HSBC Investdirect Financial Services (India) Ltd (04-Sep-2024) **@</t>
  </si>
  <si>
    <t>INE824H14OP2</t>
  </si>
  <si>
    <t>Julius Baer Capital (India) Pvt Ltd (04-Sep-2024) **@</t>
  </si>
  <si>
    <t>IN002023Y516</t>
  </si>
  <si>
    <t>182 DTB (05-Sep-2024)</t>
  </si>
  <si>
    <t>IN002023Y532</t>
  </si>
  <si>
    <t>182 DTB (19-Sep-2024)</t>
  </si>
  <si>
    <t>IN002023Z307</t>
  </si>
  <si>
    <t>364 DTB (10-Oct-2024)</t>
  </si>
  <si>
    <t>IN002024Y050</t>
  </si>
  <si>
    <t>182 DTB (01-Nov-2024)</t>
  </si>
  <si>
    <t>IN002024X110</t>
  </si>
  <si>
    <t>91 DTB (05-Sep-2024)</t>
  </si>
  <si>
    <t>IN002024X185</t>
  </si>
  <si>
    <t>91 DTB (24-Oct-2024)</t>
  </si>
  <si>
    <t>IN002024X201</t>
  </si>
  <si>
    <t>91 DTB (07-Nov-2024)</t>
  </si>
  <si>
    <t>IN002024X177</t>
  </si>
  <si>
    <t>91 DTB (18-Oct-2024)</t>
  </si>
  <si>
    <t>IN0020190396</t>
  </si>
  <si>
    <t>6.18% GOI 2024 (04-Nov-2024)</t>
  </si>
  <si>
    <t>Alternative Investment Fund #</t>
  </si>
  <si>
    <t>INF0RQ622028</t>
  </si>
  <si>
    <t>Corporate Debt Market Development Fund Class A2</t>
  </si>
  <si>
    <t>Alternative Investment Fund Units</t>
  </si>
  <si>
    <t>@ Listed</t>
  </si>
  <si>
    <t># In accordance with SEBI/HO/IMD/PoD2/P/CIR/2023/129 circular dated July 27, 2023, Investment in Corporate Debt Market Development Fund.</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</si>
  <si>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</si>
  <si>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</si>
  <si>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</si>
  <si>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</si>
  <si>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</si>
  <si>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</si>
  <si>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</si>
  <si>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</si>
  <si>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</si>
  <si>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</si>
  <si>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</si>
  <si>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</si>
  <si>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</si>
  <si>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</si>
  <si>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</si>
  <si>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Residual maturity / Average Maturity as on 30-Aug-2024</t>
  </si>
  <si>
    <t>e) Risk-o-meter</t>
  </si>
  <si>
    <t xml:space="preserve">Primary Benchmark: Tier-1 Index:  NIFTY Liquid Index A-I (Effective April 1, 2024, the benchmark of the scheme is changed from CRISIL Liquid Debt B-I Index) </t>
  </si>
  <si>
    <t>Risk level of tier-1 benchmark as on August 30, 2024</t>
  </si>
  <si>
    <t>Franklin India Overnight Fund</t>
  </si>
  <si>
    <t>IN002023Y524</t>
  </si>
  <si>
    <t>182 DTB (12-Sep-2024)</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</si>
  <si>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</si>
  <si>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</si>
  <si>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</si>
  <si>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</si>
  <si>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</si>
  <si>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</si>
  <si>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</si>
  <si>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</si>
  <si>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 xml:space="preserve">Primary Benchmark: Tier-1 Index: NIFTY 1D Rate Index (Effective April 1, 2024, the benchmark of the scheme is changed from CRISIL Liquid Overnight Index) </t>
  </si>
  <si>
    <t>Franklin India Money Market Fund (formerly known as Franklin India Savings Fund) ^</t>
  </si>
  <si>
    <t>INE476A16XV0</t>
  </si>
  <si>
    <t>Canara Bank (11-Mar-2025) **</t>
  </si>
  <si>
    <t>INE562A16MR8</t>
  </si>
  <si>
    <t>Indian Bank (13-Mar-2025) **</t>
  </si>
  <si>
    <t>INE238AD6843</t>
  </si>
  <si>
    <t>Axis Bank Ltd (05-Jun-2025) **</t>
  </si>
  <si>
    <t>INE261F16769</t>
  </si>
  <si>
    <t>National Bank For Agriculture &amp; Rural Development (17-Jan-2025) **</t>
  </si>
  <si>
    <t>INE160A16OM8</t>
  </si>
  <si>
    <t>Punjab National Bank (25-Feb-2025) **</t>
  </si>
  <si>
    <t>INE692A16GZ8</t>
  </si>
  <si>
    <t>Union Bank of India (27-Feb-2025) **</t>
  </si>
  <si>
    <t>INE160A16OH8</t>
  </si>
  <si>
    <t>Punjab National Bank (31-Jan-2025) **</t>
  </si>
  <si>
    <t>INE261F16785</t>
  </si>
  <si>
    <t>National Bank For Agriculture &amp; Rural Development (07-Feb-2025)</t>
  </si>
  <si>
    <t>INE040A16EN1</t>
  </si>
  <si>
    <t>HDFC Bank Ltd (20-Feb-2025) **</t>
  </si>
  <si>
    <t>INE092T16WB9</t>
  </si>
  <si>
    <t>IDFC First Bank Ltd (21-Feb-2025) **</t>
  </si>
  <si>
    <t>INE556F16AR4</t>
  </si>
  <si>
    <t>Small Industries Development Bank of India (27-Feb-2025) **</t>
  </si>
  <si>
    <t>INE476A16YS4</t>
  </si>
  <si>
    <t>Canara Bank (06-Mar-2025) **</t>
  </si>
  <si>
    <t>INE01GA16228</t>
  </si>
  <si>
    <t>DBS Bank India Ltd (07-Mar-2025) **</t>
  </si>
  <si>
    <t>INE040A16EU6</t>
  </si>
  <si>
    <t>HDFC Bank Ltd (12-Mar-2025) **</t>
  </si>
  <si>
    <t>INE692A16HP7</t>
  </si>
  <si>
    <t>Union Bank of India (18-Mar-2025) **</t>
  </si>
  <si>
    <t>INE090AD6170</t>
  </si>
  <si>
    <t>ICICI Bank Ltd (25-Jul-2025) **</t>
  </si>
  <si>
    <t>INE028A16EU1</t>
  </si>
  <si>
    <t>Bank of Baroda (07-Feb-2025) **</t>
  </si>
  <si>
    <t>INE261F16835</t>
  </si>
  <si>
    <t>National Bank For Agriculture &amp; Rural Development (07-Mar-2025) **</t>
  </si>
  <si>
    <t>INE514E14SA9</t>
  </si>
  <si>
    <t>Export-Import Bank Of India (11-Feb-2025) **@</t>
  </si>
  <si>
    <t>INE02JD14492</t>
  </si>
  <si>
    <t>Godrej Housing Finance Ltd (07-Feb-2025) **@</t>
  </si>
  <si>
    <t>INE860H142T4</t>
  </si>
  <si>
    <t>Aditya Birla Finance Ltd (14-Mar-2025) **@</t>
  </si>
  <si>
    <t>INE018A14KY6</t>
  </si>
  <si>
    <t>Larsen &amp; Toubro Ltd (31-Jan-2025) **@</t>
  </si>
  <si>
    <t>INE824H14PX3</t>
  </si>
  <si>
    <t>Julius Baer Capital (India) Pvt Ltd (24-Jan-2025) **@</t>
  </si>
  <si>
    <t>INE774D14SD5</t>
  </si>
  <si>
    <t>Mahindra &amp; Mahindra Financial Services Ltd (12-Mar-2025) **@</t>
  </si>
  <si>
    <t>INE115A14EX5</t>
  </si>
  <si>
    <t>LIC Housing Finance Ltd (21-Mar-2025) **@</t>
  </si>
  <si>
    <t>INE417C14710</t>
  </si>
  <si>
    <t>Pilani Investment And Industries Corporation Ltd (21-Mar-2025) **@</t>
  </si>
  <si>
    <t>INE414G14TR9</t>
  </si>
  <si>
    <t>Muthoot Finance Ltd (10-Jun-2025) **@</t>
  </si>
  <si>
    <t>INE09OL14EL0</t>
  </si>
  <si>
    <t>Birla Group Holdings Pvt Ltd (07-Feb-2025) **@</t>
  </si>
  <si>
    <t>INE957N14IS4</t>
  </si>
  <si>
    <t>Hero Fincorp Ltd (24-Jan-2025) **@</t>
  </si>
  <si>
    <t>INE692Q14BH8</t>
  </si>
  <si>
    <t>Toyota Financial Services India Ltd (27-Jan-2025) **@</t>
  </si>
  <si>
    <t>INE472H14417</t>
  </si>
  <si>
    <t>Standard Chartered Securities (India) Ltd (31-Jan-2025) **@</t>
  </si>
  <si>
    <t>INE472H14391</t>
  </si>
  <si>
    <t>Standard Chartered Securities (India) Ltd (13-Mar-2025) **@</t>
  </si>
  <si>
    <t>IN002023Z505</t>
  </si>
  <si>
    <t>364 DTB (20-Feb-2025)</t>
  </si>
  <si>
    <t>IN002024Z180</t>
  </si>
  <si>
    <t>364 DTB (31-Jul-2025)</t>
  </si>
  <si>
    <t>IN002024Z222</t>
  </si>
  <si>
    <t>364 DTB (28-Aug-2025)</t>
  </si>
  <si>
    <t>IN002024Y159</t>
  </si>
  <si>
    <t>182 DTB (09-Jan-2025)</t>
  </si>
  <si>
    <t>IN002023Z448</t>
  </si>
  <si>
    <t>364 DTB (16-Jan-2025)</t>
  </si>
  <si>
    <t xml:space="preserve">      Retail Plan Growth Option</t>
  </si>
  <si>
    <t xml:space="preserve">      Retail Plan Daily IDCW Option</t>
  </si>
  <si>
    <t xml:space="preserve">      Retail Plan Weekly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</si>
  <si>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</si>
  <si>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</si>
  <si>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</si>
  <si>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</si>
  <si>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Weekly IDCW Option</t>
  </si>
  <si>
    <t xml:space="preserve">      Direct Retail Plan Monthly IDCW Option</t>
  </si>
  <si>
    <t xml:space="preserve">      Direct Retail Plan Quarterly IDCW Option</t>
  </si>
  <si>
    <t xml:space="preserve">Primary Benchmark: Tier-1 Index: NIFTY Money Market Index A-I (Effective April 1, 2024, the benchmark of the scheme is changed from NIFTY Money Market Index B-I) </t>
  </si>
  <si>
    <t>^ Franklin India Savings Fund is renames as Franklin India Money Market effective May 15, 2023.</t>
  </si>
  <si>
    <t>Franklin India Floating Rate Fund</t>
  </si>
  <si>
    <t>IN0020200120</t>
  </si>
  <si>
    <t>GOI FRB 2033 (22-Sep-2033)</t>
  </si>
  <si>
    <t>IN0020210160</t>
  </si>
  <si>
    <t>GOI FRB 2028 (04-Oct-2028)</t>
  </si>
  <si>
    <t>IN0020180041</t>
  </si>
  <si>
    <t>GOI FRB 2031 (07-Dec-2031)</t>
  </si>
  <si>
    <t>IN0020210137</t>
  </si>
  <si>
    <t>GOI FRB 2034 (30-Oct-2034)</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</si>
  <si>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</si>
  <si>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Primary Benchmark: NIFTY Short Duration Debt Index A-II (Effective April 1, 2024, the benchmark of the scheme is changed from CRISIL Low Duration Debt Index) </t>
  </si>
  <si>
    <t>Franklin India Corporate Debt Fund</t>
  </si>
  <si>
    <t>INE557F08FS6</t>
  </si>
  <si>
    <t>7.40% National Housing Bank (16-Jul-2026) **</t>
  </si>
  <si>
    <t>INE941D07208</t>
  </si>
  <si>
    <t>6.75% Sikka Ports &amp; Terminals Ltd (22-Apr-2026)</t>
  </si>
  <si>
    <t>INE774D07VE1</t>
  </si>
  <si>
    <t>8.25% Mahindra &amp; Mahindra Financial Services Ltd (25-Mar-2027) **</t>
  </si>
  <si>
    <t>INE261F08EF5</t>
  </si>
  <si>
    <t>7.80% National Bank For Agriculture &amp; Rural Development (15-Mar-2027)</t>
  </si>
  <si>
    <t>INE134E08MC7</t>
  </si>
  <si>
    <t>7.77% Power Finance Corporation Ltd (15-Jul-2026)</t>
  </si>
  <si>
    <t>INE756I07EL8</t>
  </si>
  <si>
    <t>8.04% HDB Financial Services Ltd (25-Feb-2026) **</t>
  </si>
  <si>
    <t>INE261F08DO9</t>
  </si>
  <si>
    <t>7.40% National Bank For Agriculture &amp; Rural Development (30-Jan-2026) **</t>
  </si>
  <si>
    <t>INE556F08KB4</t>
  </si>
  <si>
    <t>7.11% Small Industries Development Bank Of India (27-Feb-2026) **</t>
  </si>
  <si>
    <t>INE941D07158</t>
  </si>
  <si>
    <t>7.95% Sikka Ports &amp; Terminals Ltd (28-Oct-2026) **</t>
  </si>
  <si>
    <t>INE134E08JY7</t>
  </si>
  <si>
    <t>9.25% Power Finance Corporation Ltd (25-Sep-2024) **</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</si>
  <si>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</si>
  <si>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</si>
  <si>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</si>
  <si>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</si>
  <si>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</si>
  <si>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https://www.franklintempletonindia.com/download/en-in/latest%20updates/189ea834-ae3f-48eb-9d73-a9cc9cd9317e/franklin-templeton-update-on-reliance-broadcast-july-23-2020-kcg9m1gq-en-in.pdf</t>
  </si>
  <si>
    <t>f) Risk-o-meter</t>
  </si>
  <si>
    <t>Primary Benchmark: Tier-1 Index:  NIFTY Corporate Bond Index A-II (Effective April 1, 2024, the benchmark of the scheme is changed from NIFTY Corporate Bond Index B-III)</t>
  </si>
  <si>
    <t>Franklin India Banking &amp; PSU Debt Fund</t>
  </si>
  <si>
    <t>YTC</t>
  </si>
  <si>
    <t>INE053F07983</t>
  </si>
  <si>
    <t>7.83% Indian Railway Finance Corporation Ltd (19-Mar-2027) **</t>
  </si>
  <si>
    <t>INE556F08KM1</t>
  </si>
  <si>
    <t>7.79% Small Industries Development Bank Of India (14-May-2027) **</t>
  </si>
  <si>
    <t>INE062A08256</t>
  </si>
  <si>
    <t>6.24% State Bank Of India (20-Sep-2030) **</t>
  </si>
  <si>
    <t>INE040A08500</t>
  </si>
  <si>
    <t>8.35% HDFC Bank Ltd (13-May-2026) **</t>
  </si>
  <si>
    <t>INE134E08ML8</t>
  </si>
  <si>
    <t>7.55% Power Finance Corporation Ltd (15-Jul-2026)</t>
  </si>
  <si>
    <t>INE020B08DH2</t>
  </si>
  <si>
    <t>5.81% REC Ltd (31-Dec-2025) **</t>
  </si>
  <si>
    <t>INE040A08823</t>
  </si>
  <si>
    <t>7.77% HDFC Bank Ltd (28-Jun-2027)</t>
  </si>
  <si>
    <t>INE206D08261</t>
  </si>
  <si>
    <t>8.14% Nuclear Power Corporation of India Ltd (25-Mar-2026) **</t>
  </si>
  <si>
    <t>INE053F08312</t>
  </si>
  <si>
    <t>7.41% Indian Railway Finance Corporation Ltd (15-Oct-2026) **</t>
  </si>
  <si>
    <t>INE040A08567</t>
  </si>
  <si>
    <t>7.78% HDFC Bank Ltd (27-Mar-2027) **</t>
  </si>
  <si>
    <t>Primary Benchmark: Nifty Banking &amp; PSU Debt Index A-II (Effective April 1, 2024, the benchmark of the scheme is changed from NIFTY Banking &amp; PSU Debt Index)</t>
  </si>
  <si>
    <t>Franklin India Ultra Short Duration Fund</t>
  </si>
  <si>
    <t>INE261F08DI1</t>
  </si>
  <si>
    <t>5.23% National Bank For Agriculture &amp; Rural Development (31-Jan-2025) **</t>
  </si>
  <si>
    <t>INE556F08JU6</t>
  </si>
  <si>
    <t>5.59% Small Industries Development Bank Of India (21-Feb-2025) **</t>
  </si>
  <si>
    <t>INE514E08EL8</t>
  </si>
  <si>
    <t>8.15% Export-Import Bank Of India (05-Mar-2025)</t>
  </si>
  <si>
    <t>INE556F08JX0</t>
  </si>
  <si>
    <t>5.70% Small Industries Development Bank Of India (28-Mar-2025)</t>
  </si>
  <si>
    <t>INE237A168V8</t>
  </si>
  <si>
    <t>Kotak Mahindra Bank Ltd (29-Jan-2025)</t>
  </si>
  <si>
    <t>INE160A16OI6</t>
  </si>
  <si>
    <t>Punjab National Bank (06-Feb-2025) **</t>
  </si>
  <si>
    <t>INE514E16CH3</t>
  </si>
  <si>
    <t>Export-Import Bank Of India (24-Mar-2025) **</t>
  </si>
  <si>
    <t>INE476A16YC8</t>
  </si>
  <si>
    <t>Canara Bank (27-Mar-2025) **</t>
  </si>
  <si>
    <t>INE860H143M7</t>
  </si>
  <si>
    <t>Aditya Birla Finance Ltd (25-Feb-2025) **@</t>
  </si>
  <si>
    <t>INE824H14QB7</t>
  </si>
  <si>
    <t>Julius Baer Capital (India) Pvt Ltd (27-Feb-2025) **@</t>
  </si>
  <si>
    <t>IN0020200112</t>
  </si>
  <si>
    <t>5.22% GOI 2025 (15-Jun-2025)</t>
  </si>
  <si>
    <t>*** Allotment date for the scheme was August 30, 2024</t>
  </si>
  <si>
    <t xml:space="preserve">Primary Benchmark: Nifty Ultra Short Duration Debt Index A-I </t>
  </si>
  <si>
    <t>Franklin India Government Securities Fund</t>
  </si>
  <si>
    <t>IN002023Z356</t>
  </si>
  <si>
    <t>364 DTB (14-Nov-2024)</t>
  </si>
  <si>
    <t>IN0020230085</t>
  </si>
  <si>
    <t>7.18% GOI 2033 (14-Aug-2033)</t>
  </si>
  <si>
    <t xml:space="preserve">      Growth Option</t>
  </si>
  <si>
    <t xml:space="preserve">      Quarterly IDCW Option</t>
  </si>
  <si>
    <t xml:space="preserve">      Direct Growth Option</t>
  </si>
  <si>
    <t xml:space="preserve">      Direct Quarterly IDCW Option</t>
  </si>
  <si>
    <t xml:space="preserve">Primary Benchmark: NIFTY All Duration G-Sec Index </t>
  </si>
  <si>
    <t>Franklin India Pension Plan</t>
  </si>
  <si>
    <t>INE756I07EI4</t>
  </si>
  <si>
    <t>7.50% HDB Financial Services Ltd (23-Sep-2025) **</t>
  </si>
  <si>
    <t>INE020B08EM0</t>
  </si>
  <si>
    <t>7.64% REC Ltd (30-Jun-2026) **</t>
  </si>
  <si>
    <t>IN0020240050</t>
  </si>
  <si>
    <t>7.04% GOI 2029 (03-Jun-2029)</t>
  </si>
  <si>
    <t>PriMary BenchMark: CRISIL Short Term Debt Hybrid 60+40 Index (Effective August 12, 2024, the benchmark is changed from 40% Nifty 500+60% Crisil Composite Bond Index)</t>
  </si>
  <si>
    <t>Franklin India Debt Hybrid Fund</t>
  </si>
  <si>
    <t>INE403D08116</t>
  </si>
  <si>
    <t>8.70% Bharti Telecom Ltd (21-Nov-2024) **</t>
  </si>
  <si>
    <t>INE950O07420</t>
  </si>
  <si>
    <t>8.20% Mahindra Rural Housing Finance Ltd (30-Jan-2026) **</t>
  </si>
  <si>
    <t>INE121A07QV5</t>
  </si>
  <si>
    <t>8.50% Cholamandalam Investment and Finance Co Ltd (27-Mar-2026) **</t>
  </si>
  <si>
    <t>ICRA AA+</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</si>
  <si>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</si>
  <si>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</si>
  <si>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 Segregated Portfolio 3 - 9.50% Yes Bank Ltd CO 23 Dec 2021</t>
  </si>
  <si>
    <t>Portfolio Statement as on Aug 30, 2024</t>
  </si>
  <si>
    <t>INE528G08352</t>
  </si>
  <si>
    <t>9.50% Yes Bank Ltd (23-Dec-2116) ~~~ $$ **</t>
  </si>
  <si>
    <t>CARE (withdrawn)/ ICRA D (hyb)</t>
  </si>
  <si>
    <t xml:space="preserve"> $$ Indicates securities below investment grade or default</t>
  </si>
  <si>
    <t>~~~ Call option for December 23, 2021 has not been exercised by the issuer as per RBI Regulations and thereby, per SEBI circular dated March 22, 2021, maturity of the security has been moved to 100 years from the date of issuance.</t>
  </si>
  <si>
    <t>c) Main portfolio of the Scheme Franklin India Dynamic Accrual Fund ceased to exist as per Regulation 41(3) of SEBI Mutual Fund Regulations and therefore no separate disclosure is published for the main portfolio</t>
  </si>
  <si>
    <t>Franklin India Short-Term Income Plan (No. of segregated Portfolios in the scheme - 3) - (under winding up) $$$</t>
  </si>
  <si>
    <t xml:space="preserve">      Institutional Plan Growth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</si>
  <si>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</si>
  <si>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The remaining value in the portfolio of the scheme represents FISTIP’s investment in the NCDs of 9.50% Reliance Broadcast Network Ltd (20-JUL-2020) issued by Reliance Broadcast Network Ltd (RBNL). RBNL defaulted on meeting its payment obligation at maturity.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</si>
  <si>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December 31,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</si>
  <si>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</si>
  <si>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</si>
  <si>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</si>
  <si>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</si>
  <si>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k) Risk-o-meter</t>
  </si>
  <si>
    <t xml:space="preserve">Primary Benchmark: CRISIL Short Term Bond Index </t>
  </si>
  <si>
    <t>$$$ This scheme is under winding-up and SBI Funds Management Private Limited has been appointed as the liquidator as per the order of Hon'ble Supreme Court dated February 12, 2021.</t>
  </si>
  <si>
    <t>Franklin India Short Term Income Plan - Segregated Portfolio 3 - 9.50% Yes Bank Ltd CO 23 Dec 2021</t>
  </si>
  <si>
    <t>Franklin India Credit Risk Fund - Segregated Portfolio 3 - 9.50% Yes Bank Ltd CO 23 Dec 2021</t>
  </si>
  <si>
    <t>c) Main portfolio of the Scheme Franklin India Credit Risk Fund ceased to exist as per Regulation 41(3) of SEBI Mutual Fund Regulations and therefore no separate disclosure is published for the main portfolio</t>
  </si>
  <si>
    <t>b) During the month additional instances of fair valuation/deviation from valuation price provided by the valuation agencies</t>
  </si>
  <si>
    <t>d) During the month additional instances of fair valuation/deviation from valuation price provided by the valuation agencies</t>
  </si>
  <si>
    <t xml:space="preserve">b) During the month additional instances of fair valuation/deviation from valuation price provided by the valuation agencies </t>
  </si>
  <si>
    <t>ICICI Prudential Short Term Fund Direct - Growth Plan</t>
  </si>
  <si>
    <t>SBI Short Term Debt Fund Direct - Growth Plan</t>
  </si>
  <si>
    <t>@ Awaiting listing</t>
  </si>
  <si>
    <t>Fair_Valuation_Grasim_Industries_Ltd_August_6_2024</t>
  </si>
  <si>
    <t>Refer below link for rationale of devation under Valuation policy</t>
  </si>
  <si>
    <t>ETF</t>
  </si>
  <si>
    <t>Additional Disclosure Valuation 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</si>
</sst>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0.0000"/>
    <numFmt numFmtId="166" formatCode="#,##0.00%"/>
    <numFmt numFmtId="167" formatCode="#,##0.000"/>
    <numFmt numFmtId="168" formatCode="#,##0.0000_);\(#,##0.0000\)"/>
  </numFmts>
  <fonts count="11"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sz val="9"/>
      <color theme="1"/>
      <name val="Arial"/>
      <family val="2"/>
    </font>
    <font>
      <b/>
      <sz val="8"/>
      <color theme="1"/>
      <name val="Arial"/>
      <family val="2"/>
    </font>
    <font>
      <sz val="8"/>
      <color theme="1"/>
      <name val="Arial"/>
      <family val="2"/>
    </font>
    <font>
      <b/>
      <sz val="9"/>
      <color theme="1"/>
      <name val="Arial"/>
      <family val="2"/>
    </font>
    <font>
      <u/>
      <sz val="11"/>
      <color theme="10"/>
      <name val="Calibri"/>
      <family val="2"/>
      <scheme val="minor"/>
    </font>
    <font>
      <u/>
      <sz val="8"/>
      <color theme="10"/>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9" fillId="0" borderId="0" applyNumberFormat="0" applyFill="0" applyBorder="0" applyAlignment="0" applyProtection="0"/>
  </cellStyleXfs>
  <cellXfs count="94">
    <xf numFmtId="0" fontId="0" fillId="0" borderId="0" xfId="0"/>
    <xf numFmtId="0" fontId="5"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5" fillId="2" borderId="0" xfId="0" applyNumberFormat="1" applyFont="1" applyFill="1"/>
    <xf numFmtId="0" fontId="6" fillId="0" borderId="1" xfId="0" applyFont="1" applyBorder="1" applyAlignment="1">
      <alignment vertical="center"/>
    </xf>
    <xf numFmtId="0" fontId="7" fillId="2" borderId="0" xfId="0" applyFont="1" applyFill="1"/>
    <xf numFmtId="0" fontId="3" fillId="2" borderId="0" xfId="0" applyFont="1" applyFill="1" applyAlignment="1">
      <alignment horizontal="left" vertical="top"/>
    </xf>
    <xf numFmtId="4" fontId="7" fillId="3" borderId="0" xfId="0" applyNumberFormat="1" applyFont="1" applyFill="1"/>
    <xf numFmtId="39" fontId="7" fillId="2" borderId="0" xfId="0" applyNumberFormat="1" applyFont="1" applyFill="1"/>
    <xf numFmtId="39" fontId="7" fillId="3" borderId="0" xfId="0" applyNumberFormat="1" applyFont="1" applyFill="1"/>
    <xf numFmtId="2"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2" borderId="0" xfId="0" applyFont="1" applyFill="1"/>
    <xf numFmtId="39" fontId="6" fillId="3" borderId="0" xfId="0" applyNumberFormat="1" applyFont="1" applyFill="1"/>
    <xf numFmtId="0" fontId="6" fillId="2" borderId="2" xfId="0" applyFont="1" applyFill="1" applyBorder="1"/>
    <xf numFmtId="0" fontId="7" fillId="2" borderId="2" xfId="0" applyFont="1" applyFill="1" applyBorder="1"/>
    <xf numFmtId="39" fontId="7" fillId="2" borderId="2" xfId="0" applyNumberFormat="1" applyFont="1" applyFill="1" applyBorder="1"/>
    <xf numFmtId="39" fontId="7" fillId="3" borderId="2" xfId="0" applyNumberFormat="1" applyFont="1" applyFill="1" applyBorder="1"/>
    <xf numFmtId="0" fontId="6" fillId="2" borderId="3" xfId="0" applyFont="1" applyFill="1" applyBorder="1"/>
    <xf numFmtId="0" fontId="7" fillId="2" borderId="3" xfId="0" applyFont="1" applyFill="1" applyBorder="1"/>
    <xf numFmtId="39" fontId="7" fillId="2" borderId="3" xfId="0" applyNumberFormat="1" applyFont="1" applyFill="1" applyBorder="1"/>
    <xf numFmtId="39" fontId="7" fillId="3" borderId="3" xfId="0" applyNumberFormat="1" applyFont="1" applyFill="1" applyBorder="1"/>
    <xf numFmtId="3" fontId="7" fillId="2" borderId="3" xfId="0" applyNumberFormat="1" applyFont="1" applyFill="1" applyBorder="1"/>
    <xf numFmtId="39" fontId="6" fillId="2" borderId="3" xfId="0" applyNumberFormat="1" applyFont="1" applyFill="1" applyBorder="1"/>
    <xf numFmtId="39" fontId="6" fillId="3" borderId="3" xfId="0" applyNumberFormat="1" applyFont="1" applyFill="1" applyBorder="1"/>
    <xf numFmtId="0" fontId="6" fillId="2" borderId="4" xfId="0" applyFont="1" applyFill="1" applyBorder="1"/>
    <xf numFmtId="39" fontId="6" fillId="2" borderId="4" xfId="0" applyNumberFormat="1" applyFont="1" applyFill="1" applyBorder="1"/>
    <xf numFmtId="39" fontId="6" fillId="3" borderId="4" xfId="0" applyNumberFormat="1" applyFont="1" applyFill="1" applyBorder="1"/>
    <xf numFmtId="0" fontId="6" fillId="2" borderId="0" xfId="0" applyFont="1" applyFill="1" applyAlignment="1">
      <alignment horizontal="right"/>
    </xf>
    <xf numFmtId="165" fontId="7" fillId="2" borderId="0" xfId="0" applyNumberFormat="1" applyFont="1" applyFill="1"/>
    <xf numFmtId="4" fontId="7" fillId="2" borderId="0" xfId="0" applyNumberFormat="1" applyFont="1" applyFill="1"/>
    <xf numFmtId="0" fontId="6" fillId="2" borderId="1" xfId="0" applyFont="1" applyFill="1" applyBorder="1" applyAlignment="1">
      <alignment horizontal="center"/>
    </xf>
    <xf numFmtId="165" fontId="7" fillId="2" borderId="1" xfId="0" applyNumberFormat="1" applyFont="1" applyFill="1" applyBorder="1"/>
    <xf numFmtId="0" fontId="8" fillId="2" borderId="0" xfId="0" applyFont="1" applyFill="1"/>
    <xf numFmtId="0" fontId="6" fillId="0" borderId="5" xfId="0" applyFont="1" applyBorder="1" applyAlignment="1">
      <alignment vertical="center"/>
    </xf>
    <xf numFmtId="0" fontId="6" fillId="0" borderId="5" xfId="0" applyFont="1" applyBorder="1" applyAlignment="1">
      <alignment horizontal="center" vertical="center"/>
    </xf>
    <xf numFmtId="2" fontId="6" fillId="0" borderId="5" xfId="0" applyNumberFormat="1" applyFont="1" applyBorder="1" applyAlignment="1">
      <alignment horizontal="center" vertical="center"/>
    </xf>
    <xf numFmtId="0" fontId="8" fillId="2" borderId="5" xfId="0" applyFont="1" applyFill="1" applyBorder="1"/>
    <xf numFmtId="0" fontId="6" fillId="2" borderId="6" xfId="0" applyFont="1" applyFill="1" applyBorder="1"/>
    <xf numFmtId="0" fontId="7" fillId="2" borderId="6" xfId="0" applyFont="1" applyFill="1" applyBorder="1"/>
    <xf numFmtId="39" fontId="7" fillId="2" borderId="6" xfId="0" applyNumberFormat="1" applyFont="1" applyFill="1" applyBorder="1"/>
    <xf numFmtId="39" fontId="7" fillId="3" borderId="6" xfId="0" applyNumberFormat="1" applyFont="1" applyFill="1" applyBorder="1"/>
    <xf numFmtId="3" fontId="7" fillId="2" borderId="6" xfId="0" applyNumberFormat="1" applyFont="1" applyFill="1" applyBorder="1"/>
    <xf numFmtId="4" fontId="7" fillId="2" borderId="6" xfId="0" applyNumberFormat="1" applyFont="1" applyFill="1" applyBorder="1"/>
    <xf numFmtId="39" fontId="6" fillId="2" borderId="6" xfId="0" applyNumberFormat="1" applyFont="1" applyFill="1" applyBorder="1"/>
    <xf numFmtId="39" fontId="6" fillId="3" borderId="6" xfId="0" applyNumberFormat="1" applyFont="1" applyFill="1" applyBorder="1"/>
    <xf numFmtId="0" fontId="6" fillId="2" borderId="7" xfId="0" applyFont="1" applyFill="1" applyBorder="1"/>
    <xf numFmtId="39" fontId="6" fillId="2" borderId="7" xfId="0" applyNumberFormat="1" applyFont="1" applyFill="1" applyBorder="1"/>
    <xf numFmtId="39" fontId="6" fillId="3" borderId="7" xfId="0" applyNumberFormat="1" applyFont="1" applyFill="1" applyBorder="1"/>
    <xf numFmtId="166" fontId="7" fillId="2" borderId="0" xfId="0" applyNumberFormat="1" applyFont="1" applyFill="1"/>
    <xf numFmtId="2" fontId="6" fillId="0" borderId="1" xfId="0" applyNumberFormat="1" applyFont="1" applyBorder="1" applyAlignment="1">
      <alignment horizontal="center" vertical="center" wrapText="1"/>
    </xf>
    <xf numFmtId="2" fontId="6" fillId="0" borderId="5" xfId="0" applyNumberFormat="1" applyFont="1" applyBorder="1" applyAlignment="1">
      <alignment horizontal="center" vertical="center" wrapText="1"/>
    </xf>
    <xf numFmtId="0" fontId="8" fillId="2" borderId="5" xfId="0" applyFont="1" applyFill="1" applyBorder="1" applyAlignment="1">
      <alignment wrapText="1"/>
    </xf>
    <xf numFmtId="39" fontId="7" fillId="2" borderId="4" xfId="0" applyNumberFormat="1" applyFont="1" applyFill="1" applyBorder="1"/>
    <xf numFmtId="165" fontId="7" fillId="2" borderId="0" xfId="0" applyNumberFormat="1" applyFont="1" applyFill="1" applyAlignment="1">
      <alignment horizontal="right"/>
    </xf>
    <xf numFmtId="39" fontId="6" fillId="2" borderId="0" xfId="0" applyNumberFormat="1" applyFont="1" applyFill="1"/>
    <xf numFmtId="0" fontId="7" fillId="2" borderId="3" xfId="0" applyFont="1" applyFill="1" applyBorder="1" applyAlignment="1">
      <alignment wrapText="1"/>
    </xf>
    <xf numFmtId="39" fontId="6" fillId="0" borderId="6" xfId="0" applyNumberFormat="1" applyFont="1" applyBorder="1"/>
    <xf numFmtId="0" fontId="10" fillId="2" borderId="0" xfId="1" applyFont="1" applyFill="1"/>
    <xf numFmtId="0" fontId="6" fillId="3" borderId="0" xfId="0" applyFont="1" applyFill="1"/>
    <xf numFmtId="0" fontId="10" fillId="3" borderId="0" xfId="1" applyFont="1" applyFill="1"/>
    <xf numFmtId="0" fontId="7" fillId="3" borderId="0" xfId="0" applyFont="1" applyFill="1"/>
    <xf numFmtId="167" fontId="7" fillId="2" borderId="0" xfId="0" applyNumberFormat="1" applyFont="1" applyFill="1"/>
    <xf numFmtId="0" fontId="9" fillId="2" borderId="0" xfId="1" applyFill="1"/>
    <xf numFmtId="168" fontId="7" fillId="2" borderId="3" xfId="0" applyNumberFormat="1" applyFont="1" applyFill="1" applyBorder="1"/>
    <xf numFmtId="167" fontId="7" fillId="2" borderId="0" xfId="0" applyNumberFormat="1" applyFont="1" applyFill="1" applyAlignment="1">
      <alignment horizontal="right"/>
    </xf>
    <xf numFmtId="0" fontId="6" fillId="3" borderId="0" xfId="0" applyFont="1" applyFill="1" applyAlignment="1">
      <alignment vertical="top"/>
    </xf>
    <xf numFmtId="0" fontId="6" fillId="3" borderId="0" xfId="0" applyFont="1" applyFill="1" applyAlignment="1">
      <alignment vertical="top" wrapText="1"/>
    </xf>
    <xf numFmtId="164" fontId="6" fillId="2" borderId="3" xfId="0" applyNumberFormat="1" applyFont="1" applyFill="1" applyBorder="1"/>
    <xf numFmtId="0" fontId="6" fillId="0" borderId="1" xfId="0" applyFont="1" applyBorder="1" applyAlignment="1">
      <alignment horizontal="center" vertical="center" wrapText="1"/>
    </xf>
    <xf numFmtId="0" fontId="6" fillId="2" borderId="0" xfId="0" applyFont="1" applyFill="1" applyAlignment="1">
      <alignment vertical="top" wrapText="1"/>
    </xf>
    <xf numFmtId="0" fontId="7" fillId="2" borderId="0" xfId="0" quotePrefix="1" applyFont="1" applyFill="1"/>
    <xf numFmtId="0" fontId="6" fillId="2" borderId="0" xfId="0" applyFont="1" applyFill="1" applyAlignment="1">
      <alignment horizontal="left" wrapText="1"/>
    </xf>
    <xf numFmtId="0" fontId="9" fillId="2" borderId="0" xfId="1" applyFill="1" applyAlignment="1">
      <alignment horizontal="left"/>
    </xf>
    <xf numFmtId="0" fontId="3" fillId="2" borderId="0" xfId="0" applyFont="1" applyFill="1" applyAlignment="1">
      <alignment horizontal="left"/>
    </xf>
    <xf numFmtId="39" fontId="6" fillId="3" borderId="0" xfId="0" applyNumberFormat="1" applyFont="1" applyFill="1" applyAlignment="1">
      <alignment horizontal="right"/>
    </xf>
    <xf numFmtId="0" fontId="7" fillId="2" borderId="9" xfId="0" applyFont="1" applyFill="1" applyBorder="1"/>
    <xf numFmtId="0" fontId="7" fillId="2" borderId="10" xfId="0" applyFont="1" applyFill="1" applyBorder="1"/>
    <xf numFmtId="0" fontId="4" fillId="4" borderId="8" xfId="0" applyFont="1" applyFill="1" applyBorder="1" applyAlignment="1">
      <alignment horizontal="center" vertical="center" wrapText="1"/>
    </xf>
    <xf numFmtId="0" fontId="4" fillId="4" borderId="0" xfId="0" applyFont="1" applyFill="1" applyAlignment="1">
      <alignment horizontal="center" vertical="center" wrapText="1"/>
    </xf>
    <xf numFmtId="0" fontId="6" fillId="2" borderId="9" xfId="0" applyFont="1" applyFill="1" applyBorder="1"/>
    <xf numFmtId="0" fontId="6" fillId="2" borderId="10" xfId="0" applyFont="1" applyFill="1" applyBorder="1"/>
    <xf numFmtId="0" fontId="6" fillId="2" borderId="0" xfId="0" applyFont="1" applyFill="1" applyAlignment="1">
      <alignment horizontal="left" wrapText="1"/>
    </xf>
    <xf numFmtId="0" fontId="7" fillId="2" borderId="0" xfId="0" applyFont="1" applyFill="1" applyAlignment="1">
      <alignment wrapText="1"/>
    </xf>
    <xf numFmtId="0" fontId="6" fillId="3" borderId="0" xfId="0" applyFont="1" applyFill="1" applyAlignment="1">
      <alignment horizontal="left" wrapText="1"/>
    </xf>
    <xf numFmtId="0" fontId="6" fillId="2" borderId="0" xfId="0" applyFont="1" applyFill="1" applyAlignment="1">
      <alignment wrapText="1"/>
    </xf>
    <xf numFmtId="0" fontId="0" fillId="0" borderId="0" xfId="0" applyAlignment="1">
      <alignment wrapText="1"/>
    </xf>
    <xf numFmtId="0" fontId="7" fillId="2" borderId="0" xfId="0" applyFont="1" applyFill="1" applyAlignment="1">
      <alignment horizontal="left" wrapText="1"/>
    </xf>
    <xf numFmtId="0" fontId="6" fillId="2" borderId="0" xfId="0" applyFont="1" applyFill="1" applyAlignment="1">
      <alignment horizontal="left" vertical="center" wrapText="1"/>
    </xf>
    <xf numFmtId="0" fontId="6" fillId="2" borderId="0" xfId="0" applyFont="1" applyFill="1" applyAlignment="1">
      <alignment horizontal="justify" wrapText="1"/>
    </xf>
    <xf numFmtId="0" fontId="0" fillId="0" borderId="0" xfId="0" applyAlignment="1">
      <alignment horizontal="justify" wrapText="1"/>
    </xf>
    <xf numFmtId="0" fontId="6" fillId="2" borderId="0" xfId="0" applyFont="1" applyFill="1" applyAlignment="1">
      <alignment vertical="top" wrapText="1"/>
    </xf>
  </cellXfs>
  <cellStyles count="2">
    <cellStyle name="Hyperlink" xfId="1" builtinId="8"/>
    <cellStyle name="Normal" xfId="0" builtinId="0"/>
  </cellStyles>
  <dxfs count="91">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8.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7.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7.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2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2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27.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9.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32.jpeg"/><Relationship Id="rId1" Type="http://schemas.openxmlformats.org/officeDocument/2006/relationships/image" Target="../media/image3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3.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3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113</xdr:row>
      <xdr:rowOff>85725</xdr:rowOff>
    </xdr:from>
    <xdr:to>
      <xdr:col>0</xdr:col>
      <xdr:colOff>2266950</xdr:colOff>
      <xdr:row>125</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6525875"/>
          <a:ext cx="22193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129</xdr:row>
      <xdr:rowOff>47625</xdr:rowOff>
    </xdr:from>
    <xdr:to>
      <xdr:col>0</xdr:col>
      <xdr:colOff>2305050</xdr:colOff>
      <xdr:row>140</xdr:row>
      <xdr:rowOff>95250</xdr:rowOff>
    </xdr:to>
    <xdr:pic>
      <xdr:nvPicPr>
        <xdr:cNvPr id="3" name="Picture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8773775"/>
          <a:ext cx="22098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142875</xdr:colOff>
      <xdr:row>133</xdr:row>
      <xdr:rowOff>66675</xdr:rowOff>
    </xdr:from>
    <xdr:to>
      <xdr:col>0</xdr:col>
      <xdr:colOff>2314575</xdr:colOff>
      <xdr:row>144</xdr:row>
      <xdr:rowOff>19050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9364325"/>
          <a:ext cx="21717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118</xdr:row>
      <xdr:rowOff>28575</xdr:rowOff>
    </xdr:from>
    <xdr:to>
      <xdr:col>0</xdr:col>
      <xdr:colOff>2305050</xdr:colOff>
      <xdr:row>128</xdr:row>
      <xdr:rowOff>123825</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7183100"/>
          <a:ext cx="21812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142</xdr:row>
      <xdr:rowOff>0</xdr:rowOff>
    </xdr:from>
    <xdr:to>
      <xdr:col>0</xdr:col>
      <xdr:colOff>2314575</xdr:colOff>
      <xdr:row>153</xdr:row>
      <xdr:rowOff>66675</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0335875"/>
          <a:ext cx="22288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126</xdr:row>
      <xdr:rowOff>28575</xdr:rowOff>
    </xdr:from>
    <xdr:to>
      <xdr:col>0</xdr:col>
      <xdr:colOff>2276475</xdr:colOff>
      <xdr:row>137</xdr:row>
      <xdr:rowOff>66675</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8078450"/>
          <a:ext cx="223837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133</xdr:row>
      <xdr:rowOff>66675</xdr:rowOff>
    </xdr:from>
    <xdr:to>
      <xdr:col>0</xdr:col>
      <xdr:colOff>2314575</xdr:colOff>
      <xdr:row>144</xdr:row>
      <xdr:rowOff>66675</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335625"/>
          <a:ext cx="22383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148</xdr:row>
      <xdr:rowOff>57150</xdr:rowOff>
    </xdr:from>
    <xdr:to>
      <xdr:col>0</xdr:col>
      <xdr:colOff>2314575</xdr:colOff>
      <xdr:row>159</xdr:row>
      <xdr:rowOff>57150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0469225"/>
          <a:ext cx="22193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66675</xdr:colOff>
      <xdr:row>146</xdr:row>
      <xdr:rowOff>123825</xdr:rowOff>
    </xdr:from>
    <xdr:to>
      <xdr:col>0</xdr:col>
      <xdr:colOff>2371725</xdr:colOff>
      <xdr:row>157</xdr:row>
      <xdr:rowOff>0</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0821650"/>
          <a:ext cx="230505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128</xdr:row>
      <xdr:rowOff>95250</xdr:rowOff>
    </xdr:from>
    <xdr:to>
      <xdr:col>0</xdr:col>
      <xdr:colOff>2371725</xdr:colOff>
      <xdr:row>138</xdr:row>
      <xdr:rowOff>114300</xdr:rowOff>
    </xdr:to>
    <xdr:pic>
      <xdr:nvPicPr>
        <xdr:cNvPr id="4" name="Picture 3">
          <a:extLst>
            <a:ext uri="{FF2B5EF4-FFF2-40B4-BE49-F238E27FC236}">
              <a16:creationId xmlns:a16="http://schemas.microsoft.com/office/drawing/2014/main" id="{403AD1E6-4A73-25D5-7C6E-14CCDD5D04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8640425"/>
          <a:ext cx="230505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xdr:colOff>
      <xdr:row>86</xdr:row>
      <xdr:rowOff>57150</xdr:rowOff>
    </xdr:from>
    <xdr:to>
      <xdr:col>0</xdr:col>
      <xdr:colOff>2314575</xdr:colOff>
      <xdr:row>97</xdr:row>
      <xdr:rowOff>123825</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2611100"/>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103</xdr:row>
      <xdr:rowOff>0</xdr:rowOff>
    </xdr:from>
    <xdr:to>
      <xdr:col>0</xdr:col>
      <xdr:colOff>2314575</xdr:colOff>
      <xdr:row>114</xdr:row>
      <xdr:rowOff>66675</xdr:rowOff>
    </xdr:to>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4982825"/>
          <a:ext cx="221932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119</xdr:row>
      <xdr:rowOff>47625</xdr:rowOff>
    </xdr:from>
    <xdr:to>
      <xdr:col>0</xdr:col>
      <xdr:colOff>2305050</xdr:colOff>
      <xdr:row>130</xdr:row>
      <xdr:rowOff>114300</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7316450"/>
          <a:ext cx="221932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76200</xdr:colOff>
      <xdr:row>97</xdr:row>
      <xdr:rowOff>57150</xdr:rowOff>
    </xdr:from>
    <xdr:to>
      <xdr:col>0</xdr:col>
      <xdr:colOff>2343150</xdr:colOff>
      <xdr:row>108</xdr:row>
      <xdr:rowOff>19050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3611225"/>
          <a:ext cx="226695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112</xdr:row>
      <xdr:rowOff>114300</xdr:rowOff>
    </xdr:from>
    <xdr:to>
      <xdr:col>0</xdr:col>
      <xdr:colOff>2343150</xdr:colOff>
      <xdr:row>124</xdr:row>
      <xdr:rowOff>57150</xdr:rowOff>
    </xdr:to>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5811500"/>
          <a:ext cx="226695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129</xdr:row>
      <xdr:rowOff>76200</xdr:rowOff>
    </xdr:from>
    <xdr:to>
      <xdr:col>0</xdr:col>
      <xdr:colOff>2343150</xdr:colOff>
      <xdr:row>141</xdr:row>
      <xdr:rowOff>19050</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202275"/>
          <a:ext cx="226695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95250</xdr:colOff>
      <xdr:row>73</xdr:row>
      <xdr:rowOff>0</xdr:rowOff>
    </xdr:from>
    <xdr:to>
      <xdr:col>0</xdr:col>
      <xdr:colOff>2305050</xdr:colOff>
      <xdr:row>84</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982450"/>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89</xdr:row>
      <xdr:rowOff>0</xdr:rowOff>
    </xdr:from>
    <xdr:to>
      <xdr:col>0</xdr:col>
      <xdr:colOff>2305050</xdr:colOff>
      <xdr:row>100</xdr:row>
      <xdr:rowOff>0</xdr:rowOff>
    </xdr:to>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268450"/>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66675</xdr:colOff>
      <xdr:row>131</xdr:row>
      <xdr:rowOff>0</xdr:rowOff>
    </xdr:from>
    <xdr:to>
      <xdr:col>0</xdr:col>
      <xdr:colOff>2314575</xdr:colOff>
      <xdr:row>142</xdr:row>
      <xdr:rowOff>66675</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411950"/>
          <a:ext cx="22479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147</xdr:row>
      <xdr:rowOff>0</xdr:rowOff>
    </xdr:from>
    <xdr:to>
      <xdr:col>0</xdr:col>
      <xdr:colOff>2314575</xdr:colOff>
      <xdr:row>158</xdr:row>
      <xdr:rowOff>66675</xdr:rowOff>
    </xdr:to>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1697950"/>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131</xdr:row>
      <xdr:rowOff>0</xdr:rowOff>
    </xdr:from>
    <xdr:to>
      <xdr:col>0</xdr:col>
      <xdr:colOff>2314575</xdr:colOff>
      <xdr:row>142</xdr:row>
      <xdr:rowOff>66675</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411950"/>
          <a:ext cx="22479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147</xdr:row>
      <xdr:rowOff>0</xdr:rowOff>
    </xdr:from>
    <xdr:to>
      <xdr:col>0</xdr:col>
      <xdr:colOff>2314575</xdr:colOff>
      <xdr:row>158</xdr:row>
      <xdr:rowOff>66675</xdr:rowOff>
    </xdr:to>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1697950"/>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95250</xdr:colOff>
      <xdr:row>121</xdr:row>
      <xdr:rowOff>0</xdr:rowOff>
    </xdr:from>
    <xdr:to>
      <xdr:col>0</xdr:col>
      <xdr:colOff>2305050</xdr:colOff>
      <xdr:row>132</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6983075"/>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137</xdr:row>
      <xdr:rowOff>0</xdr:rowOff>
    </xdr:from>
    <xdr:to>
      <xdr:col>0</xdr:col>
      <xdr:colOff>2305050</xdr:colOff>
      <xdr:row>148</xdr:row>
      <xdr:rowOff>0</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19269075"/>
          <a:ext cx="22383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95250</xdr:colOff>
      <xdr:row>101</xdr:row>
      <xdr:rowOff>0</xdr:rowOff>
    </xdr:from>
    <xdr:to>
      <xdr:col>0</xdr:col>
      <xdr:colOff>2305050</xdr:colOff>
      <xdr:row>112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5125700"/>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117</xdr:row>
      <xdr:rowOff>0</xdr:rowOff>
    </xdr:from>
    <xdr:to>
      <xdr:col>0</xdr:col>
      <xdr:colOff>2305050</xdr:colOff>
      <xdr:row>128</xdr:row>
      <xdr:rowOff>0</xdr:rowOff>
    </xdr:to>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7411700"/>
          <a:ext cx="22193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63</xdr:row>
      <xdr:rowOff>76200</xdr:rowOff>
    </xdr:from>
    <xdr:to>
      <xdr:col>1</xdr:col>
      <xdr:colOff>133350</xdr:colOff>
      <xdr:row>74</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9372600"/>
          <a:ext cx="23526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47</xdr:row>
      <xdr:rowOff>76200</xdr:rowOff>
    </xdr:from>
    <xdr:to>
      <xdr:col>1</xdr:col>
      <xdr:colOff>133350</xdr:colOff>
      <xdr:row>58</xdr:row>
      <xdr:rowOff>104775</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086600"/>
          <a:ext cx="234315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95250</xdr:colOff>
      <xdr:row>101</xdr:row>
      <xdr:rowOff>0</xdr:rowOff>
    </xdr:from>
    <xdr:to>
      <xdr:col>0</xdr:col>
      <xdr:colOff>2305050</xdr:colOff>
      <xdr:row>112</xdr:row>
      <xdr:rowOff>0</xdr:rowOff>
    </xdr:to>
    <xdr:pic>
      <xdr:nvPicPr>
        <xdr:cNvPr id="2" name="Picture 1">
          <a:extLst>
            <a:ext uri="{FF2B5EF4-FFF2-40B4-BE49-F238E27FC236}">
              <a16:creationId xmlns:a16="http://schemas.microsoft.com/office/drawing/2014/main" id="{7A6CACFA-3491-485E-B907-CE1AF5BB58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553825"/>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117</xdr:row>
      <xdr:rowOff>0</xdr:rowOff>
    </xdr:from>
    <xdr:to>
      <xdr:col>0</xdr:col>
      <xdr:colOff>2305050</xdr:colOff>
      <xdr:row>128</xdr:row>
      <xdr:rowOff>0</xdr:rowOff>
    </xdr:to>
    <xdr:pic>
      <xdr:nvPicPr>
        <xdr:cNvPr id="3" name="Picture 2">
          <a:extLst>
            <a:ext uri="{FF2B5EF4-FFF2-40B4-BE49-F238E27FC236}">
              <a16:creationId xmlns:a16="http://schemas.microsoft.com/office/drawing/2014/main" id="{27EF168A-AA42-46C7-9132-F03F1F1A66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3839825"/>
          <a:ext cx="22193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85725</xdr:colOff>
      <xdr:row>67</xdr:row>
      <xdr:rowOff>0</xdr:rowOff>
    </xdr:from>
    <xdr:to>
      <xdr:col>0</xdr:col>
      <xdr:colOff>2314575</xdr:colOff>
      <xdr:row>78</xdr:row>
      <xdr:rowOff>57150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9410700"/>
          <a:ext cx="222885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83</xdr:row>
      <xdr:rowOff>0</xdr:rowOff>
    </xdr:from>
    <xdr:to>
      <xdr:col>0</xdr:col>
      <xdr:colOff>2314575</xdr:colOff>
      <xdr:row>94</xdr:row>
      <xdr:rowOff>57150</xdr:rowOff>
    </xdr:to>
    <xdr:pic>
      <xdr:nvPicPr>
        <xdr:cNvPr id="3" name="Picture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1696700"/>
          <a:ext cx="22383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104775</xdr:colOff>
      <xdr:row>104</xdr:row>
      <xdr:rowOff>0</xdr:rowOff>
    </xdr:from>
    <xdr:to>
      <xdr:col>0</xdr:col>
      <xdr:colOff>2305050</xdr:colOff>
      <xdr:row>115</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4982825"/>
          <a:ext cx="22002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120</xdr:row>
      <xdr:rowOff>0</xdr:rowOff>
    </xdr:from>
    <xdr:to>
      <xdr:col>0</xdr:col>
      <xdr:colOff>2305050</xdr:colOff>
      <xdr:row>131</xdr:row>
      <xdr:rowOff>0</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268825"/>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95250</xdr:colOff>
      <xdr:row>91</xdr:row>
      <xdr:rowOff>0</xdr:rowOff>
    </xdr:from>
    <xdr:to>
      <xdr:col>0</xdr:col>
      <xdr:colOff>2305050</xdr:colOff>
      <xdr:row>102</xdr:row>
      <xdr:rowOff>57150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3839825"/>
          <a:ext cx="220980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107</xdr:row>
      <xdr:rowOff>0</xdr:rowOff>
    </xdr:from>
    <xdr:to>
      <xdr:col>0</xdr:col>
      <xdr:colOff>2305050</xdr:colOff>
      <xdr:row>118</xdr:row>
      <xdr:rowOff>57150</xdr:rowOff>
    </xdr:to>
    <xdr:pic>
      <xdr:nvPicPr>
        <xdr:cNvPr id="3" name="Picture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6125825"/>
          <a:ext cx="220980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133350</xdr:colOff>
      <xdr:row>85</xdr:row>
      <xdr:rowOff>0</xdr:rowOff>
    </xdr:from>
    <xdr:to>
      <xdr:col>0</xdr:col>
      <xdr:colOff>2343150</xdr:colOff>
      <xdr:row>96</xdr:row>
      <xdr:rowOff>66675</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2553950"/>
          <a:ext cx="22098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100</xdr:row>
      <xdr:rowOff>114300</xdr:rowOff>
    </xdr:from>
    <xdr:to>
      <xdr:col>0</xdr:col>
      <xdr:colOff>2324100</xdr:colOff>
      <xdr:row>112</xdr:row>
      <xdr:rowOff>47625</xdr:rowOff>
    </xdr:to>
    <xdr:pic>
      <xdr:nvPicPr>
        <xdr:cNvPr id="3" name="Picture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4811375"/>
          <a:ext cx="2200275"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76200</xdr:colOff>
      <xdr:row>76</xdr:row>
      <xdr:rowOff>0</xdr:rowOff>
    </xdr:from>
    <xdr:to>
      <xdr:col>0</xdr:col>
      <xdr:colOff>2314575</xdr:colOff>
      <xdr:row>87</xdr:row>
      <xdr:rowOff>66675</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1268075"/>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92</xdr:row>
      <xdr:rowOff>0</xdr:rowOff>
    </xdr:from>
    <xdr:to>
      <xdr:col>0</xdr:col>
      <xdr:colOff>2314575</xdr:colOff>
      <xdr:row>103</xdr:row>
      <xdr:rowOff>66675</xdr:rowOff>
    </xdr:to>
    <xdr:pic>
      <xdr:nvPicPr>
        <xdr:cNvPr id="3" name="Picture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3554075"/>
          <a:ext cx="22288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76200</xdr:colOff>
      <xdr:row>86</xdr:row>
      <xdr:rowOff>0</xdr:rowOff>
    </xdr:from>
    <xdr:to>
      <xdr:col>0</xdr:col>
      <xdr:colOff>2247900</xdr:colOff>
      <xdr:row>97</xdr:row>
      <xdr:rowOff>9525</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2696825"/>
          <a:ext cx="217170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102</xdr:row>
      <xdr:rowOff>0</xdr:rowOff>
    </xdr:from>
    <xdr:to>
      <xdr:col>0</xdr:col>
      <xdr:colOff>2266950</xdr:colOff>
      <xdr:row>113</xdr:row>
      <xdr:rowOff>9525</xdr:rowOff>
    </xdr:to>
    <xdr:pic>
      <xdr:nvPicPr>
        <xdr:cNvPr id="3" name="Picture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982825"/>
          <a:ext cx="217170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104775</xdr:colOff>
      <xdr:row>87</xdr:row>
      <xdr:rowOff>0</xdr:rowOff>
    </xdr:from>
    <xdr:to>
      <xdr:col>0</xdr:col>
      <xdr:colOff>2314575</xdr:colOff>
      <xdr:row>98</xdr:row>
      <xdr:rowOff>57150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2982575"/>
          <a:ext cx="220980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103</xdr:row>
      <xdr:rowOff>0</xdr:rowOff>
    </xdr:from>
    <xdr:to>
      <xdr:col>0</xdr:col>
      <xdr:colOff>2314575</xdr:colOff>
      <xdr:row>114</xdr:row>
      <xdr:rowOff>66675</xdr:rowOff>
    </xdr:to>
    <xdr:pic>
      <xdr:nvPicPr>
        <xdr:cNvPr id="3" name="Picture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5268575"/>
          <a:ext cx="22098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76200</xdr:colOff>
      <xdr:row>98</xdr:row>
      <xdr:rowOff>0</xdr:rowOff>
    </xdr:from>
    <xdr:to>
      <xdr:col>0</xdr:col>
      <xdr:colOff>2314575</xdr:colOff>
      <xdr:row>109</xdr:row>
      <xdr:rowOff>66675</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3839825"/>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114</xdr:row>
      <xdr:rowOff>0</xdr:rowOff>
    </xdr:from>
    <xdr:to>
      <xdr:col>0</xdr:col>
      <xdr:colOff>2314575</xdr:colOff>
      <xdr:row>125</xdr:row>
      <xdr:rowOff>66675</xdr:rowOff>
    </xdr:to>
    <xdr:pic>
      <xdr:nvPicPr>
        <xdr:cNvPr id="3" name="Picture 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125825"/>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104775</xdr:colOff>
      <xdr:row>34</xdr:row>
      <xdr:rowOff>0</xdr:rowOff>
    </xdr:from>
    <xdr:to>
      <xdr:col>1</xdr:col>
      <xdr:colOff>76200</xdr:colOff>
      <xdr:row>45</xdr:row>
      <xdr:rowOff>66675</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5124450"/>
          <a:ext cx="22669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50</xdr:row>
      <xdr:rowOff>0</xdr:rowOff>
    </xdr:from>
    <xdr:to>
      <xdr:col>1</xdr:col>
      <xdr:colOff>66675</xdr:colOff>
      <xdr:row>61</xdr:row>
      <xdr:rowOff>66675</xdr:rowOff>
    </xdr:to>
    <xdr:pic>
      <xdr:nvPicPr>
        <xdr:cNvPr id="3" name="Picture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410450"/>
          <a:ext cx="22669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99</xdr:row>
      <xdr:rowOff>85725</xdr:rowOff>
    </xdr:from>
    <xdr:to>
      <xdr:col>0</xdr:col>
      <xdr:colOff>2257425</xdr:colOff>
      <xdr:row>110</xdr:row>
      <xdr:rowOff>76200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4525625"/>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117</xdr:row>
      <xdr:rowOff>85725</xdr:rowOff>
    </xdr:from>
    <xdr:to>
      <xdr:col>0</xdr:col>
      <xdr:colOff>2257425</xdr:colOff>
      <xdr:row>128</xdr:row>
      <xdr:rowOff>76200</xdr:rowOff>
    </xdr:to>
    <xdr:pic>
      <xdr:nvPicPr>
        <xdr:cNvPr id="3" name="Picture 4">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7097375"/>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95250</xdr:colOff>
      <xdr:row>50</xdr:row>
      <xdr:rowOff>0</xdr:rowOff>
    </xdr:from>
    <xdr:to>
      <xdr:col>1</xdr:col>
      <xdr:colOff>66675</xdr:colOff>
      <xdr:row>61</xdr:row>
      <xdr:rowOff>66675</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410450"/>
          <a:ext cx="22669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34</xdr:row>
      <xdr:rowOff>0</xdr:rowOff>
    </xdr:from>
    <xdr:to>
      <xdr:col>0</xdr:col>
      <xdr:colOff>2266950</xdr:colOff>
      <xdr:row>45</xdr:row>
      <xdr:rowOff>0</xdr:rowOff>
    </xdr:to>
    <xdr:pic>
      <xdr:nvPicPr>
        <xdr:cNvPr id="3" name="Picture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5124450"/>
          <a:ext cx="21812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85725</xdr:colOff>
      <xdr:row>45</xdr:row>
      <xdr:rowOff>47625</xdr:rowOff>
    </xdr:from>
    <xdr:to>
      <xdr:col>0</xdr:col>
      <xdr:colOff>2181225</xdr:colOff>
      <xdr:row>55</xdr:row>
      <xdr:rowOff>104775</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648450"/>
          <a:ext cx="20955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61</xdr:row>
      <xdr:rowOff>85725</xdr:rowOff>
    </xdr:from>
    <xdr:to>
      <xdr:col>1</xdr:col>
      <xdr:colOff>28575</xdr:colOff>
      <xdr:row>72</xdr:row>
      <xdr:rowOff>47625</xdr:rowOff>
    </xdr:to>
    <xdr:pic>
      <xdr:nvPicPr>
        <xdr:cNvPr id="3" name="Picture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8972550"/>
          <a:ext cx="226695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76200</xdr:colOff>
      <xdr:row>60</xdr:row>
      <xdr:rowOff>123825</xdr:rowOff>
    </xdr:from>
    <xdr:to>
      <xdr:col>0</xdr:col>
      <xdr:colOff>2171700</xdr:colOff>
      <xdr:row>71</xdr:row>
      <xdr:rowOff>47625</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9439275"/>
          <a:ext cx="20955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45</xdr:row>
      <xdr:rowOff>38100</xdr:rowOff>
    </xdr:from>
    <xdr:to>
      <xdr:col>0</xdr:col>
      <xdr:colOff>2171700</xdr:colOff>
      <xdr:row>55</xdr:row>
      <xdr:rowOff>85725</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210425"/>
          <a:ext cx="20955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69850</xdr:colOff>
      <xdr:row>47</xdr:row>
      <xdr:rowOff>82550</xdr:rowOff>
    </xdr:from>
    <xdr:to>
      <xdr:col>0</xdr:col>
      <xdr:colOff>2406650</xdr:colOff>
      <xdr:row>59</xdr:row>
      <xdr:rowOff>50800</xdr:rowOff>
    </xdr:to>
    <xdr:pic>
      <xdr:nvPicPr>
        <xdr:cNvPr id="2" name="Picture 1">
          <a:extLst>
            <a:ext uri="{FF2B5EF4-FFF2-40B4-BE49-F238E27FC236}">
              <a16:creationId xmlns:a16="http://schemas.microsoft.com/office/drawing/2014/main" id="{00000000-0008-0000-0B00-000001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850" y="9283700"/>
          <a:ext cx="2336800" cy="168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88900</xdr:colOff>
      <xdr:row>63</xdr:row>
      <xdr:rowOff>41275</xdr:rowOff>
    </xdr:from>
    <xdr:to>
      <xdr:col>0</xdr:col>
      <xdr:colOff>2374900</xdr:colOff>
      <xdr:row>74</xdr:row>
      <xdr:rowOff>111125</xdr:rowOff>
    </xdr:to>
    <xdr:pic>
      <xdr:nvPicPr>
        <xdr:cNvPr id="3" name="Picture 2">
          <a:extLst>
            <a:ext uri="{FF2B5EF4-FFF2-40B4-BE49-F238E27FC236}">
              <a16:creationId xmlns:a16="http://schemas.microsoft.com/office/drawing/2014/main" id="{B8E5688E-F15B-4878-AD3B-C94E4849B1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900" y="11528425"/>
          <a:ext cx="2286000" cy="164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55</xdr:row>
      <xdr:rowOff>85725</xdr:rowOff>
    </xdr:from>
    <xdr:to>
      <xdr:col>0</xdr:col>
      <xdr:colOff>2257425</xdr:colOff>
      <xdr:row>66</xdr:row>
      <xdr:rowOff>76200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572500"/>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71</xdr:row>
      <xdr:rowOff>123825</xdr:rowOff>
    </xdr:from>
    <xdr:to>
      <xdr:col>0</xdr:col>
      <xdr:colOff>2257425</xdr:colOff>
      <xdr:row>82</xdr:row>
      <xdr:rowOff>114300</xdr:rowOff>
    </xdr:to>
    <xdr:pic>
      <xdr:nvPicPr>
        <xdr:cNvPr id="3" name="Picture 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0896600"/>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104</xdr:row>
      <xdr:rowOff>95250</xdr:rowOff>
    </xdr:from>
    <xdr:to>
      <xdr:col>0</xdr:col>
      <xdr:colOff>2314575</xdr:colOff>
      <xdr:row>116</xdr:row>
      <xdr:rowOff>9525</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5630525"/>
          <a:ext cx="22383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88</xdr:row>
      <xdr:rowOff>66675</xdr:rowOff>
    </xdr:from>
    <xdr:to>
      <xdr:col>0</xdr:col>
      <xdr:colOff>2324100</xdr:colOff>
      <xdr:row>99</xdr:row>
      <xdr:rowOff>104775</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3315950"/>
          <a:ext cx="223837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88</xdr:row>
      <xdr:rowOff>57150</xdr:rowOff>
    </xdr:from>
    <xdr:to>
      <xdr:col>0</xdr:col>
      <xdr:colOff>2314575</xdr:colOff>
      <xdr:row>99</xdr:row>
      <xdr:rowOff>47625</xdr:rowOff>
    </xdr:to>
    <xdr:pic>
      <xdr:nvPicPr>
        <xdr:cNvPr id="2" name="Picture 3">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3306425"/>
          <a:ext cx="221932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72</xdr:row>
      <xdr:rowOff>85725</xdr:rowOff>
    </xdr:from>
    <xdr:to>
      <xdr:col>0</xdr:col>
      <xdr:colOff>2333625</xdr:colOff>
      <xdr:row>84</xdr:row>
      <xdr:rowOff>0</xdr:rowOff>
    </xdr:to>
    <xdr:pic>
      <xdr:nvPicPr>
        <xdr:cNvPr id="3" name="Picture 4">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1049000"/>
          <a:ext cx="22383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79</xdr:row>
      <xdr:rowOff>57150</xdr:rowOff>
    </xdr:from>
    <xdr:to>
      <xdr:col>0</xdr:col>
      <xdr:colOff>2320925</xdr:colOff>
      <xdr:row>90</xdr:row>
      <xdr:rowOff>53975</xdr:rowOff>
    </xdr:to>
    <xdr:pic>
      <xdr:nvPicPr>
        <xdr:cNvPr id="2" name="Picture 3">
          <a:extLst>
            <a:ext uri="{FF2B5EF4-FFF2-40B4-BE49-F238E27FC236}">
              <a16:creationId xmlns:a16="http://schemas.microsoft.com/office/drawing/2014/main" id="{AD6375E8-25CA-4834-B229-857F89B78B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972925"/>
          <a:ext cx="2225675" cy="156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69850</xdr:colOff>
      <xdr:row>63</xdr:row>
      <xdr:rowOff>133350</xdr:rowOff>
    </xdr:from>
    <xdr:to>
      <xdr:col>0</xdr:col>
      <xdr:colOff>2279650</xdr:colOff>
      <xdr:row>74</xdr:row>
      <xdr:rowOff>117475</xdr:rowOff>
    </xdr:to>
    <xdr:pic>
      <xdr:nvPicPr>
        <xdr:cNvPr id="3" name="Picture 2">
          <a:extLst>
            <a:ext uri="{FF2B5EF4-FFF2-40B4-BE49-F238E27FC236}">
              <a16:creationId xmlns:a16="http://schemas.microsoft.com/office/drawing/2014/main" id="{8F13062A-4C7B-4063-8031-2D8700F720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850" y="9763125"/>
          <a:ext cx="2209800" cy="155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63</xdr:row>
      <xdr:rowOff>95250</xdr:rowOff>
    </xdr:from>
    <xdr:to>
      <xdr:col>1</xdr:col>
      <xdr:colOff>9525</xdr:colOff>
      <xdr:row>75</xdr:row>
      <xdr:rowOff>9525</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9725025"/>
          <a:ext cx="22193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88900</xdr:colOff>
      <xdr:row>47</xdr:row>
      <xdr:rowOff>88900</xdr:rowOff>
    </xdr:from>
    <xdr:to>
      <xdr:col>1</xdr:col>
      <xdr:colOff>0</xdr:colOff>
      <xdr:row>58</xdr:row>
      <xdr:rowOff>73025</xdr:rowOff>
    </xdr:to>
    <xdr:pic>
      <xdr:nvPicPr>
        <xdr:cNvPr id="3" name="Picture 2">
          <a:extLst>
            <a:ext uri="{FF2B5EF4-FFF2-40B4-BE49-F238E27FC236}">
              <a16:creationId xmlns:a16="http://schemas.microsoft.com/office/drawing/2014/main" id="{9EAC6639-A16A-48B3-8EF7-BC17FC02B2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900" y="7432675"/>
          <a:ext cx="2206625" cy="155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122</xdr:row>
      <xdr:rowOff>104775</xdr:rowOff>
    </xdr:from>
    <xdr:to>
      <xdr:col>0</xdr:col>
      <xdr:colOff>2381250</xdr:colOff>
      <xdr:row>133</xdr:row>
      <xdr:rowOff>76200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7830800"/>
          <a:ext cx="231457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69850</xdr:colOff>
      <xdr:row>107</xdr:row>
      <xdr:rowOff>0</xdr:rowOff>
    </xdr:from>
    <xdr:to>
      <xdr:col>0</xdr:col>
      <xdr:colOff>2381250</xdr:colOff>
      <xdr:row>117</xdr:row>
      <xdr:rowOff>114300</xdr:rowOff>
    </xdr:to>
    <xdr:pic>
      <xdr:nvPicPr>
        <xdr:cNvPr id="3" name="Picture 2">
          <a:extLst>
            <a:ext uri="{FF2B5EF4-FFF2-40B4-BE49-F238E27FC236}">
              <a16:creationId xmlns:a16="http://schemas.microsoft.com/office/drawing/2014/main" id="{B14572BF-1560-7FE0-EFFA-D0E4DC3576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850" y="15582900"/>
          <a:ext cx="231140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franklintempletonindia.com/downloadsServlet/pdf/product-labels-jg9o5k7l"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franklintempletonindia.com/download/en-in/valuation-policy/f5b41266-40b4-4c9f-9aa8-c9cef9e3ecd2/additional-disclosure-valuation-policy-ixahxj0q-en-in.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franklintempletonindia.com/download/en-in/valuation-policy/ba4e59f2-53ec-4a49-a6b8-7454d998ea42/Fair_Valuation_Grasim_Industries_Ltd_August_6_2024.pdf" TargetMode="External"/><Relationship Id="rId1" Type="http://schemas.openxmlformats.org/officeDocument/2006/relationships/hyperlink" Target="https://www.franklintempletonindia.com/downloadsServlet/pdf/product-labels-jg9o5k7l"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ranklintempletonindia.com/downloadsServlet/pdf/product-labels-jg9o5k7l"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download/en-in/valuation-policy/f5b41266-40b4-4c9f-9aa8-c9cef9e3ecd2/additional-disclosure-valuation-policy-ixahxj0q-en-in.pd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en-in/valuation-policy/f5b41266-40b4-4c9f-9aa8-c9cef9e3ecd2/additional-disclosure-valuation-policy-ixahxj0q-en-in.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franklintempletonindia.com/download/en-in/valuation-policy/f5b41266-40b4-4c9f-9aa8-c9cef9e3ecd2/additional-disclosure-valuation-policy-ixahxj0q-en-in.pdf" TargetMode="External"/><Relationship Id="rId1" Type="http://schemas.openxmlformats.org/officeDocument/2006/relationships/hyperlink" Target="https://www.franklintempletonindia.com/download/en-in/valuation-policy/ba4e59f2-53ec-4a49-a6b8-7454d998ea42/Fair_Valuation_Grasim_Industries_Ltd_August_6_2024.pdf"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downloadsServlet/pdf/product-labels-jg9o5k7l"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franklintempletonindia.com/download/en-in/valuation-policy/f5b41266-40b4-4c9f-9aa8-c9cef9e3ecd2/additional-disclosure-valuation-policy-ixahxj0q-en-in.pdf" TargetMode="External"/><Relationship Id="rId1" Type="http://schemas.openxmlformats.org/officeDocument/2006/relationships/hyperlink" Target="https://www.franklintempletonindia.com/download/en-in/valuation-policy/ba4e59f2-53ec-4a49-a6b8-7454d998ea42/Fair_Valuation_Grasim_Industries_Ltd_August_6_2024.pdf" TargetMode="Externa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downloadsServlet/pdf/product-labels-jg9o5k7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 Id="rId4"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64"/>
  <sheetViews>
    <sheetView tabSelected="1" workbookViewId="0">
      <selection sqref="A1:G1"/>
    </sheetView>
  </sheetViews>
  <sheetFormatPr defaultColWidth="9.08984375" defaultRowHeight="10" x14ac:dyDescent="0.2"/>
  <cols>
    <col min="1" max="1" width="38.6328125" style="7" bestFit="1" customWidth="1"/>
    <col min="2" max="2" width="48.6328125" style="7" bestFit="1" customWidth="1"/>
    <col min="3" max="3" width="24.6328125" style="7" bestFit="1" customWidth="1"/>
    <col min="4" max="4" width="15.54296875" style="7" bestFit="1" customWidth="1"/>
    <col min="5" max="5" width="31.90625" style="10" customWidth="1"/>
    <col min="6" max="6" width="13.54296875" style="11" bestFit="1" customWidth="1"/>
    <col min="7" max="7" width="4.54296875" style="10" bestFit="1" customWidth="1"/>
    <col min="8" max="16384" width="9.08984375" style="7"/>
  </cols>
  <sheetData>
    <row r="1" spans="1:9" s="1" customFormat="1" ht="14" x14ac:dyDescent="0.25">
      <c r="A1" s="80" t="s">
        <v>899</v>
      </c>
      <c r="B1" s="81"/>
      <c r="C1" s="81"/>
      <c r="D1" s="81"/>
      <c r="E1" s="81"/>
      <c r="F1" s="81"/>
      <c r="G1" s="81"/>
    </row>
    <row r="2" spans="1:9" s="1" customFormat="1" ht="11.5" x14ac:dyDescent="0.25">
      <c r="E2" s="5"/>
      <c r="F2" s="9"/>
      <c r="G2" s="10"/>
    </row>
    <row r="3" spans="1:9" s="1" customFormat="1" ht="11.5" x14ac:dyDescent="0.25">
      <c r="A3" s="8" t="s">
        <v>7</v>
      </c>
      <c r="B3" s="2"/>
      <c r="C3" s="3"/>
      <c r="D3" s="3"/>
      <c r="E3" s="4"/>
      <c r="F3" s="9"/>
      <c r="G3" s="10"/>
    </row>
    <row r="4" spans="1:9" s="1" customFormat="1" ht="29.25" customHeight="1" x14ac:dyDescent="0.25">
      <c r="A4" s="6" t="s">
        <v>2</v>
      </c>
      <c r="B4" s="6" t="s">
        <v>0</v>
      </c>
      <c r="C4" s="13" t="s">
        <v>36</v>
      </c>
      <c r="D4" s="13" t="s">
        <v>1</v>
      </c>
      <c r="E4" s="52" t="s">
        <v>6</v>
      </c>
      <c r="F4" s="12" t="s">
        <v>3</v>
      </c>
      <c r="G4" s="12" t="s">
        <v>5</v>
      </c>
    </row>
    <row r="5" spans="1:9" ht="10.5" x14ac:dyDescent="0.25">
      <c r="A5" s="16" t="s">
        <v>24</v>
      </c>
      <c r="B5" s="17"/>
      <c r="C5" s="17"/>
      <c r="D5" s="17"/>
      <c r="E5" s="18"/>
      <c r="F5" s="19"/>
      <c r="G5" s="18"/>
    </row>
    <row r="6" spans="1:9" ht="10.5" x14ac:dyDescent="0.25">
      <c r="A6" s="20" t="s">
        <v>25</v>
      </c>
      <c r="B6" s="21"/>
      <c r="C6" s="21"/>
      <c r="D6" s="21"/>
      <c r="E6" s="22"/>
      <c r="F6" s="23"/>
      <c r="G6" s="22"/>
    </row>
    <row r="7" spans="1:9" x14ac:dyDescent="0.2">
      <c r="A7" s="21" t="s">
        <v>900</v>
      </c>
      <c r="B7" s="21" t="s">
        <v>901</v>
      </c>
      <c r="C7" s="21" t="s">
        <v>65</v>
      </c>
      <c r="D7" s="24">
        <v>10000</v>
      </c>
      <c r="E7" s="22">
        <v>10402.998630100001</v>
      </c>
      <c r="F7" s="23">
        <v>3.8017662370330099</v>
      </c>
      <c r="G7" s="22">
        <v>7.7595999999999998</v>
      </c>
    </row>
    <row r="8" spans="1:9" x14ac:dyDescent="0.2">
      <c r="A8" s="21" t="s">
        <v>902</v>
      </c>
      <c r="B8" s="21" t="s">
        <v>903</v>
      </c>
      <c r="C8" s="21" t="s">
        <v>98</v>
      </c>
      <c r="D8" s="24">
        <v>7500</v>
      </c>
      <c r="E8" s="22">
        <v>7801.5560959000004</v>
      </c>
      <c r="F8" s="23">
        <v>2.8510714666340999</v>
      </c>
      <c r="G8" s="22">
        <v>7.5350000000000001</v>
      </c>
    </row>
    <row r="9" spans="1:9" x14ac:dyDescent="0.2">
      <c r="A9" s="21" t="s">
        <v>904</v>
      </c>
      <c r="B9" s="21" t="s">
        <v>905</v>
      </c>
      <c r="C9" s="21" t="s">
        <v>26</v>
      </c>
      <c r="D9" s="24">
        <v>5000</v>
      </c>
      <c r="E9" s="22">
        <v>5358.2086066000002</v>
      </c>
      <c r="F9" s="23">
        <v>1.9581523843145801</v>
      </c>
      <c r="G9" s="22">
        <v>7.2450000000000001</v>
      </c>
    </row>
    <row r="10" spans="1:9" x14ac:dyDescent="0.2">
      <c r="A10" s="21" t="s">
        <v>906</v>
      </c>
      <c r="B10" s="21" t="s">
        <v>907</v>
      </c>
      <c r="C10" s="21" t="s">
        <v>26</v>
      </c>
      <c r="D10" s="24">
        <v>500</v>
      </c>
      <c r="E10" s="22">
        <v>5286.3621038000001</v>
      </c>
      <c r="F10" s="23">
        <v>1.9318961462522499</v>
      </c>
      <c r="G10" s="22">
        <v>7.3250999999999999</v>
      </c>
    </row>
    <row r="11" spans="1:9" x14ac:dyDescent="0.2">
      <c r="A11" s="21" t="s">
        <v>908</v>
      </c>
      <c r="B11" s="21" t="s">
        <v>909</v>
      </c>
      <c r="C11" s="21" t="s">
        <v>26</v>
      </c>
      <c r="D11" s="24">
        <v>350</v>
      </c>
      <c r="E11" s="22">
        <v>3753.7839481000001</v>
      </c>
      <c r="F11" s="23">
        <v>1.3718168753489399</v>
      </c>
      <c r="G11" s="22">
        <v>7.3291000000000004</v>
      </c>
    </row>
    <row r="12" spans="1:9" x14ac:dyDescent="0.2">
      <c r="A12" s="21" t="s">
        <v>910</v>
      </c>
      <c r="B12" s="21" t="s">
        <v>911</v>
      </c>
      <c r="C12" s="21" t="s">
        <v>26</v>
      </c>
      <c r="D12" s="24">
        <v>300</v>
      </c>
      <c r="E12" s="22">
        <v>3257.5896885000002</v>
      </c>
      <c r="F12" s="23">
        <v>1.1904831416600099</v>
      </c>
      <c r="G12" s="22">
        <v>7.3448000000000002</v>
      </c>
    </row>
    <row r="13" spans="1:9" x14ac:dyDescent="0.2">
      <c r="A13" s="21" t="s">
        <v>912</v>
      </c>
      <c r="B13" s="21" t="s">
        <v>913</v>
      </c>
      <c r="C13" s="21" t="s">
        <v>27</v>
      </c>
      <c r="D13" s="24">
        <v>250</v>
      </c>
      <c r="E13" s="22">
        <v>2668.9190164000001</v>
      </c>
      <c r="F13" s="23">
        <v>0.97535398847085597</v>
      </c>
      <c r="G13" s="22">
        <v>7.3798000000000004</v>
      </c>
    </row>
    <row r="14" spans="1:9" ht="10.5" x14ac:dyDescent="0.25">
      <c r="A14" s="20" t="s">
        <v>29</v>
      </c>
      <c r="B14" s="20"/>
      <c r="C14" s="20"/>
      <c r="D14" s="20"/>
      <c r="E14" s="25">
        <f>SUM(E6:E13)</f>
        <v>38529.418089400009</v>
      </c>
      <c r="F14" s="26">
        <f>SUM(F6:F13)</f>
        <v>14.080540239713747</v>
      </c>
      <c r="G14" s="25"/>
      <c r="H14" s="14"/>
      <c r="I14" s="14"/>
    </row>
    <row r="15" spans="1:9" x14ac:dyDescent="0.2">
      <c r="A15" s="21"/>
      <c r="B15" s="21"/>
      <c r="C15" s="21"/>
      <c r="D15" s="21"/>
      <c r="E15" s="22"/>
      <c r="F15" s="23"/>
      <c r="G15" s="22"/>
    </row>
    <row r="16" spans="1:9" ht="10.5" x14ac:dyDescent="0.25">
      <c r="A16" s="20" t="s">
        <v>30</v>
      </c>
      <c r="B16" s="21"/>
      <c r="C16" s="21"/>
      <c r="D16" s="21"/>
      <c r="E16" s="22"/>
      <c r="F16" s="23"/>
      <c r="G16" s="22"/>
    </row>
    <row r="17" spans="1:9" ht="10.5" x14ac:dyDescent="0.25">
      <c r="A17" s="20" t="s">
        <v>914</v>
      </c>
      <c r="B17" s="21"/>
      <c r="C17" s="21"/>
      <c r="D17" s="21"/>
      <c r="E17" s="22"/>
      <c r="F17" s="23"/>
      <c r="G17" s="22"/>
    </row>
    <row r="18" spans="1:9" x14ac:dyDescent="0.2">
      <c r="A18" s="21" t="s">
        <v>915</v>
      </c>
      <c r="B18" s="21" t="s">
        <v>916</v>
      </c>
      <c r="C18" s="21" t="s">
        <v>917</v>
      </c>
      <c r="D18" s="24">
        <v>2000</v>
      </c>
      <c r="E18" s="22">
        <v>9965.85</v>
      </c>
      <c r="F18" s="23">
        <v>3.6420106740868898</v>
      </c>
      <c r="G18" s="22">
        <v>6.9496000000000002</v>
      </c>
    </row>
    <row r="19" spans="1:9" x14ac:dyDescent="0.2">
      <c r="A19" s="21" t="s">
        <v>918</v>
      </c>
      <c r="B19" s="21" t="s">
        <v>919</v>
      </c>
      <c r="C19" s="21" t="s">
        <v>920</v>
      </c>
      <c r="D19" s="24">
        <v>2000</v>
      </c>
      <c r="E19" s="22">
        <v>9892.3799999999992</v>
      </c>
      <c r="F19" s="23">
        <v>3.6151611304729299</v>
      </c>
      <c r="G19" s="22">
        <v>7.2201000000000004</v>
      </c>
    </row>
    <row r="20" spans="1:9" x14ac:dyDescent="0.2">
      <c r="A20" s="21" t="s">
        <v>921</v>
      </c>
      <c r="B20" s="21" t="s">
        <v>922</v>
      </c>
      <c r="C20" s="21" t="s">
        <v>923</v>
      </c>
      <c r="D20" s="24">
        <v>2000</v>
      </c>
      <c r="E20" s="22">
        <v>9886.57</v>
      </c>
      <c r="F20" s="23">
        <v>3.61303787134135</v>
      </c>
      <c r="G20" s="22">
        <v>7.2202000000000002</v>
      </c>
    </row>
    <row r="21" spans="1:9" x14ac:dyDescent="0.2">
      <c r="A21" s="21" t="s">
        <v>924</v>
      </c>
      <c r="B21" s="21" t="s">
        <v>925</v>
      </c>
      <c r="C21" s="21" t="s">
        <v>923</v>
      </c>
      <c r="D21" s="24">
        <v>2000</v>
      </c>
      <c r="E21" s="22">
        <v>9854.01</v>
      </c>
      <c r="F21" s="23">
        <v>3.60113884942669</v>
      </c>
      <c r="G21" s="22">
        <v>7.2100999999999997</v>
      </c>
    </row>
    <row r="22" spans="1:9" x14ac:dyDescent="0.2">
      <c r="A22" s="21" t="s">
        <v>926</v>
      </c>
      <c r="B22" s="21" t="s">
        <v>927</v>
      </c>
      <c r="C22" s="21" t="s">
        <v>920</v>
      </c>
      <c r="D22" s="24">
        <v>1500</v>
      </c>
      <c r="E22" s="22">
        <v>7484.25</v>
      </c>
      <c r="F22" s="23">
        <v>2.7351122470772502</v>
      </c>
      <c r="G22" s="22">
        <v>6.9844999999999997</v>
      </c>
    </row>
    <row r="23" spans="1:9" x14ac:dyDescent="0.2">
      <c r="A23" s="21" t="s">
        <v>928</v>
      </c>
      <c r="B23" s="21" t="s">
        <v>929</v>
      </c>
      <c r="C23" s="21" t="s">
        <v>920</v>
      </c>
      <c r="D23" s="24">
        <v>1000</v>
      </c>
      <c r="E23" s="22">
        <v>4987.5950000000003</v>
      </c>
      <c r="F23" s="23">
        <v>1.8227119842283801</v>
      </c>
      <c r="G23" s="22">
        <v>6.9846000000000004</v>
      </c>
    </row>
    <row r="24" spans="1:9" x14ac:dyDescent="0.2">
      <c r="A24" s="21" t="s">
        <v>930</v>
      </c>
      <c r="B24" s="21" t="s">
        <v>931</v>
      </c>
      <c r="C24" s="21" t="s">
        <v>923</v>
      </c>
      <c r="D24" s="24">
        <v>1000</v>
      </c>
      <c r="E24" s="22">
        <v>4950.0649999999996</v>
      </c>
      <c r="F24" s="23">
        <v>1.8089966804059801</v>
      </c>
      <c r="G24" s="22">
        <v>7.2196999999999996</v>
      </c>
    </row>
    <row r="25" spans="1:9" x14ac:dyDescent="0.2">
      <c r="A25" s="21" t="s">
        <v>932</v>
      </c>
      <c r="B25" s="21" t="s">
        <v>933</v>
      </c>
      <c r="C25" s="21" t="s">
        <v>917</v>
      </c>
      <c r="D25" s="24">
        <v>1000</v>
      </c>
      <c r="E25" s="22">
        <v>4927.67</v>
      </c>
      <c r="F25" s="23">
        <v>1.8008124483488801</v>
      </c>
      <c r="G25" s="22">
        <v>7.24</v>
      </c>
    </row>
    <row r="26" spans="1:9" x14ac:dyDescent="0.2">
      <c r="A26" s="21" t="s">
        <v>934</v>
      </c>
      <c r="B26" s="21" t="s">
        <v>935</v>
      </c>
      <c r="C26" s="21" t="s">
        <v>917</v>
      </c>
      <c r="D26" s="24">
        <v>1000</v>
      </c>
      <c r="E26" s="22">
        <v>4916.1350000000002</v>
      </c>
      <c r="F26" s="23">
        <v>1.7965969932571899</v>
      </c>
      <c r="G26" s="22">
        <v>7.2401999999999997</v>
      </c>
    </row>
    <row r="27" spans="1:9" ht="10.5" x14ac:dyDescent="0.25">
      <c r="A27" s="20" t="s">
        <v>29</v>
      </c>
      <c r="B27" s="20"/>
      <c r="C27" s="20"/>
      <c r="D27" s="20"/>
      <c r="E27" s="25">
        <f>SUM(E17:E26)</f>
        <v>66864.524999999994</v>
      </c>
      <c r="F27" s="26">
        <f>SUM(F17:F26)</f>
        <v>24.435578878645536</v>
      </c>
      <c r="G27" s="25"/>
      <c r="H27" s="14"/>
      <c r="I27" s="14"/>
    </row>
    <row r="28" spans="1:9" x14ac:dyDescent="0.2">
      <c r="A28" s="21"/>
      <c r="B28" s="21"/>
      <c r="C28" s="21"/>
      <c r="D28" s="21"/>
      <c r="E28" s="22"/>
      <c r="F28" s="23"/>
      <c r="G28" s="22"/>
    </row>
    <row r="29" spans="1:9" ht="10.5" x14ac:dyDescent="0.25">
      <c r="A29" s="20" t="s">
        <v>936</v>
      </c>
      <c r="B29" s="21"/>
      <c r="C29" s="21"/>
      <c r="D29" s="21"/>
      <c r="E29" s="22"/>
      <c r="F29" s="23"/>
      <c r="G29" s="22"/>
    </row>
    <row r="30" spans="1:9" x14ac:dyDescent="0.2">
      <c r="A30" s="21" t="s">
        <v>937</v>
      </c>
      <c r="B30" s="21" t="s">
        <v>938</v>
      </c>
      <c r="C30" s="21" t="s">
        <v>917</v>
      </c>
      <c r="D30" s="24">
        <v>2000</v>
      </c>
      <c r="E30" s="22">
        <v>9996.26</v>
      </c>
      <c r="F30" s="23">
        <v>3.6531239804881501</v>
      </c>
      <c r="G30" s="22">
        <v>6.8372000000000002</v>
      </c>
    </row>
    <row r="31" spans="1:9" x14ac:dyDescent="0.2">
      <c r="A31" s="21" t="s">
        <v>939</v>
      </c>
      <c r="B31" s="21" t="s">
        <v>940</v>
      </c>
      <c r="C31" s="21" t="s">
        <v>917</v>
      </c>
      <c r="D31" s="24">
        <v>2000</v>
      </c>
      <c r="E31" s="22">
        <v>9906.8799999999992</v>
      </c>
      <c r="F31" s="23">
        <v>3.6204601420749798</v>
      </c>
      <c r="G31" s="22">
        <v>7.3</v>
      </c>
    </row>
    <row r="32" spans="1:9" x14ac:dyDescent="0.2">
      <c r="A32" s="21" t="s">
        <v>941</v>
      </c>
      <c r="B32" s="21" t="s">
        <v>942</v>
      </c>
      <c r="C32" s="21" t="s">
        <v>920</v>
      </c>
      <c r="D32" s="24">
        <v>2000</v>
      </c>
      <c r="E32" s="22">
        <v>9892.58</v>
      </c>
      <c r="F32" s="23">
        <v>3.61523422028813</v>
      </c>
      <c r="G32" s="22">
        <v>7.34</v>
      </c>
    </row>
    <row r="33" spans="1:9" x14ac:dyDescent="0.2">
      <c r="A33" s="21" t="s">
        <v>943</v>
      </c>
      <c r="B33" s="21" t="s">
        <v>944</v>
      </c>
      <c r="C33" s="21" t="s">
        <v>945</v>
      </c>
      <c r="D33" s="24">
        <v>2000</v>
      </c>
      <c r="E33" s="22">
        <v>9886.7099999999991</v>
      </c>
      <c r="F33" s="23">
        <v>3.6130890342119901</v>
      </c>
      <c r="G33" s="22">
        <v>7.7453000000000003</v>
      </c>
    </row>
    <row r="34" spans="1:9" x14ac:dyDescent="0.2">
      <c r="A34" s="21" t="s">
        <v>946</v>
      </c>
      <c r="B34" s="21" t="s">
        <v>947</v>
      </c>
      <c r="C34" s="21" t="s">
        <v>917</v>
      </c>
      <c r="D34" s="24">
        <v>1000</v>
      </c>
      <c r="E34" s="22">
        <v>4998.0249999999996</v>
      </c>
      <c r="F34" s="23">
        <v>1.82652361809109</v>
      </c>
      <c r="G34" s="22">
        <v>7.2115999999999998</v>
      </c>
    </row>
    <row r="35" spans="1:9" x14ac:dyDescent="0.2">
      <c r="A35" s="21" t="s">
        <v>948</v>
      </c>
      <c r="B35" s="21" t="s">
        <v>949</v>
      </c>
      <c r="C35" s="21" t="s">
        <v>917</v>
      </c>
      <c r="D35" s="24">
        <v>1000</v>
      </c>
      <c r="E35" s="22">
        <v>4993.96</v>
      </c>
      <c r="F35" s="23">
        <v>1.82503806759714</v>
      </c>
      <c r="G35" s="22">
        <v>7.3605999999999998</v>
      </c>
    </row>
    <row r="36" spans="1:9" x14ac:dyDescent="0.2">
      <c r="A36" s="21" t="s">
        <v>950</v>
      </c>
      <c r="B36" s="21" t="s">
        <v>951</v>
      </c>
      <c r="C36" s="21" t="s">
        <v>917</v>
      </c>
      <c r="D36" s="24">
        <v>1000</v>
      </c>
      <c r="E36" s="22">
        <v>4987.8900000000003</v>
      </c>
      <c r="F36" s="23">
        <v>1.8228197917058</v>
      </c>
      <c r="G36" s="22">
        <v>7.3848000000000003</v>
      </c>
    </row>
    <row r="37" spans="1:9" x14ac:dyDescent="0.2">
      <c r="A37" s="21" t="s">
        <v>952</v>
      </c>
      <c r="B37" s="21" t="s">
        <v>953</v>
      </c>
      <c r="C37" s="21" t="s">
        <v>917</v>
      </c>
      <c r="D37" s="24">
        <v>1000</v>
      </c>
      <c r="E37" s="22">
        <v>4980.4399999999996</v>
      </c>
      <c r="F37" s="23">
        <v>1.82009719608958</v>
      </c>
      <c r="G37" s="22">
        <v>7.5446999999999997</v>
      </c>
    </row>
    <row r="38" spans="1:9" x14ac:dyDescent="0.2">
      <c r="A38" s="21" t="s">
        <v>954</v>
      </c>
      <c r="B38" s="21" t="s">
        <v>955</v>
      </c>
      <c r="C38" s="21" t="s">
        <v>917</v>
      </c>
      <c r="D38" s="24">
        <v>1000</v>
      </c>
      <c r="E38" s="22">
        <v>4979.2250000000004</v>
      </c>
      <c r="F38" s="23">
        <v>1.81965317546223</v>
      </c>
      <c r="G38" s="22">
        <v>7.6144999999999996</v>
      </c>
    </row>
    <row r="39" spans="1:9" x14ac:dyDescent="0.2">
      <c r="A39" s="21" t="s">
        <v>956</v>
      </c>
      <c r="B39" s="21" t="s">
        <v>957</v>
      </c>
      <c r="C39" s="21" t="s">
        <v>945</v>
      </c>
      <c r="D39" s="24">
        <v>1000</v>
      </c>
      <c r="E39" s="22">
        <v>4971.1000000000004</v>
      </c>
      <c r="F39" s="23">
        <v>1.8166839017197101</v>
      </c>
      <c r="G39" s="22">
        <v>7.8597999999999999</v>
      </c>
    </row>
    <row r="40" spans="1:9" x14ac:dyDescent="0.2">
      <c r="A40" s="21" t="s">
        <v>958</v>
      </c>
      <c r="B40" s="21" t="s">
        <v>959</v>
      </c>
      <c r="C40" s="21" t="s">
        <v>917</v>
      </c>
      <c r="D40" s="24">
        <v>1000</v>
      </c>
      <c r="E40" s="22">
        <v>4948.99</v>
      </c>
      <c r="F40" s="23">
        <v>1.80860382264927</v>
      </c>
      <c r="G40" s="22">
        <v>7.2347999999999999</v>
      </c>
    </row>
    <row r="41" spans="1:9" x14ac:dyDescent="0.2">
      <c r="A41" s="21" t="s">
        <v>960</v>
      </c>
      <c r="B41" s="21" t="s">
        <v>961</v>
      </c>
      <c r="C41" s="21" t="s">
        <v>917</v>
      </c>
      <c r="D41" s="24">
        <v>800</v>
      </c>
      <c r="E41" s="22">
        <v>3996.6880000000001</v>
      </c>
      <c r="F41" s="23">
        <v>1.4605859366732401</v>
      </c>
      <c r="G41" s="22">
        <v>7.5617999999999999</v>
      </c>
    </row>
    <row r="42" spans="1:9" x14ac:dyDescent="0.2">
      <c r="A42" s="21" t="s">
        <v>962</v>
      </c>
      <c r="B42" s="21" t="s">
        <v>963</v>
      </c>
      <c r="C42" s="21" t="s">
        <v>917</v>
      </c>
      <c r="D42" s="24">
        <v>500</v>
      </c>
      <c r="E42" s="22">
        <v>2497.9299999999998</v>
      </c>
      <c r="F42" s="23">
        <v>0.91286621042077298</v>
      </c>
      <c r="G42" s="22">
        <v>7.5617999999999999</v>
      </c>
    </row>
    <row r="43" spans="1:9" ht="10.5" x14ac:dyDescent="0.25">
      <c r="A43" s="20" t="s">
        <v>29</v>
      </c>
      <c r="B43" s="20"/>
      <c r="C43" s="20"/>
      <c r="D43" s="20"/>
      <c r="E43" s="25">
        <f>SUM(E29:E42)</f>
        <v>81036.678</v>
      </c>
      <c r="F43" s="26">
        <f>SUM(F29:F42)</f>
        <v>29.614779097472084</v>
      </c>
      <c r="G43" s="25"/>
      <c r="H43" s="14"/>
      <c r="I43" s="14"/>
    </row>
    <row r="44" spans="1:9" x14ac:dyDescent="0.2">
      <c r="A44" s="21"/>
      <c r="B44" s="21"/>
      <c r="C44" s="21"/>
      <c r="D44" s="21"/>
      <c r="E44" s="22"/>
      <c r="F44" s="23"/>
      <c r="G44" s="22"/>
    </row>
    <row r="45" spans="1:9" ht="10.5" x14ac:dyDescent="0.25">
      <c r="A45" s="20" t="s">
        <v>52</v>
      </c>
      <c r="B45" s="21"/>
      <c r="C45" s="21"/>
      <c r="D45" s="21"/>
      <c r="E45" s="22"/>
      <c r="F45" s="23"/>
      <c r="G45" s="22"/>
    </row>
    <row r="46" spans="1:9" x14ac:dyDescent="0.2">
      <c r="A46" s="21" t="s">
        <v>964</v>
      </c>
      <c r="B46" s="21" t="s">
        <v>965</v>
      </c>
      <c r="C46" s="21" t="s">
        <v>32</v>
      </c>
      <c r="D46" s="24">
        <v>12500000</v>
      </c>
      <c r="E46" s="22">
        <v>12488.8375</v>
      </c>
      <c r="F46" s="23">
        <v>4.5640341247296101</v>
      </c>
      <c r="G46" s="22">
        <v>6.5247000000000002</v>
      </c>
    </row>
    <row r="47" spans="1:9" x14ac:dyDescent="0.2">
      <c r="A47" s="21" t="s">
        <v>966</v>
      </c>
      <c r="B47" s="21" t="s">
        <v>967</v>
      </c>
      <c r="C47" s="21" t="s">
        <v>32</v>
      </c>
      <c r="D47" s="24">
        <v>12500000</v>
      </c>
      <c r="E47" s="22">
        <v>12457.6625</v>
      </c>
      <c r="F47" s="23">
        <v>4.5526412497852098</v>
      </c>
      <c r="G47" s="22">
        <v>6.5297000000000001</v>
      </c>
    </row>
    <row r="48" spans="1:9" x14ac:dyDescent="0.2">
      <c r="A48" s="21" t="s">
        <v>968</v>
      </c>
      <c r="B48" s="21" t="s">
        <v>969</v>
      </c>
      <c r="C48" s="21" t="s">
        <v>32</v>
      </c>
      <c r="D48" s="24">
        <v>10000000</v>
      </c>
      <c r="E48" s="22">
        <v>9928.19</v>
      </c>
      <c r="F48" s="23">
        <v>3.6282478618846099</v>
      </c>
      <c r="G48" s="22">
        <v>6.6001000000000003</v>
      </c>
    </row>
    <row r="49" spans="1:9" x14ac:dyDescent="0.2">
      <c r="A49" s="21" t="s">
        <v>970</v>
      </c>
      <c r="B49" s="21" t="s">
        <v>971</v>
      </c>
      <c r="C49" s="21" t="s">
        <v>32</v>
      </c>
      <c r="D49" s="24">
        <v>10000000</v>
      </c>
      <c r="E49" s="22">
        <v>9890.7900000000009</v>
      </c>
      <c r="F49" s="23">
        <v>3.61458006644208</v>
      </c>
      <c r="G49" s="22">
        <v>6.5003000000000002</v>
      </c>
    </row>
    <row r="50" spans="1:9" x14ac:dyDescent="0.2">
      <c r="A50" s="21" t="s">
        <v>972</v>
      </c>
      <c r="B50" s="21" t="s">
        <v>973</v>
      </c>
      <c r="C50" s="21" t="s">
        <v>32</v>
      </c>
      <c r="D50" s="24">
        <v>5000000</v>
      </c>
      <c r="E50" s="22">
        <v>4995.55</v>
      </c>
      <c r="F50" s="23">
        <v>1.82561913162798</v>
      </c>
      <c r="G50" s="22">
        <v>6.5027999999999997</v>
      </c>
    </row>
    <row r="51" spans="1:9" x14ac:dyDescent="0.2">
      <c r="A51" s="21" t="s">
        <v>974</v>
      </c>
      <c r="B51" s="21" t="s">
        <v>975</v>
      </c>
      <c r="C51" s="21" t="s">
        <v>32</v>
      </c>
      <c r="D51" s="24">
        <v>5000000</v>
      </c>
      <c r="E51" s="22">
        <v>4951.74</v>
      </c>
      <c r="F51" s="23">
        <v>1.8096088076082799</v>
      </c>
      <c r="G51" s="22">
        <v>6.5876000000000001</v>
      </c>
    </row>
    <row r="52" spans="1:9" x14ac:dyDescent="0.2">
      <c r="A52" s="21" t="s">
        <v>976</v>
      </c>
      <c r="B52" s="21" t="s">
        <v>977</v>
      </c>
      <c r="C52" s="21" t="s">
        <v>32</v>
      </c>
      <c r="D52" s="24">
        <v>2500000</v>
      </c>
      <c r="E52" s="22">
        <v>2469.6350000000002</v>
      </c>
      <c r="F52" s="23">
        <v>0.902525828815261</v>
      </c>
      <c r="G52" s="22">
        <v>6.6</v>
      </c>
    </row>
    <row r="53" spans="1:9" x14ac:dyDescent="0.2">
      <c r="A53" s="21" t="s">
        <v>978</v>
      </c>
      <c r="B53" s="21" t="s">
        <v>979</v>
      </c>
      <c r="C53" s="21" t="s">
        <v>32</v>
      </c>
      <c r="D53" s="24">
        <v>2022600</v>
      </c>
      <c r="E53" s="22">
        <v>2005.1813689999999</v>
      </c>
      <c r="F53" s="23">
        <v>0.73279167851996196</v>
      </c>
      <c r="G53" s="22">
        <v>6.6059999999999999</v>
      </c>
    </row>
    <row r="54" spans="1:9" x14ac:dyDescent="0.2">
      <c r="A54" s="21" t="s">
        <v>100</v>
      </c>
      <c r="B54" s="21" t="s">
        <v>99</v>
      </c>
      <c r="C54" s="21" t="s">
        <v>32</v>
      </c>
      <c r="D54" s="24">
        <v>500000</v>
      </c>
      <c r="E54" s="22">
        <v>493.92700000000002</v>
      </c>
      <c r="F54" s="23">
        <v>0.18050516576305201</v>
      </c>
      <c r="G54" s="22">
        <v>6.6</v>
      </c>
    </row>
    <row r="55" spans="1:9" ht="10.5" x14ac:dyDescent="0.25">
      <c r="A55" s="20" t="s">
        <v>29</v>
      </c>
      <c r="B55" s="20"/>
      <c r="C55" s="20"/>
      <c r="D55" s="20"/>
      <c r="E55" s="25">
        <f>SUM(E45:E54)</f>
        <v>59681.513369000008</v>
      </c>
      <c r="F55" s="26">
        <f>SUM(F45:F54)</f>
        <v>21.810553915176047</v>
      </c>
      <c r="G55" s="25"/>
      <c r="H55" s="14"/>
      <c r="I55" s="14"/>
    </row>
    <row r="56" spans="1:9" x14ac:dyDescent="0.2">
      <c r="A56" s="21"/>
      <c r="B56" s="21"/>
      <c r="C56" s="21"/>
      <c r="D56" s="21"/>
      <c r="E56" s="22"/>
      <c r="F56" s="23"/>
      <c r="G56" s="22"/>
    </row>
    <row r="57" spans="1:9" ht="10.5" x14ac:dyDescent="0.25">
      <c r="A57" s="20" t="s">
        <v>31</v>
      </c>
      <c r="B57" s="21"/>
      <c r="C57" s="21"/>
      <c r="D57" s="21"/>
      <c r="E57" s="22"/>
      <c r="F57" s="23"/>
      <c r="G57" s="22"/>
    </row>
    <row r="58" spans="1:9" x14ac:dyDescent="0.2">
      <c r="A58" s="21" t="s">
        <v>980</v>
      </c>
      <c r="B58" s="21" t="s">
        <v>981</v>
      </c>
      <c r="C58" s="21" t="s">
        <v>32</v>
      </c>
      <c r="D58" s="24">
        <v>10000000</v>
      </c>
      <c r="E58" s="22">
        <v>10187.3633333</v>
      </c>
      <c r="F58" s="23">
        <v>3.7229625170637699</v>
      </c>
      <c r="G58" s="22">
        <v>6.7045000000000003</v>
      </c>
    </row>
    <row r="59" spans="1:9" ht="10.5" x14ac:dyDescent="0.25">
      <c r="A59" s="20" t="s">
        <v>29</v>
      </c>
      <c r="B59" s="20"/>
      <c r="C59" s="20"/>
      <c r="D59" s="20"/>
      <c r="E59" s="25">
        <f>SUM(E58:E58)</f>
        <v>10187.3633333</v>
      </c>
      <c r="F59" s="26">
        <f>SUM(F58:F58)</f>
        <v>3.7229625170637699</v>
      </c>
      <c r="G59" s="25"/>
      <c r="H59" s="14"/>
      <c r="I59" s="14"/>
    </row>
    <row r="60" spans="1:9" x14ac:dyDescent="0.2">
      <c r="A60" s="21"/>
      <c r="B60" s="21"/>
      <c r="C60" s="21"/>
      <c r="D60" s="21"/>
      <c r="E60" s="22"/>
      <c r="F60" s="23"/>
      <c r="G60" s="22"/>
    </row>
    <row r="61" spans="1:9" ht="10.5" x14ac:dyDescent="0.25">
      <c r="A61" s="20" t="s">
        <v>982</v>
      </c>
      <c r="B61" s="21"/>
      <c r="C61" s="21"/>
      <c r="D61" s="21"/>
      <c r="E61" s="22"/>
      <c r="F61" s="23"/>
      <c r="G61" s="22"/>
    </row>
    <row r="62" spans="1:9" x14ac:dyDescent="0.2">
      <c r="A62" s="21" t="s">
        <v>983</v>
      </c>
      <c r="B62" s="21" t="s">
        <v>984</v>
      </c>
      <c r="C62" s="21" t="s">
        <v>985</v>
      </c>
      <c r="D62" s="24">
        <v>5135.567</v>
      </c>
      <c r="E62" s="22">
        <v>532.35152459999995</v>
      </c>
      <c r="F62" s="23">
        <v>0.19454737277398601</v>
      </c>
      <c r="G62" s="22">
        <v>6.77</v>
      </c>
    </row>
    <row r="63" spans="1:9" ht="10.5" x14ac:dyDescent="0.25">
      <c r="A63" s="20" t="s">
        <v>29</v>
      </c>
      <c r="B63" s="20"/>
      <c r="C63" s="20"/>
      <c r="D63" s="20"/>
      <c r="E63" s="25">
        <f>SUM(E62:E62)</f>
        <v>532.35152459999995</v>
      </c>
      <c r="F63" s="26">
        <f>SUM(F62:F62)</f>
        <v>0.19454737277398601</v>
      </c>
      <c r="G63" s="25"/>
      <c r="H63" s="14"/>
      <c r="I63" s="14"/>
    </row>
    <row r="64" spans="1:9" x14ac:dyDescent="0.2">
      <c r="A64" s="21"/>
      <c r="B64" s="21"/>
      <c r="C64" s="21"/>
      <c r="D64" s="21"/>
      <c r="E64" s="22"/>
      <c r="F64" s="23"/>
      <c r="G64" s="22"/>
    </row>
    <row r="65" spans="1:9" ht="10.5" x14ac:dyDescent="0.25">
      <c r="A65" s="20" t="s">
        <v>33</v>
      </c>
      <c r="B65" s="20"/>
      <c r="C65" s="20"/>
      <c r="D65" s="20"/>
      <c r="E65" s="25">
        <f>E14+E27+E43+E55+E59+E63</f>
        <v>256831.84931630001</v>
      </c>
      <c r="F65" s="26">
        <f>F14+F27+F43+F55+F59+F63</f>
        <v>93.858962020845155</v>
      </c>
      <c r="G65" s="25"/>
      <c r="H65" s="14"/>
      <c r="I65" s="14"/>
    </row>
    <row r="66" spans="1:9" ht="10.5" x14ac:dyDescent="0.25">
      <c r="A66" s="20"/>
      <c r="B66" s="20"/>
      <c r="C66" s="20"/>
      <c r="D66" s="20"/>
      <c r="E66" s="25"/>
      <c r="F66" s="26"/>
      <c r="G66" s="25"/>
      <c r="H66" s="14"/>
      <c r="I66" s="14"/>
    </row>
    <row r="67" spans="1:9" ht="10.5" x14ac:dyDescent="0.25">
      <c r="A67" s="20" t="s">
        <v>35</v>
      </c>
      <c r="B67" s="20"/>
      <c r="C67" s="20"/>
      <c r="D67" s="20"/>
      <c r="E67" s="25">
        <f>E69-(E14+E27+E43+E55+E59+E63)</f>
        <v>16804.086758999969</v>
      </c>
      <c r="F67" s="26">
        <f>F69-(F14+F27+F43+F55+F59+F63)</f>
        <v>6.1410379791548451</v>
      </c>
      <c r="G67" s="25"/>
      <c r="H67" s="14"/>
      <c r="I67" s="14"/>
    </row>
    <row r="68" spans="1:9" ht="10.5" x14ac:dyDescent="0.25">
      <c r="A68" s="20"/>
      <c r="B68" s="20"/>
      <c r="C68" s="20"/>
      <c r="D68" s="20"/>
      <c r="E68" s="25"/>
      <c r="F68" s="26"/>
      <c r="G68" s="25"/>
      <c r="H68" s="14"/>
      <c r="I68" s="14"/>
    </row>
    <row r="69" spans="1:9" ht="10.5" x14ac:dyDescent="0.25">
      <c r="A69" s="27" t="s">
        <v>34</v>
      </c>
      <c r="B69" s="27"/>
      <c r="C69" s="27"/>
      <c r="D69" s="27"/>
      <c r="E69" s="28">
        <v>273635.93607529998</v>
      </c>
      <c r="F69" s="29">
        <v>100</v>
      </c>
      <c r="G69" s="28"/>
      <c r="H69" s="14"/>
      <c r="I69" s="14"/>
    </row>
    <row r="71" spans="1:9" ht="10.5" x14ac:dyDescent="0.25">
      <c r="A71" s="14" t="s">
        <v>986</v>
      </c>
    </row>
    <row r="72" spans="1:9" ht="10.5" x14ac:dyDescent="0.25">
      <c r="A72" s="14" t="s">
        <v>37</v>
      </c>
    </row>
    <row r="73" spans="1:9" ht="10.5" x14ac:dyDescent="0.25">
      <c r="A73" s="14" t="s">
        <v>987</v>
      </c>
    </row>
    <row r="75" spans="1:9" ht="10.5" x14ac:dyDescent="0.25">
      <c r="A75" s="14" t="s">
        <v>38</v>
      </c>
    </row>
    <row r="76" spans="1:9" ht="10.5" x14ac:dyDescent="0.25">
      <c r="A76" s="14" t="s">
        <v>39</v>
      </c>
    </row>
    <row r="77" spans="1:9" ht="10.5" x14ac:dyDescent="0.25">
      <c r="A77" s="14" t="s">
        <v>40</v>
      </c>
      <c r="B77" s="14"/>
      <c r="C77" s="30" t="s">
        <v>42</v>
      </c>
      <c r="D77" s="14" t="s">
        <v>41</v>
      </c>
    </row>
    <row r="78" spans="1:9" x14ac:dyDescent="0.2">
      <c r="A78" s="7" t="s">
        <v>988</v>
      </c>
      <c r="C78" s="31">
        <v>5428.9299000000001</v>
      </c>
      <c r="D78" s="31">
        <v>5608.6444000000001</v>
      </c>
    </row>
    <row r="79" spans="1:9" x14ac:dyDescent="0.2">
      <c r="A79" s="7" t="s">
        <v>989</v>
      </c>
      <c r="C79" s="31">
        <v>1509.3204000000001</v>
      </c>
      <c r="D79" s="31">
        <v>1509.3204000000001</v>
      </c>
    </row>
    <row r="80" spans="1:9" x14ac:dyDescent="0.2">
      <c r="A80" s="7" t="s">
        <v>990</v>
      </c>
      <c r="C80" s="31">
        <v>1245.2192</v>
      </c>
      <c r="D80" s="31">
        <v>1245.3167000000001</v>
      </c>
    </row>
    <row r="81" spans="1:4" x14ac:dyDescent="0.2">
      <c r="A81" s="7" t="s">
        <v>991</v>
      </c>
      <c r="C81" s="31">
        <v>1000</v>
      </c>
      <c r="D81" s="31">
        <v>1000</v>
      </c>
    </row>
    <row r="82" spans="1:4" x14ac:dyDescent="0.2">
      <c r="A82" s="7" t="s">
        <v>992</v>
      </c>
      <c r="C82" s="31">
        <v>1055.5314000000001</v>
      </c>
      <c r="D82" s="31">
        <v>1055.6187</v>
      </c>
    </row>
    <row r="83" spans="1:4" x14ac:dyDescent="0.2">
      <c r="A83" s="7" t="s">
        <v>993</v>
      </c>
      <c r="C83" s="31">
        <v>3577.4704999999999</v>
      </c>
      <c r="D83" s="31">
        <v>3708.2233999999999</v>
      </c>
    </row>
    <row r="84" spans="1:4" x14ac:dyDescent="0.2">
      <c r="A84" s="7" t="s">
        <v>994</v>
      </c>
      <c r="C84" s="31">
        <v>1000</v>
      </c>
      <c r="D84" s="31">
        <v>1000</v>
      </c>
    </row>
    <row r="85" spans="1:4" x14ac:dyDescent="0.2">
      <c r="A85" s="7" t="s">
        <v>995</v>
      </c>
      <c r="C85" s="31">
        <v>1024.3869999999999</v>
      </c>
      <c r="D85" s="31">
        <v>1026.1528000000001</v>
      </c>
    </row>
    <row r="86" spans="1:4" x14ac:dyDescent="0.2">
      <c r="A86" s="7" t="s">
        <v>996</v>
      </c>
      <c r="C86" s="31">
        <v>3603.7377999999999</v>
      </c>
      <c r="D86" s="31">
        <v>3736.6770000000001</v>
      </c>
    </row>
    <row r="87" spans="1:4" x14ac:dyDescent="0.2">
      <c r="A87" s="7" t="s">
        <v>997</v>
      </c>
      <c r="C87" s="31">
        <v>1001.6033</v>
      </c>
      <c r="D87" s="31">
        <v>1001.6033</v>
      </c>
    </row>
    <row r="88" spans="1:4" x14ac:dyDescent="0.2">
      <c r="A88" s="7" t="s">
        <v>998</v>
      </c>
      <c r="C88" s="31">
        <v>1022.227</v>
      </c>
      <c r="D88" s="31">
        <v>1022.3276</v>
      </c>
    </row>
    <row r="89" spans="1:4" x14ac:dyDescent="0.2">
      <c r="A89" s="7" t="s">
        <v>999</v>
      </c>
      <c r="C89" s="31">
        <v>15.210100000000001</v>
      </c>
      <c r="D89" s="31">
        <v>15.7705</v>
      </c>
    </row>
    <row r="90" spans="1:4" x14ac:dyDescent="0.2">
      <c r="A90" s="7" t="s">
        <v>1000</v>
      </c>
      <c r="C90" s="31">
        <v>15.210100000000001</v>
      </c>
      <c r="D90" s="31">
        <v>15.7705</v>
      </c>
    </row>
    <row r="91" spans="1:4" x14ac:dyDescent="0.2">
      <c r="A91" s="7" t="s">
        <v>1001</v>
      </c>
      <c r="C91" s="31">
        <v>10</v>
      </c>
      <c r="D91" s="31">
        <v>10</v>
      </c>
    </row>
    <row r="92" spans="1:4" x14ac:dyDescent="0.2">
      <c r="A92" s="7" t="s">
        <v>1002</v>
      </c>
      <c r="C92" s="31">
        <v>10</v>
      </c>
      <c r="D92" s="31">
        <v>10</v>
      </c>
    </row>
    <row r="94" spans="1:4" ht="10.5" x14ac:dyDescent="0.25">
      <c r="A94" s="14" t="s">
        <v>48</v>
      </c>
    </row>
    <row r="95" spans="1:4" ht="10.5" x14ac:dyDescent="0.25">
      <c r="A95" s="82" t="s">
        <v>55</v>
      </c>
      <c r="B95" s="83"/>
      <c r="C95" s="33" t="s">
        <v>56</v>
      </c>
    </row>
    <row r="96" spans="1:4" x14ac:dyDescent="0.2">
      <c r="A96" s="78" t="s">
        <v>989</v>
      </c>
      <c r="B96" s="79"/>
      <c r="C96" s="34">
        <v>49.160357699999999</v>
      </c>
    </row>
    <row r="97" spans="1:5" x14ac:dyDescent="0.2">
      <c r="A97" s="78" t="s">
        <v>990</v>
      </c>
      <c r="B97" s="79"/>
      <c r="C97" s="34">
        <v>40.451216189999997</v>
      </c>
    </row>
    <row r="98" spans="1:5" x14ac:dyDescent="0.2">
      <c r="A98" s="78" t="s">
        <v>991</v>
      </c>
      <c r="B98" s="79"/>
      <c r="C98" s="34">
        <v>33.86937812</v>
      </c>
    </row>
    <row r="99" spans="1:5" x14ac:dyDescent="0.2">
      <c r="A99" s="78" t="s">
        <v>992</v>
      </c>
      <c r="B99" s="79"/>
      <c r="C99" s="34">
        <v>35.727051160000002</v>
      </c>
    </row>
    <row r="100" spans="1:5" x14ac:dyDescent="0.2">
      <c r="A100" s="78" t="s">
        <v>994</v>
      </c>
      <c r="B100" s="79"/>
      <c r="C100" s="34">
        <v>35.879047069999999</v>
      </c>
    </row>
    <row r="101" spans="1:5" x14ac:dyDescent="0.2">
      <c r="A101" s="78" t="s">
        <v>995</v>
      </c>
      <c r="B101" s="79"/>
      <c r="C101" s="34">
        <v>35.036706260000003</v>
      </c>
    </row>
    <row r="102" spans="1:5" x14ac:dyDescent="0.2">
      <c r="A102" s="78" t="s">
        <v>997</v>
      </c>
      <c r="B102" s="79"/>
      <c r="C102" s="34">
        <v>36.244062229999997</v>
      </c>
    </row>
    <row r="103" spans="1:5" x14ac:dyDescent="0.2">
      <c r="A103" s="78" t="s">
        <v>998</v>
      </c>
      <c r="B103" s="79"/>
      <c r="C103" s="34">
        <v>36.891376350000002</v>
      </c>
    </row>
    <row r="104" spans="1:5" x14ac:dyDescent="0.2">
      <c r="A104" s="7" t="s">
        <v>57</v>
      </c>
    </row>
    <row r="105" spans="1:5" x14ac:dyDescent="0.2">
      <c r="A105" s="7" t="s">
        <v>47</v>
      </c>
    </row>
    <row r="107" spans="1:5" ht="10.5" x14ac:dyDescent="0.25">
      <c r="A107" s="14" t="s">
        <v>1003</v>
      </c>
      <c r="D107" s="32">
        <v>9.3024369869691995E-2</v>
      </c>
      <c r="E107" s="10" t="s">
        <v>50</v>
      </c>
    </row>
    <row r="109" spans="1:5" ht="10.5" x14ac:dyDescent="0.25">
      <c r="A109" s="14" t="s">
        <v>51</v>
      </c>
      <c r="D109" s="30" t="s">
        <v>49</v>
      </c>
    </row>
    <row r="111" spans="1:5" ht="10.5" x14ac:dyDescent="0.25">
      <c r="A111" s="14" t="s">
        <v>1004</v>
      </c>
    </row>
    <row r="113" spans="1:1" ht="10.5" x14ac:dyDescent="0.25">
      <c r="A113" s="61" t="s">
        <v>868</v>
      </c>
    </row>
    <row r="114" spans="1:1" x14ac:dyDescent="0.2">
      <c r="A114" s="63"/>
    </row>
    <row r="115" spans="1:1" x14ac:dyDescent="0.2">
      <c r="A115" s="63"/>
    </row>
    <row r="116" spans="1:1" x14ac:dyDescent="0.2">
      <c r="A116" s="63"/>
    </row>
    <row r="117" spans="1:1" x14ac:dyDescent="0.2">
      <c r="A117" s="63"/>
    </row>
    <row r="118" spans="1:1" x14ac:dyDescent="0.2">
      <c r="A118" s="63"/>
    </row>
    <row r="119" spans="1:1" x14ac:dyDescent="0.2">
      <c r="A119" s="63"/>
    </row>
    <row r="120" spans="1:1" x14ac:dyDescent="0.2">
      <c r="A120" s="63"/>
    </row>
    <row r="121" spans="1:1" x14ac:dyDescent="0.2">
      <c r="A121" s="63"/>
    </row>
    <row r="122" spans="1:1" x14ac:dyDescent="0.2">
      <c r="A122" s="63"/>
    </row>
    <row r="123" spans="1:1" x14ac:dyDescent="0.2">
      <c r="A123" s="63"/>
    </row>
    <row r="124" spans="1:1" x14ac:dyDescent="0.2">
      <c r="A124" s="63"/>
    </row>
    <row r="125" spans="1:1" x14ac:dyDescent="0.2">
      <c r="A125" s="63"/>
    </row>
    <row r="126" spans="1:1" x14ac:dyDescent="0.2">
      <c r="A126" s="63"/>
    </row>
    <row r="127" spans="1:1" ht="10.5" x14ac:dyDescent="0.25">
      <c r="A127" s="61" t="s">
        <v>1005</v>
      </c>
    </row>
    <row r="128" spans="1:1" x14ac:dyDescent="0.2">
      <c r="A128" s="63"/>
    </row>
    <row r="129" spans="1:1" ht="10.5" x14ac:dyDescent="0.25">
      <c r="A129" s="61" t="s">
        <v>1006</v>
      </c>
    </row>
    <row r="130" spans="1:1" x14ac:dyDescent="0.2">
      <c r="A130" s="63"/>
    </row>
    <row r="131" spans="1:1" x14ac:dyDescent="0.2">
      <c r="A131" s="63"/>
    </row>
    <row r="132" spans="1:1" x14ac:dyDescent="0.2">
      <c r="A132" s="63"/>
    </row>
    <row r="133" spans="1:1" x14ac:dyDescent="0.2">
      <c r="A133" s="63"/>
    </row>
    <row r="134" spans="1:1" x14ac:dyDescent="0.2">
      <c r="A134" s="63"/>
    </row>
    <row r="135" spans="1:1" x14ac:dyDescent="0.2">
      <c r="A135" s="63"/>
    </row>
    <row r="136" spans="1:1" x14ac:dyDescent="0.2">
      <c r="A136" s="63"/>
    </row>
    <row r="137" spans="1:1" x14ac:dyDescent="0.2">
      <c r="A137" s="63"/>
    </row>
    <row r="138" spans="1:1" x14ac:dyDescent="0.2">
      <c r="A138" s="63"/>
    </row>
    <row r="139" spans="1:1" x14ac:dyDescent="0.2">
      <c r="A139" s="63"/>
    </row>
    <row r="140" spans="1:1" x14ac:dyDescent="0.2">
      <c r="A140" s="63"/>
    </row>
    <row r="141" spans="1:1" x14ac:dyDescent="0.2">
      <c r="A141" s="63"/>
    </row>
    <row r="142" spans="1:1" x14ac:dyDescent="0.2">
      <c r="A142" s="63"/>
    </row>
    <row r="143" spans="1:1" x14ac:dyDescent="0.2">
      <c r="A143" s="63"/>
    </row>
    <row r="144" spans="1:1" x14ac:dyDescent="0.2">
      <c r="A144" s="7" t="s">
        <v>867</v>
      </c>
    </row>
    <row r="145" spans="1:1" x14ac:dyDescent="0.2">
      <c r="A145" s="63"/>
    </row>
    <row r="146" spans="1:1" x14ac:dyDescent="0.2">
      <c r="A146" s="62"/>
    </row>
    <row r="147" spans="1:1" x14ac:dyDescent="0.2">
      <c r="A147" s="63"/>
    </row>
    <row r="148" spans="1:1" x14ac:dyDescent="0.2">
      <c r="A148" s="63"/>
    </row>
    <row r="149" spans="1:1" x14ac:dyDescent="0.2">
      <c r="A149" s="63"/>
    </row>
    <row r="150" spans="1:1" x14ac:dyDescent="0.2">
      <c r="A150" s="63"/>
    </row>
    <row r="151" spans="1:1" x14ac:dyDescent="0.2">
      <c r="A151" s="63"/>
    </row>
    <row r="152" spans="1:1" x14ac:dyDescent="0.2">
      <c r="A152" s="63"/>
    </row>
    <row r="153" spans="1:1" x14ac:dyDescent="0.2">
      <c r="A153" s="63"/>
    </row>
    <row r="154" spans="1:1" x14ac:dyDescent="0.2">
      <c r="A154" s="63"/>
    </row>
    <row r="155" spans="1:1" x14ac:dyDescent="0.2">
      <c r="A155" s="63"/>
    </row>
    <row r="156" spans="1:1" x14ac:dyDescent="0.2">
      <c r="A156" s="63"/>
    </row>
    <row r="157" spans="1:1" x14ac:dyDescent="0.2">
      <c r="A157" s="63"/>
    </row>
    <row r="158" spans="1:1" x14ac:dyDescent="0.2">
      <c r="A158" s="63"/>
    </row>
    <row r="159" spans="1:1" x14ac:dyDescent="0.2">
      <c r="A159" s="63"/>
    </row>
    <row r="160" spans="1:1" x14ac:dyDescent="0.2">
      <c r="A160" s="63"/>
    </row>
    <row r="161" spans="1:1" x14ac:dyDescent="0.2">
      <c r="A161" s="62"/>
    </row>
    <row r="162" spans="1:1" x14ac:dyDescent="0.2">
      <c r="A162" s="62"/>
    </row>
    <row r="163" spans="1:1" x14ac:dyDescent="0.2">
      <c r="A163" s="63"/>
    </row>
    <row r="164" spans="1:1" x14ac:dyDescent="0.2">
      <c r="A164" s="62"/>
    </row>
  </sheetData>
  <mergeCells count="10">
    <mergeCell ref="A100:B100"/>
    <mergeCell ref="A101:B101"/>
    <mergeCell ref="A102:B102"/>
    <mergeCell ref="A103:B103"/>
    <mergeCell ref="A1:G1"/>
    <mergeCell ref="A95:B95"/>
    <mergeCell ref="A96:B96"/>
    <mergeCell ref="A97:B97"/>
    <mergeCell ref="A98:B98"/>
    <mergeCell ref="A99:B99"/>
  </mergeCells>
  <conditionalFormatting sqref="F2:F3">
    <cfRule type="cellIs" dxfId="90" priority="2" stopIfTrue="1" operator="between">
      <formula>0.009</formula>
      <formula>-0.009</formula>
    </cfRule>
  </conditionalFormatting>
  <conditionalFormatting sqref="F5:F266">
    <cfRule type="cellIs" dxfId="8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50"/>
  <sheetViews>
    <sheetView workbookViewId="0">
      <selection sqref="A1:G1"/>
    </sheetView>
  </sheetViews>
  <sheetFormatPr defaultColWidth="9.08984375" defaultRowHeight="10" x14ac:dyDescent="0.2"/>
  <cols>
    <col min="1" max="1" width="38.6328125" style="7" bestFit="1" customWidth="1"/>
    <col min="2" max="2" width="54.36328125" style="7" bestFit="1" customWidth="1"/>
    <col min="3" max="3" width="25.54296875" style="7" bestFit="1" customWidth="1"/>
    <col min="4" max="4" width="15.54296875" style="7" bestFit="1" customWidth="1"/>
    <col min="5" max="5" width="31.90625" style="10" customWidth="1"/>
    <col min="6" max="6" width="13.54296875" style="11" bestFit="1" customWidth="1"/>
    <col min="7" max="7" width="4.54296875" style="10" bestFit="1" customWidth="1"/>
    <col min="8" max="16384" width="9.08984375" style="7"/>
  </cols>
  <sheetData>
    <row r="1" spans="1:7" s="1" customFormat="1" ht="14" x14ac:dyDescent="0.25">
      <c r="A1" s="80" t="s">
        <v>1212</v>
      </c>
      <c r="B1" s="81"/>
      <c r="C1" s="81"/>
      <c r="D1" s="81"/>
      <c r="E1" s="81"/>
      <c r="F1" s="81"/>
      <c r="G1" s="81"/>
    </row>
    <row r="2" spans="1:7" s="1" customFormat="1" ht="11.5" x14ac:dyDescent="0.25">
      <c r="A2" s="35"/>
      <c r="E2" s="5"/>
      <c r="F2" s="9"/>
      <c r="G2" s="10"/>
    </row>
    <row r="3" spans="1:7" s="1" customFormat="1" ht="11.5" x14ac:dyDescent="0.25">
      <c r="A3" s="8" t="s">
        <v>7</v>
      </c>
      <c r="B3" s="2"/>
      <c r="C3" s="3"/>
      <c r="D3" s="3"/>
      <c r="E3" s="4"/>
      <c r="F3" s="9"/>
      <c r="G3" s="10"/>
    </row>
    <row r="4" spans="1:7" s="1" customFormat="1" ht="29.25" customHeight="1" x14ac:dyDescent="0.25">
      <c r="A4" s="6" t="s">
        <v>2</v>
      </c>
      <c r="B4" s="6" t="s">
        <v>0</v>
      </c>
      <c r="C4" s="13" t="s">
        <v>4</v>
      </c>
      <c r="D4" s="13" t="s">
        <v>1</v>
      </c>
      <c r="E4" s="52" t="s">
        <v>6</v>
      </c>
      <c r="F4" s="12" t="s">
        <v>3</v>
      </c>
      <c r="G4" s="12" t="s">
        <v>5</v>
      </c>
    </row>
    <row r="5" spans="1:7" ht="10.5" x14ac:dyDescent="0.25">
      <c r="A5" s="16" t="s">
        <v>101</v>
      </c>
      <c r="B5" s="17"/>
      <c r="C5" s="17"/>
      <c r="D5" s="17"/>
      <c r="E5" s="18"/>
      <c r="F5" s="19"/>
      <c r="G5" s="18"/>
    </row>
    <row r="6" spans="1:7" ht="10.5" x14ac:dyDescent="0.25">
      <c r="A6" s="20" t="s">
        <v>25</v>
      </c>
      <c r="B6" s="21"/>
      <c r="C6" s="21"/>
      <c r="D6" s="21"/>
      <c r="E6" s="22"/>
      <c r="F6" s="23"/>
      <c r="G6" s="22"/>
    </row>
    <row r="7" spans="1:7" x14ac:dyDescent="0.2">
      <c r="A7" s="21" t="s">
        <v>103</v>
      </c>
      <c r="B7" s="21" t="s">
        <v>102</v>
      </c>
      <c r="C7" s="21" t="s">
        <v>104</v>
      </c>
      <c r="D7" s="24">
        <v>25700</v>
      </c>
      <c r="E7" s="22">
        <v>420.68329999999997</v>
      </c>
      <c r="F7" s="23">
        <v>2.0367316971513301</v>
      </c>
      <c r="G7" s="22"/>
    </row>
    <row r="8" spans="1:7" x14ac:dyDescent="0.2">
      <c r="A8" s="21" t="s">
        <v>106</v>
      </c>
      <c r="B8" s="21" t="s">
        <v>105</v>
      </c>
      <c r="C8" s="21" t="s">
        <v>104</v>
      </c>
      <c r="D8" s="24">
        <v>29000</v>
      </c>
      <c r="E8" s="22">
        <v>356.46800000000002</v>
      </c>
      <c r="F8" s="23">
        <v>1.72583431436461</v>
      </c>
      <c r="G8" s="22"/>
    </row>
    <row r="9" spans="1:7" x14ac:dyDescent="0.2">
      <c r="A9" s="21" t="s">
        <v>108</v>
      </c>
      <c r="B9" s="21" t="s">
        <v>107</v>
      </c>
      <c r="C9" s="21" t="s">
        <v>109</v>
      </c>
      <c r="D9" s="24">
        <v>13100</v>
      </c>
      <c r="E9" s="22">
        <v>254.62469999999999</v>
      </c>
      <c r="F9" s="23">
        <v>1.2327615509520999</v>
      </c>
      <c r="G9" s="22"/>
    </row>
    <row r="10" spans="1:7" x14ac:dyDescent="0.2">
      <c r="A10" s="21" t="s">
        <v>111</v>
      </c>
      <c r="B10" s="21" t="s">
        <v>110</v>
      </c>
      <c r="C10" s="21" t="s">
        <v>112</v>
      </c>
      <c r="D10" s="24">
        <v>6800</v>
      </c>
      <c r="E10" s="22">
        <v>251.9162</v>
      </c>
      <c r="F10" s="23">
        <v>1.2196483900499799</v>
      </c>
      <c r="G10" s="22"/>
    </row>
    <row r="11" spans="1:7" x14ac:dyDescent="0.2">
      <c r="A11" s="21" t="s">
        <v>117</v>
      </c>
      <c r="B11" s="21" t="s">
        <v>116</v>
      </c>
      <c r="C11" s="21" t="s">
        <v>118</v>
      </c>
      <c r="D11" s="24">
        <v>6600</v>
      </c>
      <c r="E11" s="22">
        <v>199.2705</v>
      </c>
      <c r="F11" s="23">
        <v>0.96476504690629294</v>
      </c>
      <c r="G11" s="22"/>
    </row>
    <row r="12" spans="1:7" x14ac:dyDescent="0.2">
      <c r="A12" s="21" t="s">
        <v>114</v>
      </c>
      <c r="B12" s="21" t="s">
        <v>113</v>
      </c>
      <c r="C12" s="21" t="s">
        <v>115</v>
      </c>
      <c r="D12" s="24">
        <v>12500</v>
      </c>
      <c r="E12" s="22">
        <v>198.63124999999999</v>
      </c>
      <c r="F12" s="23">
        <v>0.96167012790807305</v>
      </c>
      <c r="G12" s="22"/>
    </row>
    <row r="13" spans="1:7" x14ac:dyDescent="0.2">
      <c r="A13" s="21" t="s">
        <v>120</v>
      </c>
      <c r="B13" s="21" t="s">
        <v>119</v>
      </c>
      <c r="C13" s="21" t="s">
        <v>104</v>
      </c>
      <c r="D13" s="24">
        <v>14200</v>
      </c>
      <c r="E13" s="22">
        <v>166.88550000000001</v>
      </c>
      <c r="F13" s="23">
        <v>0.80797356977314805</v>
      </c>
      <c r="G13" s="22"/>
    </row>
    <row r="14" spans="1:7" x14ac:dyDescent="0.2">
      <c r="A14" s="21" t="s">
        <v>132</v>
      </c>
      <c r="B14" s="21" t="s">
        <v>131</v>
      </c>
      <c r="C14" s="21" t="s">
        <v>133</v>
      </c>
      <c r="D14" s="24">
        <v>36700</v>
      </c>
      <c r="E14" s="22">
        <v>152.74539999999999</v>
      </c>
      <c r="F14" s="23">
        <v>0.73951449409581704</v>
      </c>
      <c r="G14" s="22"/>
    </row>
    <row r="15" spans="1:7" x14ac:dyDescent="0.2">
      <c r="A15" s="21" t="s">
        <v>122</v>
      </c>
      <c r="B15" s="21" t="s">
        <v>121</v>
      </c>
      <c r="C15" s="21" t="s">
        <v>109</v>
      </c>
      <c r="D15" s="24">
        <v>8600</v>
      </c>
      <c r="E15" s="22">
        <v>150.77950000000001</v>
      </c>
      <c r="F15" s="23">
        <v>0.72999661962010098</v>
      </c>
      <c r="G15" s="22"/>
    </row>
    <row r="16" spans="1:7" x14ac:dyDescent="0.2">
      <c r="A16" s="21" t="s">
        <v>124</v>
      </c>
      <c r="B16" s="21" t="s">
        <v>123</v>
      </c>
      <c r="C16" s="21" t="s">
        <v>104</v>
      </c>
      <c r="D16" s="24">
        <v>18000</v>
      </c>
      <c r="E16" s="22">
        <v>146.80799999999999</v>
      </c>
      <c r="F16" s="23">
        <v>0.71076866373205805</v>
      </c>
      <c r="G16" s="22"/>
    </row>
    <row r="17" spans="1:7" x14ac:dyDescent="0.2">
      <c r="A17" s="21" t="s">
        <v>129</v>
      </c>
      <c r="B17" s="21" t="s">
        <v>128</v>
      </c>
      <c r="C17" s="21" t="s">
        <v>130</v>
      </c>
      <c r="D17" s="24">
        <v>11600</v>
      </c>
      <c r="E17" s="22">
        <v>128.91659999999999</v>
      </c>
      <c r="F17" s="23">
        <v>0.62414772706446697</v>
      </c>
      <c r="G17" s="22"/>
    </row>
    <row r="18" spans="1:7" x14ac:dyDescent="0.2">
      <c r="A18" s="21" t="s">
        <v>126</v>
      </c>
      <c r="B18" s="21" t="s">
        <v>125</v>
      </c>
      <c r="C18" s="21" t="s">
        <v>127</v>
      </c>
      <c r="D18" s="24">
        <v>48500</v>
      </c>
      <c r="E18" s="22">
        <v>121.50705000000001</v>
      </c>
      <c r="F18" s="23">
        <v>0.588274505221271</v>
      </c>
      <c r="G18" s="22"/>
    </row>
    <row r="19" spans="1:7" x14ac:dyDescent="0.2">
      <c r="A19" s="21" t="s">
        <v>138</v>
      </c>
      <c r="B19" s="21" t="s">
        <v>137</v>
      </c>
      <c r="C19" s="21" t="s">
        <v>139</v>
      </c>
      <c r="D19" s="24">
        <v>24000</v>
      </c>
      <c r="E19" s="22">
        <v>114.492</v>
      </c>
      <c r="F19" s="23">
        <v>0.55431124903282403</v>
      </c>
      <c r="G19" s="22"/>
    </row>
    <row r="20" spans="1:7" x14ac:dyDescent="0.2">
      <c r="A20" s="21" t="s">
        <v>167</v>
      </c>
      <c r="B20" s="21" t="s">
        <v>166</v>
      </c>
      <c r="C20" s="21" t="s">
        <v>130</v>
      </c>
      <c r="D20" s="24">
        <v>850</v>
      </c>
      <c r="E20" s="22">
        <v>105.4255</v>
      </c>
      <c r="F20" s="23">
        <v>0.51041592936545699</v>
      </c>
      <c r="G20" s="22"/>
    </row>
    <row r="21" spans="1:7" x14ac:dyDescent="0.2">
      <c r="A21" s="21" t="s">
        <v>135</v>
      </c>
      <c r="B21" s="21" t="s">
        <v>134</v>
      </c>
      <c r="C21" s="21" t="s">
        <v>136</v>
      </c>
      <c r="D21" s="24">
        <v>5800</v>
      </c>
      <c r="E21" s="22">
        <v>102.79049999999999</v>
      </c>
      <c r="F21" s="23">
        <v>0.49765861757772101</v>
      </c>
      <c r="G21" s="22"/>
    </row>
    <row r="22" spans="1:7" x14ac:dyDescent="0.2">
      <c r="A22" s="21" t="s">
        <v>150</v>
      </c>
      <c r="B22" s="21" t="s">
        <v>149</v>
      </c>
      <c r="C22" s="21" t="s">
        <v>151</v>
      </c>
      <c r="D22" s="24">
        <v>5600</v>
      </c>
      <c r="E22" s="22">
        <v>102.0124</v>
      </c>
      <c r="F22" s="23">
        <v>0.49389145844981303</v>
      </c>
      <c r="G22" s="22"/>
    </row>
    <row r="23" spans="1:7" x14ac:dyDescent="0.2">
      <c r="A23" s="21" t="s">
        <v>156</v>
      </c>
      <c r="B23" s="21" t="s">
        <v>155</v>
      </c>
      <c r="C23" s="21" t="s">
        <v>104</v>
      </c>
      <c r="D23" s="24">
        <v>7100</v>
      </c>
      <c r="E23" s="22">
        <v>101.19275</v>
      </c>
      <c r="F23" s="23">
        <v>0.48992313563887702</v>
      </c>
      <c r="G23" s="22"/>
    </row>
    <row r="24" spans="1:7" x14ac:dyDescent="0.2">
      <c r="A24" s="21" t="s">
        <v>147</v>
      </c>
      <c r="B24" s="21" t="s">
        <v>146</v>
      </c>
      <c r="C24" s="21" t="s">
        <v>148</v>
      </c>
      <c r="D24" s="24">
        <v>6800</v>
      </c>
      <c r="E24" s="22">
        <v>100.25579999999999</v>
      </c>
      <c r="F24" s="23">
        <v>0.485386906690292</v>
      </c>
      <c r="G24" s="22"/>
    </row>
    <row r="25" spans="1:7" x14ac:dyDescent="0.2">
      <c r="A25" s="21" t="s">
        <v>174</v>
      </c>
      <c r="B25" s="21" t="s">
        <v>173</v>
      </c>
      <c r="C25" s="21" t="s">
        <v>151</v>
      </c>
      <c r="D25" s="24">
        <v>7000</v>
      </c>
      <c r="E25" s="22">
        <v>97.174000000000007</v>
      </c>
      <c r="F25" s="23">
        <v>0.47046641960587299</v>
      </c>
      <c r="G25" s="22"/>
    </row>
    <row r="26" spans="1:7" x14ac:dyDescent="0.2">
      <c r="A26" s="21" t="s">
        <v>141</v>
      </c>
      <c r="B26" s="21" t="s">
        <v>140</v>
      </c>
      <c r="C26" s="21" t="s">
        <v>142</v>
      </c>
      <c r="D26" s="24">
        <v>1400</v>
      </c>
      <c r="E26" s="22">
        <v>96.984999999999999</v>
      </c>
      <c r="F26" s="23">
        <v>0.469551379026032</v>
      </c>
      <c r="G26" s="22"/>
    </row>
    <row r="27" spans="1:7" x14ac:dyDescent="0.2">
      <c r="A27" s="21" t="s">
        <v>144</v>
      </c>
      <c r="B27" s="21" t="s">
        <v>143</v>
      </c>
      <c r="C27" s="21" t="s">
        <v>145</v>
      </c>
      <c r="D27" s="24">
        <v>14400</v>
      </c>
      <c r="E27" s="22">
        <v>93.189599999999999</v>
      </c>
      <c r="F27" s="23">
        <v>0.45117600856714202</v>
      </c>
      <c r="G27" s="22"/>
    </row>
    <row r="28" spans="1:7" x14ac:dyDescent="0.2">
      <c r="A28" s="21" t="s">
        <v>158</v>
      </c>
      <c r="B28" s="21" t="s">
        <v>157</v>
      </c>
      <c r="C28" s="21" t="s">
        <v>159</v>
      </c>
      <c r="D28" s="24">
        <v>6500</v>
      </c>
      <c r="E28" s="22">
        <v>86.732749999999996</v>
      </c>
      <c r="F28" s="23">
        <v>0.41991526905418403</v>
      </c>
      <c r="G28" s="22"/>
    </row>
    <row r="29" spans="1:7" x14ac:dyDescent="0.2">
      <c r="A29" s="21" t="s">
        <v>153</v>
      </c>
      <c r="B29" s="21" t="s">
        <v>152</v>
      </c>
      <c r="C29" s="21" t="s">
        <v>154</v>
      </c>
      <c r="D29" s="24">
        <v>13100</v>
      </c>
      <c r="E29" s="22">
        <v>85.189300000000003</v>
      </c>
      <c r="F29" s="23">
        <v>0.412442679726373</v>
      </c>
      <c r="G29" s="22"/>
    </row>
    <row r="30" spans="1:7" x14ac:dyDescent="0.2">
      <c r="A30" s="21" t="s">
        <v>172</v>
      </c>
      <c r="B30" s="21" t="s">
        <v>171</v>
      </c>
      <c r="C30" s="21" t="s">
        <v>154</v>
      </c>
      <c r="D30" s="24">
        <v>5000</v>
      </c>
      <c r="E30" s="22">
        <v>83.382499999999993</v>
      </c>
      <c r="F30" s="23">
        <v>0.40369508544247101</v>
      </c>
      <c r="G30" s="22"/>
    </row>
    <row r="31" spans="1:7" x14ac:dyDescent="0.2">
      <c r="A31" s="21" t="s">
        <v>169</v>
      </c>
      <c r="B31" s="21" t="s">
        <v>168</v>
      </c>
      <c r="C31" s="21" t="s">
        <v>170</v>
      </c>
      <c r="D31" s="24">
        <v>23000</v>
      </c>
      <c r="E31" s="22">
        <v>76.072500000000005</v>
      </c>
      <c r="F31" s="23">
        <v>0.36830383338617101</v>
      </c>
      <c r="G31" s="22"/>
    </row>
    <row r="32" spans="1:7" x14ac:dyDescent="0.2">
      <c r="A32" s="21" t="s">
        <v>161</v>
      </c>
      <c r="B32" s="21" t="s">
        <v>160</v>
      </c>
      <c r="C32" s="21" t="s">
        <v>162</v>
      </c>
      <c r="D32" s="24">
        <v>10200</v>
      </c>
      <c r="E32" s="22">
        <v>75.347399999999993</v>
      </c>
      <c r="F32" s="23">
        <v>0.36479327293938202</v>
      </c>
      <c r="G32" s="22"/>
    </row>
    <row r="33" spans="1:7" x14ac:dyDescent="0.2">
      <c r="A33" s="21" t="s">
        <v>176</v>
      </c>
      <c r="B33" s="21" t="s">
        <v>175</v>
      </c>
      <c r="C33" s="21" t="s">
        <v>177</v>
      </c>
      <c r="D33" s="24">
        <v>31600</v>
      </c>
      <c r="E33" s="22">
        <v>75.110039999999998</v>
      </c>
      <c r="F33" s="23">
        <v>0.36364409816673099</v>
      </c>
      <c r="G33" s="22"/>
    </row>
    <row r="34" spans="1:7" x14ac:dyDescent="0.2">
      <c r="A34" s="21" t="s">
        <v>187</v>
      </c>
      <c r="B34" s="21" t="s">
        <v>186</v>
      </c>
      <c r="C34" s="21" t="s">
        <v>188</v>
      </c>
      <c r="D34" s="24">
        <v>4900</v>
      </c>
      <c r="E34" s="22">
        <v>74.541250000000005</v>
      </c>
      <c r="F34" s="23">
        <v>0.360890310169863</v>
      </c>
      <c r="G34" s="22"/>
    </row>
    <row r="35" spans="1:7" x14ac:dyDescent="0.2">
      <c r="A35" s="21" t="s">
        <v>179</v>
      </c>
      <c r="B35" s="21" t="s">
        <v>178</v>
      </c>
      <c r="C35" s="21" t="s">
        <v>109</v>
      </c>
      <c r="D35" s="24">
        <v>4500</v>
      </c>
      <c r="E35" s="22">
        <v>73.642499999999998</v>
      </c>
      <c r="F35" s="23">
        <v>0.35653902593106701</v>
      </c>
      <c r="G35" s="22"/>
    </row>
    <row r="36" spans="1:7" x14ac:dyDescent="0.2">
      <c r="A36" s="21" t="s">
        <v>181</v>
      </c>
      <c r="B36" s="21" t="s">
        <v>180</v>
      </c>
      <c r="C36" s="21" t="s">
        <v>182</v>
      </c>
      <c r="D36" s="24">
        <v>24400</v>
      </c>
      <c r="E36" s="22">
        <v>73.029200000000003</v>
      </c>
      <c r="F36" s="23">
        <v>0.35356974345690401</v>
      </c>
      <c r="G36" s="22"/>
    </row>
    <row r="37" spans="1:7" x14ac:dyDescent="0.2">
      <c r="A37" s="21" t="s">
        <v>190</v>
      </c>
      <c r="B37" s="21" t="s">
        <v>189</v>
      </c>
      <c r="C37" s="21" t="s">
        <v>191</v>
      </c>
      <c r="D37" s="24">
        <v>10000</v>
      </c>
      <c r="E37" s="22">
        <v>72.319999999999993</v>
      </c>
      <c r="F37" s="23">
        <v>0.35013616261445202</v>
      </c>
      <c r="G37" s="22"/>
    </row>
    <row r="38" spans="1:7" x14ac:dyDescent="0.2">
      <c r="A38" s="21" t="s">
        <v>195</v>
      </c>
      <c r="B38" s="21" t="s">
        <v>194</v>
      </c>
      <c r="C38" s="21" t="s">
        <v>196</v>
      </c>
      <c r="D38" s="24">
        <v>600</v>
      </c>
      <c r="E38" s="22">
        <v>67.811400000000006</v>
      </c>
      <c r="F38" s="23">
        <v>0.32830784537491198</v>
      </c>
      <c r="G38" s="22"/>
    </row>
    <row r="39" spans="1:7" x14ac:dyDescent="0.2">
      <c r="A39" s="21" t="s">
        <v>193</v>
      </c>
      <c r="B39" s="21" t="s">
        <v>192</v>
      </c>
      <c r="C39" s="21" t="s">
        <v>115</v>
      </c>
      <c r="D39" s="24">
        <v>5200</v>
      </c>
      <c r="E39" s="22">
        <v>65.1066</v>
      </c>
      <c r="F39" s="23">
        <v>0.31521259796562601</v>
      </c>
      <c r="G39" s="22"/>
    </row>
    <row r="40" spans="1:7" x14ac:dyDescent="0.2">
      <c r="A40" s="21" t="s">
        <v>184</v>
      </c>
      <c r="B40" s="21" t="s">
        <v>183</v>
      </c>
      <c r="C40" s="21" t="s">
        <v>185</v>
      </c>
      <c r="D40" s="24">
        <v>2000</v>
      </c>
      <c r="E40" s="22">
        <v>62.959000000000003</v>
      </c>
      <c r="F40" s="23">
        <v>0.30481502574727998</v>
      </c>
      <c r="G40" s="22"/>
    </row>
    <row r="41" spans="1:7" x14ac:dyDescent="0.2">
      <c r="A41" s="21" t="s">
        <v>198</v>
      </c>
      <c r="B41" s="21" t="s">
        <v>197</v>
      </c>
      <c r="C41" s="21" t="s">
        <v>188</v>
      </c>
      <c r="D41" s="24">
        <v>1500</v>
      </c>
      <c r="E41" s="22">
        <v>60.462000000000003</v>
      </c>
      <c r="F41" s="23">
        <v>0.29272583882736403</v>
      </c>
      <c r="G41" s="22"/>
    </row>
    <row r="42" spans="1:7" x14ac:dyDescent="0.2">
      <c r="A42" s="21" t="s">
        <v>220</v>
      </c>
      <c r="B42" s="21" t="s">
        <v>219</v>
      </c>
      <c r="C42" s="21" t="s">
        <v>221</v>
      </c>
      <c r="D42" s="24">
        <v>2300</v>
      </c>
      <c r="E42" s="22">
        <v>58.985799999999998</v>
      </c>
      <c r="F42" s="23">
        <v>0.28557883933550199</v>
      </c>
      <c r="G42" s="22"/>
    </row>
    <row r="43" spans="1:7" x14ac:dyDescent="0.2">
      <c r="A43" s="21" t="s">
        <v>200</v>
      </c>
      <c r="B43" s="21" t="s">
        <v>199</v>
      </c>
      <c r="C43" s="21" t="s">
        <v>196</v>
      </c>
      <c r="D43" s="24">
        <v>3000</v>
      </c>
      <c r="E43" s="22">
        <v>56.731499999999997</v>
      </c>
      <c r="F43" s="23">
        <v>0.27466468071573202</v>
      </c>
      <c r="G43" s="22"/>
    </row>
    <row r="44" spans="1:7" x14ac:dyDescent="0.2">
      <c r="A44" s="21" t="s">
        <v>207</v>
      </c>
      <c r="B44" s="21" t="s">
        <v>206</v>
      </c>
      <c r="C44" s="21" t="s">
        <v>208</v>
      </c>
      <c r="D44" s="24">
        <v>35400</v>
      </c>
      <c r="E44" s="22">
        <v>54.077039999999997</v>
      </c>
      <c r="F44" s="23">
        <v>0.26181315363866398</v>
      </c>
      <c r="G44" s="22"/>
    </row>
    <row r="45" spans="1:7" x14ac:dyDescent="0.2">
      <c r="A45" s="21" t="s">
        <v>204</v>
      </c>
      <c r="B45" s="21" t="s">
        <v>203</v>
      </c>
      <c r="C45" s="21" t="s">
        <v>205</v>
      </c>
      <c r="D45" s="24">
        <v>2900</v>
      </c>
      <c r="E45" s="22">
        <v>52.58135</v>
      </c>
      <c r="F45" s="23">
        <v>0.25457179361293403</v>
      </c>
      <c r="G45" s="22"/>
    </row>
    <row r="46" spans="1:7" x14ac:dyDescent="0.2">
      <c r="A46" s="21" t="s">
        <v>212</v>
      </c>
      <c r="B46" s="21" t="s">
        <v>211</v>
      </c>
      <c r="C46" s="21" t="s">
        <v>142</v>
      </c>
      <c r="D46" s="24">
        <v>2200</v>
      </c>
      <c r="E46" s="22">
        <v>47.075600000000001</v>
      </c>
      <c r="F46" s="23">
        <v>0.22791579005493501</v>
      </c>
      <c r="G46" s="22"/>
    </row>
    <row r="47" spans="1:7" x14ac:dyDescent="0.2">
      <c r="A47" s="21" t="s">
        <v>202</v>
      </c>
      <c r="B47" s="21" t="s">
        <v>201</v>
      </c>
      <c r="C47" s="21" t="s">
        <v>154</v>
      </c>
      <c r="D47" s="24">
        <v>35000</v>
      </c>
      <c r="E47" s="22">
        <v>47.064500000000002</v>
      </c>
      <c r="F47" s="23">
        <v>0.22786204957643599</v>
      </c>
      <c r="G47" s="22"/>
    </row>
    <row r="48" spans="1:7" x14ac:dyDescent="0.2">
      <c r="A48" s="21" t="s">
        <v>210</v>
      </c>
      <c r="B48" s="21" t="s">
        <v>209</v>
      </c>
      <c r="C48" s="21" t="s">
        <v>115</v>
      </c>
      <c r="D48" s="24">
        <v>10249</v>
      </c>
      <c r="E48" s="22">
        <v>46.991664999999998</v>
      </c>
      <c r="F48" s="23">
        <v>0.22750942004927899</v>
      </c>
      <c r="G48" s="22"/>
    </row>
    <row r="49" spans="1:9" x14ac:dyDescent="0.2">
      <c r="A49" s="21" t="s">
        <v>214</v>
      </c>
      <c r="B49" s="21" t="s">
        <v>213</v>
      </c>
      <c r="C49" s="21" t="s">
        <v>154</v>
      </c>
      <c r="D49" s="24">
        <v>25000</v>
      </c>
      <c r="E49" s="22">
        <v>43.255000000000003</v>
      </c>
      <c r="F49" s="23">
        <v>0.2094184141854</v>
      </c>
      <c r="G49" s="22"/>
    </row>
    <row r="50" spans="1:9" x14ac:dyDescent="0.2">
      <c r="A50" s="21" t="s">
        <v>218</v>
      </c>
      <c r="B50" s="21" t="s">
        <v>217</v>
      </c>
      <c r="C50" s="21" t="s">
        <v>109</v>
      </c>
      <c r="D50" s="24">
        <v>4000</v>
      </c>
      <c r="E50" s="22">
        <v>39.72</v>
      </c>
      <c r="F50" s="23">
        <v>0.192303766303181</v>
      </c>
      <c r="G50" s="22"/>
    </row>
    <row r="51" spans="1:9" x14ac:dyDescent="0.2">
      <c r="A51" s="21" t="s">
        <v>226</v>
      </c>
      <c r="B51" s="21" t="s">
        <v>225</v>
      </c>
      <c r="C51" s="21" t="s">
        <v>139</v>
      </c>
      <c r="D51" s="24">
        <v>2000</v>
      </c>
      <c r="E51" s="22">
        <v>34.872999999999998</v>
      </c>
      <c r="F51" s="23">
        <v>0.168837090692115</v>
      </c>
      <c r="G51" s="22"/>
    </row>
    <row r="52" spans="1:9" x14ac:dyDescent="0.2">
      <c r="A52" s="21" t="s">
        <v>223</v>
      </c>
      <c r="B52" s="21" t="s">
        <v>222</v>
      </c>
      <c r="C52" s="21" t="s">
        <v>224</v>
      </c>
      <c r="D52" s="24">
        <v>2000</v>
      </c>
      <c r="E52" s="22">
        <v>32.631999999999998</v>
      </c>
      <c r="F52" s="23">
        <v>0.15798732381685299</v>
      </c>
      <c r="G52" s="22"/>
    </row>
    <row r="53" spans="1:9" x14ac:dyDescent="0.2">
      <c r="A53" s="21" t="s">
        <v>228</v>
      </c>
      <c r="B53" s="21" t="s">
        <v>227</v>
      </c>
      <c r="C53" s="21" t="s">
        <v>221</v>
      </c>
      <c r="D53" s="24">
        <v>5500</v>
      </c>
      <c r="E53" s="22">
        <v>27.6265</v>
      </c>
      <c r="F53" s="23">
        <v>0.13375327290470301</v>
      </c>
      <c r="G53" s="22"/>
    </row>
    <row r="54" spans="1:9" x14ac:dyDescent="0.2">
      <c r="A54" s="21" t="s">
        <v>230</v>
      </c>
      <c r="B54" s="21" t="s">
        <v>229</v>
      </c>
      <c r="C54" s="21" t="s">
        <v>151</v>
      </c>
      <c r="D54" s="24">
        <v>10000</v>
      </c>
      <c r="E54" s="22">
        <v>18.898</v>
      </c>
      <c r="F54" s="23">
        <v>9.1494375015042997E-2</v>
      </c>
      <c r="G54" s="22"/>
    </row>
    <row r="55" spans="1:9" ht="10.5" x14ac:dyDescent="0.25">
      <c r="A55" s="20" t="s">
        <v>29</v>
      </c>
      <c r="B55" s="20"/>
      <c r="C55" s="20"/>
      <c r="D55" s="20"/>
      <c r="E55" s="25">
        <f>SUM(E7:E54)</f>
        <v>5054.9719450000021</v>
      </c>
      <c r="F55" s="26">
        <f>SUM(F7:F54)</f>
        <v>24.473568569496845</v>
      </c>
      <c r="G55" s="25"/>
      <c r="H55" s="14"/>
      <c r="I55" s="14"/>
    </row>
    <row r="56" spans="1:9" x14ac:dyDescent="0.2">
      <c r="A56" s="21"/>
      <c r="B56" s="21"/>
      <c r="C56" s="21"/>
      <c r="D56" s="21"/>
      <c r="E56" s="22"/>
      <c r="F56" s="23"/>
      <c r="G56" s="22"/>
    </row>
    <row r="57" spans="1:9" ht="10.5" x14ac:dyDescent="0.25">
      <c r="A57" s="20" t="s">
        <v>24</v>
      </c>
      <c r="B57" s="21"/>
      <c r="C57" s="21"/>
      <c r="D57" s="21"/>
      <c r="E57" s="22"/>
      <c r="F57" s="23"/>
      <c r="G57" s="22"/>
    </row>
    <row r="58" spans="1:9" ht="10.5" x14ac:dyDescent="0.25">
      <c r="A58" s="20" t="s">
        <v>25</v>
      </c>
      <c r="B58" s="21"/>
      <c r="C58" s="21"/>
      <c r="D58" s="21"/>
      <c r="E58" s="22"/>
      <c r="F58" s="23"/>
      <c r="G58" s="22"/>
    </row>
    <row r="59" spans="1:9" x14ac:dyDescent="0.2">
      <c r="A59" s="21" t="s">
        <v>77</v>
      </c>
      <c r="B59" s="21" t="s">
        <v>76</v>
      </c>
      <c r="C59" s="21" t="s">
        <v>26</v>
      </c>
      <c r="D59" s="24">
        <v>2000</v>
      </c>
      <c r="E59" s="22">
        <v>2070.5098630000002</v>
      </c>
      <c r="F59" s="23">
        <v>10.0243415111476</v>
      </c>
      <c r="G59" s="22">
        <v>7.5949999999999998</v>
      </c>
    </row>
    <row r="60" spans="1:9" x14ac:dyDescent="0.2">
      <c r="A60" s="21" t="s">
        <v>232</v>
      </c>
      <c r="B60" s="21" t="s">
        <v>231</v>
      </c>
      <c r="C60" s="21" t="s">
        <v>26</v>
      </c>
      <c r="D60" s="24">
        <v>1500</v>
      </c>
      <c r="E60" s="22">
        <v>1607.664</v>
      </c>
      <c r="F60" s="23">
        <v>7.7834804166675902</v>
      </c>
      <c r="G60" s="22">
        <v>7.68</v>
      </c>
    </row>
    <row r="61" spans="1:9" x14ac:dyDescent="0.2">
      <c r="A61" s="21" t="s">
        <v>61</v>
      </c>
      <c r="B61" s="21" t="s">
        <v>60</v>
      </c>
      <c r="C61" s="21" t="s">
        <v>62</v>
      </c>
      <c r="D61" s="24">
        <v>1500</v>
      </c>
      <c r="E61" s="22">
        <v>1564.6298197000001</v>
      </c>
      <c r="F61" s="23">
        <v>7.57513109764795</v>
      </c>
      <c r="G61" s="22">
        <v>7.79</v>
      </c>
    </row>
    <row r="62" spans="1:9" x14ac:dyDescent="0.2">
      <c r="A62" s="21" t="s">
        <v>87</v>
      </c>
      <c r="B62" s="21" t="s">
        <v>86</v>
      </c>
      <c r="C62" s="21" t="s">
        <v>28</v>
      </c>
      <c r="D62" s="24">
        <v>1500</v>
      </c>
      <c r="E62" s="22">
        <v>1502.8468356000001</v>
      </c>
      <c r="F62" s="23">
        <v>7.2760097347103896</v>
      </c>
      <c r="G62" s="22">
        <v>7.6013999999999999</v>
      </c>
    </row>
    <row r="63" spans="1:9" x14ac:dyDescent="0.2">
      <c r="A63" s="21" t="s">
        <v>1213</v>
      </c>
      <c r="B63" s="21" t="s">
        <v>1214</v>
      </c>
      <c r="C63" s="21" t="s">
        <v>98</v>
      </c>
      <c r="D63" s="24">
        <v>100</v>
      </c>
      <c r="E63" s="22">
        <v>1067.9781966999999</v>
      </c>
      <c r="F63" s="23">
        <v>5.1705999384463501</v>
      </c>
      <c r="G63" s="22">
        <v>7.95</v>
      </c>
    </row>
    <row r="64" spans="1:9" x14ac:dyDescent="0.2">
      <c r="A64" s="21" t="s">
        <v>1215</v>
      </c>
      <c r="B64" s="21" t="s">
        <v>1216</v>
      </c>
      <c r="C64" s="21" t="s">
        <v>26</v>
      </c>
      <c r="D64" s="24">
        <v>1000</v>
      </c>
      <c r="E64" s="22">
        <v>1046.1883551999999</v>
      </c>
      <c r="F64" s="23">
        <v>5.0651047574896699</v>
      </c>
      <c r="G64" s="22">
        <v>8.2750000000000004</v>
      </c>
    </row>
    <row r="65" spans="1:9" x14ac:dyDescent="0.2">
      <c r="A65" s="21" t="s">
        <v>236</v>
      </c>
      <c r="B65" s="21" t="s">
        <v>235</v>
      </c>
      <c r="C65" s="21" t="s">
        <v>26</v>
      </c>
      <c r="D65" s="24">
        <v>100</v>
      </c>
      <c r="E65" s="22">
        <v>1028.5427944999999</v>
      </c>
      <c r="F65" s="23">
        <v>4.9796740479946697</v>
      </c>
      <c r="G65" s="22">
        <v>7.83</v>
      </c>
    </row>
    <row r="66" spans="1:9" x14ac:dyDescent="0.2">
      <c r="A66" s="21" t="s">
        <v>1217</v>
      </c>
      <c r="B66" s="21" t="s">
        <v>1218</v>
      </c>
      <c r="C66" s="21" t="s">
        <v>1219</v>
      </c>
      <c r="D66" s="24">
        <v>500</v>
      </c>
      <c r="E66" s="22">
        <v>518.53382190000002</v>
      </c>
      <c r="F66" s="23">
        <v>2.5104734870834</v>
      </c>
      <c r="G66" s="22">
        <v>8.4049999999999994</v>
      </c>
    </row>
    <row r="67" spans="1:9" x14ac:dyDescent="0.2">
      <c r="A67" s="21" t="s">
        <v>89</v>
      </c>
      <c r="B67" s="21" t="s">
        <v>88</v>
      </c>
      <c r="C67" s="21" t="s">
        <v>26</v>
      </c>
      <c r="D67" s="24">
        <v>500</v>
      </c>
      <c r="E67" s="22">
        <v>511.5913822</v>
      </c>
      <c r="F67" s="23">
        <v>2.4768617725405302</v>
      </c>
      <c r="G67" s="22">
        <v>8.0724999999999998</v>
      </c>
    </row>
    <row r="68" spans="1:9" x14ac:dyDescent="0.2">
      <c r="A68" s="21" t="s">
        <v>238</v>
      </c>
      <c r="B68" s="21" t="s">
        <v>237</v>
      </c>
      <c r="C68" s="21" t="s">
        <v>26</v>
      </c>
      <c r="D68" s="24">
        <v>500</v>
      </c>
      <c r="E68" s="22">
        <v>510.84630820000001</v>
      </c>
      <c r="F68" s="23">
        <v>2.4732545082813502</v>
      </c>
      <c r="G68" s="22">
        <v>8.1199999999999992</v>
      </c>
    </row>
    <row r="69" spans="1:9" x14ac:dyDescent="0.2">
      <c r="A69" s="21" t="s">
        <v>1136</v>
      </c>
      <c r="B69" s="21" t="s">
        <v>1137</v>
      </c>
      <c r="C69" s="21" t="s">
        <v>26</v>
      </c>
      <c r="D69" s="24">
        <v>20</v>
      </c>
      <c r="E69" s="22">
        <v>208.25970409999999</v>
      </c>
      <c r="F69" s="23">
        <v>1.00828613966808</v>
      </c>
      <c r="G69" s="22">
        <v>7.4753999999999996</v>
      </c>
    </row>
    <row r="70" spans="1:9" ht="10.5" x14ac:dyDescent="0.25">
      <c r="A70" s="20" t="s">
        <v>29</v>
      </c>
      <c r="B70" s="20"/>
      <c r="C70" s="20"/>
      <c r="D70" s="20"/>
      <c r="E70" s="25">
        <f>SUM(E58:E69)</f>
        <v>11637.591081099999</v>
      </c>
      <c r="F70" s="26">
        <f>SUM(F58:F69)</f>
        <v>56.343217411677585</v>
      </c>
      <c r="G70" s="25"/>
      <c r="H70" s="14"/>
      <c r="I70" s="14"/>
    </row>
    <row r="71" spans="1:9" x14ac:dyDescent="0.2">
      <c r="A71" s="21"/>
      <c r="B71" s="21"/>
      <c r="C71" s="21"/>
      <c r="D71" s="21"/>
      <c r="E71" s="22"/>
      <c r="F71" s="23"/>
      <c r="G71" s="22"/>
    </row>
    <row r="72" spans="1:9" ht="10.5" x14ac:dyDescent="0.25">
      <c r="A72" s="20" t="s">
        <v>31</v>
      </c>
      <c r="B72" s="21"/>
      <c r="C72" s="21"/>
      <c r="D72" s="21"/>
      <c r="E72" s="22"/>
      <c r="F72" s="23"/>
      <c r="G72" s="22"/>
    </row>
    <row r="73" spans="1:9" x14ac:dyDescent="0.2">
      <c r="A73" s="21" t="s">
        <v>244</v>
      </c>
      <c r="B73" s="21" t="s">
        <v>243</v>
      </c>
      <c r="C73" s="21" t="s">
        <v>32</v>
      </c>
      <c r="D73" s="24">
        <v>1000000</v>
      </c>
      <c r="E73" s="22">
        <v>1036.0765555999999</v>
      </c>
      <c r="F73" s="23">
        <v>5.0161486359593797</v>
      </c>
      <c r="G73" s="22">
        <v>6.8986215361999896</v>
      </c>
    </row>
    <row r="74" spans="1:9" x14ac:dyDescent="0.2">
      <c r="A74" s="21" t="s">
        <v>59</v>
      </c>
      <c r="B74" s="21" t="s">
        <v>58</v>
      </c>
      <c r="C74" s="21" t="s">
        <v>32</v>
      </c>
      <c r="D74" s="24">
        <v>500000</v>
      </c>
      <c r="E74" s="22">
        <v>522.18527779999999</v>
      </c>
      <c r="F74" s="23">
        <v>2.5281519544061601</v>
      </c>
      <c r="G74" s="22">
        <v>6.9808776770124998</v>
      </c>
    </row>
    <row r="75" spans="1:9" x14ac:dyDescent="0.2">
      <c r="A75" s="21" t="s">
        <v>240</v>
      </c>
      <c r="B75" s="21" t="s">
        <v>239</v>
      </c>
      <c r="C75" s="21" t="s">
        <v>32</v>
      </c>
      <c r="D75" s="24">
        <v>500000</v>
      </c>
      <c r="E75" s="22">
        <v>502.21133329999998</v>
      </c>
      <c r="F75" s="23">
        <v>2.4314484107183301</v>
      </c>
      <c r="G75" s="22">
        <v>6.8770176391124904</v>
      </c>
    </row>
    <row r="76" spans="1:9" ht="10.5" x14ac:dyDescent="0.25">
      <c r="A76" s="20" t="s">
        <v>29</v>
      </c>
      <c r="B76" s="20"/>
      <c r="C76" s="20"/>
      <c r="D76" s="20"/>
      <c r="E76" s="25">
        <f>SUM(E73:E75)</f>
        <v>2060.4731666999996</v>
      </c>
      <c r="F76" s="26">
        <f>SUM(F73:F75)</f>
        <v>9.9757490010838694</v>
      </c>
      <c r="G76" s="25"/>
      <c r="H76" s="14"/>
      <c r="I76" s="14"/>
    </row>
    <row r="77" spans="1:9" x14ac:dyDescent="0.2">
      <c r="A77" s="21"/>
      <c r="B77" s="21"/>
      <c r="C77" s="21"/>
      <c r="D77" s="21"/>
      <c r="E77" s="22"/>
      <c r="F77" s="23"/>
      <c r="G77" s="22"/>
    </row>
    <row r="78" spans="1:9" ht="10.5" x14ac:dyDescent="0.25">
      <c r="A78" s="20" t="s">
        <v>982</v>
      </c>
      <c r="B78" s="21"/>
      <c r="C78" s="21"/>
      <c r="D78" s="21"/>
      <c r="E78" s="22"/>
      <c r="F78" s="23"/>
      <c r="G78" s="22"/>
    </row>
    <row r="79" spans="1:9" x14ac:dyDescent="0.2">
      <c r="A79" s="21" t="s">
        <v>983</v>
      </c>
      <c r="B79" s="21" t="s">
        <v>984</v>
      </c>
      <c r="C79" s="21" t="s">
        <v>985</v>
      </c>
      <c r="D79" s="24">
        <v>636.86800000000005</v>
      </c>
      <c r="E79" s="22">
        <v>66.017569399999999</v>
      </c>
      <c r="F79" s="23">
        <v>0.31962304224072502</v>
      </c>
      <c r="G79" s="22">
        <v>6.77</v>
      </c>
    </row>
    <row r="80" spans="1:9" ht="10.5" x14ac:dyDescent="0.25">
      <c r="A80" s="20" t="s">
        <v>29</v>
      </c>
      <c r="B80" s="20"/>
      <c r="C80" s="20"/>
      <c r="D80" s="20"/>
      <c r="E80" s="25">
        <f>SUM(E79:E79)</f>
        <v>66.017569399999999</v>
      </c>
      <c r="F80" s="26">
        <f>SUM(F79:F79)</f>
        <v>0.31962304224072502</v>
      </c>
      <c r="G80" s="25"/>
      <c r="H80" s="14"/>
      <c r="I80" s="14"/>
    </row>
    <row r="81" spans="1:9" x14ac:dyDescent="0.2">
      <c r="A81" s="21"/>
      <c r="B81" s="21"/>
      <c r="C81" s="21"/>
      <c r="D81" s="21"/>
      <c r="E81" s="22"/>
      <c r="F81" s="23"/>
      <c r="G81" s="22"/>
    </row>
    <row r="82" spans="1:9" ht="10.5" x14ac:dyDescent="0.25">
      <c r="A82" s="20" t="s">
        <v>33</v>
      </c>
      <c r="B82" s="20"/>
      <c r="C82" s="20"/>
      <c r="D82" s="20"/>
      <c r="E82" s="25">
        <f>E55+E70+E76+E80</f>
        <v>18819.053762199997</v>
      </c>
      <c r="F82" s="26">
        <f>F55+F70+F76+F80</f>
        <v>91.112158024499024</v>
      </c>
      <c r="G82" s="25"/>
      <c r="H82" s="14"/>
      <c r="I82" s="14"/>
    </row>
    <row r="83" spans="1:9" ht="10.5" x14ac:dyDescent="0.25">
      <c r="A83" s="20"/>
      <c r="B83" s="20"/>
      <c r="C83" s="20"/>
      <c r="D83" s="20"/>
      <c r="E83" s="25"/>
      <c r="F83" s="26"/>
      <c r="G83" s="25"/>
      <c r="H83" s="14"/>
      <c r="I83" s="14"/>
    </row>
    <row r="84" spans="1:9" ht="10.5" x14ac:dyDescent="0.25">
      <c r="A84" s="20" t="s">
        <v>35</v>
      </c>
      <c r="B84" s="20"/>
      <c r="C84" s="20"/>
      <c r="D84" s="20"/>
      <c r="E84" s="25">
        <f>E86-(E55+E70+E76+E80)</f>
        <v>1835.7679106000032</v>
      </c>
      <c r="F84" s="26">
        <f>F86-(F55+F70+F76+F80)</f>
        <v>8.8878419755009759</v>
      </c>
      <c r="G84" s="25"/>
      <c r="H84" s="14"/>
      <c r="I84" s="14"/>
    </row>
    <row r="85" spans="1:9" ht="10.5" x14ac:dyDescent="0.25">
      <c r="A85" s="20"/>
      <c r="B85" s="20"/>
      <c r="C85" s="20"/>
      <c r="D85" s="20"/>
      <c r="E85" s="25"/>
      <c r="F85" s="26"/>
      <c r="G85" s="25"/>
      <c r="H85" s="14"/>
      <c r="I85" s="14"/>
    </row>
    <row r="86" spans="1:9" ht="10.5" x14ac:dyDescent="0.25">
      <c r="A86" s="27" t="s">
        <v>34</v>
      </c>
      <c r="B86" s="27"/>
      <c r="C86" s="27"/>
      <c r="D86" s="27"/>
      <c r="E86" s="28">
        <v>20654.821672800001</v>
      </c>
      <c r="F86" s="29">
        <v>100</v>
      </c>
      <c r="G86" s="28"/>
      <c r="H86" s="14"/>
      <c r="I86" s="14"/>
    </row>
    <row r="88" spans="1:9" ht="10.5" x14ac:dyDescent="0.25">
      <c r="A88" s="14" t="s">
        <v>37</v>
      </c>
    </row>
    <row r="89" spans="1:9" ht="10.5" x14ac:dyDescent="0.25">
      <c r="A89" s="14" t="s">
        <v>987</v>
      </c>
    </row>
    <row r="91" spans="1:9" ht="10.5" x14ac:dyDescent="0.25">
      <c r="A91" s="14" t="s">
        <v>38</v>
      </c>
    </row>
    <row r="92" spans="1:9" ht="10.5" x14ac:dyDescent="0.25">
      <c r="A92" s="14" t="s">
        <v>39</v>
      </c>
    </row>
    <row r="93" spans="1:9" ht="10.5" x14ac:dyDescent="0.25">
      <c r="A93" s="14" t="s">
        <v>40</v>
      </c>
      <c r="B93" s="14"/>
      <c r="C93" s="30" t="s">
        <v>42</v>
      </c>
      <c r="D93" s="14" t="s">
        <v>41</v>
      </c>
    </row>
    <row r="94" spans="1:9" x14ac:dyDescent="0.2">
      <c r="A94" s="7" t="s">
        <v>43</v>
      </c>
      <c r="C94" s="31">
        <v>80.301500000000004</v>
      </c>
      <c r="D94" s="31">
        <v>86.350300000000004</v>
      </c>
    </row>
    <row r="95" spans="1:9" x14ac:dyDescent="0.2">
      <c r="A95" s="7" t="s">
        <v>90</v>
      </c>
      <c r="C95" s="31">
        <v>13.0716</v>
      </c>
      <c r="D95" s="31">
        <v>13.5266</v>
      </c>
    </row>
    <row r="96" spans="1:9" x14ac:dyDescent="0.2">
      <c r="A96" s="7" t="s">
        <v>91</v>
      </c>
      <c r="C96" s="31">
        <v>12.3178</v>
      </c>
      <c r="D96" s="31">
        <v>12.719799999999999</v>
      </c>
    </row>
    <row r="97" spans="1:5" x14ac:dyDescent="0.2">
      <c r="A97" s="7" t="s">
        <v>45</v>
      </c>
      <c r="C97" s="31">
        <v>87.399199999999993</v>
      </c>
      <c r="D97" s="31">
        <v>94.318100000000001</v>
      </c>
    </row>
    <row r="98" spans="1:5" x14ac:dyDescent="0.2">
      <c r="A98" s="7" t="s">
        <v>92</v>
      </c>
      <c r="C98" s="31">
        <v>14.7501</v>
      </c>
      <c r="D98" s="31">
        <v>15.321899999999999</v>
      </c>
    </row>
    <row r="99" spans="1:5" x14ac:dyDescent="0.2">
      <c r="A99" s="7" t="s">
        <v>93</v>
      </c>
      <c r="C99" s="31">
        <v>13.9984</v>
      </c>
      <c r="D99" s="31">
        <v>14.526199999999999</v>
      </c>
    </row>
    <row r="101" spans="1:5" ht="10.5" x14ac:dyDescent="0.25">
      <c r="A101" s="14" t="s">
        <v>48</v>
      </c>
    </row>
    <row r="102" spans="1:5" ht="10.5" x14ac:dyDescent="0.25">
      <c r="A102" s="82" t="s">
        <v>55</v>
      </c>
      <c r="B102" s="83"/>
      <c r="C102" s="33" t="s">
        <v>56</v>
      </c>
    </row>
    <row r="103" spans="1:5" x14ac:dyDescent="0.2">
      <c r="A103" s="78" t="s">
        <v>90</v>
      </c>
      <c r="B103" s="79"/>
      <c r="C103" s="34">
        <v>0.51</v>
      </c>
    </row>
    <row r="104" spans="1:5" x14ac:dyDescent="0.2">
      <c r="A104" s="78" t="s">
        <v>91</v>
      </c>
      <c r="B104" s="79"/>
      <c r="C104" s="34">
        <v>0.5</v>
      </c>
    </row>
    <row r="105" spans="1:5" x14ac:dyDescent="0.2">
      <c r="A105" s="78" t="s">
        <v>92</v>
      </c>
      <c r="B105" s="79"/>
      <c r="C105" s="34">
        <v>0.56999999999999995</v>
      </c>
    </row>
    <row r="106" spans="1:5" x14ac:dyDescent="0.2">
      <c r="A106" s="78" t="s">
        <v>93</v>
      </c>
      <c r="B106" s="79"/>
      <c r="C106" s="34">
        <v>0.55000000000000004</v>
      </c>
    </row>
    <row r="107" spans="1:5" x14ac:dyDescent="0.2">
      <c r="A107" s="7" t="s">
        <v>57</v>
      </c>
    </row>
    <row r="108" spans="1:5" x14ac:dyDescent="0.2">
      <c r="A108" s="7" t="s">
        <v>47</v>
      </c>
    </row>
    <row r="110" spans="1:5" ht="10.5" x14ac:dyDescent="0.25">
      <c r="A110" s="14" t="s">
        <v>1003</v>
      </c>
      <c r="D110" s="32">
        <v>2.91966152665454</v>
      </c>
      <c r="E110" s="10" t="s">
        <v>50</v>
      </c>
    </row>
    <row r="112" spans="1:5" ht="10.5" x14ac:dyDescent="0.25">
      <c r="A112" s="84" t="s">
        <v>51</v>
      </c>
      <c r="B112" s="84"/>
      <c r="C112" s="84"/>
      <c r="D112" s="30" t="s">
        <v>49</v>
      </c>
    </row>
    <row r="114" spans="1:1" ht="10.5" x14ac:dyDescent="0.25">
      <c r="A114" s="14" t="s">
        <v>1220</v>
      </c>
    </row>
    <row r="116" spans="1:1" ht="10.5" x14ac:dyDescent="0.25">
      <c r="A116" s="14" t="s">
        <v>1144</v>
      </c>
    </row>
    <row r="117" spans="1:1" ht="10.5" x14ac:dyDescent="0.25">
      <c r="A117" s="61"/>
    </row>
    <row r="118" spans="1:1" ht="10.5" x14ac:dyDescent="0.25">
      <c r="A118" s="61" t="s">
        <v>868</v>
      </c>
    </row>
    <row r="119" spans="1:1" x14ac:dyDescent="0.2">
      <c r="A119" s="62"/>
    </row>
    <row r="120" spans="1:1" x14ac:dyDescent="0.2">
      <c r="A120" s="63"/>
    </row>
    <row r="121" spans="1:1" x14ac:dyDescent="0.2">
      <c r="A121" s="63"/>
    </row>
    <row r="122" spans="1:1" x14ac:dyDescent="0.2">
      <c r="A122" s="63"/>
    </row>
    <row r="123" spans="1:1" x14ac:dyDescent="0.2">
      <c r="A123" s="63"/>
    </row>
    <row r="124" spans="1:1" x14ac:dyDescent="0.2">
      <c r="A124" s="63"/>
    </row>
    <row r="125" spans="1:1" x14ac:dyDescent="0.2">
      <c r="A125" s="63"/>
    </row>
    <row r="126" spans="1:1" x14ac:dyDescent="0.2">
      <c r="A126" s="63"/>
    </row>
    <row r="127" spans="1:1" x14ac:dyDescent="0.2">
      <c r="A127" s="63"/>
    </row>
    <row r="128" spans="1:1" x14ac:dyDescent="0.2">
      <c r="A128" s="63"/>
    </row>
    <row r="129" spans="1:1" x14ac:dyDescent="0.2">
      <c r="A129" s="63"/>
    </row>
    <row r="130" spans="1:1" x14ac:dyDescent="0.2">
      <c r="A130" s="63"/>
    </row>
    <row r="131" spans="1:1" ht="10.5" x14ac:dyDescent="0.25">
      <c r="A131" s="61" t="s">
        <v>1221</v>
      </c>
    </row>
    <row r="132" spans="1:1" x14ac:dyDescent="0.2">
      <c r="A132" s="63"/>
    </row>
    <row r="133" spans="1:1" ht="10.5" x14ac:dyDescent="0.25">
      <c r="A133" s="61" t="s">
        <v>869</v>
      </c>
    </row>
    <row r="134" spans="1:1" x14ac:dyDescent="0.2">
      <c r="A134" s="63"/>
    </row>
    <row r="135" spans="1:1" x14ac:dyDescent="0.2">
      <c r="A135" s="63"/>
    </row>
    <row r="136" spans="1:1" x14ac:dyDescent="0.2">
      <c r="A136" s="63"/>
    </row>
    <row r="137" spans="1:1" x14ac:dyDescent="0.2">
      <c r="A137" s="63"/>
    </row>
    <row r="138" spans="1:1" x14ac:dyDescent="0.2">
      <c r="A138" s="63"/>
    </row>
    <row r="139" spans="1:1" x14ac:dyDescent="0.2">
      <c r="A139" s="63"/>
    </row>
    <row r="140" spans="1:1" x14ac:dyDescent="0.2">
      <c r="A140" s="63"/>
    </row>
    <row r="141" spans="1:1" x14ac:dyDescent="0.2">
      <c r="A141" s="63"/>
    </row>
    <row r="142" spans="1:1" x14ac:dyDescent="0.2">
      <c r="A142" s="63"/>
    </row>
    <row r="143" spans="1:1" x14ac:dyDescent="0.2">
      <c r="A143" s="63"/>
    </row>
    <row r="144" spans="1:1" x14ac:dyDescent="0.2">
      <c r="A144" s="63"/>
    </row>
    <row r="145" spans="1:1" x14ac:dyDescent="0.2">
      <c r="A145" s="63"/>
    </row>
    <row r="146" spans="1:1" x14ac:dyDescent="0.2">
      <c r="A146" s="63"/>
    </row>
    <row r="147" spans="1:1" x14ac:dyDescent="0.2">
      <c r="A147" s="7" t="s">
        <v>867</v>
      </c>
    </row>
    <row r="148" spans="1:1" x14ac:dyDescent="0.2">
      <c r="A148" s="62"/>
    </row>
    <row r="149" spans="1:1" x14ac:dyDescent="0.2">
      <c r="A149" s="63"/>
    </row>
    <row r="150" spans="1:1" x14ac:dyDescent="0.2">
      <c r="A150" s="62"/>
    </row>
  </sheetData>
  <mergeCells count="7">
    <mergeCell ref="A112:C112"/>
    <mergeCell ref="A1:G1"/>
    <mergeCell ref="A102:B102"/>
    <mergeCell ref="A103:B103"/>
    <mergeCell ref="A104:B104"/>
    <mergeCell ref="A105:B105"/>
    <mergeCell ref="A106:B106"/>
  </mergeCells>
  <conditionalFormatting sqref="F2:F3">
    <cfRule type="cellIs" dxfId="73" priority="2" stopIfTrue="1" operator="between">
      <formula>0.009</formula>
      <formula>-0.009</formula>
    </cfRule>
  </conditionalFormatting>
  <conditionalFormatting sqref="F5:F252">
    <cfRule type="cellIs" dxfId="72" priority="1" stopIfTrue="1" operator="between">
      <formula>0.009</formula>
      <formula>-0.009</formula>
    </cfRule>
  </conditionalFormatting>
  <hyperlinks>
    <hyperlink ref="A117" r:id="rId1" tooltip="https://www.franklintempletonindia.com/downloadsServlet/pdf/product-labels-jg9o5k7l" display="https://www.franklintempletonindia.com/downloadsServlet/pdf/product-labels-jg9o5k7l" xr:uid="{00000000-0004-0000-0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56"/>
  <sheetViews>
    <sheetView workbookViewId="0">
      <selection sqref="A1:G1"/>
    </sheetView>
  </sheetViews>
  <sheetFormatPr defaultColWidth="9.08984375" defaultRowHeight="10" x14ac:dyDescent="0.2"/>
  <cols>
    <col min="1" max="1" width="38.6328125" style="7" bestFit="1" customWidth="1"/>
    <col min="2" max="2" width="52.54296875" style="7" bestFit="1" customWidth="1"/>
    <col min="3" max="3" width="25.54296875" style="7" bestFit="1" customWidth="1"/>
    <col min="4" max="4" width="15.54296875" style="7" bestFit="1" customWidth="1"/>
    <col min="5" max="5" width="32.90625" style="10" customWidth="1"/>
    <col min="6" max="6" width="31.36328125" style="11" bestFit="1" customWidth="1"/>
    <col min="7" max="7" width="33.453125" style="10" customWidth="1"/>
    <col min="8" max="8" width="32.6328125" style="7" customWidth="1"/>
    <col min="9" max="16384" width="9.08984375" style="7"/>
  </cols>
  <sheetData>
    <row r="1" spans="1:11" s="1" customFormat="1" ht="14" x14ac:dyDescent="0.25">
      <c r="A1" s="80" t="s">
        <v>8</v>
      </c>
      <c r="B1" s="81"/>
      <c r="C1" s="81"/>
      <c r="D1" s="81"/>
      <c r="E1" s="81"/>
      <c r="F1" s="81"/>
      <c r="G1" s="81"/>
    </row>
    <row r="2" spans="1:11" s="1" customFormat="1" ht="11.5" x14ac:dyDescent="0.25">
      <c r="E2" s="5"/>
      <c r="F2" s="9"/>
      <c r="G2" s="10"/>
    </row>
    <row r="3" spans="1:11" s="1" customFormat="1" ht="11.5" x14ac:dyDescent="0.25">
      <c r="A3" s="8" t="s">
        <v>7</v>
      </c>
      <c r="B3" s="2"/>
      <c r="C3" s="3"/>
      <c r="D3" s="3"/>
      <c r="E3" s="4"/>
      <c r="F3" s="9"/>
      <c r="G3" s="10"/>
    </row>
    <row r="4" spans="1:11" s="1" customFormat="1" ht="26.25" customHeight="1" x14ac:dyDescent="0.25">
      <c r="A4" s="36" t="s">
        <v>2</v>
      </c>
      <c r="B4" s="36" t="s">
        <v>0</v>
      </c>
      <c r="C4" s="37" t="s">
        <v>4</v>
      </c>
      <c r="D4" s="37" t="s">
        <v>1</v>
      </c>
      <c r="E4" s="53" t="s">
        <v>6</v>
      </c>
      <c r="F4" s="38" t="s">
        <v>245</v>
      </c>
      <c r="G4" s="53" t="s">
        <v>246</v>
      </c>
      <c r="H4" s="54" t="s">
        <v>247</v>
      </c>
      <c r="I4" s="39" t="s">
        <v>5</v>
      </c>
      <c r="J4" s="35"/>
      <c r="K4" s="35"/>
    </row>
    <row r="5" spans="1:11" ht="10.5" x14ac:dyDescent="0.25">
      <c r="A5" s="40" t="s">
        <v>101</v>
      </c>
      <c r="B5" s="41"/>
      <c r="C5" s="41"/>
      <c r="D5" s="41"/>
      <c r="E5" s="42"/>
      <c r="F5" s="43"/>
      <c r="G5" s="42"/>
      <c r="H5" s="41"/>
      <c r="I5" s="41"/>
    </row>
    <row r="6" spans="1:11" ht="10.5" x14ac:dyDescent="0.25">
      <c r="A6" s="40" t="s">
        <v>25</v>
      </c>
      <c r="B6" s="41"/>
      <c r="C6" s="41"/>
      <c r="D6" s="41"/>
      <c r="E6" s="42"/>
      <c r="F6" s="43"/>
      <c r="G6" s="42"/>
      <c r="H6" s="41"/>
      <c r="I6" s="41"/>
    </row>
    <row r="7" spans="1:11" x14ac:dyDescent="0.2">
      <c r="A7" s="41" t="s">
        <v>249</v>
      </c>
      <c r="B7" s="41" t="s">
        <v>248</v>
      </c>
      <c r="C7" s="41" t="s">
        <v>130</v>
      </c>
      <c r="D7" s="44">
        <v>105700</v>
      </c>
      <c r="E7" s="42">
        <v>2965.3078</v>
      </c>
      <c r="F7" s="43">
        <v>4.4172754690254799</v>
      </c>
      <c r="G7" s="42">
        <v>-2985.3379500000001</v>
      </c>
      <c r="H7" s="42">
        <v>-4.4471134137527999</v>
      </c>
      <c r="I7" s="45"/>
    </row>
    <row r="8" spans="1:11" x14ac:dyDescent="0.2">
      <c r="A8" s="41" t="s">
        <v>251</v>
      </c>
      <c r="B8" s="41" t="s">
        <v>250</v>
      </c>
      <c r="C8" s="41" t="s">
        <v>133</v>
      </c>
      <c r="D8" s="44">
        <v>527850</v>
      </c>
      <c r="E8" s="42">
        <v>2294.300025</v>
      </c>
      <c r="F8" s="43">
        <v>3.4177076723762201</v>
      </c>
      <c r="G8" s="42">
        <v>-2304.8570249999998</v>
      </c>
      <c r="H8" s="42">
        <v>-3.4334339241759499</v>
      </c>
      <c r="I8" s="45"/>
    </row>
    <row r="9" spans="1:11" x14ac:dyDescent="0.2">
      <c r="A9" s="41" t="s">
        <v>120</v>
      </c>
      <c r="B9" s="41" t="s">
        <v>119</v>
      </c>
      <c r="C9" s="41" t="s">
        <v>104</v>
      </c>
      <c r="D9" s="44">
        <v>175000</v>
      </c>
      <c r="E9" s="42">
        <v>2056.6875</v>
      </c>
      <c r="F9" s="43">
        <v>3.0637477975140799</v>
      </c>
      <c r="G9" s="42">
        <v>-2071.3000000000002</v>
      </c>
      <c r="H9" s="42">
        <v>-3.0855153313232702</v>
      </c>
      <c r="I9" s="45"/>
    </row>
    <row r="10" spans="1:11" x14ac:dyDescent="0.2">
      <c r="A10" s="41" t="s">
        <v>253</v>
      </c>
      <c r="B10" s="41" t="s">
        <v>252</v>
      </c>
      <c r="C10" s="41" t="s">
        <v>254</v>
      </c>
      <c r="D10" s="44">
        <v>41400</v>
      </c>
      <c r="E10" s="42">
        <v>1999.62</v>
      </c>
      <c r="F10" s="43">
        <v>2.97873710559583</v>
      </c>
      <c r="G10" s="42">
        <v>-2009.8044</v>
      </c>
      <c r="H10" s="42">
        <v>-2.9939083132143902</v>
      </c>
      <c r="I10" s="45"/>
    </row>
    <row r="11" spans="1:11" x14ac:dyDescent="0.2">
      <c r="A11" s="41" t="s">
        <v>256</v>
      </c>
      <c r="B11" s="41" t="s">
        <v>255</v>
      </c>
      <c r="C11" s="41" t="s">
        <v>104</v>
      </c>
      <c r="D11" s="44">
        <v>104900</v>
      </c>
      <c r="E11" s="42">
        <v>1868.0591999999999</v>
      </c>
      <c r="F11" s="43">
        <v>2.78275735114154</v>
      </c>
      <c r="G11" s="42">
        <v>-1871.2134000000001</v>
      </c>
      <c r="H11" s="42">
        <v>-2.7874560101760002</v>
      </c>
      <c r="I11" s="45"/>
    </row>
    <row r="12" spans="1:11" x14ac:dyDescent="0.2">
      <c r="A12" s="41" t="s">
        <v>156</v>
      </c>
      <c r="B12" s="41" t="s">
        <v>155</v>
      </c>
      <c r="C12" s="41" t="s">
        <v>104</v>
      </c>
      <c r="D12" s="44">
        <v>129700</v>
      </c>
      <c r="E12" s="42">
        <v>1848.54925</v>
      </c>
      <c r="F12" s="43">
        <v>2.7536943231695701</v>
      </c>
      <c r="G12" s="42">
        <v>-1324.8775000000001</v>
      </c>
      <c r="H12" s="42">
        <v>-1.9736058699248</v>
      </c>
      <c r="I12" s="45"/>
    </row>
    <row r="13" spans="1:11" x14ac:dyDescent="0.2">
      <c r="A13" s="41" t="s">
        <v>258</v>
      </c>
      <c r="B13" s="41" t="s">
        <v>257</v>
      </c>
      <c r="C13" s="41" t="s">
        <v>191</v>
      </c>
      <c r="D13" s="44">
        <v>23875</v>
      </c>
      <c r="E13" s="42">
        <v>1719.035813</v>
      </c>
      <c r="F13" s="43">
        <v>2.5607644262565801</v>
      </c>
      <c r="G13" s="42">
        <v>-1730.0421875</v>
      </c>
      <c r="H13" s="42">
        <v>-2.5771600894932098</v>
      </c>
      <c r="I13" s="45"/>
    </row>
    <row r="14" spans="1:11" x14ac:dyDescent="0.2">
      <c r="A14" s="41" t="s">
        <v>260</v>
      </c>
      <c r="B14" s="41" t="s">
        <v>259</v>
      </c>
      <c r="C14" s="41" t="s">
        <v>261</v>
      </c>
      <c r="D14" s="44">
        <v>329600</v>
      </c>
      <c r="E14" s="42">
        <v>1654.2624000000001</v>
      </c>
      <c r="F14" s="43">
        <v>2.4642746088116798</v>
      </c>
      <c r="G14" s="42">
        <v>-1665.3040000000001</v>
      </c>
      <c r="H14" s="42">
        <v>-2.4807227457702701</v>
      </c>
      <c r="I14" s="45"/>
    </row>
    <row r="15" spans="1:11" x14ac:dyDescent="0.2">
      <c r="A15" s="41" t="s">
        <v>117</v>
      </c>
      <c r="B15" s="41" t="s">
        <v>116</v>
      </c>
      <c r="C15" s="41" t="s">
        <v>118</v>
      </c>
      <c r="D15" s="44">
        <v>53500</v>
      </c>
      <c r="E15" s="42">
        <v>1615.2987499999999</v>
      </c>
      <c r="F15" s="43">
        <v>2.4062323457694701</v>
      </c>
      <c r="G15" s="42">
        <v>-1625.8115</v>
      </c>
      <c r="H15" s="42">
        <v>-2.4218926804865002</v>
      </c>
      <c r="I15" s="45"/>
    </row>
    <row r="16" spans="1:11" x14ac:dyDescent="0.2">
      <c r="A16" s="41" t="s">
        <v>263</v>
      </c>
      <c r="B16" s="41" t="s">
        <v>262</v>
      </c>
      <c r="C16" s="41" t="s">
        <v>118</v>
      </c>
      <c r="D16" s="44">
        <v>437400</v>
      </c>
      <c r="E16" s="42">
        <v>1564.3611000000001</v>
      </c>
      <c r="F16" s="43">
        <v>2.33035299462933</v>
      </c>
      <c r="G16" s="42">
        <v>-1572.8904</v>
      </c>
      <c r="H16" s="42">
        <v>-2.34305867990691</v>
      </c>
      <c r="I16" s="45"/>
    </row>
    <row r="17" spans="1:9" x14ac:dyDescent="0.2">
      <c r="A17" s="41" t="s">
        <v>111</v>
      </c>
      <c r="B17" s="41" t="s">
        <v>110</v>
      </c>
      <c r="C17" s="41" t="s">
        <v>112</v>
      </c>
      <c r="D17" s="44">
        <v>38600</v>
      </c>
      <c r="E17" s="42">
        <v>1429.9948999999999</v>
      </c>
      <c r="F17" s="43">
        <v>2.1301941716139998</v>
      </c>
      <c r="G17" s="42">
        <v>-369.09179999999998</v>
      </c>
      <c r="H17" s="42">
        <v>-0.54981818547081596</v>
      </c>
      <c r="I17" s="45"/>
    </row>
    <row r="18" spans="1:9" x14ac:dyDescent="0.2">
      <c r="A18" s="41" t="s">
        <v>265</v>
      </c>
      <c r="B18" s="41" t="s">
        <v>264</v>
      </c>
      <c r="C18" s="41" t="s">
        <v>118</v>
      </c>
      <c r="D18" s="44">
        <v>340200</v>
      </c>
      <c r="E18" s="42">
        <v>1425.6080999999999</v>
      </c>
      <c r="F18" s="43">
        <v>2.12365936803391</v>
      </c>
      <c r="G18" s="42">
        <v>-1434.4532999999999</v>
      </c>
      <c r="H18" s="42">
        <v>-2.1368356342477002</v>
      </c>
      <c r="I18" s="45"/>
    </row>
    <row r="19" spans="1:9" x14ac:dyDescent="0.2">
      <c r="A19" s="41" t="s">
        <v>108</v>
      </c>
      <c r="B19" s="41" t="s">
        <v>107</v>
      </c>
      <c r="C19" s="41" t="s">
        <v>109</v>
      </c>
      <c r="D19" s="44">
        <v>72700</v>
      </c>
      <c r="E19" s="42">
        <v>1413.0699</v>
      </c>
      <c r="F19" s="43">
        <v>2.1049818185108098</v>
      </c>
      <c r="G19" s="42">
        <v>-391.4</v>
      </c>
      <c r="H19" s="42">
        <v>-0.58304963099499196</v>
      </c>
      <c r="I19" s="45"/>
    </row>
    <row r="20" spans="1:9" x14ac:dyDescent="0.2">
      <c r="A20" s="41" t="s">
        <v>124</v>
      </c>
      <c r="B20" s="41" t="s">
        <v>123</v>
      </c>
      <c r="C20" s="41" t="s">
        <v>104</v>
      </c>
      <c r="D20" s="44">
        <v>171950</v>
      </c>
      <c r="E20" s="42">
        <v>1402.4241999999999</v>
      </c>
      <c r="F20" s="43">
        <v>2.0891234346153502</v>
      </c>
      <c r="G20" s="42">
        <v>-1016.0493750000001</v>
      </c>
      <c r="H20" s="42">
        <v>-1.51355956353204</v>
      </c>
      <c r="I20" s="45"/>
    </row>
    <row r="21" spans="1:9" x14ac:dyDescent="0.2">
      <c r="A21" s="41" t="s">
        <v>132</v>
      </c>
      <c r="B21" s="41" t="s">
        <v>131</v>
      </c>
      <c r="C21" s="41" t="s">
        <v>133</v>
      </c>
      <c r="D21" s="44">
        <v>332000</v>
      </c>
      <c r="E21" s="42">
        <v>1381.7840000000001</v>
      </c>
      <c r="F21" s="43">
        <v>2.0583767279376199</v>
      </c>
      <c r="G21" s="42">
        <v>-615.63599999999997</v>
      </c>
      <c r="H21" s="42">
        <v>-0.91708314416768799</v>
      </c>
      <c r="I21" s="45"/>
    </row>
    <row r="22" spans="1:9" x14ac:dyDescent="0.2">
      <c r="A22" s="41" t="s">
        <v>122</v>
      </c>
      <c r="B22" s="41" t="s">
        <v>121</v>
      </c>
      <c r="C22" s="41" t="s">
        <v>109</v>
      </c>
      <c r="D22" s="44">
        <v>75950</v>
      </c>
      <c r="E22" s="42">
        <v>1331.5933749999999</v>
      </c>
      <c r="F22" s="43">
        <v>1.9836101837739599</v>
      </c>
      <c r="G22" s="42">
        <v>-746.90577499999995</v>
      </c>
      <c r="H22" s="42">
        <v>-1.11262937276898</v>
      </c>
      <c r="I22" s="45"/>
    </row>
    <row r="23" spans="1:9" x14ac:dyDescent="0.2">
      <c r="A23" s="41" t="s">
        <v>103</v>
      </c>
      <c r="B23" s="41" t="s">
        <v>102</v>
      </c>
      <c r="C23" s="41" t="s">
        <v>104</v>
      </c>
      <c r="D23" s="44">
        <v>80700</v>
      </c>
      <c r="E23" s="42">
        <v>1320.9783</v>
      </c>
      <c r="F23" s="43">
        <v>1.9677974204583299</v>
      </c>
      <c r="G23" s="42"/>
      <c r="H23" s="42"/>
      <c r="I23" s="45"/>
    </row>
    <row r="24" spans="1:9" x14ac:dyDescent="0.2">
      <c r="A24" s="41" t="s">
        <v>179</v>
      </c>
      <c r="B24" s="41" t="s">
        <v>178</v>
      </c>
      <c r="C24" s="41" t="s">
        <v>109</v>
      </c>
      <c r="D24" s="44">
        <v>79400</v>
      </c>
      <c r="E24" s="42">
        <v>1299.3810000000001</v>
      </c>
      <c r="F24" s="43">
        <v>1.9356249682470701</v>
      </c>
      <c r="G24" s="42">
        <v>-958.17570000000001</v>
      </c>
      <c r="H24" s="42">
        <v>-1.42734795174596</v>
      </c>
      <c r="I24" s="45"/>
    </row>
    <row r="25" spans="1:9" x14ac:dyDescent="0.2">
      <c r="A25" s="41" t="s">
        <v>267</v>
      </c>
      <c r="B25" s="41" t="s">
        <v>266</v>
      </c>
      <c r="C25" s="41" t="s">
        <v>182</v>
      </c>
      <c r="D25" s="44">
        <v>27000</v>
      </c>
      <c r="E25" s="42">
        <v>1263.5864999999999</v>
      </c>
      <c r="F25" s="43">
        <v>1.8823036345305399</v>
      </c>
      <c r="G25" s="42">
        <v>-1271.2950000000001</v>
      </c>
      <c r="H25" s="42">
        <v>-1.8937866137858399</v>
      </c>
      <c r="I25" s="45"/>
    </row>
    <row r="26" spans="1:9" x14ac:dyDescent="0.2">
      <c r="A26" s="41" t="s">
        <v>269</v>
      </c>
      <c r="B26" s="41" t="s">
        <v>268</v>
      </c>
      <c r="C26" s="41" t="s">
        <v>127</v>
      </c>
      <c r="D26" s="44">
        <v>13600</v>
      </c>
      <c r="E26" s="42">
        <v>973.59</v>
      </c>
      <c r="F26" s="43">
        <v>1.45030988819728</v>
      </c>
      <c r="G26" s="42">
        <v>-980.13840000000005</v>
      </c>
      <c r="H26" s="42">
        <v>-1.4600647226469601</v>
      </c>
      <c r="I26" s="45"/>
    </row>
    <row r="27" spans="1:9" x14ac:dyDescent="0.2">
      <c r="A27" s="41" t="s">
        <v>271</v>
      </c>
      <c r="B27" s="41" t="s">
        <v>270</v>
      </c>
      <c r="C27" s="41" t="s">
        <v>261</v>
      </c>
      <c r="D27" s="44">
        <v>30000</v>
      </c>
      <c r="E27" s="42">
        <v>833.4</v>
      </c>
      <c r="F27" s="43">
        <v>1.24147563227191</v>
      </c>
      <c r="G27" s="42">
        <v>-839.08500000000004</v>
      </c>
      <c r="H27" s="42">
        <v>-1.24994430154173</v>
      </c>
      <c r="I27" s="45"/>
    </row>
    <row r="28" spans="1:9" x14ac:dyDescent="0.2">
      <c r="A28" s="41" t="s">
        <v>141</v>
      </c>
      <c r="B28" s="41" t="s">
        <v>140</v>
      </c>
      <c r="C28" s="41" t="s">
        <v>142</v>
      </c>
      <c r="D28" s="44">
        <v>11975</v>
      </c>
      <c r="E28" s="42">
        <v>829.56812500000001</v>
      </c>
      <c r="F28" s="43">
        <v>1.23576747359851</v>
      </c>
      <c r="G28" s="42">
        <v>-479.24937499999999</v>
      </c>
      <c r="H28" s="42">
        <v>-0.71391459184550499</v>
      </c>
      <c r="I28" s="45"/>
    </row>
    <row r="29" spans="1:9" x14ac:dyDescent="0.2">
      <c r="A29" s="41" t="s">
        <v>273</v>
      </c>
      <c r="B29" s="41" t="s">
        <v>272</v>
      </c>
      <c r="C29" s="41" t="s">
        <v>104</v>
      </c>
      <c r="D29" s="44">
        <v>263250</v>
      </c>
      <c r="E29" s="42">
        <v>658.38824999999997</v>
      </c>
      <c r="F29" s="43">
        <v>0.98076910121088001</v>
      </c>
      <c r="G29" s="42">
        <v>-663.12675000000002</v>
      </c>
      <c r="H29" s="42">
        <v>-0.987827815253981</v>
      </c>
      <c r="I29" s="45"/>
    </row>
    <row r="30" spans="1:9" x14ac:dyDescent="0.2">
      <c r="A30" s="41" t="s">
        <v>135</v>
      </c>
      <c r="B30" s="41" t="s">
        <v>134</v>
      </c>
      <c r="C30" s="41" t="s">
        <v>136</v>
      </c>
      <c r="D30" s="44">
        <v>36000</v>
      </c>
      <c r="E30" s="42">
        <v>638.01</v>
      </c>
      <c r="F30" s="43">
        <v>0.95041260876626199</v>
      </c>
      <c r="G30" s="42"/>
      <c r="H30" s="42"/>
      <c r="I30" s="45"/>
    </row>
    <row r="31" spans="1:9" x14ac:dyDescent="0.2">
      <c r="A31" s="41" t="s">
        <v>161</v>
      </c>
      <c r="B31" s="41" t="s">
        <v>160</v>
      </c>
      <c r="C31" s="41" t="s">
        <v>162</v>
      </c>
      <c r="D31" s="44">
        <v>80200</v>
      </c>
      <c r="E31" s="42">
        <v>592.43740000000003</v>
      </c>
      <c r="F31" s="43">
        <v>0.88252531287080305</v>
      </c>
      <c r="G31" s="42">
        <v>-351.50995</v>
      </c>
      <c r="H31" s="42">
        <v>-0.52362735472296396</v>
      </c>
      <c r="I31" s="45"/>
    </row>
    <row r="32" spans="1:9" x14ac:dyDescent="0.2">
      <c r="A32" s="41" t="s">
        <v>114</v>
      </c>
      <c r="B32" s="41" t="s">
        <v>113</v>
      </c>
      <c r="C32" s="41" t="s">
        <v>115</v>
      </c>
      <c r="D32" s="44">
        <v>35900</v>
      </c>
      <c r="E32" s="42">
        <v>570.46894999999995</v>
      </c>
      <c r="F32" s="43">
        <v>0.84979997647317496</v>
      </c>
      <c r="G32" s="42"/>
      <c r="H32" s="42"/>
      <c r="I32" s="45"/>
    </row>
    <row r="33" spans="1:9" x14ac:dyDescent="0.2">
      <c r="A33" s="41" t="s">
        <v>106</v>
      </c>
      <c r="B33" s="41" t="s">
        <v>105</v>
      </c>
      <c r="C33" s="41" t="s">
        <v>104</v>
      </c>
      <c r="D33" s="44">
        <v>44800</v>
      </c>
      <c r="E33" s="42">
        <v>550.6816</v>
      </c>
      <c r="F33" s="43">
        <v>0.82032371915107805</v>
      </c>
      <c r="G33" s="42"/>
      <c r="H33" s="42"/>
      <c r="I33" s="45"/>
    </row>
    <row r="34" spans="1:9" x14ac:dyDescent="0.2">
      <c r="A34" s="41" t="s">
        <v>126</v>
      </c>
      <c r="B34" s="41" t="s">
        <v>125</v>
      </c>
      <c r="C34" s="41" t="s">
        <v>127</v>
      </c>
      <c r="D34" s="44">
        <v>215000</v>
      </c>
      <c r="E34" s="42">
        <v>538.6395</v>
      </c>
      <c r="F34" s="43">
        <v>0.80238518578008899</v>
      </c>
      <c r="G34" s="42"/>
      <c r="H34" s="42"/>
      <c r="I34" s="45"/>
    </row>
    <row r="35" spans="1:9" x14ac:dyDescent="0.2">
      <c r="A35" s="41" t="s">
        <v>138</v>
      </c>
      <c r="B35" s="41" t="s">
        <v>137</v>
      </c>
      <c r="C35" s="41" t="s">
        <v>139</v>
      </c>
      <c r="D35" s="44">
        <v>110000</v>
      </c>
      <c r="E35" s="42">
        <v>524.755</v>
      </c>
      <c r="F35" s="43">
        <v>0.78170211832595105</v>
      </c>
      <c r="G35" s="42"/>
      <c r="H35" s="42"/>
      <c r="I35" s="45"/>
    </row>
    <row r="36" spans="1:9" x14ac:dyDescent="0.2">
      <c r="A36" s="41" t="s">
        <v>275</v>
      </c>
      <c r="B36" s="41" t="s">
        <v>274</v>
      </c>
      <c r="C36" s="41" t="s">
        <v>151</v>
      </c>
      <c r="D36" s="44">
        <v>29250</v>
      </c>
      <c r="E36" s="42">
        <v>484.05824999999999</v>
      </c>
      <c r="F36" s="43">
        <v>0.72107814011901294</v>
      </c>
      <c r="G36" s="42">
        <v>-487.31962499999997</v>
      </c>
      <c r="H36" s="42">
        <v>-0.72593645256225803</v>
      </c>
      <c r="I36" s="45"/>
    </row>
    <row r="37" spans="1:9" x14ac:dyDescent="0.2">
      <c r="A37" s="41" t="s">
        <v>277</v>
      </c>
      <c r="B37" s="41" t="s">
        <v>276</v>
      </c>
      <c r="C37" s="41" t="s">
        <v>139</v>
      </c>
      <c r="D37" s="44">
        <v>25000</v>
      </c>
      <c r="E37" s="42">
        <v>474.83749999999998</v>
      </c>
      <c r="F37" s="43">
        <v>0.70734243525187701</v>
      </c>
      <c r="G37" s="42">
        <v>-468.53800000000001</v>
      </c>
      <c r="H37" s="42">
        <v>-0.69795837508209402</v>
      </c>
      <c r="I37" s="45"/>
    </row>
    <row r="38" spans="1:9" x14ac:dyDescent="0.2">
      <c r="A38" s="41" t="s">
        <v>279</v>
      </c>
      <c r="B38" s="41" t="s">
        <v>278</v>
      </c>
      <c r="C38" s="41" t="s">
        <v>196</v>
      </c>
      <c r="D38" s="44">
        <v>76500</v>
      </c>
      <c r="E38" s="42">
        <v>472.04325</v>
      </c>
      <c r="F38" s="43">
        <v>0.70317997630602103</v>
      </c>
      <c r="G38" s="42">
        <v>-475.60050000000001</v>
      </c>
      <c r="H38" s="42">
        <v>-0.70847903941245205</v>
      </c>
      <c r="I38" s="45"/>
    </row>
    <row r="39" spans="1:9" x14ac:dyDescent="0.2">
      <c r="A39" s="41" t="s">
        <v>281</v>
      </c>
      <c r="B39" s="41" t="s">
        <v>280</v>
      </c>
      <c r="C39" s="41" t="s">
        <v>133</v>
      </c>
      <c r="D39" s="44">
        <v>133200</v>
      </c>
      <c r="E39" s="42">
        <v>449.41680000000002</v>
      </c>
      <c r="F39" s="43">
        <v>0.66947444916441001</v>
      </c>
      <c r="G39" s="42">
        <v>-452.54700000000003</v>
      </c>
      <c r="H39" s="42">
        <v>-0.674137356560784</v>
      </c>
      <c r="I39" s="45"/>
    </row>
    <row r="40" spans="1:9" x14ac:dyDescent="0.2">
      <c r="A40" s="41" t="s">
        <v>283</v>
      </c>
      <c r="B40" s="41" t="s">
        <v>282</v>
      </c>
      <c r="C40" s="41" t="s">
        <v>109</v>
      </c>
      <c r="D40" s="44">
        <v>8050</v>
      </c>
      <c r="E40" s="42">
        <v>366.57687499999997</v>
      </c>
      <c r="F40" s="43">
        <v>0.54607182345438798</v>
      </c>
      <c r="G40" s="42">
        <v>-368.64170000000001</v>
      </c>
      <c r="H40" s="42">
        <v>-0.549147693291688</v>
      </c>
      <c r="I40" s="45"/>
    </row>
    <row r="41" spans="1:9" x14ac:dyDescent="0.2">
      <c r="A41" s="41" t="s">
        <v>285</v>
      </c>
      <c r="B41" s="41" t="s">
        <v>284</v>
      </c>
      <c r="C41" s="41" t="s">
        <v>118</v>
      </c>
      <c r="D41" s="44">
        <v>165750</v>
      </c>
      <c r="E41" s="42">
        <v>293.32777499999997</v>
      </c>
      <c r="F41" s="43">
        <v>0.43695618542241199</v>
      </c>
      <c r="G41" s="42">
        <v>-295.06815</v>
      </c>
      <c r="H41" s="42">
        <v>-0.43954873780244003</v>
      </c>
      <c r="I41" s="45"/>
    </row>
    <row r="42" spans="1:9" x14ac:dyDescent="0.2">
      <c r="A42" s="41" t="s">
        <v>287</v>
      </c>
      <c r="B42" s="41" t="s">
        <v>286</v>
      </c>
      <c r="C42" s="41" t="s">
        <v>139</v>
      </c>
      <c r="D42" s="44">
        <v>8225</v>
      </c>
      <c r="E42" s="42">
        <v>293.2335875</v>
      </c>
      <c r="F42" s="43">
        <v>0.43681587886359902</v>
      </c>
      <c r="G42" s="42">
        <v>-294.9197125</v>
      </c>
      <c r="H42" s="42">
        <v>-0.43932761764505401</v>
      </c>
      <c r="I42" s="45"/>
    </row>
    <row r="43" spans="1:9" x14ac:dyDescent="0.2">
      <c r="A43" s="41" t="s">
        <v>289</v>
      </c>
      <c r="B43" s="41" t="s">
        <v>288</v>
      </c>
      <c r="C43" s="41" t="s">
        <v>104</v>
      </c>
      <c r="D43" s="44">
        <v>137200</v>
      </c>
      <c r="E43" s="42">
        <v>274.8116</v>
      </c>
      <c r="F43" s="43">
        <v>0.40937353595590997</v>
      </c>
      <c r="G43" s="42">
        <v>-276.95191999999997</v>
      </c>
      <c r="H43" s="42">
        <v>-0.41256186703974101</v>
      </c>
      <c r="I43" s="45"/>
    </row>
    <row r="44" spans="1:9" x14ac:dyDescent="0.2">
      <c r="A44" s="41" t="s">
        <v>291</v>
      </c>
      <c r="B44" s="41" t="s">
        <v>290</v>
      </c>
      <c r="C44" s="41" t="s">
        <v>104</v>
      </c>
      <c r="D44" s="44">
        <v>222750</v>
      </c>
      <c r="E44" s="42">
        <v>248.433075</v>
      </c>
      <c r="F44" s="43">
        <v>0.37007872433750899</v>
      </c>
      <c r="G44" s="42">
        <v>-249.61365000000001</v>
      </c>
      <c r="H44" s="42">
        <v>-0.37183736975935899</v>
      </c>
      <c r="I44" s="45"/>
    </row>
    <row r="45" spans="1:9" x14ac:dyDescent="0.2">
      <c r="A45" s="41" t="s">
        <v>181</v>
      </c>
      <c r="B45" s="41" t="s">
        <v>180</v>
      </c>
      <c r="C45" s="41" t="s">
        <v>182</v>
      </c>
      <c r="D45" s="44">
        <v>82000</v>
      </c>
      <c r="E45" s="42">
        <v>245.42599999999999</v>
      </c>
      <c r="F45" s="43">
        <v>0.365599230292736</v>
      </c>
      <c r="G45" s="42"/>
      <c r="H45" s="42"/>
      <c r="I45" s="45"/>
    </row>
    <row r="46" spans="1:9" x14ac:dyDescent="0.2">
      <c r="A46" s="41" t="s">
        <v>147</v>
      </c>
      <c r="B46" s="41" t="s">
        <v>146</v>
      </c>
      <c r="C46" s="41" t="s">
        <v>148</v>
      </c>
      <c r="D46" s="44">
        <v>16000</v>
      </c>
      <c r="E46" s="42">
        <v>235.89599999999999</v>
      </c>
      <c r="F46" s="43">
        <v>0.35140285067244398</v>
      </c>
      <c r="G46" s="42"/>
      <c r="H46" s="42"/>
      <c r="I46" s="45"/>
    </row>
    <row r="47" spans="1:9" x14ac:dyDescent="0.2">
      <c r="A47" s="41" t="s">
        <v>210</v>
      </c>
      <c r="B47" s="41" t="s">
        <v>209</v>
      </c>
      <c r="C47" s="41" t="s">
        <v>115</v>
      </c>
      <c r="D47" s="44">
        <v>48202</v>
      </c>
      <c r="E47" s="42">
        <v>221.00617</v>
      </c>
      <c r="F47" s="43">
        <v>0.32922219178874901</v>
      </c>
      <c r="G47" s="42"/>
      <c r="H47" s="42"/>
      <c r="I47" s="45"/>
    </row>
    <row r="48" spans="1:9" x14ac:dyDescent="0.2">
      <c r="A48" s="41" t="s">
        <v>167</v>
      </c>
      <c r="B48" s="41" t="s">
        <v>166</v>
      </c>
      <c r="C48" s="41" t="s">
        <v>130</v>
      </c>
      <c r="D48" s="44">
        <v>1750</v>
      </c>
      <c r="E48" s="42">
        <v>217.05250000000001</v>
      </c>
      <c r="F48" s="43">
        <v>0.32333260100035899</v>
      </c>
      <c r="G48" s="42"/>
      <c r="H48" s="42"/>
      <c r="I48" s="45"/>
    </row>
    <row r="49" spans="1:9" x14ac:dyDescent="0.2">
      <c r="A49" s="41" t="s">
        <v>129</v>
      </c>
      <c r="B49" s="41" t="s">
        <v>128</v>
      </c>
      <c r="C49" s="41" t="s">
        <v>130</v>
      </c>
      <c r="D49" s="44">
        <v>18800</v>
      </c>
      <c r="E49" s="42">
        <v>208.93379999999999</v>
      </c>
      <c r="F49" s="43">
        <v>0.31123856666423499</v>
      </c>
      <c r="G49" s="42"/>
      <c r="H49" s="42"/>
      <c r="I49" s="45"/>
    </row>
    <row r="50" spans="1:9" x14ac:dyDescent="0.2">
      <c r="A50" s="41" t="s">
        <v>293</v>
      </c>
      <c r="B50" s="41" t="s">
        <v>292</v>
      </c>
      <c r="C50" s="41" t="s">
        <v>151</v>
      </c>
      <c r="D50" s="44">
        <v>55000</v>
      </c>
      <c r="E50" s="42">
        <v>197.505</v>
      </c>
      <c r="F50" s="43">
        <v>0.294213636611308</v>
      </c>
      <c r="G50" s="42">
        <v>-198.85249999999999</v>
      </c>
      <c r="H50" s="42">
        <v>-0.29622094212425099</v>
      </c>
      <c r="I50" s="45"/>
    </row>
    <row r="51" spans="1:9" x14ac:dyDescent="0.2">
      <c r="A51" s="41" t="s">
        <v>295</v>
      </c>
      <c r="B51" s="41" t="s">
        <v>294</v>
      </c>
      <c r="C51" s="41" t="s">
        <v>130</v>
      </c>
      <c r="D51" s="44">
        <v>3300</v>
      </c>
      <c r="E51" s="42">
        <v>180.0282</v>
      </c>
      <c r="F51" s="43">
        <v>0.268179293762628</v>
      </c>
      <c r="G51" s="42">
        <v>-181.05615</v>
      </c>
      <c r="H51" s="42">
        <v>-0.26971058111107299</v>
      </c>
      <c r="I51" s="45"/>
    </row>
    <row r="52" spans="1:9" x14ac:dyDescent="0.2">
      <c r="A52" s="41" t="s">
        <v>195</v>
      </c>
      <c r="B52" s="41" t="s">
        <v>194</v>
      </c>
      <c r="C52" s="41" t="s">
        <v>196</v>
      </c>
      <c r="D52" s="44">
        <v>950</v>
      </c>
      <c r="E52" s="42">
        <v>107.36805</v>
      </c>
      <c r="F52" s="43">
        <v>0.15994098603258</v>
      </c>
      <c r="G52" s="42"/>
      <c r="H52" s="42"/>
      <c r="I52" s="45"/>
    </row>
    <row r="53" spans="1:9" x14ac:dyDescent="0.2">
      <c r="A53" s="41" t="s">
        <v>169</v>
      </c>
      <c r="B53" s="41" t="s">
        <v>168</v>
      </c>
      <c r="C53" s="41" t="s">
        <v>170</v>
      </c>
      <c r="D53" s="44">
        <v>32000</v>
      </c>
      <c r="E53" s="42">
        <v>105.84</v>
      </c>
      <c r="F53" s="43">
        <v>0.15766472392567699</v>
      </c>
      <c r="G53" s="42"/>
      <c r="H53" s="42"/>
      <c r="I53" s="45"/>
    </row>
    <row r="54" spans="1:9" x14ac:dyDescent="0.2">
      <c r="A54" s="41" t="s">
        <v>297</v>
      </c>
      <c r="B54" s="41" t="s">
        <v>296</v>
      </c>
      <c r="C54" s="41" t="s">
        <v>196</v>
      </c>
      <c r="D54" s="44">
        <v>4500</v>
      </c>
      <c r="E54" s="42">
        <v>104.81175</v>
      </c>
      <c r="F54" s="43">
        <v>0.15613298968175601</v>
      </c>
      <c r="G54" s="42">
        <v>-105.53400000000001</v>
      </c>
      <c r="H54" s="42">
        <v>-0.157208890540178</v>
      </c>
      <c r="I54" s="45"/>
    </row>
    <row r="55" spans="1:9" x14ac:dyDescent="0.2">
      <c r="A55" s="41" t="s">
        <v>144</v>
      </c>
      <c r="B55" s="41" t="s">
        <v>143</v>
      </c>
      <c r="C55" s="41" t="s">
        <v>145</v>
      </c>
      <c r="D55" s="44">
        <v>15650</v>
      </c>
      <c r="E55" s="42">
        <v>101.278975</v>
      </c>
      <c r="F55" s="43">
        <v>0.15087038579790801</v>
      </c>
      <c r="G55" s="42"/>
      <c r="H55" s="42"/>
      <c r="I55" s="45"/>
    </row>
    <row r="56" spans="1:9" x14ac:dyDescent="0.2">
      <c r="A56" s="41" t="s">
        <v>184</v>
      </c>
      <c r="B56" s="41" t="s">
        <v>183</v>
      </c>
      <c r="C56" s="41" t="s">
        <v>185</v>
      </c>
      <c r="D56" s="44">
        <v>3200</v>
      </c>
      <c r="E56" s="42">
        <v>100.73439999999999</v>
      </c>
      <c r="F56" s="43">
        <v>0.15005915878513501</v>
      </c>
      <c r="G56" s="42"/>
      <c r="H56" s="42"/>
      <c r="I56" s="45"/>
    </row>
    <row r="57" spans="1:9" x14ac:dyDescent="0.2">
      <c r="A57" s="41" t="s">
        <v>299</v>
      </c>
      <c r="B57" s="41" t="s">
        <v>298</v>
      </c>
      <c r="C57" s="41" t="s">
        <v>300</v>
      </c>
      <c r="D57" s="44">
        <v>6400</v>
      </c>
      <c r="E57" s="42">
        <v>94.8416</v>
      </c>
      <c r="F57" s="43">
        <v>0.14128093991562199</v>
      </c>
      <c r="G57" s="42">
        <v>-95.395200000000003</v>
      </c>
      <c r="H57" s="42">
        <v>-0.14210561103396399</v>
      </c>
      <c r="I57" s="45"/>
    </row>
    <row r="58" spans="1:9" x14ac:dyDescent="0.2">
      <c r="A58" s="41" t="s">
        <v>200</v>
      </c>
      <c r="B58" s="41" t="s">
        <v>199</v>
      </c>
      <c r="C58" s="41" t="s">
        <v>196</v>
      </c>
      <c r="D58" s="44">
        <v>5000</v>
      </c>
      <c r="E58" s="42">
        <v>94.552499999999995</v>
      </c>
      <c r="F58" s="43">
        <v>0.140850281641937</v>
      </c>
      <c r="G58" s="42"/>
      <c r="H58" s="42"/>
      <c r="I58" s="45"/>
    </row>
    <row r="59" spans="1:9" x14ac:dyDescent="0.2">
      <c r="A59" s="41" t="s">
        <v>172</v>
      </c>
      <c r="B59" s="41" t="s">
        <v>171</v>
      </c>
      <c r="C59" s="41" t="s">
        <v>154</v>
      </c>
      <c r="D59" s="44">
        <v>5500</v>
      </c>
      <c r="E59" s="42">
        <v>91.720749999999995</v>
      </c>
      <c r="F59" s="43">
        <v>0.13663196076158399</v>
      </c>
      <c r="G59" s="42"/>
      <c r="H59" s="42"/>
      <c r="I59" s="45"/>
    </row>
    <row r="60" spans="1:9" x14ac:dyDescent="0.2">
      <c r="A60" s="41" t="s">
        <v>153</v>
      </c>
      <c r="B60" s="41" t="s">
        <v>152</v>
      </c>
      <c r="C60" s="41" t="s">
        <v>154</v>
      </c>
      <c r="D60" s="44">
        <v>14000</v>
      </c>
      <c r="E60" s="42">
        <v>91.042000000000002</v>
      </c>
      <c r="F60" s="43">
        <v>0.13562085974717999</v>
      </c>
      <c r="G60" s="42"/>
      <c r="H60" s="42"/>
      <c r="I60" s="45"/>
    </row>
    <row r="61" spans="1:9" x14ac:dyDescent="0.2">
      <c r="A61" s="41" t="s">
        <v>190</v>
      </c>
      <c r="B61" s="41" t="s">
        <v>189</v>
      </c>
      <c r="C61" s="41" t="s">
        <v>191</v>
      </c>
      <c r="D61" s="44">
        <v>12000</v>
      </c>
      <c r="E61" s="42">
        <v>86.784000000000006</v>
      </c>
      <c r="F61" s="43">
        <v>0.129277923291439</v>
      </c>
      <c r="G61" s="42"/>
      <c r="H61" s="42"/>
      <c r="I61" s="45"/>
    </row>
    <row r="62" spans="1:9" x14ac:dyDescent="0.2">
      <c r="A62" s="41" t="s">
        <v>207</v>
      </c>
      <c r="B62" s="41" t="s">
        <v>206</v>
      </c>
      <c r="C62" s="41" t="s">
        <v>208</v>
      </c>
      <c r="D62" s="44">
        <v>55000</v>
      </c>
      <c r="E62" s="42">
        <v>84.018000000000001</v>
      </c>
      <c r="F62" s="43">
        <v>0.12515754700290599</v>
      </c>
      <c r="G62" s="42">
        <v>-84.595500000000001</v>
      </c>
      <c r="H62" s="42">
        <v>-0.12601782079416701</v>
      </c>
      <c r="I62" s="45"/>
    </row>
    <row r="63" spans="1:9" x14ac:dyDescent="0.2">
      <c r="A63" s="41" t="s">
        <v>302</v>
      </c>
      <c r="B63" s="41" t="s">
        <v>301</v>
      </c>
      <c r="C63" s="41" t="s">
        <v>109</v>
      </c>
      <c r="D63" s="44">
        <v>7500</v>
      </c>
      <c r="E63" s="42">
        <v>40.380000000000003</v>
      </c>
      <c r="F63" s="43">
        <v>6.01521310668824E-2</v>
      </c>
      <c r="G63" s="42">
        <v>-40.653750000000002</v>
      </c>
      <c r="H63" s="42">
        <v>-6.0559923188713997E-2</v>
      </c>
      <c r="I63" s="45"/>
    </row>
    <row r="64" spans="1:9" x14ac:dyDescent="0.2">
      <c r="A64" s="41" t="s">
        <v>304</v>
      </c>
      <c r="B64" s="41" t="s">
        <v>303</v>
      </c>
      <c r="C64" s="41" t="s">
        <v>305</v>
      </c>
      <c r="D64" s="44">
        <v>5600</v>
      </c>
      <c r="E64" s="42">
        <v>39.275599999999997</v>
      </c>
      <c r="F64" s="43">
        <v>5.8506959854642097E-2</v>
      </c>
      <c r="G64" s="42">
        <v>-39.547199999999997</v>
      </c>
      <c r="H64" s="42">
        <v>-5.89115492255625E-2</v>
      </c>
      <c r="I64" s="45"/>
    </row>
    <row r="65" spans="1:9" x14ac:dyDescent="0.2">
      <c r="A65" s="41" t="s">
        <v>307</v>
      </c>
      <c r="B65" s="41" t="s">
        <v>306</v>
      </c>
      <c r="C65" s="41" t="s">
        <v>208</v>
      </c>
      <c r="D65" s="44">
        <v>1350</v>
      </c>
      <c r="E65" s="42">
        <v>12.70485</v>
      </c>
      <c r="F65" s="43">
        <v>1.8925799960007001E-2</v>
      </c>
      <c r="G65" s="42">
        <v>-12.791925000000001</v>
      </c>
      <c r="H65" s="42">
        <v>-1.9055511371910101E-2</v>
      </c>
      <c r="I65" s="45"/>
    </row>
    <row r="66" spans="1:9" ht="10.5" x14ac:dyDescent="0.25">
      <c r="A66" s="40" t="s">
        <v>29</v>
      </c>
      <c r="B66" s="40"/>
      <c r="C66" s="40"/>
      <c r="D66" s="40"/>
      <c r="E66" s="46">
        <f>SUM(E7:E65)</f>
        <v>44581.779795499999</v>
      </c>
      <c r="F66" s="47">
        <f>SUM(F7:F65)</f>
        <v>66.411319005790133</v>
      </c>
      <c r="G66" s="46">
        <f>SUM(G7:G65)</f>
        <v>-33405.181269999986</v>
      </c>
      <c r="H66" s="46">
        <f>SUM(H7:H65)</f>
        <v>-49.762081279494936</v>
      </c>
      <c r="I66" s="40"/>
    </row>
    <row r="67" spans="1:9" x14ac:dyDescent="0.2">
      <c r="A67" s="41"/>
      <c r="B67" s="41"/>
      <c r="C67" s="41"/>
      <c r="D67" s="41"/>
      <c r="E67" s="42"/>
      <c r="F67" s="43"/>
      <c r="G67" s="42"/>
      <c r="H67" s="41"/>
      <c r="I67" s="41"/>
    </row>
    <row r="68" spans="1:9" ht="10.5" x14ac:dyDescent="0.25">
      <c r="A68" s="40" t="s">
        <v>24</v>
      </c>
      <c r="B68" s="41"/>
      <c r="C68" s="41"/>
      <c r="D68" s="41"/>
      <c r="E68" s="42"/>
      <c r="F68" s="43"/>
      <c r="G68" s="42"/>
      <c r="H68" s="41"/>
      <c r="I68" s="41"/>
    </row>
    <row r="69" spans="1:9" ht="10.5" x14ac:dyDescent="0.25">
      <c r="A69" s="40" t="s">
        <v>25</v>
      </c>
      <c r="B69" s="41"/>
      <c r="C69" s="41"/>
      <c r="D69" s="41"/>
      <c r="E69" s="42"/>
      <c r="F69" s="43"/>
      <c r="G69" s="42"/>
      <c r="H69" s="41"/>
      <c r="I69" s="41"/>
    </row>
    <row r="70" spans="1:9" x14ac:dyDescent="0.2">
      <c r="A70" s="41" t="s">
        <v>61</v>
      </c>
      <c r="B70" s="41" t="s">
        <v>60</v>
      </c>
      <c r="C70" s="41" t="s">
        <v>62</v>
      </c>
      <c r="D70" s="44">
        <v>3000</v>
      </c>
      <c r="E70" s="42">
        <v>3129.2596392999999</v>
      </c>
      <c r="F70" s="43">
        <v>4.6615065865646104</v>
      </c>
      <c r="G70" s="45"/>
      <c r="H70" s="45"/>
      <c r="I70" s="45">
        <v>7.79</v>
      </c>
    </row>
    <row r="71" spans="1:9" x14ac:dyDescent="0.2">
      <c r="A71" s="41" t="s">
        <v>309</v>
      </c>
      <c r="B71" s="41" t="s">
        <v>308</v>
      </c>
      <c r="C71" s="41" t="s">
        <v>26</v>
      </c>
      <c r="D71" s="44">
        <v>2500</v>
      </c>
      <c r="E71" s="42">
        <v>2564.4366095999999</v>
      </c>
      <c r="F71" s="43">
        <v>3.82011706422414</v>
      </c>
      <c r="G71" s="45"/>
      <c r="H71" s="45"/>
      <c r="I71" s="45">
        <v>7.7350000000000003</v>
      </c>
    </row>
    <row r="72" spans="1:9" x14ac:dyDescent="0.2">
      <c r="A72" s="41" t="s">
        <v>95</v>
      </c>
      <c r="B72" s="41" t="s">
        <v>94</v>
      </c>
      <c r="C72" s="41" t="s">
        <v>27</v>
      </c>
      <c r="D72" s="44">
        <v>2500</v>
      </c>
      <c r="E72" s="42">
        <v>2550.7828424999998</v>
      </c>
      <c r="F72" s="43">
        <v>3.7997777084005699</v>
      </c>
      <c r="G72" s="45"/>
      <c r="H72" s="45"/>
      <c r="I72" s="45">
        <v>7.5949999999999998</v>
      </c>
    </row>
    <row r="73" spans="1:9" x14ac:dyDescent="0.2">
      <c r="A73" s="41" t="s">
        <v>311</v>
      </c>
      <c r="B73" s="41" t="s">
        <v>310</v>
      </c>
      <c r="C73" s="41" t="s">
        <v>62</v>
      </c>
      <c r="D73" s="44">
        <v>2000</v>
      </c>
      <c r="E73" s="42">
        <v>2049.0476164000002</v>
      </c>
      <c r="F73" s="43">
        <v>3.05236703278791</v>
      </c>
      <c r="G73" s="45"/>
      <c r="H73" s="45"/>
      <c r="I73" s="45">
        <v>7.59</v>
      </c>
    </row>
    <row r="74" spans="1:9" x14ac:dyDescent="0.2">
      <c r="A74" s="41" t="s">
        <v>87</v>
      </c>
      <c r="B74" s="41" t="s">
        <v>86</v>
      </c>
      <c r="C74" s="41" t="s">
        <v>28</v>
      </c>
      <c r="D74" s="44">
        <v>1000</v>
      </c>
      <c r="E74" s="42">
        <v>1001.8978904000001</v>
      </c>
      <c r="F74" s="43">
        <v>1.4924787820449199</v>
      </c>
      <c r="G74" s="45"/>
      <c r="H74" s="45"/>
      <c r="I74" s="45">
        <v>7.6013999999999999</v>
      </c>
    </row>
    <row r="75" spans="1:9" ht="10.5" x14ac:dyDescent="0.25">
      <c r="A75" s="40" t="s">
        <v>29</v>
      </c>
      <c r="B75" s="40"/>
      <c r="C75" s="40"/>
      <c r="D75" s="40"/>
      <c r="E75" s="46">
        <f>SUM(E69:E74)</f>
        <v>11295.424598199999</v>
      </c>
      <c r="F75" s="47">
        <f>SUM(F69:F74)</f>
        <v>16.82624717402215</v>
      </c>
      <c r="G75" s="46"/>
      <c r="H75" s="40"/>
      <c r="I75" s="40"/>
    </row>
    <row r="76" spans="1:9" x14ac:dyDescent="0.2">
      <c r="A76" s="41"/>
      <c r="B76" s="41"/>
      <c r="C76" s="41"/>
      <c r="D76" s="41"/>
      <c r="E76" s="42"/>
      <c r="F76" s="43"/>
      <c r="G76" s="42"/>
      <c r="H76" s="41"/>
      <c r="I76" s="41"/>
    </row>
    <row r="77" spans="1:9" ht="10.5" x14ac:dyDescent="0.25">
      <c r="A77" s="40" t="s">
        <v>30</v>
      </c>
      <c r="B77" s="41"/>
      <c r="C77" s="41"/>
      <c r="D77" s="41"/>
      <c r="E77" s="42"/>
      <c r="F77" s="43"/>
      <c r="G77" s="42"/>
      <c r="H77" s="41"/>
      <c r="I77" s="41"/>
    </row>
    <row r="78" spans="1:9" ht="10.5" x14ac:dyDescent="0.25">
      <c r="A78" s="40" t="s">
        <v>52</v>
      </c>
      <c r="B78" s="41"/>
      <c r="C78" s="41"/>
      <c r="D78" s="41"/>
      <c r="E78" s="42"/>
      <c r="F78" s="43"/>
      <c r="G78" s="42"/>
      <c r="H78" s="41"/>
      <c r="I78" s="41"/>
    </row>
    <row r="79" spans="1:9" x14ac:dyDescent="0.2">
      <c r="A79" s="41" t="s">
        <v>313</v>
      </c>
      <c r="B79" s="41" t="s">
        <v>312</v>
      </c>
      <c r="C79" s="41" t="s">
        <v>53</v>
      </c>
      <c r="D79" s="44">
        <v>2500000</v>
      </c>
      <c r="E79" s="42">
        <v>2466.5250000000001</v>
      </c>
      <c r="F79" s="43">
        <v>3.6742628796369998</v>
      </c>
      <c r="G79" s="45"/>
      <c r="H79" s="45"/>
      <c r="I79" s="45">
        <v>6.6048999999999998</v>
      </c>
    </row>
    <row r="80" spans="1:9" x14ac:dyDescent="0.2">
      <c r="A80" s="41" t="s">
        <v>315</v>
      </c>
      <c r="B80" s="41" t="s">
        <v>314</v>
      </c>
      <c r="C80" s="41" t="s">
        <v>53</v>
      </c>
      <c r="D80" s="44">
        <v>1000000</v>
      </c>
      <c r="E80" s="42">
        <v>974.01700000000005</v>
      </c>
      <c r="F80" s="43">
        <v>1.45094596942476</v>
      </c>
      <c r="G80" s="45"/>
      <c r="H80" s="45"/>
      <c r="I80" s="45">
        <v>6.7149999999999999</v>
      </c>
    </row>
    <row r="81" spans="1:9" ht="10.5" x14ac:dyDescent="0.25">
      <c r="A81" s="40" t="s">
        <v>29</v>
      </c>
      <c r="B81" s="40"/>
      <c r="C81" s="40"/>
      <c r="D81" s="40"/>
      <c r="E81" s="46">
        <f>SUM(E78:E80)</f>
        <v>3440.5420000000004</v>
      </c>
      <c r="F81" s="47">
        <f>SUM(F78:F80)</f>
        <v>5.1252088490617602</v>
      </c>
      <c r="G81" s="46"/>
      <c r="H81" s="40"/>
      <c r="I81" s="40"/>
    </row>
    <row r="82" spans="1:9" x14ac:dyDescent="0.2">
      <c r="A82" s="41"/>
      <c r="B82" s="41"/>
      <c r="C82" s="41"/>
      <c r="D82" s="41"/>
      <c r="E82" s="42"/>
      <c r="F82" s="43"/>
      <c r="G82" s="42"/>
      <c r="H82" s="41"/>
      <c r="I82" s="41"/>
    </row>
    <row r="83" spans="1:9" ht="10.5" x14ac:dyDescent="0.25">
      <c r="A83" s="40" t="s">
        <v>31</v>
      </c>
      <c r="B83" s="41"/>
      <c r="C83" s="41"/>
      <c r="D83" s="41"/>
      <c r="E83" s="42"/>
      <c r="F83" s="43"/>
      <c r="G83" s="42"/>
      <c r="H83" s="41"/>
      <c r="I83" s="41"/>
    </row>
    <row r="84" spans="1:9" x14ac:dyDescent="0.2">
      <c r="A84" s="41" t="s">
        <v>317</v>
      </c>
      <c r="B84" s="41" t="s">
        <v>316</v>
      </c>
      <c r="C84" s="41" t="s">
        <v>32</v>
      </c>
      <c r="D84" s="44">
        <v>2500000</v>
      </c>
      <c r="E84" s="42">
        <v>2617.0368056000002</v>
      </c>
      <c r="F84" s="43">
        <v>3.89847302965098</v>
      </c>
      <c r="G84" s="45"/>
      <c r="H84" s="45"/>
      <c r="I84" s="45">
        <v>6.8971977960500004</v>
      </c>
    </row>
    <row r="85" spans="1:9" x14ac:dyDescent="0.2">
      <c r="A85" s="41" t="s">
        <v>244</v>
      </c>
      <c r="B85" s="41" t="s">
        <v>243</v>
      </c>
      <c r="C85" s="41" t="s">
        <v>32</v>
      </c>
      <c r="D85" s="44">
        <v>1000000</v>
      </c>
      <c r="E85" s="42">
        <v>1036.0765555999999</v>
      </c>
      <c r="F85" s="43">
        <v>1.54339308488795</v>
      </c>
      <c r="G85" s="45"/>
      <c r="H85" s="45"/>
      <c r="I85" s="45">
        <v>6.8986215361999896</v>
      </c>
    </row>
    <row r="86" spans="1:9" ht="10.5" x14ac:dyDescent="0.25">
      <c r="A86" s="40" t="s">
        <v>29</v>
      </c>
      <c r="B86" s="40"/>
      <c r="C86" s="40"/>
      <c r="D86" s="40"/>
      <c r="E86" s="46">
        <f>SUM(E84:E85)</f>
        <v>3653.1133612000003</v>
      </c>
      <c r="F86" s="47">
        <f>SUM(F84:F85)</f>
        <v>5.4418661145389304</v>
      </c>
      <c r="G86" s="46"/>
      <c r="H86" s="40"/>
      <c r="I86" s="40"/>
    </row>
    <row r="87" spans="1:9" x14ac:dyDescent="0.2">
      <c r="A87" s="41"/>
      <c r="B87" s="41"/>
      <c r="C87" s="41"/>
      <c r="D87" s="41"/>
      <c r="E87" s="42"/>
      <c r="F87" s="43"/>
      <c r="G87" s="42"/>
      <c r="H87" s="41"/>
      <c r="I87" s="41"/>
    </row>
    <row r="88" spans="1:9" ht="10.5" x14ac:dyDescent="0.25">
      <c r="A88" s="40" t="s">
        <v>33</v>
      </c>
      <c r="B88" s="40"/>
      <c r="C88" s="40"/>
      <c r="D88" s="40"/>
      <c r="E88" s="46">
        <f>E66+E75+E81+E86</f>
        <v>62970.859754899997</v>
      </c>
      <c r="F88" s="47">
        <f>F66+F75+F81+F86</f>
        <v>93.804641143412979</v>
      </c>
      <c r="G88" s="46"/>
      <c r="H88" s="40"/>
      <c r="I88" s="40"/>
    </row>
    <row r="89" spans="1:9" ht="10.5" x14ac:dyDescent="0.25">
      <c r="A89" s="40"/>
      <c r="B89" s="40"/>
      <c r="C89" s="40"/>
      <c r="D89" s="40"/>
      <c r="E89" s="46"/>
      <c r="F89" s="47"/>
      <c r="G89" s="46"/>
      <c r="H89" s="40"/>
      <c r="I89" s="40"/>
    </row>
    <row r="90" spans="1:9" ht="10.5" x14ac:dyDescent="0.25">
      <c r="A90" s="40" t="s">
        <v>318</v>
      </c>
      <c r="B90" s="40"/>
      <c r="C90" s="40"/>
      <c r="D90" s="40"/>
      <c r="E90" s="59">
        <v>3229.689128</v>
      </c>
      <c r="F90" s="59">
        <f>E90/E94*100</f>
        <v>4.8111115337479244</v>
      </c>
      <c r="G90" s="46"/>
      <c r="H90" s="40"/>
      <c r="I90" s="40"/>
    </row>
    <row r="91" spans="1:9" ht="10.5" x14ac:dyDescent="0.25">
      <c r="A91" s="40"/>
      <c r="B91" s="40"/>
      <c r="C91" s="40"/>
      <c r="D91" s="40"/>
      <c r="E91" s="46"/>
      <c r="F91" s="47"/>
      <c r="G91" s="46"/>
      <c r="H91" s="40"/>
      <c r="I91" s="40"/>
    </row>
    <row r="92" spans="1:9" ht="10.5" x14ac:dyDescent="0.25">
      <c r="A92" s="40" t="s">
        <v>35</v>
      </c>
      <c r="B92" s="40"/>
      <c r="C92" s="40"/>
      <c r="D92" s="40"/>
      <c r="E92" s="46">
        <f>E94-(E66+E75+E81+E86+E90)</f>
        <v>929.24233780000941</v>
      </c>
      <c r="F92" s="47">
        <f>F94-(F66+F75+F81+F86+F90)</f>
        <v>1.3842473228391015</v>
      </c>
      <c r="G92" s="46"/>
      <c r="H92" s="40"/>
      <c r="I92" s="40"/>
    </row>
    <row r="93" spans="1:9" x14ac:dyDescent="0.2">
      <c r="A93" s="41"/>
      <c r="B93" s="41"/>
      <c r="C93" s="41"/>
      <c r="D93" s="41"/>
      <c r="E93" s="42"/>
      <c r="F93" s="43"/>
      <c r="G93" s="42"/>
      <c r="H93" s="41"/>
      <c r="I93" s="41"/>
    </row>
    <row r="94" spans="1:9" ht="10.5" x14ac:dyDescent="0.25">
      <c r="A94" s="48" t="s">
        <v>34</v>
      </c>
      <c r="B94" s="48"/>
      <c r="C94" s="48"/>
      <c r="D94" s="48"/>
      <c r="E94" s="49">
        <v>67129.791220700004</v>
      </c>
      <c r="F94" s="50">
        <v>100</v>
      </c>
      <c r="G94" s="49"/>
      <c r="H94" s="48"/>
      <c r="I94" s="48"/>
    </row>
    <row r="96" spans="1:9" ht="10.5" x14ac:dyDescent="0.25">
      <c r="A96" s="14" t="s">
        <v>37</v>
      </c>
    </row>
    <row r="98" spans="1:4" ht="10.5" x14ac:dyDescent="0.25">
      <c r="A98" s="14" t="s">
        <v>38</v>
      </c>
    </row>
    <row r="99" spans="1:4" ht="10.5" x14ac:dyDescent="0.25">
      <c r="A99" s="14" t="s">
        <v>39</v>
      </c>
    </row>
    <row r="100" spans="1:4" ht="10.5" x14ac:dyDescent="0.25">
      <c r="A100" s="14" t="s">
        <v>40</v>
      </c>
      <c r="B100" s="14"/>
      <c r="C100" s="30" t="s">
        <v>42</v>
      </c>
      <c r="D100" s="14" t="s">
        <v>41</v>
      </c>
    </row>
    <row r="101" spans="1:4" x14ac:dyDescent="0.2">
      <c r="A101" s="7" t="s">
        <v>43</v>
      </c>
      <c r="C101" s="31">
        <v>14.783899999999999</v>
      </c>
      <c r="D101" s="31">
        <v>15.6968</v>
      </c>
    </row>
    <row r="102" spans="1:4" x14ac:dyDescent="0.2">
      <c r="A102" s="7" t="s">
        <v>44</v>
      </c>
      <c r="C102" s="31">
        <v>12.790800000000001</v>
      </c>
      <c r="D102" s="31">
        <v>13.5806</v>
      </c>
    </row>
    <row r="103" spans="1:4" x14ac:dyDescent="0.2">
      <c r="A103" s="7" t="s">
        <v>90</v>
      </c>
      <c r="C103" s="31">
        <v>12.596299999999999</v>
      </c>
      <c r="D103" s="31">
        <v>13.3741</v>
      </c>
    </row>
    <row r="104" spans="1:4" x14ac:dyDescent="0.2">
      <c r="A104" s="7" t="s">
        <v>91</v>
      </c>
      <c r="C104" s="31">
        <v>11.7737</v>
      </c>
      <c r="D104" s="31">
        <v>12.5008</v>
      </c>
    </row>
    <row r="105" spans="1:4" x14ac:dyDescent="0.2">
      <c r="A105" s="7" t="s">
        <v>45</v>
      </c>
      <c r="C105" s="31">
        <v>15.979100000000001</v>
      </c>
      <c r="D105" s="31">
        <v>17.0365</v>
      </c>
    </row>
    <row r="106" spans="1:4" x14ac:dyDescent="0.2">
      <c r="A106" s="7" t="s">
        <v>46</v>
      </c>
      <c r="C106" s="31">
        <v>13.888500000000001</v>
      </c>
      <c r="D106" s="31">
        <v>14.8071</v>
      </c>
    </row>
    <row r="107" spans="1:4" x14ac:dyDescent="0.2">
      <c r="A107" s="7" t="s">
        <v>92</v>
      </c>
      <c r="C107" s="31">
        <v>13.154199999999999</v>
      </c>
      <c r="D107" s="31">
        <v>14.0242</v>
      </c>
    </row>
    <row r="108" spans="1:4" x14ac:dyDescent="0.2">
      <c r="A108" s="7" t="s">
        <v>93</v>
      </c>
      <c r="C108" s="31">
        <v>12.876799999999999</v>
      </c>
      <c r="D108" s="31">
        <v>13.728400000000001</v>
      </c>
    </row>
    <row r="110" spans="1:4" x14ac:dyDescent="0.2">
      <c r="A110" s="7" t="s">
        <v>47</v>
      </c>
    </row>
    <row r="112" spans="1:4" ht="10.5" x14ac:dyDescent="0.25">
      <c r="A112" s="14" t="s">
        <v>48</v>
      </c>
      <c r="D112" s="30" t="s">
        <v>49</v>
      </c>
    </row>
    <row r="114" spans="1:9" ht="10.5" x14ac:dyDescent="0.25">
      <c r="A114" s="14" t="s">
        <v>319</v>
      </c>
      <c r="D114" s="32" t="s">
        <v>320</v>
      </c>
    </row>
    <row r="116" spans="1:9" ht="10.5" x14ac:dyDescent="0.25">
      <c r="A116" s="14" t="s">
        <v>321</v>
      </c>
      <c r="D116" s="32">
        <f>ABS(+H66)</f>
        <v>49.762081279494936</v>
      </c>
    </row>
    <row r="118" spans="1:9" ht="10.5" x14ac:dyDescent="0.25">
      <c r="A118" s="14" t="s">
        <v>322</v>
      </c>
      <c r="D118" s="51">
        <v>3.5539999999999998</v>
      </c>
    </row>
    <row r="120" spans="1:9" ht="10.5" x14ac:dyDescent="0.25">
      <c r="A120" s="14" t="s">
        <v>323</v>
      </c>
      <c r="D120" s="32">
        <v>3.3585740110422302</v>
      </c>
      <c r="E120" s="10" t="s">
        <v>50</v>
      </c>
    </row>
    <row r="122" spans="1:9" ht="10.5" x14ac:dyDescent="0.25">
      <c r="A122" s="14" t="s">
        <v>324</v>
      </c>
      <c r="D122" s="30" t="s">
        <v>49</v>
      </c>
    </row>
    <row r="124" spans="1:9" ht="10.5" x14ac:dyDescent="0.25">
      <c r="A124" s="14" t="s">
        <v>865</v>
      </c>
      <c r="F124" s="10"/>
      <c r="H124" s="10"/>
      <c r="I124" s="10"/>
    </row>
    <row r="125" spans="1:9" x14ac:dyDescent="0.2">
      <c r="A125" s="60"/>
      <c r="F125" s="10"/>
      <c r="H125" s="10"/>
      <c r="I125" s="10"/>
    </row>
    <row r="126" spans="1:9" ht="10.5" x14ac:dyDescent="0.25">
      <c r="A126" s="61" t="s">
        <v>868</v>
      </c>
      <c r="F126" s="10"/>
      <c r="H126" s="10"/>
      <c r="I126" s="10"/>
    </row>
    <row r="127" spans="1:9" x14ac:dyDescent="0.2">
      <c r="A127" s="62"/>
      <c r="F127" s="10"/>
      <c r="H127" s="10"/>
      <c r="I127" s="10"/>
    </row>
    <row r="128" spans="1:9" x14ac:dyDescent="0.2">
      <c r="A128" s="63"/>
      <c r="F128" s="10"/>
      <c r="H128" s="10"/>
      <c r="I128" s="10"/>
    </row>
    <row r="129" spans="1:9" x14ac:dyDescent="0.2">
      <c r="A129" s="63"/>
      <c r="F129" s="10"/>
      <c r="H129" s="10"/>
      <c r="I129" s="10"/>
    </row>
    <row r="130" spans="1:9" x14ac:dyDescent="0.2">
      <c r="A130" s="63"/>
      <c r="F130" s="10"/>
      <c r="H130" s="10"/>
      <c r="I130" s="10"/>
    </row>
    <row r="131" spans="1:9" x14ac:dyDescent="0.2">
      <c r="A131" s="63"/>
      <c r="F131" s="10"/>
      <c r="H131" s="10"/>
      <c r="I131" s="10"/>
    </row>
    <row r="132" spans="1:9" x14ac:dyDescent="0.2">
      <c r="A132" s="63"/>
      <c r="F132" s="10"/>
      <c r="H132" s="10"/>
      <c r="I132" s="10"/>
    </row>
    <row r="133" spans="1:9" x14ac:dyDescent="0.2">
      <c r="A133" s="63"/>
      <c r="F133" s="10"/>
      <c r="H133" s="10"/>
      <c r="I133" s="10"/>
    </row>
    <row r="134" spans="1:9" x14ac:dyDescent="0.2">
      <c r="A134" s="63"/>
      <c r="F134" s="10"/>
      <c r="H134" s="10"/>
      <c r="I134" s="10"/>
    </row>
    <row r="135" spans="1:9" x14ac:dyDescent="0.2">
      <c r="A135" s="63"/>
      <c r="F135" s="10"/>
      <c r="H135" s="10"/>
      <c r="I135" s="10"/>
    </row>
    <row r="136" spans="1:9" x14ac:dyDescent="0.2">
      <c r="A136" s="63"/>
      <c r="F136" s="10"/>
      <c r="H136" s="10"/>
      <c r="I136" s="10"/>
    </row>
    <row r="137" spans="1:9" x14ac:dyDescent="0.2">
      <c r="A137" s="63"/>
      <c r="F137" s="10"/>
      <c r="H137" s="10"/>
      <c r="I137" s="10"/>
    </row>
    <row r="138" spans="1:9" x14ac:dyDescent="0.2">
      <c r="A138" s="63"/>
      <c r="F138" s="10"/>
      <c r="H138" s="10"/>
      <c r="I138" s="10"/>
    </row>
    <row r="139" spans="1:9" ht="10.5" x14ac:dyDescent="0.25">
      <c r="A139" s="61" t="s">
        <v>866</v>
      </c>
      <c r="F139" s="10"/>
      <c r="H139" s="10"/>
      <c r="I139" s="10"/>
    </row>
    <row r="140" spans="1:9" x14ac:dyDescent="0.2">
      <c r="A140" s="63"/>
      <c r="F140" s="10"/>
      <c r="H140" s="10"/>
      <c r="I140" s="10"/>
    </row>
    <row r="141" spans="1:9" ht="10.5" x14ac:dyDescent="0.25">
      <c r="A141" s="61" t="s">
        <v>869</v>
      </c>
      <c r="F141" s="10"/>
      <c r="H141" s="10"/>
      <c r="I141" s="10"/>
    </row>
    <row r="142" spans="1:9" x14ac:dyDescent="0.2">
      <c r="A142" s="63"/>
      <c r="F142" s="10"/>
      <c r="H142" s="10"/>
      <c r="I142" s="10"/>
    </row>
    <row r="143" spans="1:9" x14ac:dyDescent="0.2">
      <c r="A143" s="63"/>
      <c r="F143" s="10"/>
      <c r="H143" s="10"/>
      <c r="I143" s="10"/>
    </row>
    <row r="144" spans="1:9" x14ac:dyDescent="0.2">
      <c r="A144" s="63"/>
      <c r="F144" s="10"/>
      <c r="H144" s="10"/>
      <c r="I144" s="10"/>
    </row>
    <row r="145" spans="1:9" x14ac:dyDescent="0.2">
      <c r="A145" s="63"/>
      <c r="F145" s="10"/>
      <c r="H145" s="10"/>
      <c r="I145" s="10"/>
    </row>
    <row r="146" spans="1:9" x14ac:dyDescent="0.2">
      <c r="A146" s="63"/>
      <c r="F146" s="10"/>
      <c r="H146" s="10"/>
      <c r="I146" s="10"/>
    </row>
    <row r="147" spans="1:9" x14ac:dyDescent="0.2">
      <c r="A147" s="63"/>
      <c r="F147" s="10"/>
      <c r="H147" s="10"/>
      <c r="I147" s="10"/>
    </row>
    <row r="148" spans="1:9" x14ac:dyDescent="0.2">
      <c r="A148" s="63"/>
      <c r="F148" s="10"/>
      <c r="H148" s="10"/>
      <c r="I148" s="10"/>
    </row>
    <row r="149" spans="1:9" x14ac:dyDescent="0.2">
      <c r="A149" s="63"/>
      <c r="F149" s="10"/>
      <c r="H149" s="10"/>
      <c r="I149" s="10"/>
    </row>
    <row r="150" spans="1:9" x14ac:dyDescent="0.2">
      <c r="A150" s="63"/>
      <c r="F150" s="10"/>
      <c r="H150" s="10"/>
      <c r="I150" s="10"/>
    </row>
    <row r="151" spans="1:9" x14ac:dyDescent="0.2">
      <c r="A151" s="63"/>
      <c r="F151" s="10"/>
      <c r="H151" s="10"/>
      <c r="I151" s="10"/>
    </row>
    <row r="152" spans="1:9" x14ac:dyDescent="0.2">
      <c r="A152" s="63"/>
      <c r="F152" s="10"/>
      <c r="H152" s="10"/>
      <c r="I152" s="10"/>
    </row>
    <row r="153" spans="1:9" x14ac:dyDescent="0.2">
      <c r="A153" s="63"/>
      <c r="F153" s="10"/>
      <c r="H153" s="10"/>
      <c r="I153" s="10"/>
    </row>
    <row r="154" spans="1:9" x14ac:dyDescent="0.2">
      <c r="A154" s="63"/>
      <c r="F154" s="10"/>
      <c r="H154" s="10"/>
      <c r="I154" s="10"/>
    </row>
    <row r="155" spans="1:9" x14ac:dyDescent="0.2">
      <c r="F155" s="10"/>
      <c r="H155" s="10"/>
      <c r="I155" s="10"/>
    </row>
    <row r="156" spans="1:9" x14ac:dyDescent="0.2">
      <c r="A156" s="7" t="s">
        <v>867</v>
      </c>
      <c r="F156" s="10"/>
      <c r="H156" s="10"/>
      <c r="I156" s="10"/>
    </row>
  </sheetData>
  <mergeCells count="1">
    <mergeCell ref="A1:G1"/>
  </mergeCells>
  <conditionalFormatting sqref="F2:F3 F5:F123">
    <cfRule type="cellIs" dxfId="7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62"/>
  <sheetViews>
    <sheetView workbookViewId="0">
      <selection sqref="A1:G1"/>
    </sheetView>
  </sheetViews>
  <sheetFormatPr defaultColWidth="9.08984375" defaultRowHeight="10" x14ac:dyDescent="0.2"/>
  <cols>
    <col min="1" max="1" width="38.6328125" style="7" bestFit="1" customWidth="1"/>
    <col min="2" max="2" width="54.36328125" style="7" bestFit="1" customWidth="1"/>
    <col min="3" max="3" width="25.54296875" style="7" bestFit="1" customWidth="1"/>
    <col min="4" max="4" width="15.54296875" style="7" bestFit="1" customWidth="1"/>
    <col min="5" max="5" width="32.90625" style="10" customWidth="1"/>
    <col min="6" max="6" width="13.54296875" style="11" bestFit="1" customWidth="1"/>
    <col min="7" max="7" width="4.54296875" style="10" bestFit="1" customWidth="1"/>
    <col min="8" max="16384" width="9.08984375" style="7"/>
  </cols>
  <sheetData>
    <row r="1" spans="1:7" s="1" customFormat="1" ht="14" x14ac:dyDescent="0.25">
      <c r="A1" s="80" t="s">
        <v>9</v>
      </c>
      <c r="B1" s="81"/>
      <c r="C1" s="81"/>
      <c r="D1" s="81"/>
      <c r="E1" s="81"/>
      <c r="F1" s="81"/>
      <c r="G1" s="81"/>
    </row>
    <row r="2" spans="1:7" s="1" customFormat="1" ht="11.5" x14ac:dyDescent="0.25">
      <c r="E2" s="5"/>
      <c r="F2" s="9"/>
      <c r="G2" s="10"/>
    </row>
    <row r="3" spans="1:7" s="1" customFormat="1" ht="11.5" x14ac:dyDescent="0.25">
      <c r="A3" s="8" t="s">
        <v>7</v>
      </c>
      <c r="B3" s="2"/>
      <c r="C3" s="3"/>
      <c r="D3" s="3"/>
      <c r="E3" s="4"/>
      <c r="F3" s="9"/>
      <c r="G3" s="10"/>
    </row>
    <row r="4" spans="1:7" s="1" customFormat="1" ht="26.25" customHeight="1" x14ac:dyDescent="0.25">
      <c r="A4" s="6" t="s">
        <v>2</v>
      </c>
      <c r="B4" s="6" t="s">
        <v>0</v>
      </c>
      <c r="C4" s="13" t="s">
        <v>4</v>
      </c>
      <c r="D4" s="13" t="s">
        <v>1</v>
      </c>
      <c r="E4" s="52" t="s">
        <v>6</v>
      </c>
      <c r="F4" s="12" t="s">
        <v>3</v>
      </c>
      <c r="G4" s="12" t="s">
        <v>5</v>
      </c>
    </row>
    <row r="5" spans="1:7" ht="10.5" x14ac:dyDescent="0.25">
      <c r="A5" s="16" t="s">
        <v>101</v>
      </c>
      <c r="B5" s="17"/>
      <c r="C5" s="17"/>
      <c r="D5" s="17"/>
      <c r="E5" s="18"/>
      <c r="F5" s="19"/>
      <c r="G5" s="18"/>
    </row>
    <row r="6" spans="1:7" ht="10.5" x14ac:dyDescent="0.25">
      <c r="A6" s="20" t="s">
        <v>25</v>
      </c>
      <c r="B6" s="21"/>
      <c r="C6" s="21"/>
      <c r="D6" s="21"/>
      <c r="E6" s="22"/>
      <c r="F6" s="23"/>
      <c r="G6" s="22"/>
    </row>
    <row r="7" spans="1:7" x14ac:dyDescent="0.2">
      <c r="A7" s="21" t="s">
        <v>103</v>
      </c>
      <c r="B7" s="21" t="s">
        <v>102</v>
      </c>
      <c r="C7" s="21" t="s">
        <v>104</v>
      </c>
      <c r="D7" s="24">
        <v>710000</v>
      </c>
      <c r="E7" s="22">
        <v>11621.99</v>
      </c>
      <c r="F7" s="23">
        <v>5.7260476724084697</v>
      </c>
      <c r="G7" s="22"/>
    </row>
    <row r="8" spans="1:7" x14ac:dyDescent="0.2">
      <c r="A8" s="21" t="s">
        <v>106</v>
      </c>
      <c r="B8" s="21" t="s">
        <v>105</v>
      </c>
      <c r="C8" s="21" t="s">
        <v>104</v>
      </c>
      <c r="D8" s="24">
        <v>794000</v>
      </c>
      <c r="E8" s="22">
        <v>9759.848</v>
      </c>
      <c r="F8" s="23">
        <v>4.8085874212127599</v>
      </c>
      <c r="G8" s="22"/>
    </row>
    <row r="9" spans="1:7" x14ac:dyDescent="0.2">
      <c r="A9" s="21" t="s">
        <v>108</v>
      </c>
      <c r="B9" s="21" t="s">
        <v>107</v>
      </c>
      <c r="C9" s="21" t="s">
        <v>109</v>
      </c>
      <c r="D9" s="24">
        <v>370600</v>
      </c>
      <c r="E9" s="22">
        <v>7203.3522000000003</v>
      </c>
      <c r="F9" s="23">
        <v>3.5490254335400802</v>
      </c>
      <c r="G9" s="22"/>
    </row>
    <row r="10" spans="1:7" x14ac:dyDescent="0.2">
      <c r="A10" s="21" t="s">
        <v>111</v>
      </c>
      <c r="B10" s="21" t="s">
        <v>110</v>
      </c>
      <c r="C10" s="21" t="s">
        <v>112</v>
      </c>
      <c r="D10" s="24">
        <v>174000</v>
      </c>
      <c r="E10" s="22">
        <v>6446.0910000000003</v>
      </c>
      <c r="F10" s="23">
        <v>3.1759297991723598</v>
      </c>
      <c r="G10" s="22"/>
    </row>
    <row r="11" spans="1:7" x14ac:dyDescent="0.2">
      <c r="A11" s="21" t="s">
        <v>114</v>
      </c>
      <c r="B11" s="21" t="s">
        <v>113</v>
      </c>
      <c r="C11" s="21" t="s">
        <v>115</v>
      </c>
      <c r="D11" s="24">
        <v>353000</v>
      </c>
      <c r="E11" s="22">
        <v>5609.3464999999997</v>
      </c>
      <c r="F11" s="23">
        <v>2.7636734733085802</v>
      </c>
      <c r="G11" s="22"/>
    </row>
    <row r="12" spans="1:7" x14ac:dyDescent="0.2">
      <c r="A12" s="21" t="s">
        <v>117</v>
      </c>
      <c r="B12" s="21" t="s">
        <v>116</v>
      </c>
      <c r="C12" s="21" t="s">
        <v>118</v>
      </c>
      <c r="D12" s="24">
        <v>162400</v>
      </c>
      <c r="E12" s="22">
        <v>4903.2619999999997</v>
      </c>
      <c r="F12" s="23">
        <v>2.4157921287412001</v>
      </c>
      <c r="G12" s="22"/>
    </row>
    <row r="13" spans="1:7" x14ac:dyDescent="0.2">
      <c r="A13" s="21" t="s">
        <v>120</v>
      </c>
      <c r="B13" s="21" t="s">
        <v>119</v>
      </c>
      <c r="C13" s="21" t="s">
        <v>104</v>
      </c>
      <c r="D13" s="24">
        <v>403000</v>
      </c>
      <c r="E13" s="22">
        <v>4736.2574999999997</v>
      </c>
      <c r="F13" s="23">
        <v>2.3335105462835699</v>
      </c>
      <c r="G13" s="22"/>
    </row>
    <row r="14" spans="1:7" x14ac:dyDescent="0.2">
      <c r="A14" s="21" t="s">
        <v>122</v>
      </c>
      <c r="B14" s="21" t="s">
        <v>121</v>
      </c>
      <c r="C14" s="21" t="s">
        <v>109</v>
      </c>
      <c r="D14" s="24">
        <v>242600</v>
      </c>
      <c r="E14" s="22">
        <v>4253.3845000000001</v>
      </c>
      <c r="F14" s="23">
        <v>2.0956034565580599</v>
      </c>
      <c r="G14" s="22"/>
    </row>
    <row r="15" spans="1:7" x14ac:dyDescent="0.2">
      <c r="A15" s="21" t="s">
        <v>124</v>
      </c>
      <c r="B15" s="21" t="s">
        <v>123</v>
      </c>
      <c r="C15" s="21" t="s">
        <v>104</v>
      </c>
      <c r="D15" s="24">
        <v>486000</v>
      </c>
      <c r="E15" s="22">
        <v>3963.8159999999998</v>
      </c>
      <c r="F15" s="23">
        <v>1.9529357176056299</v>
      </c>
      <c r="G15" s="22"/>
    </row>
    <row r="16" spans="1:7" x14ac:dyDescent="0.2">
      <c r="A16" s="21" t="s">
        <v>126</v>
      </c>
      <c r="B16" s="21" t="s">
        <v>125</v>
      </c>
      <c r="C16" s="21" t="s">
        <v>127</v>
      </c>
      <c r="D16" s="24">
        <v>1570000</v>
      </c>
      <c r="E16" s="22">
        <v>3933.3209999999999</v>
      </c>
      <c r="F16" s="23">
        <v>1.9379111113402601</v>
      </c>
      <c r="G16" s="22"/>
    </row>
    <row r="17" spans="1:7" x14ac:dyDescent="0.2">
      <c r="A17" s="21" t="s">
        <v>129</v>
      </c>
      <c r="B17" s="21" t="s">
        <v>128</v>
      </c>
      <c r="C17" s="21" t="s">
        <v>130</v>
      </c>
      <c r="D17" s="24">
        <v>332000</v>
      </c>
      <c r="E17" s="22">
        <v>3689.6819999999998</v>
      </c>
      <c r="F17" s="23">
        <v>1.8178724149674399</v>
      </c>
      <c r="G17" s="22"/>
    </row>
    <row r="18" spans="1:7" x14ac:dyDescent="0.2">
      <c r="A18" s="21" t="s">
        <v>132</v>
      </c>
      <c r="B18" s="21" t="s">
        <v>131</v>
      </c>
      <c r="C18" s="21" t="s">
        <v>133</v>
      </c>
      <c r="D18" s="24">
        <v>855000</v>
      </c>
      <c r="E18" s="22">
        <v>3558.51</v>
      </c>
      <c r="F18" s="23">
        <v>1.7532451759760801</v>
      </c>
      <c r="G18" s="22"/>
    </row>
    <row r="19" spans="1:7" x14ac:dyDescent="0.2">
      <c r="A19" s="21" t="s">
        <v>138</v>
      </c>
      <c r="B19" s="21" t="s">
        <v>137</v>
      </c>
      <c r="C19" s="21" t="s">
        <v>139</v>
      </c>
      <c r="D19" s="24">
        <v>711000</v>
      </c>
      <c r="E19" s="22">
        <v>3391.8254999999999</v>
      </c>
      <c r="F19" s="23">
        <v>1.6711212545778</v>
      </c>
      <c r="G19" s="22"/>
    </row>
    <row r="20" spans="1:7" x14ac:dyDescent="0.2">
      <c r="A20" s="21" t="s">
        <v>135</v>
      </c>
      <c r="B20" s="21" t="s">
        <v>134</v>
      </c>
      <c r="C20" s="21" t="s">
        <v>136</v>
      </c>
      <c r="D20" s="24">
        <v>190000</v>
      </c>
      <c r="E20" s="22">
        <v>3367.2750000000001</v>
      </c>
      <c r="F20" s="23">
        <v>1.65902544883529</v>
      </c>
      <c r="G20" s="22"/>
    </row>
    <row r="21" spans="1:7" x14ac:dyDescent="0.2">
      <c r="A21" s="21" t="s">
        <v>147</v>
      </c>
      <c r="B21" s="21" t="s">
        <v>146</v>
      </c>
      <c r="C21" s="21" t="s">
        <v>148</v>
      </c>
      <c r="D21" s="24">
        <v>200000</v>
      </c>
      <c r="E21" s="22">
        <v>2948.7</v>
      </c>
      <c r="F21" s="23">
        <v>1.4527973928415701</v>
      </c>
      <c r="G21" s="22"/>
    </row>
    <row r="22" spans="1:7" x14ac:dyDescent="0.2">
      <c r="A22" s="21" t="s">
        <v>141</v>
      </c>
      <c r="B22" s="21" t="s">
        <v>140</v>
      </c>
      <c r="C22" s="21" t="s">
        <v>142</v>
      </c>
      <c r="D22" s="24">
        <v>42500</v>
      </c>
      <c r="E22" s="22">
        <v>2944.1875</v>
      </c>
      <c r="F22" s="23">
        <v>1.4505741255593201</v>
      </c>
      <c r="G22" s="22"/>
    </row>
    <row r="23" spans="1:7" x14ac:dyDescent="0.2">
      <c r="A23" s="21" t="s">
        <v>150</v>
      </c>
      <c r="B23" s="21" t="s">
        <v>149</v>
      </c>
      <c r="C23" s="21" t="s">
        <v>151</v>
      </c>
      <c r="D23" s="24">
        <v>157000</v>
      </c>
      <c r="E23" s="22">
        <v>2859.9904999999999</v>
      </c>
      <c r="F23" s="23">
        <v>1.4090910373899299</v>
      </c>
      <c r="G23" s="22"/>
    </row>
    <row r="24" spans="1:7" x14ac:dyDescent="0.2">
      <c r="A24" s="21" t="s">
        <v>153</v>
      </c>
      <c r="B24" s="21" t="s">
        <v>152</v>
      </c>
      <c r="C24" s="21" t="s">
        <v>154</v>
      </c>
      <c r="D24" s="24">
        <v>396000</v>
      </c>
      <c r="E24" s="22">
        <v>2575.1880000000001</v>
      </c>
      <c r="F24" s="23">
        <v>1.2687714628402</v>
      </c>
      <c r="G24" s="22"/>
    </row>
    <row r="25" spans="1:7" x14ac:dyDescent="0.2">
      <c r="A25" s="21" t="s">
        <v>158</v>
      </c>
      <c r="B25" s="21" t="s">
        <v>157</v>
      </c>
      <c r="C25" s="21" t="s">
        <v>159</v>
      </c>
      <c r="D25" s="24">
        <v>191200</v>
      </c>
      <c r="E25" s="22">
        <v>2551.2772</v>
      </c>
      <c r="F25" s="23">
        <v>1.25699083140915</v>
      </c>
      <c r="G25" s="22"/>
    </row>
    <row r="26" spans="1:7" x14ac:dyDescent="0.2">
      <c r="A26" s="21" t="s">
        <v>156</v>
      </c>
      <c r="B26" s="21" t="s">
        <v>155</v>
      </c>
      <c r="C26" s="21" t="s">
        <v>104</v>
      </c>
      <c r="D26" s="24">
        <v>177700</v>
      </c>
      <c r="E26" s="22">
        <v>2532.6692499999999</v>
      </c>
      <c r="F26" s="23">
        <v>1.2478228654424099</v>
      </c>
      <c r="G26" s="22"/>
    </row>
    <row r="27" spans="1:7" x14ac:dyDescent="0.2">
      <c r="A27" s="21" t="s">
        <v>161</v>
      </c>
      <c r="B27" s="21" t="s">
        <v>160</v>
      </c>
      <c r="C27" s="21" t="s">
        <v>162</v>
      </c>
      <c r="D27" s="24">
        <v>340000</v>
      </c>
      <c r="E27" s="22">
        <v>2511.58</v>
      </c>
      <c r="F27" s="23">
        <v>1.2374323857676399</v>
      </c>
      <c r="G27" s="22"/>
    </row>
    <row r="28" spans="1:7" x14ac:dyDescent="0.2">
      <c r="A28" s="21" t="s">
        <v>144</v>
      </c>
      <c r="B28" s="21" t="s">
        <v>143</v>
      </c>
      <c r="C28" s="21" t="s">
        <v>145</v>
      </c>
      <c r="D28" s="24">
        <v>366000</v>
      </c>
      <c r="E28" s="22">
        <v>2368.569</v>
      </c>
      <c r="F28" s="23">
        <v>1.16697218027109</v>
      </c>
      <c r="G28" s="22"/>
    </row>
    <row r="29" spans="1:7" x14ac:dyDescent="0.2">
      <c r="A29" s="21" t="s">
        <v>167</v>
      </c>
      <c r="B29" s="21" t="s">
        <v>166</v>
      </c>
      <c r="C29" s="21" t="s">
        <v>130</v>
      </c>
      <c r="D29" s="24">
        <v>18000</v>
      </c>
      <c r="E29" s="22">
        <v>2232.54</v>
      </c>
      <c r="F29" s="23">
        <v>1.09995194201327</v>
      </c>
      <c r="G29" s="22"/>
    </row>
    <row r="30" spans="1:7" x14ac:dyDescent="0.2">
      <c r="A30" s="21" t="s">
        <v>172</v>
      </c>
      <c r="B30" s="21" t="s">
        <v>171</v>
      </c>
      <c r="C30" s="21" t="s">
        <v>154</v>
      </c>
      <c r="D30" s="24">
        <v>133000</v>
      </c>
      <c r="E30" s="22">
        <v>2217.9744999999998</v>
      </c>
      <c r="F30" s="23">
        <v>1.09277565401333</v>
      </c>
      <c r="G30" s="22"/>
    </row>
    <row r="31" spans="1:7" x14ac:dyDescent="0.2">
      <c r="A31" s="21" t="s">
        <v>169</v>
      </c>
      <c r="B31" s="21" t="s">
        <v>168</v>
      </c>
      <c r="C31" s="21" t="s">
        <v>170</v>
      </c>
      <c r="D31" s="24">
        <v>650000</v>
      </c>
      <c r="E31" s="22">
        <v>2149.875</v>
      </c>
      <c r="F31" s="23">
        <v>1.0592236561655199</v>
      </c>
      <c r="G31" s="22"/>
    </row>
    <row r="32" spans="1:7" x14ac:dyDescent="0.2">
      <c r="A32" s="21" t="s">
        <v>176</v>
      </c>
      <c r="B32" s="21" t="s">
        <v>175</v>
      </c>
      <c r="C32" s="21" t="s">
        <v>177</v>
      </c>
      <c r="D32" s="24">
        <v>904000</v>
      </c>
      <c r="E32" s="22">
        <v>2148.7175999999999</v>
      </c>
      <c r="F32" s="23">
        <v>1.05865341582148</v>
      </c>
      <c r="G32" s="22"/>
    </row>
    <row r="33" spans="1:7" x14ac:dyDescent="0.2">
      <c r="A33" s="21" t="s">
        <v>181</v>
      </c>
      <c r="B33" s="21" t="s">
        <v>180</v>
      </c>
      <c r="C33" s="21" t="s">
        <v>182</v>
      </c>
      <c r="D33" s="24">
        <v>700000</v>
      </c>
      <c r="E33" s="22">
        <v>2095.1</v>
      </c>
      <c r="F33" s="23">
        <v>1.0322365170218699</v>
      </c>
      <c r="G33" s="22"/>
    </row>
    <row r="34" spans="1:7" x14ac:dyDescent="0.2">
      <c r="A34" s="21" t="s">
        <v>179</v>
      </c>
      <c r="B34" s="21" t="s">
        <v>178</v>
      </c>
      <c r="C34" s="21" t="s">
        <v>109</v>
      </c>
      <c r="D34" s="24">
        <v>126800</v>
      </c>
      <c r="E34" s="22">
        <v>2075.0819999999999</v>
      </c>
      <c r="F34" s="23">
        <v>1.02237383237782</v>
      </c>
      <c r="G34" s="22"/>
    </row>
    <row r="35" spans="1:7" x14ac:dyDescent="0.2">
      <c r="A35" s="21" t="s">
        <v>184</v>
      </c>
      <c r="B35" s="21" t="s">
        <v>183</v>
      </c>
      <c r="C35" s="21" t="s">
        <v>185</v>
      </c>
      <c r="D35" s="24">
        <v>60026</v>
      </c>
      <c r="E35" s="22">
        <v>1889.588467</v>
      </c>
      <c r="F35" s="23">
        <v>0.93098287326656104</v>
      </c>
      <c r="G35" s="22"/>
    </row>
    <row r="36" spans="1:7" x14ac:dyDescent="0.2">
      <c r="A36" s="21" t="s">
        <v>174</v>
      </c>
      <c r="B36" s="21" t="s">
        <v>173</v>
      </c>
      <c r="C36" s="21" t="s">
        <v>151</v>
      </c>
      <c r="D36" s="24">
        <v>135000</v>
      </c>
      <c r="E36" s="22">
        <v>1874.07</v>
      </c>
      <c r="F36" s="23">
        <v>0.92333706718303299</v>
      </c>
      <c r="G36" s="22"/>
    </row>
    <row r="37" spans="1:7" x14ac:dyDescent="0.2">
      <c r="A37" s="21" t="s">
        <v>187</v>
      </c>
      <c r="B37" s="21" t="s">
        <v>186</v>
      </c>
      <c r="C37" s="21" t="s">
        <v>188</v>
      </c>
      <c r="D37" s="24">
        <v>112500</v>
      </c>
      <c r="E37" s="22">
        <v>1711.40625</v>
      </c>
      <c r="F37" s="23">
        <v>0.84319413236096497</v>
      </c>
      <c r="G37" s="22"/>
    </row>
    <row r="38" spans="1:7" x14ac:dyDescent="0.2">
      <c r="A38" s="21" t="s">
        <v>193</v>
      </c>
      <c r="B38" s="21" t="s">
        <v>192</v>
      </c>
      <c r="C38" s="21" t="s">
        <v>115</v>
      </c>
      <c r="D38" s="24">
        <v>120000</v>
      </c>
      <c r="E38" s="22">
        <v>1502.46</v>
      </c>
      <c r="F38" s="23">
        <v>0.74024823510318205</v>
      </c>
      <c r="G38" s="22"/>
    </row>
    <row r="39" spans="1:7" x14ac:dyDescent="0.2">
      <c r="A39" s="21" t="s">
        <v>202</v>
      </c>
      <c r="B39" s="21" t="s">
        <v>201</v>
      </c>
      <c r="C39" s="21" t="s">
        <v>154</v>
      </c>
      <c r="D39" s="24">
        <v>1060000</v>
      </c>
      <c r="E39" s="22">
        <v>1425.3820000000001</v>
      </c>
      <c r="F39" s="23">
        <v>0.70227261281354803</v>
      </c>
      <c r="G39" s="22"/>
    </row>
    <row r="40" spans="1:7" x14ac:dyDescent="0.2">
      <c r="A40" s="21" t="s">
        <v>198</v>
      </c>
      <c r="B40" s="21" t="s">
        <v>197</v>
      </c>
      <c r="C40" s="21" t="s">
        <v>188</v>
      </c>
      <c r="D40" s="24">
        <v>34000</v>
      </c>
      <c r="E40" s="22">
        <v>1370.472</v>
      </c>
      <c r="F40" s="23">
        <v>0.67521896041047902</v>
      </c>
      <c r="G40" s="22"/>
    </row>
    <row r="41" spans="1:7" x14ac:dyDescent="0.2">
      <c r="A41" s="21" t="s">
        <v>204</v>
      </c>
      <c r="B41" s="21" t="s">
        <v>203</v>
      </c>
      <c r="C41" s="21" t="s">
        <v>205</v>
      </c>
      <c r="D41" s="24">
        <v>75000</v>
      </c>
      <c r="E41" s="22">
        <v>1359.8625</v>
      </c>
      <c r="F41" s="23">
        <v>0.66999175725676596</v>
      </c>
      <c r="G41" s="22"/>
    </row>
    <row r="42" spans="1:7" x14ac:dyDescent="0.2">
      <c r="A42" s="21" t="s">
        <v>195</v>
      </c>
      <c r="B42" s="21" t="s">
        <v>194</v>
      </c>
      <c r="C42" s="21" t="s">
        <v>196</v>
      </c>
      <c r="D42" s="24">
        <v>11500</v>
      </c>
      <c r="E42" s="22">
        <v>1299.7184999999999</v>
      </c>
      <c r="F42" s="23">
        <v>0.64035936115168102</v>
      </c>
      <c r="G42" s="22"/>
    </row>
    <row r="43" spans="1:7" x14ac:dyDescent="0.2">
      <c r="A43" s="21" t="s">
        <v>200</v>
      </c>
      <c r="B43" s="21" t="s">
        <v>199</v>
      </c>
      <c r="C43" s="21" t="s">
        <v>196</v>
      </c>
      <c r="D43" s="24">
        <v>68000</v>
      </c>
      <c r="E43" s="22">
        <v>1285.914</v>
      </c>
      <c r="F43" s="23">
        <v>0.63355801085850705</v>
      </c>
      <c r="G43" s="22"/>
    </row>
    <row r="44" spans="1:7" x14ac:dyDescent="0.2">
      <c r="A44" s="21" t="s">
        <v>220</v>
      </c>
      <c r="B44" s="21" t="s">
        <v>219</v>
      </c>
      <c r="C44" s="21" t="s">
        <v>221</v>
      </c>
      <c r="D44" s="24">
        <v>50000</v>
      </c>
      <c r="E44" s="22">
        <v>1282.3</v>
      </c>
      <c r="F44" s="23">
        <v>0.63177742626945799</v>
      </c>
      <c r="G44" s="22"/>
    </row>
    <row r="45" spans="1:7" x14ac:dyDescent="0.2">
      <c r="A45" s="21" t="s">
        <v>216</v>
      </c>
      <c r="B45" s="21" t="s">
        <v>215</v>
      </c>
      <c r="C45" s="21" t="s">
        <v>139</v>
      </c>
      <c r="D45" s="24">
        <v>28686</v>
      </c>
      <c r="E45" s="22">
        <v>1281.4896779999999</v>
      </c>
      <c r="F45" s="23">
        <v>0.63137818806653401</v>
      </c>
      <c r="G45" s="22"/>
    </row>
    <row r="46" spans="1:7" x14ac:dyDescent="0.2">
      <c r="A46" s="21" t="s">
        <v>190</v>
      </c>
      <c r="B46" s="21" t="s">
        <v>189</v>
      </c>
      <c r="C46" s="21" t="s">
        <v>191</v>
      </c>
      <c r="D46" s="24">
        <v>176000</v>
      </c>
      <c r="E46" s="22">
        <v>1272.8320000000001</v>
      </c>
      <c r="F46" s="23">
        <v>0.62711262967589998</v>
      </c>
      <c r="G46" s="22"/>
    </row>
    <row r="47" spans="1:7" x14ac:dyDescent="0.2">
      <c r="A47" s="21" t="s">
        <v>207</v>
      </c>
      <c r="B47" s="21" t="s">
        <v>206</v>
      </c>
      <c r="C47" s="21" t="s">
        <v>208</v>
      </c>
      <c r="D47" s="24">
        <v>787000</v>
      </c>
      <c r="E47" s="22">
        <v>1202.2212</v>
      </c>
      <c r="F47" s="23">
        <v>0.59232333739575704</v>
      </c>
      <c r="G47" s="22"/>
    </row>
    <row r="48" spans="1:7" x14ac:dyDescent="0.2">
      <c r="A48" s="21" t="s">
        <v>212</v>
      </c>
      <c r="B48" s="21" t="s">
        <v>211</v>
      </c>
      <c r="C48" s="21" t="s">
        <v>142</v>
      </c>
      <c r="D48" s="24">
        <v>50800</v>
      </c>
      <c r="E48" s="22">
        <v>1087.0183999999999</v>
      </c>
      <c r="F48" s="23">
        <v>0.53556397649500498</v>
      </c>
      <c r="G48" s="22"/>
    </row>
    <row r="49" spans="1:9" x14ac:dyDescent="0.2">
      <c r="A49" s="21" t="s">
        <v>210</v>
      </c>
      <c r="B49" s="21" t="s">
        <v>209</v>
      </c>
      <c r="C49" s="21" t="s">
        <v>115</v>
      </c>
      <c r="D49" s="24">
        <v>234246</v>
      </c>
      <c r="E49" s="22">
        <v>1074.01791</v>
      </c>
      <c r="F49" s="23">
        <v>0.52915875454035899</v>
      </c>
      <c r="G49" s="22"/>
    </row>
    <row r="50" spans="1:9" x14ac:dyDescent="0.2">
      <c r="A50" s="21" t="s">
        <v>164</v>
      </c>
      <c r="B50" s="21" t="s">
        <v>163</v>
      </c>
      <c r="C50" s="21" t="s">
        <v>165</v>
      </c>
      <c r="D50" s="24">
        <v>102699</v>
      </c>
      <c r="E50" s="22">
        <v>1055.5403220000001</v>
      </c>
      <c r="F50" s="23">
        <v>0.52005501673305399</v>
      </c>
      <c r="G50" s="22"/>
    </row>
    <row r="51" spans="1:9" x14ac:dyDescent="0.2">
      <c r="A51" s="21" t="s">
        <v>218</v>
      </c>
      <c r="B51" s="21" t="s">
        <v>217</v>
      </c>
      <c r="C51" s="21" t="s">
        <v>109</v>
      </c>
      <c r="D51" s="24">
        <v>94690</v>
      </c>
      <c r="E51" s="22">
        <v>940.27170000000001</v>
      </c>
      <c r="F51" s="23">
        <v>0.46326322593777403</v>
      </c>
      <c r="G51" s="22"/>
    </row>
    <row r="52" spans="1:9" x14ac:dyDescent="0.2">
      <c r="A52" s="21" t="s">
        <v>228</v>
      </c>
      <c r="B52" s="21" t="s">
        <v>227</v>
      </c>
      <c r="C52" s="21" t="s">
        <v>221</v>
      </c>
      <c r="D52" s="24">
        <v>183439</v>
      </c>
      <c r="E52" s="22">
        <v>921.41409699999997</v>
      </c>
      <c r="F52" s="23">
        <v>0.453972258232127</v>
      </c>
      <c r="G52" s="22"/>
    </row>
    <row r="53" spans="1:9" x14ac:dyDescent="0.2">
      <c r="A53" s="21" t="s">
        <v>214</v>
      </c>
      <c r="B53" s="21" t="s">
        <v>213</v>
      </c>
      <c r="C53" s="21" t="s">
        <v>154</v>
      </c>
      <c r="D53" s="24">
        <v>501000</v>
      </c>
      <c r="E53" s="22">
        <v>866.83019999999999</v>
      </c>
      <c r="F53" s="23">
        <v>0.42707927378042598</v>
      </c>
      <c r="G53" s="22"/>
    </row>
    <row r="54" spans="1:9" x14ac:dyDescent="0.2">
      <c r="A54" s="21" t="s">
        <v>223</v>
      </c>
      <c r="B54" s="21" t="s">
        <v>222</v>
      </c>
      <c r="C54" s="21" t="s">
        <v>224</v>
      </c>
      <c r="D54" s="24">
        <v>50000</v>
      </c>
      <c r="E54" s="22">
        <v>815.8</v>
      </c>
      <c r="F54" s="23">
        <v>0.40193716318382899</v>
      </c>
      <c r="G54" s="22"/>
    </row>
    <row r="55" spans="1:9" x14ac:dyDescent="0.2">
      <c r="A55" s="21" t="s">
        <v>226</v>
      </c>
      <c r="B55" s="21" t="s">
        <v>225</v>
      </c>
      <c r="C55" s="21" t="s">
        <v>139</v>
      </c>
      <c r="D55" s="24">
        <v>45000</v>
      </c>
      <c r="E55" s="22">
        <v>784.64250000000004</v>
      </c>
      <c r="F55" s="23">
        <v>0.38658614925651802</v>
      </c>
      <c r="G55" s="22"/>
    </row>
    <row r="56" spans="1:9" x14ac:dyDescent="0.2">
      <c r="A56" s="21" t="s">
        <v>326</v>
      </c>
      <c r="B56" s="21" t="s">
        <v>325</v>
      </c>
      <c r="C56" s="21" t="s">
        <v>196</v>
      </c>
      <c r="D56" s="24">
        <v>68788</v>
      </c>
      <c r="E56" s="22">
        <v>541.94625799999994</v>
      </c>
      <c r="F56" s="23">
        <v>0.26701194108679999</v>
      </c>
      <c r="G56" s="22"/>
    </row>
    <row r="57" spans="1:9" x14ac:dyDescent="0.2">
      <c r="A57" s="21" t="s">
        <v>328</v>
      </c>
      <c r="B57" s="21" t="s">
        <v>327</v>
      </c>
      <c r="C57" s="21" t="s">
        <v>329</v>
      </c>
      <c r="D57" s="24">
        <v>49777</v>
      </c>
      <c r="E57" s="22">
        <v>534.10721000000001</v>
      </c>
      <c r="F57" s="23">
        <v>0.26314971417434402</v>
      </c>
      <c r="G57" s="22"/>
    </row>
    <row r="58" spans="1:9" x14ac:dyDescent="0.2">
      <c r="A58" s="21" t="s">
        <v>230</v>
      </c>
      <c r="B58" s="21" t="s">
        <v>229</v>
      </c>
      <c r="C58" s="21" t="s">
        <v>151</v>
      </c>
      <c r="D58" s="24">
        <v>250000</v>
      </c>
      <c r="E58" s="22">
        <v>472.45</v>
      </c>
      <c r="F58" s="23">
        <v>0.232771773407943</v>
      </c>
      <c r="G58" s="22"/>
    </row>
    <row r="59" spans="1:9" x14ac:dyDescent="0.2">
      <c r="A59" s="21" t="s">
        <v>331</v>
      </c>
      <c r="B59" s="21" t="s">
        <v>330</v>
      </c>
      <c r="C59" s="21" t="s">
        <v>151</v>
      </c>
      <c r="D59" s="24">
        <v>19597</v>
      </c>
      <c r="E59" s="22">
        <v>169.3278785</v>
      </c>
      <c r="F59" s="23">
        <v>8.3426289693829495E-2</v>
      </c>
      <c r="G59" s="22"/>
    </row>
    <row r="60" spans="1:9" ht="10.5" x14ac:dyDescent="0.25">
      <c r="A60" s="20" t="s">
        <v>29</v>
      </c>
      <c r="B60" s="20"/>
      <c r="C60" s="20"/>
      <c r="D60" s="20"/>
      <c r="E60" s="25">
        <f>SUM(E7:E59)</f>
        <v>138670.49482049997</v>
      </c>
      <c r="F60" s="26">
        <f>SUM(F7:F59)</f>
        <v>68.321678481796553</v>
      </c>
      <c r="G60" s="25"/>
      <c r="H60" s="14"/>
      <c r="I60" s="14"/>
    </row>
    <row r="61" spans="1:9" x14ac:dyDescent="0.2">
      <c r="A61" s="21"/>
      <c r="B61" s="21"/>
      <c r="C61" s="21"/>
      <c r="D61" s="21"/>
      <c r="E61" s="22"/>
      <c r="F61" s="23"/>
      <c r="G61" s="22"/>
    </row>
    <row r="62" spans="1:9" ht="10.5" x14ac:dyDescent="0.25">
      <c r="A62" s="20" t="s">
        <v>332</v>
      </c>
      <c r="B62" s="21"/>
      <c r="C62" s="21"/>
      <c r="D62" s="21"/>
      <c r="E62" s="22"/>
      <c r="F62" s="23"/>
      <c r="G62" s="22"/>
    </row>
    <row r="63" spans="1:9" x14ac:dyDescent="0.2">
      <c r="A63" s="21"/>
      <c r="B63" s="21" t="s">
        <v>333</v>
      </c>
      <c r="C63" s="21" t="s">
        <v>191</v>
      </c>
      <c r="D63" s="24">
        <v>27500</v>
      </c>
      <c r="E63" s="22">
        <v>2.7499999999999998E-3</v>
      </c>
      <c r="F63" s="23">
        <v>1.3548997288006001E-6</v>
      </c>
      <c r="G63" s="22"/>
    </row>
    <row r="64" spans="1:9" x14ac:dyDescent="0.2">
      <c r="A64" s="21" t="s">
        <v>335</v>
      </c>
      <c r="B64" s="21" t="s">
        <v>334</v>
      </c>
      <c r="C64" s="21" t="s">
        <v>224</v>
      </c>
      <c r="D64" s="24">
        <v>27000</v>
      </c>
      <c r="E64" s="22">
        <v>2.7000000000000001E-3</v>
      </c>
      <c r="F64" s="23">
        <v>1.33026518827695E-6</v>
      </c>
      <c r="G64" s="22"/>
    </row>
    <row r="65" spans="1:9" ht="10.5" x14ac:dyDescent="0.25">
      <c r="A65" s="20" t="s">
        <v>29</v>
      </c>
      <c r="B65" s="20"/>
      <c r="C65" s="20"/>
      <c r="D65" s="20"/>
      <c r="E65" s="25">
        <f>SUM(E62:E64)</f>
        <v>5.45E-3</v>
      </c>
      <c r="F65" s="26">
        <f>SUM(F62:F64)</f>
        <v>2.6851649170775499E-6</v>
      </c>
      <c r="G65" s="25"/>
      <c r="H65" s="14"/>
      <c r="I65" s="14"/>
    </row>
    <row r="66" spans="1:9" x14ac:dyDescent="0.2">
      <c r="A66" s="21"/>
      <c r="B66" s="21"/>
      <c r="C66" s="21"/>
      <c r="D66" s="21"/>
      <c r="E66" s="22"/>
      <c r="F66" s="23"/>
      <c r="G66" s="22"/>
    </row>
    <row r="67" spans="1:9" ht="10.5" x14ac:dyDescent="0.25">
      <c r="A67" s="20" t="s">
        <v>24</v>
      </c>
      <c r="B67" s="21"/>
      <c r="C67" s="21"/>
      <c r="D67" s="21"/>
      <c r="E67" s="22"/>
      <c r="F67" s="23"/>
      <c r="G67" s="22"/>
    </row>
    <row r="68" spans="1:9" ht="10.5" x14ac:dyDescent="0.25">
      <c r="A68" s="20" t="s">
        <v>25</v>
      </c>
      <c r="B68" s="21"/>
      <c r="C68" s="21"/>
      <c r="D68" s="21"/>
      <c r="E68" s="22"/>
      <c r="F68" s="23"/>
      <c r="G68" s="22"/>
    </row>
    <row r="69" spans="1:9" x14ac:dyDescent="0.2">
      <c r="A69" s="21" t="s">
        <v>85</v>
      </c>
      <c r="B69" s="21" t="s">
        <v>84</v>
      </c>
      <c r="C69" s="21" t="s">
        <v>26</v>
      </c>
      <c r="D69" s="24">
        <v>7500</v>
      </c>
      <c r="E69" s="22">
        <v>7533.7635615999998</v>
      </c>
      <c r="F69" s="23">
        <v>3.7118160750762499</v>
      </c>
      <c r="G69" s="22">
        <v>7.68</v>
      </c>
    </row>
    <row r="70" spans="1:9" x14ac:dyDescent="0.2">
      <c r="A70" s="21" t="s">
        <v>61</v>
      </c>
      <c r="B70" s="21" t="s">
        <v>60</v>
      </c>
      <c r="C70" s="21" t="s">
        <v>62</v>
      </c>
      <c r="D70" s="24">
        <v>5000</v>
      </c>
      <c r="E70" s="22">
        <v>5215.4327321999999</v>
      </c>
      <c r="F70" s="23">
        <v>2.5695957797947502</v>
      </c>
      <c r="G70" s="22">
        <v>7.79</v>
      </c>
    </row>
    <row r="71" spans="1:9" x14ac:dyDescent="0.2">
      <c r="A71" s="21" t="s">
        <v>67</v>
      </c>
      <c r="B71" s="21" t="s">
        <v>66</v>
      </c>
      <c r="C71" s="21" t="s">
        <v>27</v>
      </c>
      <c r="D71" s="24">
        <v>5000</v>
      </c>
      <c r="E71" s="22">
        <v>5208.0568493000001</v>
      </c>
      <c r="F71" s="23">
        <v>2.5659617500707901</v>
      </c>
      <c r="G71" s="22">
        <v>7.9689500000000004</v>
      </c>
    </row>
    <row r="72" spans="1:9" x14ac:dyDescent="0.2">
      <c r="A72" s="21" t="s">
        <v>309</v>
      </c>
      <c r="B72" s="21" t="s">
        <v>308</v>
      </c>
      <c r="C72" s="21" t="s">
        <v>26</v>
      </c>
      <c r="D72" s="24">
        <v>5000</v>
      </c>
      <c r="E72" s="22">
        <v>5128.8732191999998</v>
      </c>
      <c r="F72" s="23">
        <v>2.5269487031806301</v>
      </c>
      <c r="G72" s="22">
        <v>7.7350000000000003</v>
      </c>
    </row>
    <row r="73" spans="1:9" x14ac:dyDescent="0.2">
      <c r="A73" s="21" t="s">
        <v>234</v>
      </c>
      <c r="B73" s="21" t="s">
        <v>233</v>
      </c>
      <c r="C73" s="21" t="s">
        <v>98</v>
      </c>
      <c r="D73" s="24">
        <v>350</v>
      </c>
      <c r="E73" s="22">
        <v>3748.5355355000002</v>
      </c>
      <c r="F73" s="23">
        <v>1.84686901107213</v>
      </c>
      <c r="G73" s="22">
        <v>8.5</v>
      </c>
    </row>
    <row r="74" spans="1:9" x14ac:dyDescent="0.2">
      <c r="A74" s="21" t="s">
        <v>236</v>
      </c>
      <c r="B74" s="21" t="s">
        <v>235</v>
      </c>
      <c r="C74" s="21" t="s">
        <v>26</v>
      </c>
      <c r="D74" s="24">
        <v>300</v>
      </c>
      <c r="E74" s="22">
        <v>3085.6283835999998</v>
      </c>
      <c r="F74" s="23">
        <v>1.5202607491342099</v>
      </c>
      <c r="G74" s="22">
        <v>7.83</v>
      </c>
    </row>
    <row r="75" spans="1:9" x14ac:dyDescent="0.2">
      <c r="A75" s="21" t="s">
        <v>79</v>
      </c>
      <c r="B75" s="21" t="s">
        <v>78</v>
      </c>
      <c r="C75" s="21" t="s">
        <v>26</v>
      </c>
      <c r="D75" s="24">
        <v>250</v>
      </c>
      <c r="E75" s="22">
        <v>2582.0024044000002</v>
      </c>
      <c r="F75" s="23">
        <v>1.27212885726693</v>
      </c>
      <c r="G75" s="22">
        <v>7.8</v>
      </c>
    </row>
    <row r="76" spans="1:9" x14ac:dyDescent="0.2">
      <c r="A76" s="21" t="s">
        <v>337</v>
      </c>
      <c r="B76" s="21" t="s">
        <v>336</v>
      </c>
      <c r="C76" s="21" t="s">
        <v>26</v>
      </c>
      <c r="D76" s="24">
        <v>25</v>
      </c>
      <c r="E76" s="22">
        <v>2580.0380479</v>
      </c>
      <c r="F76" s="23">
        <v>1.2711610368708901</v>
      </c>
      <c r="G76" s="22">
        <v>7.9087500000000004</v>
      </c>
    </row>
    <row r="77" spans="1:9" x14ac:dyDescent="0.2">
      <c r="A77" s="21" t="s">
        <v>69</v>
      </c>
      <c r="B77" s="21" t="s">
        <v>68</v>
      </c>
      <c r="C77" s="21" t="s">
        <v>26</v>
      </c>
      <c r="D77" s="24">
        <v>2500</v>
      </c>
      <c r="E77" s="22">
        <v>2568.8977396999999</v>
      </c>
      <c r="F77" s="23">
        <v>1.26567230939491</v>
      </c>
      <c r="G77" s="22">
        <v>7.79</v>
      </c>
    </row>
    <row r="78" spans="1:9" x14ac:dyDescent="0.2">
      <c r="A78" s="21" t="s">
        <v>83</v>
      </c>
      <c r="B78" s="21" t="s">
        <v>82</v>
      </c>
      <c r="C78" s="21" t="s">
        <v>26</v>
      </c>
      <c r="D78" s="24">
        <v>250</v>
      </c>
      <c r="E78" s="22">
        <v>2546.9160791999998</v>
      </c>
      <c r="F78" s="23">
        <v>1.2548421472676301</v>
      </c>
      <c r="G78" s="22">
        <v>7.85</v>
      </c>
    </row>
    <row r="79" spans="1:9" x14ac:dyDescent="0.2">
      <c r="A79" s="21" t="s">
        <v>71</v>
      </c>
      <c r="B79" s="21" t="s">
        <v>70</v>
      </c>
      <c r="C79" s="21" t="s">
        <v>26</v>
      </c>
      <c r="D79" s="24">
        <v>2500</v>
      </c>
      <c r="E79" s="22">
        <v>2523.1242754999998</v>
      </c>
      <c r="F79" s="23">
        <v>1.2431201442200599</v>
      </c>
      <c r="G79" s="22">
        <v>8.0150000000000006</v>
      </c>
    </row>
    <row r="80" spans="1:9" x14ac:dyDescent="0.2">
      <c r="A80" s="21" t="s">
        <v>75</v>
      </c>
      <c r="B80" s="21" t="s">
        <v>74</v>
      </c>
      <c r="C80" s="21" t="s">
        <v>26</v>
      </c>
      <c r="D80" s="24">
        <v>2000</v>
      </c>
      <c r="E80" s="22">
        <v>2139.3760000000002</v>
      </c>
      <c r="F80" s="23">
        <v>1.0540508953463701</v>
      </c>
      <c r="G80" s="22">
        <v>7.6875</v>
      </c>
    </row>
    <row r="81" spans="1:9" x14ac:dyDescent="0.2">
      <c r="A81" s="21" t="s">
        <v>64</v>
      </c>
      <c r="B81" s="21" t="s">
        <v>63</v>
      </c>
      <c r="C81" s="21" t="s">
        <v>65</v>
      </c>
      <c r="D81" s="24">
        <v>2000</v>
      </c>
      <c r="E81" s="22">
        <v>2107.3882076999998</v>
      </c>
      <c r="F81" s="23">
        <v>1.03829080403284</v>
      </c>
      <c r="G81" s="22">
        <v>8.08</v>
      </c>
    </row>
    <row r="82" spans="1:9" x14ac:dyDescent="0.2">
      <c r="A82" s="21" t="s">
        <v>238</v>
      </c>
      <c r="B82" s="21" t="s">
        <v>237</v>
      </c>
      <c r="C82" s="21" t="s">
        <v>26</v>
      </c>
      <c r="D82" s="24">
        <v>2000</v>
      </c>
      <c r="E82" s="22">
        <v>2043.3852328999999</v>
      </c>
      <c r="F82" s="23">
        <v>1.0067571265059501</v>
      </c>
      <c r="G82" s="22">
        <v>8.1199999999999992</v>
      </c>
    </row>
    <row r="83" spans="1:9" x14ac:dyDescent="0.2">
      <c r="A83" s="21" t="s">
        <v>232</v>
      </c>
      <c r="B83" s="21" t="s">
        <v>231</v>
      </c>
      <c r="C83" s="21" t="s">
        <v>26</v>
      </c>
      <c r="D83" s="24">
        <v>1000</v>
      </c>
      <c r="E83" s="22">
        <v>1259.2760000000001</v>
      </c>
      <c r="F83" s="23">
        <v>0.62043371304912898</v>
      </c>
      <c r="G83" s="22">
        <v>7.68</v>
      </c>
    </row>
    <row r="84" spans="1:9" x14ac:dyDescent="0.2">
      <c r="A84" s="21" t="s">
        <v>339</v>
      </c>
      <c r="B84" s="21" t="s">
        <v>338</v>
      </c>
      <c r="C84" s="21" t="s">
        <v>27</v>
      </c>
      <c r="D84" s="24">
        <v>100</v>
      </c>
      <c r="E84" s="22">
        <v>1054.0959836</v>
      </c>
      <c r="F84" s="23">
        <v>0.51934340447616101</v>
      </c>
      <c r="G84" s="22">
        <v>7.6886999999999999</v>
      </c>
    </row>
    <row r="85" spans="1:9" x14ac:dyDescent="0.2">
      <c r="A85" s="21" t="s">
        <v>89</v>
      </c>
      <c r="B85" s="21" t="s">
        <v>88</v>
      </c>
      <c r="C85" s="21" t="s">
        <v>26</v>
      </c>
      <c r="D85" s="24">
        <v>1000</v>
      </c>
      <c r="E85" s="22">
        <v>1023.1827644</v>
      </c>
      <c r="F85" s="23">
        <v>0.50411274545418505</v>
      </c>
      <c r="G85" s="22">
        <v>8.0724999999999998</v>
      </c>
    </row>
    <row r="86" spans="1:9" x14ac:dyDescent="0.2">
      <c r="A86" s="21" t="s">
        <v>341</v>
      </c>
      <c r="B86" s="21" t="s">
        <v>340</v>
      </c>
      <c r="C86" s="21" t="s">
        <v>26</v>
      </c>
      <c r="D86" s="24">
        <v>100</v>
      </c>
      <c r="E86" s="22">
        <v>1004.5247808</v>
      </c>
      <c r="F86" s="23">
        <v>0.49492012839250998</v>
      </c>
      <c r="G86" s="22">
        <v>7.81</v>
      </c>
    </row>
    <row r="87" spans="1:9" x14ac:dyDescent="0.2">
      <c r="A87" s="21" t="s">
        <v>77</v>
      </c>
      <c r="B87" s="21" t="s">
        <v>76</v>
      </c>
      <c r="C87" s="21" t="s">
        <v>26</v>
      </c>
      <c r="D87" s="24">
        <v>500</v>
      </c>
      <c r="E87" s="22">
        <v>517.62746579999998</v>
      </c>
      <c r="F87" s="23">
        <v>0.25503029564805901</v>
      </c>
      <c r="G87" s="22">
        <v>7.5949999999999998</v>
      </c>
    </row>
    <row r="88" spans="1:9" x14ac:dyDescent="0.2">
      <c r="A88" s="21" t="s">
        <v>343</v>
      </c>
      <c r="B88" s="21" t="s">
        <v>342</v>
      </c>
      <c r="C88" s="21" t="s">
        <v>26</v>
      </c>
      <c r="D88" s="24">
        <v>50</v>
      </c>
      <c r="E88" s="22">
        <v>506.79678769999998</v>
      </c>
      <c r="F88" s="23">
        <v>0.24969412007699801</v>
      </c>
      <c r="G88" s="22">
        <v>7.9100999999999999</v>
      </c>
    </row>
    <row r="89" spans="1:9" ht="10.5" x14ac:dyDescent="0.25">
      <c r="A89" s="20" t="s">
        <v>29</v>
      </c>
      <c r="B89" s="20"/>
      <c r="C89" s="20"/>
      <c r="D89" s="20"/>
      <c r="E89" s="25">
        <f>SUM(E68:E88)</f>
        <v>54376.92205099998</v>
      </c>
      <c r="F89" s="26">
        <f>SUM(F68:F88)</f>
        <v>26.791009796331387</v>
      </c>
      <c r="G89" s="25"/>
      <c r="H89" s="14"/>
      <c r="I89" s="14"/>
    </row>
    <row r="90" spans="1:9" x14ac:dyDescent="0.2">
      <c r="A90" s="21"/>
      <c r="B90" s="21"/>
      <c r="C90" s="21"/>
      <c r="D90" s="21"/>
      <c r="E90" s="22"/>
      <c r="F90" s="23"/>
      <c r="G90" s="22"/>
    </row>
    <row r="91" spans="1:9" ht="10.5" x14ac:dyDescent="0.25">
      <c r="A91" s="20" t="s">
        <v>31</v>
      </c>
      <c r="B91" s="21"/>
      <c r="C91" s="21"/>
      <c r="D91" s="21"/>
      <c r="E91" s="22"/>
      <c r="F91" s="23"/>
      <c r="G91" s="22"/>
    </row>
    <row r="92" spans="1:9" x14ac:dyDescent="0.2">
      <c r="A92" s="21" t="s">
        <v>59</v>
      </c>
      <c r="B92" s="21" t="s">
        <v>58</v>
      </c>
      <c r="C92" s="21" t="s">
        <v>32</v>
      </c>
      <c r="D92" s="24">
        <v>2500000</v>
      </c>
      <c r="E92" s="22">
        <v>2610.9263888999999</v>
      </c>
      <c r="F92" s="23">
        <v>1.2863794386323399</v>
      </c>
      <c r="G92" s="22">
        <v>6.9808776770124998</v>
      </c>
    </row>
    <row r="93" spans="1:9" x14ac:dyDescent="0.2">
      <c r="A93" s="21" t="s">
        <v>240</v>
      </c>
      <c r="B93" s="21" t="s">
        <v>239</v>
      </c>
      <c r="C93" s="21" t="s">
        <v>32</v>
      </c>
      <c r="D93" s="24">
        <v>1500000</v>
      </c>
      <c r="E93" s="22">
        <v>1506.634</v>
      </c>
      <c r="F93" s="23">
        <v>0.74230472654609603</v>
      </c>
      <c r="G93" s="22">
        <v>6.8770176391124904</v>
      </c>
    </row>
    <row r="94" spans="1:9" x14ac:dyDescent="0.2">
      <c r="A94" s="21" t="s">
        <v>242</v>
      </c>
      <c r="B94" s="21" t="s">
        <v>241</v>
      </c>
      <c r="C94" s="21" t="s">
        <v>32</v>
      </c>
      <c r="D94" s="24">
        <v>1500000</v>
      </c>
      <c r="E94" s="22">
        <v>1496.5082500000001</v>
      </c>
      <c r="F94" s="23">
        <v>0.73731586257195003</v>
      </c>
      <c r="G94" s="22">
        <v>6.8710196220125104</v>
      </c>
    </row>
    <row r="95" spans="1:9" x14ac:dyDescent="0.2">
      <c r="A95" s="21" t="s">
        <v>345</v>
      </c>
      <c r="B95" s="21" t="s">
        <v>344</v>
      </c>
      <c r="C95" s="21" t="s">
        <v>32</v>
      </c>
      <c r="D95" s="24">
        <v>20000</v>
      </c>
      <c r="E95" s="22">
        <v>20.601400000000002</v>
      </c>
      <c r="F95" s="23">
        <v>1.0150120462877299E-2</v>
      </c>
      <c r="G95" s="22">
        <v>6.8636997500500003</v>
      </c>
    </row>
    <row r="96" spans="1:9" ht="10.5" x14ac:dyDescent="0.25">
      <c r="A96" s="20" t="s">
        <v>29</v>
      </c>
      <c r="B96" s="20"/>
      <c r="C96" s="20"/>
      <c r="D96" s="20"/>
      <c r="E96" s="25">
        <f>SUM(E92:E95)</f>
        <v>5634.6700388999989</v>
      </c>
      <c r="F96" s="26">
        <f>SUM(F92:F95)</f>
        <v>2.7761501482132633</v>
      </c>
      <c r="G96" s="25"/>
      <c r="H96" s="14"/>
      <c r="I96" s="14"/>
    </row>
    <row r="97" spans="1:9" x14ac:dyDescent="0.2">
      <c r="A97" s="21"/>
      <c r="B97" s="21"/>
      <c r="C97" s="21"/>
      <c r="D97" s="21"/>
      <c r="E97" s="22"/>
      <c r="F97" s="23"/>
      <c r="G97" s="22"/>
    </row>
    <row r="98" spans="1:9" ht="10.5" x14ac:dyDescent="0.25">
      <c r="A98" s="20" t="s">
        <v>33</v>
      </c>
      <c r="B98" s="20"/>
      <c r="C98" s="20"/>
      <c r="D98" s="20"/>
      <c r="E98" s="25">
        <f>E60+E65+E89+E96</f>
        <v>198682.09236039993</v>
      </c>
      <c r="F98" s="26">
        <f>F60+F65+F89+F96</f>
        <v>97.888841111506125</v>
      </c>
      <c r="G98" s="25"/>
      <c r="H98" s="14"/>
      <c r="I98" s="14"/>
    </row>
    <row r="99" spans="1:9" ht="10.5" x14ac:dyDescent="0.25">
      <c r="A99" s="20"/>
      <c r="B99" s="20"/>
      <c r="C99" s="20"/>
      <c r="D99" s="20"/>
      <c r="E99" s="25"/>
      <c r="F99" s="26"/>
      <c r="G99" s="25"/>
      <c r="H99" s="14"/>
      <c r="I99" s="14"/>
    </row>
    <row r="100" spans="1:9" ht="10.5" x14ac:dyDescent="0.25">
      <c r="A100" s="20" t="s">
        <v>35</v>
      </c>
      <c r="B100" s="20"/>
      <c r="C100" s="20"/>
      <c r="D100" s="20"/>
      <c r="E100" s="25">
        <f>E102-(E60+E65+E89+E96)</f>
        <v>4284.9569012000866</v>
      </c>
      <c r="F100" s="26">
        <f>F102-(F60+F65+F89+F96)</f>
        <v>2.1111588884938755</v>
      </c>
      <c r="G100" s="25"/>
      <c r="H100" s="14"/>
      <c r="I100" s="14"/>
    </row>
    <row r="101" spans="1:9" ht="10.5" x14ac:dyDescent="0.25">
      <c r="A101" s="20"/>
      <c r="B101" s="20"/>
      <c r="C101" s="20"/>
      <c r="D101" s="20"/>
      <c r="E101" s="25"/>
      <c r="F101" s="26"/>
      <c r="G101" s="25"/>
      <c r="H101" s="14"/>
      <c r="I101" s="14"/>
    </row>
    <row r="102" spans="1:9" ht="10.5" x14ac:dyDescent="0.25">
      <c r="A102" s="27" t="s">
        <v>34</v>
      </c>
      <c r="B102" s="27"/>
      <c r="C102" s="27"/>
      <c r="D102" s="27"/>
      <c r="E102" s="28">
        <v>202967.04926160001</v>
      </c>
      <c r="F102" s="29">
        <v>100</v>
      </c>
      <c r="G102" s="28"/>
      <c r="H102" s="14"/>
      <c r="I102" s="14"/>
    </row>
    <row r="104" spans="1:9" ht="10.5" x14ac:dyDescent="0.25">
      <c r="A104" s="14" t="s">
        <v>37</v>
      </c>
    </row>
    <row r="105" spans="1:9" ht="10.5" x14ac:dyDescent="0.25">
      <c r="A105" s="14" t="s">
        <v>346</v>
      </c>
    </row>
    <row r="107" spans="1:9" ht="10.5" x14ac:dyDescent="0.25">
      <c r="A107" s="14" t="s">
        <v>38</v>
      </c>
    </row>
    <row r="108" spans="1:9" ht="10.5" x14ac:dyDescent="0.25">
      <c r="A108" s="14" t="s">
        <v>39</v>
      </c>
    </row>
    <row r="109" spans="1:9" ht="10.5" x14ac:dyDescent="0.25">
      <c r="A109" s="14" t="s">
        <v>40</v>
      </c>
      <c r="B109" s="14"/>
      <c r="C109" s="30" t="s">
        <v>42</v>
      </c>
      <c r="D109" s="14" t="s">
        <v>41</v>
      </c>
    </row>
    <row r="110" spans="1:9" x14ac:dyDescent="0.2">
      <c r="A110" s="7" t="s">
        <v>43</v>
      </c>
      <c r="C110" s="31">
        <v>234.30459999999999</v>
      </c>
      <c r="D110" s="31">
        <v>268.447</v>
      </c>
    </row>
    <row r="111" spans="1:9" x14ac:dyDescent="0.2">
      <c r="A111" s="7" t="s">
        <v>44</v>
      </c>
      <c r="C111" s="31">
        <v>29.469100000000001</v>
      </c>
      <c r="D111" s="31">
        <v>31.316199999999998</v>
      </c>
    </row>
    <row r="112" spans="1:9" x14ac:dyDescent="0.2">
      <c r="A112" s="7" t="s">
        <v>45</v>
      </c>
      <c r="C112" s="31">
        <v>263.88350000000003</v>
      </c>
      <c r="D112" s="31">
        <v>303.89620000000002</v>
      </c>
    </row>
    <row r="113" spans="1:5" x14ac:dyDescent="0.2">
      <c r="A113" s="7" t="s">
        <v>46</v>
      </c>
      <c r="C113" s="31">
        <v>34.600099999999998</v>
      </c>
      <c r="D113" s="31">
        <v>36.843699999999998</v>
      </c>
    </row>
    <row r="115" spans="1:5" ht="10.5" x14ac:dyDescent="0.25">
      <c r="A115" s="14" t="s">
        <v>48</v>
      </c>
    </row>
    <row r="116" spans="1:5" ht="10.5" x14ac:dyDescent="0.25">
      <c r="A116" s="82" t="s">
        <v>55</v>
      </c>
      <c r="B116" s="83"/>
      <c r="C116" s="33" t="s">
        <v>56</v>
      </c>
    </row>
    <row r="117" spans="1:5" x14ac:dyDescent="0.2">
      <c r="A117" s="78" t="s">
        <v>44</v>
      </c>
      <c r="B117" s="79"/>
      <c r="C117" s="34">
        <v>2.25</v>
      </c>
    </row>
    <row r="118" spans="1:5" x14ac:dyDescent="0.2">
      <c r="A118" s="78" t="s">
        <v>46</v>
      </c>
      <c r="B118" s="79"/>
      <c r="C118" s="34">
        <v>2.75</v>
      </c>
    </row>
    <row r="119" spans="1:5" x14ac:dyDescent="0.2">
      <c r="A119" s="7" t="s">
        <v>57</v>
      </c>
    </row>
    <row r="120" spans="1:5" x14ac:dyDescent="0.2">
      <c r="A120" s="7" t="s">
        <v>47</v>
      </c>
    </row>
    <row r="122" spans="1:5" ht="10.5" x14ac:dyDescent="0.25">
      <c r="A122" s="14" t="s">
        <v>347</v>
      </c>
      <c r="D122" s="51">
        <v>0.40339999999999998</v>
      </c>
    </row>
    <row r="124" spans="1:5" ht="10.5" x14ac:dyDescent="0.25">
      <c r="A124" s="14" t="s">
        <v>348</v>
      </c>
      <c r="D124" s="32">
        <v>3.0927772445456498</v>
      </c>
      <c r="E124" s="10" t="s">
        <v>50</v>
      </c>
    </row>
    <row r="126" spans="1:5" ht="10.5" x14ac:dyDescent="0.25">
      <c r="A126" s="14" t="s">
        <v>349</v>
      </c>
      <c r="D126" s="30" t="s">
        <v>49</v>
      </c>
    </row>
    <row r="127" spans="1:5" ht="10.5" x14ac:dyDescent="0.25">
      <c r="A127" s="14"/>
      <c r="D127" s="30"/>
    </row>
    <row r="128" spans="1:5" ht="10.5" x14ac:dyDescent="0.25">
      <c r="A128" s="14" t="s">
        <v>1252</v>
      </c>
      <c r="D128" s="30"/>
    </row>
    <row r="129" spans="1:4" ht="14.5" x14ac:dyDescent="0.35">
      <c r="A129" s="65" t="s">
        <v>1254</v>
      </c>
      <c r="D129" s="30"/>
    </row>
    <row r="131" spans="1:4" ht="10.5" x14ac:dyDescent="0.25">
      <c r="A131" s="14" t="s">
        <v>870</v>
      </c>
    </row>
    <row r="132" spans="1:4" ht="10.5" x14ac:dyDescent="0.25">
      <c r="A132" s="14"/>
    </row>
    <row r="133" spans="1:4" ht="10.5" x14ac:dyDescent="0.25">
      <c r="A133" s="61" t="s">
        <v>868</v>
      </c>
    </row>
    <row r="134" spans="1:4" x14ac:dyDescent="0.2">
      <c r="A134" s="62"/>
    </row>
    <row r="135" spans="1:4" x14ac:dyDescent="0.2">
      <c r="A135" s="63"/>
    </row>
    <row r="136" spans="1:4" x14ac:dyDescent="0.2">
      <c r="A136" s="63"/>
    </row>
    <row r="137" spans="1:4" x14ac:dyDescent="0.2">
      <c r="A137" s="63"/>
    </row>
    <row r="138" spans="1:4" x14ac:dyDescent="0.2">
      <c r="A138" s="63"/>
    </row>
    <row r="139" spans="1:4" x14ac:dyDescent="0.2">
      <c r="A139" s="63"/>
    </row>
    <row r="140" spans="1:4" x14ac:dyDescent="0.2">
      <c r="A140" s="63"/>
    </row>
    <row r="141" spans="1:4" x14ac:dyDescent="0.2">
      <c r="A141" s="63"/>
    </row>
    <row r="142" spans="1:4" x14ac:dyDescent="0.2">
      <c r="A142" s="63"/>
    </row>
    <row r="143" spans="1:4" x14ac:dyDescent="0.2">
      <c r="A143" s="63"/>
    </row>
    <row r="144" spans="1:4" x14ac:dyDescent="0.2">
      <c r="A144" s="63"/>
    </row>
    <row r="145" spans="1:1" x14ac:dyDescent="0.2">
      <c r="A145" s="63"/>
    </row>
    <row r="146" spans="1:1" ht="10.5" x14ac:dyDescent="0.25">
      <c r="A146" s="61" t="s">
        <v>871</v>
      </c>
    </row>
    <row r="147" spans="1:1" x14ac:dyDescent="0.2">
      <c r="A147" s="63"/>
    </row>
    <row r="148" spans="1:1" ht="10.5" x14ac:dyDescent="0.25">
      <c r="A148" s="61" t="s">
        <v>869</v>
      </c>
    </row>
    <row r="149" spans="1:1" x14ac:dyDescent="0.2">
      <c r="A149" s="63"/>
    </row>
    <row r="150" spans="1:1" x14ac:dyDescent="0.2">
      <c r="A150" s="63"/>
    </row>
    <row r="151" spans="1:1" x14ac:dyDescent="0.2">
      <c r="A151" s="63"/>
    </row>
    <row r="152" spans="1:1" x14ac:dyDescent="0.2">
      <c r="A152" s="63"/>
    </row>
    <row r="153" spans="1:1" x14ac:dyDescent="0.2">
      <c r="A153" s="63"/>
    </row>
    <row r="154" spans="1:1" x14ac:dyDescent="0.2">
      <c r="A154" s="63"/>
    </row>
    <row r="155" spans="1:1" x14ac:dyDescent="0.2">
      <c r="A155" s="63"/>
    </row>
    <row r="156" spans="1:1" x14ac:dyDescent="0.2">
      <c r="A156" s="63"/>
    </row>
    <row r="157" spans="1:1" x14ac:dyDescent="0.2">
      <c r="A157" s="63"/>
    </row>
    <row r="158" spans="1:1" x14ac:dyDescent="0.2">
      <c r="A158" s="63"/>
    </row>
    <row r="159" spans="1:1" x14ac:dyDescent="0.2">
      <c r="A159" s="63"/>
    </row>
    <row r="160" spans="1:1" x14ac:dyDescent="0.2">
      <c r="A160" s="63"/>
    </row>
    <row r="162" spans="1:1" x14ac:dyDescent="0.2">
      <c r="A162" s="7" t="s">
        <v>867</v>
      </c>
    </row>
  </sheetData>
  <mergeCells count="4">
    <mergeCell ref="A1:G1"/>
    <mergeCell ref="A116:B116"/>
    <mergeCell ref="A117:B117"/>
    <mergeCell ref="A118:B118"/>
  </mergeCells>
  <conditionalFormatting sqref="F2:F3">
    <cfRule type="cellIs" dxfId="70" priority="3" stopIfTrue="1" operator="between">
      <formula>0.009</formula>
      <formula>-0.009</formula>
    </cfRule>
  </conditionalFormatting>
  <conditionalFormatting sqref="F5:F163">
    <cfRule type="cellIs" dxfId="69" priority="1" stopIfTrue="1" operator="between">
      <formula>0.009</formula>
      <formula>-0.009</formula>
    </cfRule>
  </conditionalFormatting>
  <conditionalFormatting sqref="F263:F264">
    <cfRule type="cellIs" dxfId="68" priority="2" stopIfTrue="1" operator="between">
      <formula>0.009</formula>
      <formula>-0.009</formula>
    </cfRule>
  </conditionalFormatting>
  <hyperlinks>
    <hyperlink ref="A129" r:id="rId1" xr:uid="{B7CBE4FF-69CE-4B4E-8748-0D5B89E059DF}"/>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159"/>
  <sheetViews>
    <sheetView workbookViewId="0">
      <selection sqref="A1:G1"/>
    </sheetView>
  </sheetViews>
  <sheetFormatPr defaultColWidth="9.08984375" defaultRowHeight="10" x14ac:dyDescent="0.2"/>
  <cols>
    <col min="1" max="1" width="38.6328125" style="7" bestFit="1" customWidth="1"/>
    <col min="2" max="2" width="48.54296875" style="7" bestFit="1" customWidth="1"/>
    <col min="3" max="3" width="25.54296875" style="7" bestFit="1" customWidth="1"/>
    <col min="4" max="4" width="15.54296875" style="7" bestFit="1" customWidth="1"/>
    <col min="5" max="5" width="32.90625" style="10" customWidth="1"/>
    <col min="6" max="6" width="31.36328125" style="11" bestFit="1" customWidth="1"/>
    <col min="7" max="7" width="35.08984375" style="10" customWidth="1"/>
    <col min="8" max="8" width="34" style="7" customWidth="1"/>
    <col min="9" max="16384" width="9.08984375" style="7"/>
  </cols>
  <sheetData>
    <row r="1" spans="1:11" s="1" customFormat="1" ht="14" x14ac:dyDescent="0.25">
      <c r="A1" s="80" t="s">
        <v>10</v>
      </c>
      <c r="B1" s="81"/>
      <c r="C1" s="81"/>
      <c r="D1" s="81"/>
      <c r="E1" s="81"/>
      <c r="F1" s="81"/>
      <c r="G1" s="81"/>
    </row>
    <row r="2" spans="1:11" s="1" customFormat="1" ht="11.5" x14ac:dyDescent="0.25">
      <c r="E2" s="5"/>
      <c r="F2" s="9"/>
      <c r="G2" s="10"/>
    </row>
    <row r="3" spans="1:11" s="1" customFormat="1" ht="11.5" x14ac:dyDescent="0.25">
      <c r="A3" s="8" t="s">
        <v>7</v>
      </c>
      <c r="B3" s="2"/>
      <c r="C3" s="3"/>
      <c r="D3" s="3"/>
      <c r="E3" s="4"/>
      <c r="F3" s="9"/>
      <c r="G3" s="10"/>
    </row>
    <row r="4" spans="1:11" s="1" customFormat="1" ht="26.25" customHeight="1" x14ac:dyDescent="0.25">
      <c r="A4" s="36" t="s">
        <v>2</v>
      </c>
      <c r="B4" s="36" t="s">
        <v>0</v>
      </c>
      <c r="C4" s="37" t="s">
        <v>4</v>
      </c>
      <c r="D4" s="37" t="s">
        <v>1</v>
      </c>
      <c r="E4" s="53" t="s">
        <v>6</v>
      </c>
      <c r="F4" s="38" t="s">
        <v>245</v>
      </c>
      <c r="G4" s="53" t="s">
        <v>246</v>
      </c>
      <c r="H4" s="54" t="s">
        <v>247</v>
      </c>
      <c r="I4" s="39" t="s">
        <v>5</v>
      </c>
      <c r="J4" s="35"/>
      <c r="K4" s="35"/>
    </row>
    <row r="5" spans="1:11" ht="10.5" x14ac:dyDescent="0.25">
      <c r="A5" s="40" t="s">
        <v>101</v>
      </c>
      <c r="B5" s="41"/>
      <c r="C5" s="41"/>
      <c r="D5" s="41"/>
      <c r="E5" s="42"/>
      <c r="F5" s="43"/>
      <c r="G5" s="42"/>
      <c r="H5" s="41"/>
      <c r="I5" s="41"/>
    </row>
    <row r="6" spans="1:11" ht="10.5" x14ac:dyDescent="0.25">
      <c r="A6" s="40" t="s">
        <v>25</v>
      </c>
      <c r="B6" s="41"/>
      <c r="C6" s="41"/>
      <c r="D6" s="41"/>
      <c r="E6" s="42"/>
      <c r="F6" s="43"/>
      <c r="G6" s="42"/>
      <c r="H6" s="41"/>
      <c r="I6" s="41"/>
    </row>
    <row r="7" spans="1:11" x14ac:dyDescent="0.2">
      <c r="A7" s="41" t="s">
        <v>103</v>
      </c>
      <c r="B7" s="41" t="s">
        <v>102</v>
      </c>
      <c r="C7" s="41" t="s">
        <v>104</v>
      </c>
      <c r="D7" s="44">
        <v>741000</v>
      </c>
      <c r="E7" s="42">
        <v>12129.429</v>
      </c>
      <c r="F7" s="43">
        <v>5.3627835398146102</v>
      </c>
      <c r="G7" s="42">
        <v>-921.97545000000002</v>
      </c>
      <c r="H7" s="42">
        <v>-0.40763293699754199</v>
      </c>
      <c r="I7" s="45"/>
    </row>
    <row r="8" spans="1:11" x14ac:dyDescent="0.2">
      <c r="A8" s="41" t="s">
        <v>106</v>
      </c>
      <c r="B8" s="41" t="s">
        <v>105</v>
      </c>
      <c r="C8" s="41" t="s">
        <v>104</v>
      </c>
      <c r="D8" s="44">
        <v>816500</v>
      </c>
      <c r="E8" s="42">
        <v>10036.418</v>
      </c>
      <c r="F8" s="43">
        <v>4.4374007423679203</v>
      </c>
      <c r="G8" s="42">
        <v>-1004.0786000000001</v>
      </c>
      <c r="H8" s="42">
        <v>-0.44393319658823999</v>
      </c>
      <c r="I8" s="45"/>
    </row>
    <row r="9" spans="1:11" x14ac:dyDescent="0.2">
      <c r="A9" s="41" t="s">
        <v>117</v>
      </c>
      <c r="B9" s="41" t="s">
        <v>116</v>
      </c>
      <c r="C9" s="41" t="s">
        <v>118</v>
      </c>
      <c r="D9" s="44">
        <v>278000</v>
      </c>
      <c r="E9" s="42">
        <v>8393.5149999999994</v>
      </c>
      <c r="F9" s="43">
        <v>3.7110241614165802</v>
      </c>
      <c r="G9" s="42">
        <v>-2013.27125</v>
      </c>
      <c r="H9" s="42">
        <v>-0.89012746772185003</v>
      </c>
      <c r="I9" s="45"/>
    </row>
    <row r="10" spans="1:11" x14ac:dyDescent="0.2">
      <c r="A10" s="41" t="s">
        <v>108</v>
      </c>
      <c r="B10" s="41" t="s">
        <v>107</v>
      </c>
      <c r="C10" s="41" t="s">
        <v>109</v>
      </c>
      <c r="D10" s="44">
        <v>415000</v>
      </c>
      <c r="E10" s="42">
        <v>8066.3549999999996</v>
      </c>
      <c r="F10" s="43">
        <v>3.56637693499844</v>
      </c>
      <c r="G10" s="42">
        <v>-1698.6759999999999</v>
      </c>
      <c r="H10" s="42">
        <v>-0.751035493284813</v>
      </c>
      <c r="I10" s="45"/>
    </row>
    <row r="11" spans="1:11" x14ac:dyDescent="0.2">
      <c r="A11" s="41" t="s">
        <v>111</v>
      </c>
      <c r="B11" s="41" t="s">
        <v>110</v>
      </c>
      <c r="C11" s="41" t="s">
        <v>112</v>
      </c>
      <c r="D11" s="44">
        <v>185400</v>
      </c>
      <c r="E11" s="42">
        <v>6868.4210999999996</v>
      </c>
      <c r="F11" s="43">
        <v>3.0367345090684301</v>
      </c>
      <c r="G11" s="42">
        <v>-1168.7907</v>
      </c>
      <c r="H11" s="42">
        <v>-0.51675734508593896</v>
      </c>
      <c r="I11" s="45"/>
    </row>
    <row r="12" spans="1:11" x14ac:dyDescent="0.2">
      <c r="A12" s="41" t="s">
        <v>114</v>
      </c>
      <c r="B12" s="41" t="s">
        <v>113</v>
      </c>
      <c r="C12" s="41" t="s">
        <v>115</v>
      </c>
      <c r="D12" s="44">
        <v>394625</v>
      </c>
      <c r="E12" s="42">
        <v>6270.7885630000001</v>
      </c>
      <c r="F12" s="43">
        <v>2.7725032800236602</v>
      </c>
      <c r="G12" s="42">
        <v>-1643.4793374999999</v>
      </c>
      <c r="H12" s="42">
        <v>-0.72663139700726298</v>
      </c>
      <c r="I12" s="45"/>
    </row>
    <row r="13" spans="1:11" x14ac:dyDescent="0.2">
      <c r="A13" s="41" t="s">
        <v>124</v>
      </c>
      <c r="B13" s="41" t="s">
        <v>123</v>
      </c>
      <c r="C13" s="41" t="s">
        <v>104</v>
      </c>
      <c r="D13" s="44">
        <v>662250</v>
      </c>
      <c r="E13" s="42">
        <v>5401.3109999999997</v>
      </c>
      <c r="F13" s="43">
        <v>2.3880812298929799</v>
      </c>
      <c r="G13" s="42">
        <v>-2210.6771250000002</v>
      </c>
      <c r="H13" s="42">
        <v>-0.97740651252376998</v>
      </c>
      <c r="I13" s="45"/>
    </row>
    <row r="14" spans="1:11" x14ac:dyDescent="0.2">
      <c r="A14" s="41" t="s">
        <v>120</v>
      </c>
      <c r="B14" s="41" t="s">
        <v>119</v>
      </c>
      <c r="C14" s="41" t="s">
        <v>104</v>
      </c>
      <c r="D14" s="44">
        <v>434125</v>
      </c>
      <c r="E14" s="42">
        <v>5102.0540629999996</v>
      </c>
      <c r="F14" s="43">
        <v>2.2557707826395301</v>
      </c>
      <c r="G14" s="42">
        <v>-1331.55</v>
      </c>
      <c r="H14" s="42">
        <v>-0.58871810226517196</v>
      </c>
      <c r="I14" s="45"/>
    </row>
    <row r="15" spans="1:11" x14ac:dyDescent="0.2">
      <c r="A15" s="41" t="s">
        <v>122</v>
      </c>
      <c r="B15" s="41" t="s">
        <v>121</v>
      </c>
      <c r="C15" s="41" t="s">
        <v>109</v>
      </c>
      <c r="D15" s="44">
        <v>288000</v>
      </c>
      <c r="E15" s="42">
        <v>5049.3599999999997</v>
      </c>
      <c r="F15" s="43">
        <v>2.2324731604924102</v>
      </c>
      <c r="G15" s="42">
        <v>-1808.623075</v>
      </c>
      <c r="H15" s="42">
        <v>-0.79964638536066901</v>
      </c>
      <c r="I15" s="45"/>
    </row>
    <row r="16" spans="1:11" x14ac:dyDescent="0.2">
      <c r="A16" s="41" t="s">
        <v>132</v>
      </c>
      <c r="B16" s="41" t="s">
        <v>131</v>
      </c>
      <c r="C16" s="41" t="s">
        <v>133</v>
      </c>
      <c r="D16" s="44">
        <v>906000</v>
      </c>
      <c r="E16" s="42">
        <v>3770.7719999999999</v>
      </c>
      <c r="F16" s="43">
        <v>1.6671711433401999</v>
      </c>
      <c r="G16" s="42">
        <v>-722.43</v>
      </c>
      <c r="H16" s="42">
        <v>-0.31940792206032698</v>
      </c>
      <c r="I16" s="45"/>
    </row>
    <row r="17" spans="1:9" x14ac:dyDescent="0.2">
      <c r="A17" s="41" t="s">
        <v>138</v>
      </c>
      <c r="B17" s="41" t="s">
        <v>137</v>
      </c>
      <c r="C17" s="41" t="s">
        <v>139</v>
      </c>
      <c r="D17" s="44">
        <v>787000</v>
      </c>
      <c r="E17" s="42">
        <v>3754.3834999999999</v>
      </c>
      <c r="F17" s="43">
        <v>1.6599252970565701</v>
      </c>
      <c r="G17" s="42">
        <v>-1852.182</v>
      </c>
      <c r="H17" s="42">
        <v>-0.81890508962465602</v>
      </c>
      <c r="I17" s="45"/>
    </row>
    <row r="18" spans="1:9" x14ac:dyDescent="0.2">
      <c r="A18" s="41" t="s">
        <v>129</v>
      </c>
      <c r="B18" s="41" t="s">
        <v>128</v>
      </c>
      <c r="C18" s="41" t="s">
        <v>130</v>
      </c>
      <c r="D18" s="44">
        <v>333000</v>
      </c>
      <c r="E18" s="42">
        <v>3700.7955000000002</v>
      </c>
      <c r="F18" s="43">
        <v>1.63623243861026</v>
      </c>
      <c r="G18" s="42">
        <v>-1271.174575</v>
      </c>
      <c r="H18" s="42">
        <v>-0.56202432010944803</v>
      </c>
      <c r="I18" s="45"/>
    </row>
    <row r="19" spans="1:9" x14ac:dyDescent="0.2">
      <c r="A19" s="41" t="s">
        <v>135</v>
      </c>
      <c r="B19" s="41" t="s">
        <v>134</v>
      </c>
      <c r="C19" s="41" t="s">
        <v>136</v>
      </c>
      <c r="D19" s="44">
        <v>190000</v>
      </c>
      <c r="E19" s="42">
        <v>3367.2750000000001</v>
      </c>
      <c r="F19" s="43">
        <v>1.48877304480114</v>
      </c>
      <c r="G19" s="42"/>
      <c r="H19" s="42"/>
      <c r="I19" s="45"/>
    </row>
    <row r="20" spans="1:9" x14ac:dyDescent="0.2">
      <c r="A20" s="41" t="s">
        <v>126</v>
      </c>
      <c r="B20" s="41" t="s">
        <v>125</v>
      </c>
      <c r="C20" s="41" t="s">
        <v>127</v>
      </c>
      <c r="D20" s="44">
        <v>1310000</v>
      </c>
      <c r="E20" s="42">
        <v>3281.9430000000002</v>
      </c>
      <c r="F20" s="43">
        <v>1.4510452140005701</v>
      </c>
      <c r="G20" s="42"/>
      <c r="H20" s="42"/>
      <c r="I20" s="45"/>
    </row>
    <row r="21" spans="1:9" x14ac:dyDescent="0.2">
      <c r="A21" s="41" t="s">
        <v>150</v>
      </c>
      <c r="B21" s="41" t="s">
        <v>149</v>
      </c>
      <c r="C21" s="41" t="s">
        <v>151</v>
      </c>
      <c r="D21" s="44">
        <v>174000</v>
      </c>
      <c r="E21" s="42">
        <v>3169.6709999999998</v>
      </c>
      <c r="F21" s="43">
        <v>1.40140640300773</v>
      </c>
      <c r="G21" s="42">
        <v>-1007.50825</v>
      </c>
      <c r="H21" s="42">
        <v>-0.44544954748714199</v>
      </c>
      <c r="I21" s="45"/>
    </row>
    <row r="22" spans="1:9" x14ac:dyDescent="0.2">
      <c r="A22" s="41" t="s">
        <v>141</v>
      </c>
      <c r="B22" s="41" t="s">
        <v>140</v>
      </c>
      <c r="C22" s="41" t="s">
        <v>142</v>
      </c>
      <c r="D22" s="44">
        <v>41800</v>
      </c>
      <c r="E22" s="42">
        <v>2895.6950000000002</v>
      </c>
      <c r="F22" s="43">
        <v>1.2802734145460199</v>
      </c>
      <c r="G22" s="42">
        <v>-731.94449999999995</v>
      </c>
      <c r="H22" s="42">
        <v>-0.32361456723625098</v>
      </c>
      <c r="I22" s="45"/>
    </row>
    <row r="23" spans="1:9" x14ac:dyDescent="0.2">
      <c r="A23" s="41" t="s">
        <v>147</v>
      </c>
      <c r="B23" s="41" t="s">
        <v>146</v>
      </c>
      <c r="C23" s="41" t="s">
        <v>148</v>
      </c>
      <c r="D23" s="44">
        <v>196000</v>
      </c>
      <c r="E23" s="42">
        <v>2889.7260000000001</v>
      </c>
      <c r="F23" s="43">
        <v>1.2776343410208599</v>
      </c>
      <c r="G23" s="42">
        <v>-966.05145000000005</v>
      </c>
      <c r="H23" s="42">
        <v>-0.42712025559274303</v>
      </c>
      <c r="I23" s="45"/>
    </row>
    <row r="24" spans="1:9" x14ac:dyDescent="0.2">
      <c r="A24" s="41" t="s">
        <v>176</v>
      </c>
      <c r="B24" s="41" t="s">
        <v>175</v>
      </c>
      <c r="C24" s="41" t="s">
        <v>177</v>
      </c>
      <c r="D24" s="44">
        <v>1190000</v>
      </c>
      <c r="E24" s="42">
        <v>2828.511</v>
      </c>
      <c r="F24" s="43">
        <v>1.25056935763296</v>
      </c>
      <c r="G24" s="42">
        <v>-1363.8646874999999</v>
      </c>
      <c r="H24" s="42">
        <v>-0.60300539264126896</v>
      </c>
      <c r="I24" s="45"/>
    </row>
    <row r="25" spans="1:9" x14ac:dyDescent="0.2">
      <c r="A25" s="41" t="s">
        <v>156</v>
      </c>
      <c r="B25" s="41" t="s">
        <v>155</v>
      </c>
      <c r="C25" s="41" t="s">
        <v>104</v>
      </c>
      <c r="D25" s="44">
        <v>194600</v>
      </c>
      <c r="E25" s="42">
        <v>2773.5365000000002</v>
      </c>
      <c r="F25" s="43">
        <v>1.2262634860449799</v>
      </c>
      <c r="G25" s="42">
        <v>-580.08150000000001</v>
      </c>
      <c r="H25" s="42">
        <v>-0.25647139036396199</v>
      </c>
      <c r="I25" s="45"/>
    </row>
    <row r="26" spans="1:9" x14ac:dyDescent="0.2">
      <c r="A26" s="41" t="s">
        <v>181</v>
      </c>
      <c r="B26" s="41" t="s">
        <v>180</v>
      </c>
      <c r="C26" s="41" t="s">
        <v>182</v>
      </c>
      <c r="D26" s="44">
        <v>900000</v>
      </c>
      <c r="E26" s="42">
        <v>2693.7</v>
      </c>
      <c r="F26" s="43">
        <v>1.1909653802498501</v>
      </c>
      <c r="G26" s="42">
        <v>-1413.5715</v>
      </c>
      <c r="H26" s="42">
        <v>-0.62498226194745399</v>
      </c>
      <c r="I26" s="45"/>
    </row>
    <row r="27" spans="1:9" x14ac:dyDescent="0.2">
      <c r="A27" s="41" t="s">
        <v>207</v>
      </c>
      <c r="B27" s="41" t="s">
        <v>206</v>
      </c>
      <c r="C27" s="41" t="s">
        <v>208</v>
      </c>
      <c r="D27" s="44">
        <v>1656100</v>
      </c>
      <c r="E27" s="42">
        <v>2529.8583600000002</v>
      </c>
      <c r="F27" s="43">
        <v>1.11852608816708</v>
      </c>
      <c r="G27" s="42">
        <v>-1497.3403499999999</v>
      </c>
      <c r="H27" s="42">
        <v>-0.66201897735501303</v>
      </c>
      <c r="I27" s="45"/>
    </row>
    <row r="28" spans="1:9" x14ac:dyDescent="0.2">
      <c r="A28" s="41" t="s">
        <v>161</v>
      </c>
      <c r="B28" s="41" t="s">
        <v>160</v>
      </c>
      <c r="C28" s="41" t="s">
        <v>162</v>
      </c>
      <c r="D28" s="44">
        <v>333000</v>
      </c>
      <c r="E28" s="42">
        <v>2459.8710000000001</v>
      </c>
      <c r="F28" s="43">
        <v>1.08758258190615</v>
      </c>
      <c r="G28" s="42">
        <v>-621.27340000000004</v>
      </c>
      <c r="H28" s="42">
        <v>-0.274683562041103</v>
      </c>
      <c r="I28" s="45"/>
    </row>
    <row r="29" spans="1:9" x14ac:dyDescent="0.2">
      <c r="A29" s="41" t="s">
        <v>153</v>
      </c>
      <c r="B29" s="41" t="s">
        <v>152</v>
      </c>
      <c r="C29" s="41" t="s">
        <v>154</v>
      </c>
      <c r="D29" s="44">
        <v>373400</v>
      </c>
      <c r="E29" s="42">
        <v>2428.2202000000002</v>
      </c>
      <c r="F29" s="43">
        <v>1.0735888160609499</v>
      </c>
      <c r="G29" s="42">
        <v>-687.22500000000002</v>
      </c>
      <c r="H29" s="42">
        <v>-0.30384273803400702</v>
      </c>
      <c r="I29" s="45"/>
    </row>
    <row r="30" spans="1:9" x14ac:dyDescent="0.2">
      <c r="A30" s="41" t="s">
        <v>179</v>
      </c>
      <c r="B30" s="41" t="s">
        <v>178</v>
      </c>
      <c r="C30" s="41" t="s">
        <v>109</v>
      </c>
      <c r="D30" s="44">
        <v>145000</v>
      </c>
      <c r="E30" s="42">
        <v>2372.9250000000002</v>
      </c>
      <c r="F30" s="43">
        <v>1.0491411534058701</v>
      </c>
      <c r="G30" s="42">
        <v>-661.83270000000005</v>
      </c>
      <c r="H30" s="42">
        <v>-0.29261604232738903</v>
      </c>
      <c r="I30" s="45"/>
    </row>
    <row r="31" spans="1:9" x14ac:dyDescent="0.2">
      <c r="A31" s="41" t="s">
        <v>167</v>
      </c>
      <c r="B31" s="41" t="s">
        <v>166</v>
      </c>
      <c r="C31" s="41" t="s">
        <v>130</v>
      </c>
      <c r="D31" s="44">
        <v>18000</v>
      </c>
      <c r="E31" s="42">
        <v>2232.54</v>
      </c>
      <c r="F31" s="43">
        <v>0.987072743818172</v>
      </c>
      <c r="G31" s="42"/>
      <c r="H31" s="42"/>
      <c r="I31" s="45"/>
    </row>
    <row r="32" spans="1:9" x14ac:dyDescent="0.2">
      <c r="A32" s="41" t="s">
        <v>169</v>
      </c>
      <c r="B32" s="41" t="s">
        <v>168</v>
      </c>
      <c r="C32" s="41" t="s">
        <v>170</v>
      </c>
      <c r="D32" s="44">
        <v>660000</v>
      </c>
      <c r="E32" s="42">
        <v>2182.9499999999998</v>
      </c>
      <c r="F32" s="43">
        <v>0.96514752081390598</v>
      </c>
      <c r="G32" s="42">
        <v>-205.00479999999999</v>
      </c>
      <c r="H32" s="42">
        <v>-9.0638756945853396E-2</v>
      </c>
      <c r="I32" s="45"/>
    </row>
    <row r="33" spans="1:9" x14ac:dyDescent="0.2">
      <c r="A33" s="41" t="s">
        <v>184</v>
      </c>
      <c r="B33" s="41" t="s">
        <v>183</v>
      </c>
      <c r="C33" s="41" t="s">
        <v>185</v>
      </c>
      <c r="D33" s="44">
        <v>62166</v>
      </c>
      <c r="E33" s="42">
        <v>1956.9545969999999</v>
      </c>
      <c r="F33" s="43">
        <v>0.865228190128004</v>
      </c>
      <c r="G33" s="42"/>
      <c r="H33" s="42"/>
      <c r="I33" s="45"/>
    </row>
    <row r="34" spans="1:9" x14ac:dyDescent="0.2">
      <c r="A34" s="41" t="s">
        <v>172</v>
      </c>
      <c r="B34" s="41" t="s">
        <v>171</v>
      </c>
      <c r="C34" s="41" t="s">
        <v>154</v>
      </c>
      <c r="D34" s="44">
        <v>110500</v>
      </c>
      <c r="E34" s="42">
        <v>1842.75325</v>
      </c>
      <c r="F34" s="43">
        <v>0.81473635708984105</v>
      </c>
      <c r="G34" s="42"/>
      <c r="H34" s="42"/>
      <c r="I34" s="45"/>
    </row>
    <row r="35" spans="1:9" x14ac:dyDescent="0.2">
      <c r="A35" s="41" t="s">
        <v>158</v>
      </c>
      <c r="B35" s="41" t="s">
        <v>157</v>
      </c>
      <c r="C35" s="41" t="s">
        <v>159</v>
      </c>
      <c r="D35" s="44">
        <v>136000</v>
      </c>
      <c r="E35" s="42">
        <v>1814.7159999999999</v>
      </c>
      <c r="F35" s="43">
        <v>0.80234024983683905</v>
      </c>
      <c r="G35" s="42"/>
      <c r="H35" s="42"/>
      <c r="I35" s="45"/>
    </row>
    <row r="36" spans="1:9" x14ac:dyDescent="0.2">
      <c r="A36" s="41" t="s">
        <v>187</v>
      </c>
      <c r="B36" s="41" t="s">
        <v>186</v>
      </c>
      <c r="C36" s="41" t="s">
        <v>188</v>
      </c>
      <c r="D36" s="44">
        <v>117500</v>
      </c>
      <c r="E36" s="42">
        <v>1787.46875</v>
      </c>
      <c r="F36" s="43">
        <v>0.79029342522496204</v>
      </c>
      <c r="G36" s="42"/>
      <c r="H36" s="42"/>
      <c r="I36" s="45"/>
    </row>
    <row r="37" spans="1:9" x14ac:dyDescent="0.2">
      <c r="A37" s="41" t="s">
        <v>144</v>
      </c>
      <c r="B37" s="41" t="s">
        <v>143</v>
      </c>
      <c r="C37" s="41" t="s">
        <v>145</v>
      </c>
      <c r="D37" s="44">
        <v>272400</v>
      </c>
      <c r="E37" s="42">
        <v>1762.8366000000001</v>
      </c>
      <c r="F37" s="43">
        <v>0.77940281458119298</v>
      </c>
      <c r="G37" s="42"/>
      <c r="H37" s="42"/>
      <c r="I37" s="45"/>
    </row>
    <row r="38" spans="1:9" x14ac:dyDescent="0.2">
      <c r="A38" s="41" t="s">
        <v>174</v>
      </c>
      <c r="B38" s="41" t="s">
        <v>173</v>
      </c>
      <c r="C38" s="41" t="s">
        <v>151</v>
      </c>
      <c r="D38" s="44">
        <v>113000</v>
      </c>
      <c r="E38" s="42">
        <v>1568.6659999999999</v>
      </c>
      <c r="F38" s="43">
        <v>0.69355418167391203</v>
      </c>
      <c r="G38" s="42"/>
      <c r="H38" s="42"/>
      <c r="I38" s="45"/>
    </row>
    <row r="39" spans="1:9" x14ac:dyDescent="0.2">
      <c r="A39" s="41" t="s">
        <v>216</v>
      </c>
      <c r="B39" s="41" t="s">
        <v>215</v>
      </c>
      <c r="C39" s="41" t="s">
        <v>139</v>
      </c>
      <c r="D39" s="44">
        <v>35000</v>
      </c>
      <c r="E39" s="42">
        <v>1563.5550000000001</v>
      </c>
      <c r="F39" s="43">
        <v>0.69129445562481395</v>
      </c>
      <c r="G39" s="42"/>
      <c r="H39" s="42"/>
      <c r="I39" s="45"/>
    </row>
    <row r="40" spans="1:9" x14ac:dyDescent="0.2">
      <c r="A40" s="41" t="s">
        <v>202</v>
      </c>
      <c r="B40" s="41" t="s">
        <v>201</v>
      </c>
      <c r="C40" s="41" t="s">
        <v>154</v>
      </c>
      <c r="D40" s="44">
        <v>1103000</v>
      </c>
      <c r="E40" s="42">
        <v>1483.2040999999999</v>
      </c>
      <c r="F40" s="43">
        <v>0.655768918196029</v>
      </c>
      <c r="G40" s="42"/>
      <c r="H40" s="42"/>
      <c r="I40" s="45"/>
    </row>
    <row r="41" spans="1:9" x14ac:dyDescent="0.2">
      <c r="A41" s="41" t="s">
        <v>193</v>
      </c>
      <c r="B41" s="41" t="s">
        <v>192</v>
      </c>
      <c r="C41" s="41" t="s">
        <v>115</v>
      </c>
      <c r="D41" s="44">
        <v>110000</v>
      </c>
      <c r="E41" s="42">
        <v>1377.2550000000001</v>
      </c>
      <c r="F41" s="43">
        <v>0.60892565050896996</v>
      </c>
      <c r="G41" s="42"/>
      <c r="H41" s="42"/>
      <c r="I41" s="45"/>
    </row>
    <row r="42" spans="1:9" x14ac:dyDescent="0.2">
      <c r="A42" s="41" t="s">
        <v>198</v>
      </c>
      <c r="B42" s="41" t="s">
        <v>197</v>
      </c>
      <c r="C42" s="41" t="s">
        <v>188</v>
      </c>
      <c r="D42" s="44">
        <v>34000</v>
      </c>
      <c r="E42" s="42">
        <v>1370.472</v>
      </c>
      <c r="F42" s="43">
        <v>0.60592668322447896</v>
      </c>
      <c r="G42" s="42"/>
      <c r="H42" s="42"/>
      <c r="I42" s="45"/>
    </row>
    <row r="43" spans="1:9" x14ac:dyDescent="0.2">
      <c r="A43" s="41" t="s">
        <v>195</v>
      </c>
      <c r="B43" s="41" t="s">
        <v>194</v>
      </c>
      <c r="C43" s="41" t="s">
        <v>196</v>
      </c>
      <c r="D43" s="44">
        <v>11600</v>
      </c>
      <c r="E43" s="42">
        <v>1311.0204000000001</v>
      </c>
      <c r="F43" s="43">
        <v>0.57964135174715603</v>
      </c>
      <c r="G43" s="42">
        <v>-91.035600000000002</v>
      </c>
      <c r="H43" s="42">
        <v>-4.0249563043499102E-2</v>
      </c>
      <c r="I43" s="45"/>
    </row>
    <row r="44" spans="1:9" x14ac:dyDescent="0.2">
      <c r="A44" s="41" t="s">
        <v>220</v>
      </c>
      <c r="B44" s="41" t="s">
        <v>219</v>
      </c>
      <c r="C44" s="41" t="s">
        <v>221</v>
      </c>
      <c r="D44" s="44">
        <v>50000</v>
      </c>
      <c r="E44" s="42">
        <v>1282.3</v>
      </c>
      <c r="F44" s="43">
        <v>0.56694320343556703</v>
      </c>
      <c r="G44" s="42"/>
      <c r="H44" s="42"/>
      <c r="I44" s="45"/>
    </row>
    <row r="45" spans="1:9" x14ac:dyDescent="0.2">
      <c r="A45" s="41" t="s">
        <v>200</v>
      </c>
      <c r="B45" s="41" t="s">
        <v>199</v>
      </c>
      <c r="C45" s="41" t="s">
        <v>196</v>
      </c>
      <c r="D45" s="44">
        <v>66000</v>
      </c>
      <c r="E45" s="42">
        <v>1248.0930000000001</v>
      </c>
      <c r="F45" s="43">
        <v>0.551819265074871</v>
      </c>
      <c r="G45" s="42">
        <v>-411.97117500000002</v>
      </c>
      <c r="H45" s="42">
        <v>-0.182144784900269</v>
      </c>
      <c r="I45" s="45"/>
    </row>
    <row r="46" spans="1:9" x14ac:dyDescent="0.2">
      <c r="A46" s="41" t="s">
        <v>218</v>
      </c>
      <c r="B46" s="41" t="s">
        <v>217</v>
      </c>
      <c r="C46" s="41" t="s">
        <v>109</v>
      </c>
      <c r="D46" s="44">
        <v>124056</v>
      </c>
      <c r="E46" s="42">
        <v>1231.87608</v>
      </c>
      <c r="F46" s="43">
        <v>0.54464927944385</v>
      </c>
      <c r="G46" s="42"/>
      <c r="H46" s="42"/>
      <c r="I46" s="45"/>
    </row>
    <row r="47" spans="1:9" x14ac:dyDescent="0.2">
      <c r="A47" s="41" t="s">
        <v>190</v>
      </c>
      <c r="B47" s="41" t="s">
        <v>189</v>
      </c>
      <c r="C47" s="41" t="s">
        <v>191</v>
      </c>
      <c r="D47" s="44">
        <v>163000</v>
      </c>
      <c r="E47" s="42">
        <v>1178.816</v>
      </c>
      <c r="F47" s="43">
        <v>0.52118983022779497</v>
      </c>
      <c r="G47" s="42">
        <v>-355.02</v>
      </c>
      <c r="H47" s="42">
        <v>-0.15696496614185099</v>
      </c>
      <c r="I47" s="45"/>
    </row>
    <row r="48" spans="1:9" x14ac:dyDescent="0.2">
      <c r="A48" s="41" t="s">
        <v>212</v>
      </c>
      <c r="B48" s="41" t="s">
        <v>211</v>
      </c>
      <c r="C48" s="41" t="s">
        <v>142</v>
      </c>
      <c r="D48" s="44">
        <v>53000</v>
      </c>
      <c r="E48" s="42">
        <v>1134.0940000000001</v>
      </c>
      <c r="F48" s="43">
        <v>0.501416895700738</v>
      </c>
      <c r="G48" s="42">
        <v>-576.46799999999996</v>
      </c>
      <c r="H48" s="42">
        <v>-0.254873753878261</v>
      </c>
      <c r="I48" s="45"/>
    </row>
    <row r="49" spans="1:9" x14ac:dyDescent="0.2">
      <c r="A49" s="41" t="s">
        <v>164</v>
      </c>
      <c r="B49" s="41" t="s">
        <v>163</v>
      </c>
      <c r="C49" s="41" t="s">
        <v>165</v>
      </c>
      <c r="D49" s="44">
        <v>102700</v>
      </c>
      <c r="E49" s="42">
        <v>1055.5506</v>
      </c>
      <c r="F49" s="43">
        <v>0.46669050811224799</v>
      </c>
      <c r="G49" s="42"/>
      <c r="H49" s="42"/>
      <c r="I49" s="45"/>
    </row>
    <row r="50" spans="1:9" x14ac:dyDescent="0.2">
      <c r="A50" s="41" t="s">
        <v>204</v>
      </c>
      <c r="B50" s="41" t="s">
        <v>203</v>
      </c>
      <c r="C50" s="41" t="s">
        <v>205</v>
      </c>
      <c r="D50" s="44">
        <v>50000</v>
      </c>
      <c r="E50" s="42">
        <v>906.57500000000005</v>
      </c>
      <c r="F50" s="43">
        <v>0.400823937186773</v>
      </c>
      <c r="G50" s="42"/>
      <c r="H50" s="42"/>
      <c r="I50" s="45"/>
    </row>
    <row r="51" spans="1:9" x14ac:dyDescent="0.2">
      <c r="A51" s="41" t="s">
        <v>210</v>
      </c>
      <c r="B51" s="41" t="s">
        <v>209</v>
      </c>
      <c r="C51" s="41" t="s">
        <v>115</v>
      </c>
      <c r="D51" s="44">
        <v>193887</v>
      </c>
      <c r="E51" s="42">
        <v>888.97189500000002</v>
      </c>
      <c r="F51" s="43">
        <v>0.39304107768500901</v>
      </c>
      <c r="G51" s="42"/>
      <c r="H51" s="42"/>
      <c r="I51" s="45"/>
    </row>
    <row r="52" spans="1:9" x14ac:dyDescent="0.2">
      <c r="A52" s="41" t="s">
        <v>214</v>
      </c>
      <c r="B52" s="41" t="s">
        <v>213</v>
      </c>
      <c r="C52" s="41" t="s">
        <v>154</v>
      </c>
      <c r="D52" s="44">
        <v>496000</v>
      </c>
      <c r="E52" s="42">
        <v>858.17920000000004</v>
      </c>
      <c r="F52" s="43">
        <v>0.37942670573950898</v>
      </c>
      <c r="G52" s="42"/>
      <c r="H52" s="42"/>
      <c r="I52" s="45"/>
    </row>
    <row r="53" spans="1:9" x14ac:dyDescent="0.2">
      <c r="A53" s="41" t="s">
        <v>223</v>
      </c>
      <c r="B53" s="41" t="s">
        <v>222</v>
      </c>
      <c r="C53" s="41" t="s">
        <v>224</v>
      </c>
      <c r="D53" s="44">
        <v>50000</v>
      </c>
      <c r="E53" s="42">
        <v>815.8</v>
      </c>
      <c r="F53" s="43">
        <v>0.36068959320185301</v>
      </c>
      <c r="G53" s="42"/>
      <c r="H53" s="42"/>
      <c r="I53" s="45"/>
    </row>
    <row r="54" spans="1:9" x14ac:dyDescent="0.2">
      <c r="A54" s="41" t="s">
        <v>326</v>
      </c>
      <c r="B54" s="41" t="s">
        <v>325</v>
      </c>
      <c r="C54" s="41" t="s">
        <v>196</v>
      </c>
      <c r="D54" s="44">
        <v>98956</v>
      </c>
      <c r="E54" s="42">
        <v>779.62484600000005</v>
      </c>
      <c r="F54" s="43">
        <v>0.34469547505981502</v>
      </c>
      <c r="G54" s="42"/>
      <c r="H54" s="42"/>
      <c r="I54" s="45"/>
    </row>
    <row r="55" spans="1:9" x14ac:dyDescent="0.2">
      <c r="A55" s="41" t="s">
        <v>228</v>
      </c>
      <c r="B55" s="41" t="s">
        <v>227</v>
      </c>
      <c r="C55" s="41" t="s">
        <v>221</v>
      </c>
      <c r="D55" s="44">
        <v>148772</v>
      </c>
      <c r="E55" s="42">
        <v>747.28175599999997</v>
      </c>
      <c r="F55" s="43">
        <v>0.33039562708851</v>
      </c>
      <c r="G55" s="42"/>
      <c r="H55" s="42"/>
      <c r="I55" s="45"/>
    </row>
    <row r="56" spans="1:9" x14ac:dyDescent="0.2">
      <c r="A56" s="41" t="s">
        <v>230</v>
      </c>
      <c r="B56" s="41" t="s">
        <v>229</v>
      </c>
      <c r="C56" s="41" t="s">
        <v>151</v>
      </c>
      <c r="D56" s="44">
        <v>375000</v>
      </c>
      <c r="E56" s="42">
        <v>708.67499999999995</v>
      </c>
      <c r="F56" s="43">
        <v>0.313326424935429</v>
      </c>
      <c r="G56" s="42"/>
      <c r="H56" s="42"/>
      <c r="I56" s="45"/>
    </row>
    <row r="57" spans="1:9" x14ac:dyDescent="0.2">
      <c r="A57" s="41" t="s">
        <v>226</v>
      </c>
      <c r="B57" s="41" t="s">
        <v>225</v>
      </c>
      <c r="C57" s="41" t="s">
        <v>139</v>
      </c>
      <c r="D57" s="44">
        <v>30000</v>
      </c>
      <c r="E57" s="42">
        <v>523.09500000000003</v>
      </c>
      <c r="F57" s="43">
        <v>0.23127595336592699</v>
      </c>
      <c r="G57" s="42"/>
      <c r="H57" s="42"/>
      <c r="I57" s="45"/>
    </row>
    <row r="58" spans="1:9" x14ac:dyDescent="0.2">
      <c r="A58" s="41" t="s">
        <v>328</v>
      </c>
      <c r="B58" s="41" t="s">
        <v>327</v>
      </c>
      <c r="C58" s="41" t="s">
        <v>329</v>
      </c>
      <c r="D58" s="44">
        <v>47777</v>
      </c>
      <c r="E58" s="42">
        <v>512.64720999999997</v>
      </c>
      <c r="F58" s="43">
        <v>0.226656672751857</v>
      </c>
      <c r="G58" s="42"/>
      <c r="H58" s="42"/>
      <c r="I58" s="45"/>
    </row>
    <row r="59" spans="1:9" x14ac:dyDescent="0.2">
      <c r="A59" s="41" t="s">
        <v>331</v>
      </c>
      <c r="B59" s="41" t="s">
        <v>330</v>
      </c>
      <c r="C59" s="41" t="s">
        <v>151</v>
      </c>
      <c r="D59" s="44">
        <v>19597</v>
      </c>
      <c r="E59" s="42">
        <v>169.3278785</v>
      </c>
      <c r="F59" s="43">
        <v>7.4864922301909498E-2</v>
      </c>
      <c r="G59" s="42"/>
      <c r="H59" s="42"/>
      <c r="I59" s="45"/>
    </row>
    <row r="60" spans="1:9" ht="10.5" x14ac:dyDescent="0.25">
      <c r="A60" s="40" t="s">
        <v>29</v>
      </c>
      <c r="B60" s="40"/>
      <c r="C60" s="40"/>
      <c r="D60" s="40"/>
      <c r="E60" s="46">
        <f>SUM(E7:E59)</f>
        <v>148529.83394849993</v>
      </c>
      <c r="F60" s="47">
        <f>SUM(F7:F59)</f>
        <v>65.669484414345675</v>
      </c>
      <c r="G60" s="46">
        <f>SUM(G7:G59)</f>
        <v>-28817.101024999993</v>
      </c>
      <c r="H60" s="46">
        <f>SUM(H7:H59)</f>
        <v>-12.740902728565755</v>
      </c>
      <c r="I60" s="40"/>
    </row>
    <row r="61" spans="1:9" x14ac:dyDescent="0.2">
      <c r="A61" s="41"/>
      <c r="B61" s="41"/>
      <c r="C61" s="41"/>
      <c r="D61" s="41"/>
      <c r="E61" s="42"/>
      <c r="F61" s="43"/>
      <c r="G61" s="42"/>
      <c r="H61" s="41"/>
      <c r="I61" s="41"/>
    </row>
    <row r="62" spans="1:9" ht="10.5" x14ac:dyDescent="0.25">
      <c r="A62" s="40" t="s">
        <v>350</v>
      </c>
      <c r="B62" s="41"/>
      <c r="C62" s="41"/>
      <c r="D62" s="41"/>
      <c r="E62" s="42"/>
      <c r="F62" s="43"/>
      <c r="G62" s="42"/>
      <c r="H62" s="41"/>
      <c r="I62" s="41"/>
    </row>
    <row r="63" spans="1:9" x14ac:dyDescent="0.2">
      <c r="A63" s="41"/>
      <c r="B63" s="41" t="s">
        <v>864</v>
      </c>
      <c r="C63" s="41"/>
      <c r="D63" s="41"/>
      <c r="E63" s="42"/>
      <c r="F63" s="43"/>
      <c r="G63" s="42">
        <v>-21646.495699999999</v>
      </c>
      <c r="H63" s="42">
        <v>-9.5705635306185997</v>
      </c>
      <c r="I63" s="45"/>
    </row>
    <row r="64" spans="1:9" ht="10.5" x14ac:dyDescent="0.25">
      <c r="A64" s="40" t="s">
        <v>29</v>
      </c>
      <c r="B64" s="40"/>
      <c r="C64" s="40"/>
      <c r="D64" s="40"/>
      <c r="E64" s="46"/>
      <c r="F64" s="47"/>
      <c r="G64" s="46">
        <f>SUM(G62:G63)</f>
        <v>-21646.495699999999</v>
      </c>
      <c r="H64" s="46">
        <f>SUM(H62:H63)</f>
        <v>-9.5705635306185997</v>
      </c>
      <c r="I64" s="40"/>
    </row>
    <row r="65" spans="1:9" x14ac:dyDescent="0.2">
      <c r="A65" s="41"/>
      <c r="B65" s="41"/>
      <c r="C65" s="41"/>
      <c r="D65" s="41"/>
      <c r="E65" s="42"/>
      <c r="F65" s="43"/>
      <c r="G65" s="42"/>
      <c r="H65" s="41"/>
      <c r="I65" s="41"/>
    </row>
    <row r="66" spans="1:9" ht="10.5" x14ac:dyDescent="0.25">
      <c r="A66" s="40" t="s">
        <v>24</v>
      </c>
      <c r="B66" s="41"/>
      <c r="C66" s="41"/>
      <c r="D66" s="41"/>
      <c r="E66" s="42"/>
      <c r="F66" s="43"/>
      <c r="G66" s="42"/>
      <c r="H66" s="41"/>
      <c r="I66" s="41"/>
    </row>
    <row r="67" spans="1:9" ht="10.5" x14ac:dyDescent="0.25">
      <c r="A67" s="40" t="s">
        <v>25</v>
      </c>
      <c r="B67" s="41"/>
      <c r="C67" s="41"/>
      <c r="D67" s="41"/>
      <c r="E67" s="42"/>
      <c r="F67" s="43"/>
      <c r="G67" s="42"/>
      <c r="H67" s="41"/>
      <c r="I67" s="41"/>
    </row>
    <row r="68" spans="1:9" x14ac:dyDescent="0.2">
      <c r="A68" s="41" t="s">
        <v>67</v>
      </c>
      <c r="B68" s="41" t="s">
        <v>66</v>
      </c>
      <c r="C68" s="41" t="s">
        <v>27</v>
      </c>
      <c r="D68" s="44">
        <v>5000</v>
      </c>
      <c r="E68" s="42">
        <v>5208.0568493000001</v>
      </c>
      <c r="F68" s="43">
        <v>2.3026377866464101</v>
      </c>
      <c r="G68" s="45"/>
      <c r="H68" s="45"/>
      <c r="I68" s="45">
        <v>7.9689500000000004</v>
      </c>
    </row>
    <row r="69" spans="1:9" x14ac:dyDescent="0.2">
      <c r="A69" s="41" t="s">
        <v>309</v>
      </c>
      <c r="B69" s="41" t="s">
        <v>308</v>
      </c>
      <c r="C69" s="41" t="s">
        <v>26</v>
      </c>
      <c r="D69" s="44">
        <v>5000</v>
      </c>
      <c r="E69" s="42">
        <v>5128.8732191999998</v>
      </c>
      <c r="F69" s="43">
        <v>2.26762833417152</v>
      </c>
      <c r="G69" s="45"/>
      <c r="H69" s="45"/>
      <c r="I69" s="45">
        <v>7.7350000000000003</v>
      </c>
    </row>
    <row r="70" spans="1:9" x14ac:dyDescent="0.2">
      <c r="A70" s="41" t="s">
        <v>71</v>
      </c>
      <c r="B70" s="41" t="s">
        <v>70</v>
      </c>
      <c r="C70" s="41" t="s">
        <v>26</v>
      </c>
      <c r="D70" s="44">
        <v>5000</v>
      </c>
      <c r="E70" s="42">
        <v>5046.2485509999997</v>
      </c>
      <c r="F70" s="43">
        <v>2.2310974957779202</v>
      </c>
      <c r="G70" s="45"/>
      <c r="H70" s="45"/>
      <c r="I70" s="45">
        <v>8.0150000000000006</v>
      </c>
    </row>
    <row r="71" spans="1:9" x14ac:dyDescent="0.2">
      <c r="A71" s="41" t="s">
        <v>234</v>
      </c>
      <c r="B71" s="41" t="s">
        <v>233</v>
      </c>
      <c r="C71" s="41" t="s">
        <v>98</v>
      </c>
      <c r="D71" s="44">
        <v>250</v>
      </c>
      <c r="E71" s="42">
        <v>2677.5253825</v>
      </c>
      <c r="F71" s="43">
        <v>1.18381409782001</v>
      </c>
      <c r="G71" s="45"/>
      <c r="H71" s="45"/>
      <c r="I71" s="45">
        <v>8.5</v>
      </c>
    </row>
    <row r="72" spans="1:9" x14ac:dyDescent="0.2">
      <c r="A72" s="41" t="s">
        <v>352</v>
      </c>
      <c r="B72" s="41" t="s">
        <v>351</v>
      </c>
      <c r="C72" s="41" t="s">
        <v>26</v>
      </c>
      <c r="D72" s="44">
        <v>2500</v>
      </c>
      <c r="E72" s="42">
        <v>2663.0758059999998</v>
      </c>
      <c r="F72" s="43">
        <v>1.1774255076389299</v>
      </c>
      <c r="G72" s="45"/>
      <c r="H72" s="45"/>
      <c r="I72" s="45">
        <v>8.0748999999999995</v>
      </c>
    </row>
    <row r="73" spans="1:9" x14ac:dyDescent="0.2">
      <c r="A73" s="41" t="s">
        <v>339</v>
      </c>
      <c r="B73" s="41" t="s">
        <v>338</v>
      </c>
      <c r="C73" s="41" t="s">
        <v>27</v>
      </c>
      <c r="D73" s="44">
        <v>250</v>
      </c>
      <c r="E73" s="42">
        <v>2635.239959</v>
      </c>
      <c r="F73" s="43">
        <v>1.1651184466793101</v>
      </c>
      <c r="G73" s="45"/>
      <c r="H73" s="45"/>
      <c r="I73" s="45">
        <v>7.6886999999999999</v>
      </c>
    </row>
    <row r="74" spans="1:9" x14ac:dyDescent="0.2">
      <c r="A74" s="41" t="s">
        <v>69</v>
      </c>
      <c r="B74" s="41" t="s">
        <v>68</v>
      </c>
      <c r="C74" s="41" t="s">
        <v>26</v>
      </c>
      <c r="D74" s="44">
        <v>2500</v>
      </c>
      <c r="E74" s="42">
        <v>2568.8977396999999</v>
      </c>
      <c r="F74" s="43">
        <v>1.1357865662044</v>
      </c>
      <c r="G74" s="45"/>
      <c r="H74" s="45"/>
      <c r="I74" s="45">
        <v>7.79</v>
      </c>
    </row>
    <row r="75" spans="1:9" x14ac:dyDescent="0.2">
      <c r="A75" s="41" t="s">
        <v>81</v>
      </c>
      <c r="B75" s="41" t="s">
        <v>80</v>
      </c>
      <c r="C75" s="41" t="s">
        <v>65</v>
      </c>
      <c r="D75" s="44">
        <v>2500</v>
      </c>
      <c r="E75" s="42">
        <v>2556.5902397</v>
      </c>
      <c r="F75" s="43">
        <v>1.1303450521466301</v>
      </c>
      <c r="G75" s="45"/>
      <c r="H75" s="45"/>
      <c r="I75" s="45">
        <v>8.0549999999999997</v>
      </c>
    </row>
    <row r="76" spans="1:9" x14ac:dyDescent="0.2">
      <c r="A76" s="41" t="s">
        <v>95</v>
      </c>
      <c r="B76" s="41" t="s">
        <v>94</v>
      </c>
      <c r="C76" s="41" t="s">
        <v>27</v>
      </c>
      <c r="D76" s="44">
        <v>2500</v>
      </c>
      <c r="E76" s="42">
        <v>2550.7828424999998</v>
      </c>
      <c r="F76" s="43">
        <v>1.1277774280553901</v>
      </c>
      <c r="G76" s="45"/>
      <c r="H76" s="45"/>
      <c r="I76" s="45">
        <v>7.5949999999999998</v>
      </c>
    </row>
    <row r="77" spans="1:9" x14ac:dyDescent="0.2">
      <c r="A77" s="41" t="s">
        <v>236</v>
      </c>
      <c r="B77" s="41" t="s">
        <v>235</v>
      </c>
      <c r="C77" s="41" t="s">
        <v>26</v>
      </c>
      <c r="D77" s="44">
        <v>200</v>
      </c>
      <c r="E77" s="42">
        <v>2057.0855889999998</v>
      </c>
      <c r="F77" s="43">
        <v>0.90949909815862195</v>
      </c>
      <c r="G77" s="45"/>
      <c r="H77" s="45"/>
      <c r="I77" s="45">
        <v>7.83</v>
      </c>
    </row>
    <row r="78" spans="1:9" x14ac:dyDescent="0.2">
      <c r="A78" s="41" t="s">
        <v>73</v>
      </c>
      <c r="B78" s="41" t="s">
        <v>72</v>
      </c>
      <c r="C78" s="41" t="s">
        <v>28</v>
      </c>
      <c r="D78" s="44">
        <v>1500</v>
      </c>
      <c r="E78" s="42">
        <v>1533.8060137</v>
      </c>
      <c r="F78" s="43">
        <v>0.678141538529062</v>
      </c>
      <c r="G78" s="45"/>
      <c r="H78" s="45"/>
      <c r="I78" s="45">
        <v>7.48</v>
      </c>
    </row>
    <row r="79" spans="1:9" x14ac:dyDescent="0.2">
      <c r="A79" s="41" t="s">
        <v>97</v>
      </c>
      <c r="B79" s="41" t="s">
        <v>96</v>
      </c>
      <c r="C79" s="41" t="s">
        <v>27</v>
      </c>
      <c r="D79" s="44">
        <v>1000</v>
      </c>
      <c r="E79" s="42">
        <v>1069.1018852</v>
      </c>
      <c r="F79" s="43">
        <v>0.47268193682780302</v>
      </c>
      <c r="G79" s="45"/>
      <c r="H79" s="45"/>
      <c r="I79" s="45">
        <v>7.6875</v>
      </c>
    </row>
    <row r="80" spans="1:9" ht="10.5" x14ac:dyDescent="0.25">
      <c r="A80" s="40" t="s">
        <v>29</v>
      </c>
      <c r="B80" s="40"/>
      <c r="C80" s="40"/>
      <c r="D80" s="40"/>
      <c r="E80" s="46">
        <f>SUM(E67:E79)</f>
        <v>35695.284076799995</v>
      </c>
      <c r="F80" s="47">
        <f>SUM(F67:F79)</f>
        <v>15.781953288656007</v>
      </c>
      <c r="G80" s="46"/>
      <c r="H80" s="40"/>
      <c r="I80" s="40"/>
    </row>
    <row r="81" spans="1:9" x14ac:dyDescent="0.2">
      <c r="A81" s="41"/>
      <c r="B81" s="41"/>
      <c r="C81" s="41"/>
      <c r="D81" s="41"/>
      <c r="E81" s="42"/>
      <c r="F81" s="43"/>
      <c r="G81" s="42"/>
      <c r="H81" s="41"/>
      <c r="I81" s="41"/>
    </row>
    <row r="82" spans="1:9" ht="10.5" x14ac:dyDescent="0.25">
      <c r="A82" s="40" t="s">
        <v>30</v>
      </c>
      <c r="B82" s="41"/>
      <c r="C82" s="41"/>
      <c r="D82" s="41"/>
      <c r="E82" s="42"/>
      <c r="F82" s="43"/>
      <c r="G82" s="42"/>
      <c r="H82" s="41"/>
      <c r="I82" s="41"/>
    </row>
    <row r="83" spans="1:9" ht="10.5" x14ac:dyDescent="0.25">
      <c r="A83" s="40" t="s">
        <v>52</v>
      </c>
      <c r="B83" s="41"/>
      <c r="C83" s="41"/>
      <c r="D83" s="41"/>
      <c r="E83" s="42"/>
      <c r="F83" s="43"/>
      <c r="G83" s="42"/>
      <c r="H83" s="41"/>
      <c r="I83" s="41"/>
    </row>
    <row r="84" spans="1:9" x14ac:dyDescent="0.2">
      <c r="A84" s="41" t="s">
        <v>354</v>
      </c>
      <c r="B84" s="41" t="s">
        <v>353</v>
      </c>
      <c r="C84" s="41" t="s">
        <v>53</v>
      </c>
      <c r="D84" s="44">
        <v>2500000</v>
      </c>
      <c r="E84" s="42">
        <v>2482.0475000000001</v>
      </c>
      <c r="F84" s="43">
        <v>1.0973874761984299</v>
      </c>
      <c r="G84" s="45"/>
      <c r="H84" s="45"/>
      <c r="I84" s="45">
        <v>6.6001000000000003</v>
      </c>
    </row>
    <row r="85" spans="1:9" x14ac:dyDescent="0.2">
      <c r="A85" s="41" t="s">
        <v>313</v>
      </c>
      <c r="B85" s="41" t="s">
        <v>312</v>
      </c>
      <c r="C85" s="41" t="s">
        <v>53</v>
      </c>
      <c r="D85" s="44">
        <v>2500000</v>
      </c>
      <c r="E85" s="42">
        <v>2466.5250000000001</v>
      </c>
      <c r="F85" s="43">
        <v>1.09052451443025</v>
      </c>
      <c r="G85" s="45"/>
      <c r="H85" s="45"/>
      <c r="I85" s="45">
        <v>6.6048999999999998</v>
      </c>
    </row>
    <row r="86" spans="1:9" ht="10.5" x14ac:dyDescent="0.25">
      <c r="A86" s="40" t="s">
        <v>29</v>
      </c>
      <c r="B86" s="40"/>
      <c r="C86" s="40"/>
      <c r="D86" s="40"/>
      <c r="E86" s="46">
        <f>SUM(E83:E85)</f>
        <v>4948.5725000000002</v>
      </c>
      <c r="F86" s="47">
        <f>SUM(F83:F85)</f>
        <v>2.1879119906286801</v>
      </c>
      <c r="G86" s="46"/>
      <c r="H86" s="40"/>
      <c r="I86" s="40"/>
    </row>
    <row r="87" spans="1:9" x14ac:dyDescent="0.2">
      <c r="A87" s="41"/>
      <c r="B87" s="41"/>
      <c r="C87" s="41"/>
      <c r="D87" s="41"/>
      <c r="E87" s="42"/>
      <c r="F87" s="43"/>
      <c r="G87" s="42"/>
      <c r="H87" s="41"/>
      <c r="I87" s="41"/>
    </row>
    <row r="88" spans="1:9" ht="10.5" x14ac:dyDescent="0.25">
      <c r="A88" s="40" t="s">
        <v>31</v>
      </c>
      <c r="B88" s="41"/>
      <c r="C88" s="41"/>
      <c r="D88" s="41"/>
      <c r="E88" s="42"/>
      <c r="F88" s="43"/>
      <c r="G88" s="42"/>
      <c r="H88" s="41"/>
      <c r="I88" s="41"/>
    </row>
    <row r="89" spans="1:9" x14ac:dyDescent="0.2">
      <c r="A89" s="41" t="s">
        <v>59</v>
      </c>
      <c r="B89" s="41" t="s">
        <v>58</v>
      </c>
      <c r="C89" s="41" t="s">
        <v>32</v>
      </c>
      <c r="D89" s="44">
        <v>2500000</v>
      </c>
      <c r="E89" s="42">
        <v>2610.9263888999999</v>
      </c>
      <c r="F89" s="43">
        <v>1.1543686897429799</v>
      </c>
      <c r="G89" s="45"/>
      <c r="H89" s="45"/>
      <c r="I89" s="45">
        <v>6.9808776770124998</v>
      </c>
    </row>
    <row r="90" spans="1:9" x14ac:dyDescent="0.2">
      <c r="A90" s="41" t="s">
        <v>244</v>
      </c>
      <c r="B90" s="41" t="s">
        <v>243</v>
      </c>
      <c r="C90" s="41" t="s">
        <v>32</v>
      </c>
      <c r="D90" s="44">
        <v>2000000</v>
      </c>
      <c r="E90" s="42">
        <v>2072.1531110999999</v>
      </c>
      <c r="F90" s="43">
        <v>0.91616090058177602</v>
      </c>
      <c r="G90" s="45"/>
      <c r="H90" s="45"/>
      <c r="I90" s="45">
        <v>6.8986215361999896</v>
      </c>
    </row>
    <row r="91" spans="1:9" x14ac:dyDescent="0.2">
      <c r="A91" s="41" t="s">
        <v>345</v>
      </c>
      <c r="B91" s="41" t="s">
        <v>344</v>
      </c>
      <c r="C91" s="41" t="s">
        <v>32</v>
      </c>
      <c r="D91" s="44">
        <v>480000</v>
      </c>
      <c r="E91" s="42">
        <v>494.43360000000001</v>
      </c>
      <c r="F91" s="43">
        <v>0.21860389071994099</v>
      </c>
      <c r="G91" s="45"/>
      <c r="H91" s="45"/>
      <c r="I91" s="45">
        <v>6.8636997500500003</v>
      </c>
    </row>
    <row r="92" spans="1:9" ht="10.5" x14ac:dyDescent="0.25">
      <c r="A92" s="40" t="s">
        <v>29</v>
      </c>
      <c r="B92" s="40"/>
      <c r="C92" s="40"/>
      <c r="D92" s="40"/>
      <c r="E92" s="46">
        <f>SUM(E89:E91)</f>
        <v>5177.5131000000001</v>
      </c>
      <c r="F92" s="47">
        <f>SUM(F89:F91)</f>
        <v>2.2891334810446966</v>
      </c>
      <c r="G92" s="46"/>
      <c r="H92" s="40"/>
      <c r="I92" s="40"/>
    </row>
    <row r="93" spans="1:9" x14ac:dyDescent="0.2">
      <c r="A93" s="41"/>
      <c r="B93" s="41"/>
      <c r="C93" s="41"/>
      <c r="D93" s="41"/>
      <c r="E93" s="42"/>
      <c r="F93" s="43"/>
      <c r="G93" s="42"/>
      <c r="H93" s="41"/>
      <c r="I93" s="41"/>
    </row>
    <row r="94" spans="1:9" ht="10.5" x14ac:dyDescent="0.25">
      <c r="A94" s="40" t="s">
        <v>33</v>
      </c>
      <c r="B94" s="40"/>
      <c r="C94" s="40"/>
      <c r="D94" s="40"/>
      <c r="E94" s="46">
        <f>E60+E64+E80+E86+E92</f>
        <v>194351.20362529994</v>
      </c>
      <c r="F94" s="47">
        <f>F60+F64+F80+F86+F92</f>
        <v>85.928483174675065</v>
      </c>
      <c r="G94" s="46"/>
      <c r="H94" s="40"/>
      <c r="I94" s="40"/>
    </row>
    <row r="95" spans="1:9" ht="10.5" x14ac:dyDescent="0.25">
      <c r="A95" s="40"/>
      <c r="B95" s="40"/>
      <c r="C95" s="40"/>
      <c r="D95" s="40"/>
      <c r="E95" s="46"/>
      <c r="F95" s="47"/>
      <c r="G95" s="46"/>
      <c r="H95" s="40"/>
      <c r="I95" s="40"/>
    </row>
    <row r="96" spans="1:9" ht="10.5" x14ac:dyDescent="0.25">
      <c r="A96" s="40" t="s">
        <v>318</v>
      </c>
      <c r="B96" s="40"/>
      <c r="C96" s="40"/>
      <c r="D96" s="40"/>
      <c r="E96" s="59">
        <v>3549.6050698999993</v>
      </c>
      <c r="F96" s="59">
        <f>E96/E100*100</f>
        <v>1.5693866250177306</v>
      </c>
      <c r="G96" s="46"/>
      <c r="H96" s="40"/>
      <c r="I96" s="40"/>
    </row>
    <row r="97" spans="1:9" ht="10.5" x14ac:dyDescent="0.25">
      <c r="A97" s="40"/>
      <c r="B97" s="40"/>
      <c r="C97" s="40"/>
      <c r="D97" s="40"/>
      <c r="E97" s="46"/>
      <c r="F97" s="47"/>
      <c r="G97" s="46"/>
      <c r="H97" s="40"/>
      <c r="I97" s="40"/>
    </row>
    <row r="98" spans="1:9" ht="10.5" x14ac:dyDescent="0.25">
      <c r="A98" s="40" t="s">
        <v>35</v>
      </c>
      <c r="B98" s="40"/>
      <c r="C98" s="40"/>
      <c r="D98" s="40"/>
      <c r="E98" s="46">
        <f>E100-(E60+E64+E80+E86+E92+E96)</f>
        <v>28277.050432400079</v>
      </c>
      <c r="F98" s="47">
        <f>F100-(F60+F64+F80+F86+F92+F96)</f>
        <v>12.502130200307207</v>
      </c>
      <c r="G98" s="46"/>
      <c r="H98" s="40"/>
      <c r="I98" s="40"/>
    </row>
    <row r="99" spans="1:9" x14ac:dyDescent="0.2">
      <c r="A99" s="41"/>
      <c r="B99" s="41"/>
      <c r="C99" s="41"/>
      <c r="D99" s="41"/>
      <c r="E99" s="42"/>
      <c r="F99" s="43"/>
      <c r="G99" s="42"/>
      <c r="H99" s="41"/>
      <c r="I99" s="41"/>
    </row>
    <row r="100" spans="1:9" ht="10.5" x14ac:dyDescent="0.25">
      <c r="A100" s="48" t="s">
        <v>34</v>
      </c>
      <c r="B100" s="48"/>
      <c r="C100" s="48"/>
      <c r="D100" s="48"/>
      <c r="E100" s="49">
        <v>226177.85912760001</v>
      </c>
      <c r="F100" s="50">
        <v>100</v>
      </c>
      <c r="G100" s="49"/>
      <c r="H100" s="48"/>
      <c r="I100" s="48"/>
    </row>
    <row r="102" spans="1:9" ht="10.5" x14ac:dyDescent="0.25">
      <c r="A102" s="14" t="s">
        <v>37</v>
      </c>
    </row>
    <row r="104" spans="1:9" ht="10.5" x14ac:dyDescent="0.25">
      <c r="A104" s="14" t="s">
        <v>38</v>
      </c>
    </row>
    <row r="105" spans="1:9" ht="10.5" x14ac:dyDescent="0.25">
      <c r="A105" s="14" t="s">
        <v>39</v>
      </c>
    </row>
    <row r="106" spans="1:9" ht="10.5" x14ac:dyDescent="0.25">
      <c r="A106" s="14" t="s">
        <v>40</v>
      </c>
      <c r="B106" s="14"/>
      <c r="C106" s="30" t="s">
        <v>42</v>
      </c>
      <c r="D106" s="14" t="s">
        <v>41</v>
      </c>
    </row>
    <row r="107" spans="1:9" x14ac:dyDescent="0.2">
      <c r="A107" s="7" t="s">
        <v>43</v>
      </c>
      <c r="C107" s="31">
        <v>12.5784</v>
      </c>
      <c r="D107" s="31">
        <v>13.9558</v>
      </c>
    </row>
    <row r="108" spans="1:9" x14ac:dyDescent="0.2">
      <c r="A108" s="7" t="s">
        <v>44</v>
      </c>
      <c r="C108" s="31">
        <v>12.5784</v>
      </c>
      <c r="D108" s="31">
        <v>13.9558</v>
      </c>
    </row>
    <row r="109" spans="1:9" x14ac:dyDescent="0.2">
      <c r="A109" s="7" t="s">
        <v>45</v>
      </c>
      <c r="C109" s="31">
        <v>12.9214</v>
      </c>
      <c r="D109" s="31">
        <v>14.4476</v>
      </c>
    </row>
    <row r="110" spans="1:9" x14ac:dyDescent="0.2">
      <c r="A110" s="7" t="s">
        <v>46</v>
      </c>
      <c r="C110" s="31">
        <v>12.9214</v>
      </c>
      <c r="D110" s="31">
        <v>14.4476</v>
      </c>
    </row>
    <row r="112" spans="1:9" x14ac:dyDescent="0.2">
      <c r="A112" s="7" t="s">
        <v>47</v>
      </c>
    </row>
    <row r="114" spans="1:9" ht="10.5" x14ac:dyDescent="0.25">
      <c r="A114" s="14" t="s">
        <v>48</v>
      </c>
      <c r="D114" s="30" t="s">
        <v>49</v>
      </c>
    </row>
    <row r="116" spans="1:9" ht="10.5" x14ac:dyDescent="0.25">
      <c r="A116" s="14" t="s">
        <v>319</v>
      </c>
      <c r="D116" s="32" t="s">
        <v>355</v>
      </c>
    </row>
    <row r="118" spans="1:9" ht="10.5" x14ac:dyDescent="0.25">
      <c r="A118" s="14" t="s">
        <v>321</v>
      </c>
      <c r="D118" s="32">
        <f>ABS(+H60+H64)</f>
        <v>22.311466259184357</v>
      </c>
    </row>
    <row r="120" spans="1:9" ht="10.5" x14ac:dyDescent="0.25">
      <c r="A120" s="14" t="s">
        <v>322</v>
      </c>
      <c r="D120" s="51">
        <v>1.8458000000000001</v>
      </c>
    </row>
    <row r="122" spans="1:9" ht="10.5" x14ac:dyDescent="0.25">
      <c r="A122" s="14" t="s">
        <v>323</v>
      </c>
      <c r="D122" s="32">
        <v>1.86312894224875</v>
      </c>
      <c r="E122" s="10" t="s">
        <v>50</v>
      </c>
    </row>
    <row r="124" spans="1:9" ht="10.5" x14ac:dyDescent="0.25">
      <c r="A124" s="14" t="s">
        <v>324</v>
      </c>
      <c r="D124" s="30" t="s">
        <v>49</v>
      </c>
    </row>
    <row r="126" spans="1:9" ht="10.5" x14ac:dyDescent="0.25">
      <c r="A126" s="14" t="s">
        <v>865</v>
      </c>
      <c r="G126" s="11"/>
      <c r="H126" s="11"/>
      <c r="I126" s="11"/>
    </row>
    <row r="127" spans="1:9" x14ac:dyDescent="0.2">
      <c r="G127" s="11"/>
      <c r="H127" s="11"/>
      <c r="I127" s="11"/>
    </row>
    <row r="128" spans="1:9" ht="10.5" x14ac:dyDescent="0.25">
      <c r="A128" s="61" t="s">
        <v>868</v>
      </c>
      <c r="G128" s="11"/>
      <c r="H128" s="11"/>
      <c r="I128" s="11"/>
    </row>
    <row r="129" spans="1:9" x14ac:dyDescent="0.2">
      <c r="G129" s="11"/>
      <c r="H129" s="11"/>
      <c r="I129" s="11"/>
    </row>
    <row r="130" spans="1:9" x14ac:dyDescent="0.2">
      <c r="G130" s="11"/>
      <c r="H130" s="11"/>
      <c r="I130" s="11"/>
    </row>
    <row r="131" spans="1:9" x14ac:dyDescent="0.2">
      <c r="G131" s="11"/>
      <c r="H131" s="11"/>
      <c r="I131" s="11"/>
    </row>
    <row r="132" spans="1:9" x14ac:dyDescent="0.2">
      <c r="G132" s="11"/>
      <c r="H132" s="11"/>
      <c r="I132" s="11"/>
    </row>
    <row r="133" spans="1:9" x14ac:dyDescent="0.2">
      <c r="G133" s="11"/>
      <c r="H133" s="11"/>
      <c r="I133" s="11"/>
    </row>
    <row r="134" spans="1:9" x14ac:dyDescent="0.2">
      <c r="G134" s="11"/>
      <c r="H134" s="11"/>
      <c r="I134" s="11"/>
    </row>
    <row r="135" spans="1:9" x14ac:dyDescent="0.2">
      <c r="G135" s="11"/>
      <c r="H135" s="11"/>
      <c r="I135" s="11"/>
    </row>
    <row r="136" spans="1:9" x14ac:dyDescent="0.2">
      <c r="G136" s="11"/>
      <c r="H136" s="11"/>
      <c r="I136" s="11"/>
    </row>
    <row r="137" spans="1:9" x14ac:dyDescent="0.2">
      <c r="G137" s="11"/>
      <c r="H137" s="11"/>
      <c r="I137" s="11"/>
    </row>
    <row r="138" spans="1:9" x14ac:dyDescent="0.2">
      <c r="G138" s="11"/>
      <c r="H138" s="11"/>
      <c r="I138" s="11"/>
    </row>
    <row r="139" spans="1:9" x14ac:dyDescent="0.2">
      <c r="G139" s="11"/>
      <c r="H139" s="11"/>
      <c r="I139" s="11"/>
    </row>
    <row r="140" spans="1:9" x14ac:dyDescent="0.2">
      <c r="G140" s="11"/>
      <c r="H140" s="11"/>
      <c r="I140" s="11"/>
    </row>
    <row r="141" spans="1:9" x14ac:dyDescent="0.2">
      <c r="G141" s="11"/>
      <c r="H141" s="11"/>
      <c r="I141" s="11"/>
    </row>
    <row r="142" spans="1:9" x14ac:dyDescent="0.2">
      <c r="G142" s="11"/>
      <c r="H142" s="11"/>
      <c r="I142" s="11"/>
    </row>
    <row r="143" spans="1:9" x14ac:dyDescent="0.2">
      <c r="G143" s="11"/>
      <c r="H143" s="11"/>
      <c r="I143" s="11"/>
    </row>
    <row r="144" spans="1:9" ht="10.5" x14ac:dyDescent="0.25">
      <c r="A144" s="61" t="s">
        <v>872</v>
      </c>
      <c r="G144" s="11"/>
      <c r="H144" s="11"/>
      <c r="I144" s="11"/>
    </row>
    <row r="145" spans="1:9" x14ac:dyDescent="0.2">
      <c r="G145" s="11"/>
      <c r="H145" s="11"/>
      <c r="I145" s="11"/>
    </row>
    <row r="146" spans="1:9" ht="10.5" x14ac:dyDescent="0.25">
      <c r="A146" s="61" t="s">
        <v>869</v>
      </c>
      <c r="G146" s="11"/>
      <c r="H146" s="11"/>
      <c r="I146" s="11"/>
    </row>
    <row r="147" spans="1:9" x14ac:dyDescent="0.2">
      <c r="G147" s="11"/>
      <c r="H147" s="11"/>
      <c r="I147" s="11"/>
    </row>
    <row r="148" spans="1:9" x14ac:dyDescent="0.2">
      <c r="G148" s="11"/>
      <c r="H148" s="11"/>
      <c r="I148" s="11"/>
    </row>
    <row r="149" spans="1:9" x14ac:dyDescent="0.2">
      <c r="G149" s="11"/>
      <c r="H149" s="11"/>
      <c r="I149" s="11"/>
    </row>
    <row r="150" spans="1:9" x14ac:dyDescent="0.2">
      <c r="G150" s="11"/>
      <c r="H150" s="11"/>
      <c r="I150" s="11"/>
    </row>
    <row r="151" spans="1:9" x14ac:dyDescent="0.2">
      <c r="G151" s="11"/>
      <c r="H151" s="11"/>
      <c r="I151" s="11"/>
    </row>
    <row r="152" spans="1:9" x14ac:dyDescent="0.2">
      <c r="G152" s="11"/>
      <c r="H152" s="11"/>
      <c r="I152" s="11"/>
    </row>
    <row r="153" spans="1:9" x14ac:dyDescent="0.2">
      <c r="G153" s="11"/>
      <c r="H153" s="11"/>
      <c r="I153" s="11"/>
    </row>
    <row r="154" spans="1:9" x14ac:dyDescent="0.2">
      <c r="G154" s="11"/>
      <c r="H154" s="11"/>
      <c r="I154" s="11"/>
    </row>
    <row r="155" spans="1:9" x14ac:dyDescent="0.2">
      <c r="G155" s="11"/>
      <c r="H155" s="11"/>
      <c r="I155" s="11"/>
    </row>
    <row r="156" spans="1:9" x14ac:dyDescent="0.2">
      <c r="G156" s="11"/>
      <c r="H156" s="11"/>
      <c r="I156" s="11"/>
    </row>
    <row r="157" spans="1:9" x14ac:dyDescent="0.2">
      <c r="G157" s="11"/>
      <c r="H157" s="11"/>
      <c r="I157" s="11"/>
    </row>
    <row r="158" spans="1:9" x14ac:dyDescent="0.2">
      <c r="G158" s="11"/>
      <c r="H158" s="11"/>
      <c r="I158" s="11"/>
    </row>
    <row r="159" spans="1:9" x14ac:dyDescent="0.2">
      <c r="A159" s="7" t="s">
        <v>867</v>
      </c>
      <c r="G159" s="11"/>
      <c r="H159" s="11"/>
      <c r="I159" s="11"/>
    </row>
  </sheetData>
  <mergeCells count="1">
    <mergeCell ref="A1:G1"/>
  </mergeCells>
  <conditionalFormatting sqref="F2:F3 F5:F125">
    <cfRule type="cellIs" dxfId="67" priority="2" stopIfTrue="1" operator="between">
      <formula>0.009</formula>
      <formula>-0.009</formula>
    </cfRule>
  </conditionalFormatting>
  <conditionalFormatting sqref="F126:I159">
    <cfRule type="cellIs" dxfId="6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33"/>
  <sheetViews>
    <sheetView workbookViewId="0">
      <selection sqref="A1:F1"/>
    </sheetView>
  </sheetViews>
  <sheetFormatPr defaultColWidth="9.08984375" defaultRowHeight="10" x14ac:dyDescent="0.2"/>
  <cols>
    <col min="1" max="1" width="40.54296875" style="7" bestFit="1" customWidth="1"/>
    <col min="2" max="2" width="32.08984375" style="7" bestFit="1" customWidth="1"/>
    <col min="3" max="3" width="24.36328125" style="7" bestFit="1" customWidth="1"/>
    <col min="4" max="4" width="15.54296875" style="7" bestFit="1" customWidth="1"/>
    <col min="5" max="5" width="32.90625" style="10" customWidth="1"/>
    <col min="6" max="6" width="13.54296875" style="11" bestFit="1" customWidth="1"/>
    <col min="7" max="16384" width="9.08984375" style="7"/>
  </cols>
  <sheetData>
    <row r="1" spans="1:6" s="1" customFormat="1" ht="14" x14ac:dyDescent="0.25">
      <c r="A1" s="80" t="s">
        <v>11</v>
      </c>
      <c r="B1" s="81"/>
      <c r="C1" s="81"/>
      <c r="D1" s="81"/>
      <c r="E1" s="81"/>
      <c r="F1" s="81"/>
    </row>
    <row r="2" spans="1:6" s="1" customFormat="1" ht="11.5" x14ac:dyDescent="0.25">
      <c r="E2" s="5"/>
      <c r="F2" s="9"/>
    </row>
    <row r="3" spans="1:6" s="1" customFormat="1" ht="11.5" x14ac:dyDescent="0.25">
      <c r="A3" s="8" t="s">
        <v>7</v>
      </c>
      <c r="B3" s="2"/>
      <c r="C3" s="3"/>
      <c r="D3" s="3"/>
      <c r="E3" s="4"/>
      <c r="F3" s="9"/>
    </row>
    <row r="4" spans="1:6" s="1" customFormat="1" ht="26.25" customHeight="1" x14ac:dyDescent="0.25">
      <c r="A4" s="6" t="s">
        <v>2</v>
      </c>
      <c r="B4" s="6" t="s">
        <v>0</v>
      </c>
      <c r="C4" s="13" t="s">
        <v>396</v>
      </c>
      <c r="D4" s="13" t="s">
        <v>1</v>
      </c>
      <c r="E4" s="52" t="s">
        <v>6</v>
      </c>
      <c r="F4" s="12" t="s">
        <v>3</v>
      </c>
    </row>
    <row r="5" spans="1:6" ht="10.5" x14ac:dyDescent="0.25">
      <c r="A5" s="16" t="s">
        <v>101</v>
      </c>
      <c r="B5" s="17"/>
      <c r="C5" s="17"/>
      <c r="D5" s="17"/>
      <c r="E5" s="18"/>
      <c r="F5" s="19"/>
    </row>
    <row r="6" spans="1:6" ht="10.5" x14ac:dyDescent="0.25">
      <c r="A6" s="20" t="s">
        <v>25</v>
      </c>
      <c r="B6" s="21"/>
      <c r="C6" s="21"/>
      <c r="D6" s="21"/>
      <c r="E6" s="22"/>
      <c r="F6" s="23"/>
    </row>
    <row r="7" spans="1:6" x14ac:dyDescent="0.2">
      <c r="A7" s="21" t="s">
        <v>103</v>
      </c>
      <c r="B7" s="21" t="s">
        <v>102</v>
      </c>
      <c r="C7" s="21" t="s">
        <v>104</v>
      </c>
      <c r="D7" s="24">
        <v>950000</v>
      </c>
      <c r="E7" s="22">
        <v>15550.55</v>
      </c>
      <c r="F7" s="23">
        <v>6.8235191802045803</v>
      </c>
    </row>
    <row r="8" spans="1:6" x14ac:dyDescent="0.2">
      <c r="A8" s="21" t="s">
        <v>117</v>
      </c>
      <c r="B8" s="21" t="s">
        <v>116</v>
      </c>
      <c r="C8" s="21" t="s">
        <v>118</v>
      </c>
      <c r="D8" s="24">
        <v>400000</v>
      </c>
      <c r="E8" s="22">
        <v>12077</v>
      </c>
      <c r="F8" s="23">
        <v>5.2993393249325997</v>
      </c>
    </row>
    <row r="9" spans="1:6" x14ac:dyDescent="0.2">
      <c r="A9" s="21" t="s">
        <v>106</v>
      </c>
      <c r="B9" s="21" t="s">
        <v>105</v>
      </c>
      <c r="C9" s="21" t="s">
        <v>104</v>
      </c>
      <c r="D9" s="24">
        <v>800000</v>
      </c>
      <c r="E9" s="22">
        <v>9833.6</v>
      </c>
      <c r="F9" s="23">
        <v>4.31494437241511</v>
      </c>
    </row>
    <row r="10" spans="1:6" x14ac:dyDescent="0.2">
      <c r="A10" s="21" t="s">
        <v>122</v>
      </c>
      <c r="B10" s="21" t="s">
        <v>121</v>
      </c>
      <c r="C10" s="21" t="s">
        <v>109</v>
      </c>
      <c r="D10" s="24">
        <v>525000</v>
      </c>
      <c r="E10" s="22">
        <v>9204.5625</v>
      </c>
      <c r="F10" s="23">
        <v>4.0389252318497899</v>
      </c>
    </row>
    <row r="11" spans="1:6" x14ac:dyDescent="0.2">
      <c r="A11" s="21" t="s">
        <v>260</v>
      </c>
      <c r="B11" s="21" t="s">
        <v>259</v>
      </c>
      <c r="C11" s="21" t="s">
        <v>261</v>
      </c>
      <c r="D11" s="24">
        <v>1600000</v>
      </c>
      <c r="E11" s="22">
        <v>8030.4</v>
      </c>
      <c r="F11" s="23">
        <v>3.5237074202979901</v>
      </c>
    </row>
    <row r="12" spans="1:6" x14ac:dyDescent="0.2">
      <c r="A12" s="21" t="s">
        <v>158</v>
      </c>
      <c r="B12" s="21" t="s">
        <v>157</v>
      </c>
      <c r="C12" s="21" t="s">
        <v>159</v>
      </c>
      <c r="D12" s="24">
        <v>500000</v>
      </c>
      <c r="E12" s="22">
        <v>6671.75</v>
      </c>
      <c r="F12" s="23">
        <v>2.9275372311930998</v>
      </c>
    </row>
    <row r="13" spans="1:6" x14ac:dyDescent="0.2">
      <c r="A13" s="21" t="s">
        <v>169</v>
      </c>
      <c r="B13" s="21" t="s">
        <v>168</v>
      </c>
      <c r="C13" s="21" t="s">
        <v>170</v>
      </c>
      <c r="D13" s="24">
        <v>2000000</v>
      </c>
      <c r="E13" s="22">
        <v>6615</v>
      </c>
      <c r="F13" s="23">
        <v>2.9026355580383498</v>
      </c>
    </row>
    <row r="14" spans="1:6" x14ac:dyDescent="0.2">
      <c r="A14" s="21" t="s">
        <v>124</v>
      </c>
      <c r="B14" s="21" t="s">
        <v>123</v>
      </c>
      <c r="C14" s="21" t="s">
        <v>104</v>
      </c>
      <c r="D14" s="24">
        <v>800000</v>
      </c>
      <c r="E14" s="22">
        <v>6524.8</v>
      </c>
      <c r="F14" s="23">
        <v>2.8630561585923902</v>
      </c>
    </row>
    <row r="15" spans="1:6" x14ac:dyDescent="0.2">
      <c r="A15" s="21" t="s">
        <v>357</v>
      </c>
      <c r="B15" s="21" t="s">
        <v>356</v>
      </c>
      <c r="C15" s="21" t="s">
        <v>162</v>
      </c>
      <c r="D15" s="24">
        <v>850000</v>
      </c>
      <c r="E15" s="22">
        <v>6401.7749999999996</v>
      </c>
      <c r="F15" s="23">
        <v>2.8090732803569098</v>
      </c>
    </row>
    <row r="16" spans="1:6" x14ac:dyDescent="0.2">
      <c r="A16" s="21" t="s">
        <v>108</v>
      </c>
      <c r="B16" s="21" t="s">
        <v>107</v>
      </c>
      <c r="C16" s="21" t="s">
        <v>109</v>
      </c>
      <c r="D16" s="24">
        <v>325000</v>
      </c>
      <c r="E16" s="22">
        <v>6317.0249999999996</v>
      </c>
      <c r="F16" s="23">
        <v>2.7718853191258099</v>
      </c>
    </row>
    <row r="17" spans="1:6" x14ac:dyDescent="0.2">
      <c r="A17" s="21" t="s">
        <v>120</v>
      </c>
      <c r="B17" s="21" t="s">
        <v>119</v>
      </c>
      <c r="C17" s="21" t="s">
        <v>104</v>
      </c>
      <c r="D17" s="24">
        <v>500000</v>
      </c>
      <c r="E17" s="22">
        <v>5876.25</v>
      </c>
      <c r="F17" s="23">
        <v>2.5784750110238601</v>
      </c>
    </row>
    <row r="18" spans="1:6" x14ac:dyDescent="0.2">
      <c r="A18" s="21" t="s">
        <v>156</v>
      </c>
      <c r="B18" s="21" t="s">
        <v>155</v>
      </c>
      <c r="C18" s="21" t="s">
        <v>104</v>
      </c>
      <c r="D18" s="24">
        <v>410000</v>
      </c>
      <c r="E18" s="22">
        <v>5843.5249999999996</v>
      </c>
      <c r="F18" s="23">
        <v>2.5641154118346301</v>
      </c>
    </row>
    <row r="19" spans="1:6" x14ac:dyDescent="0.2">
      <c r="A19" s="21" t="s">
        <v>275</v>
      </c>
      <c r="B19" s="21" t="s">
        <v>274</v>
      </c>
      <c r="C19" s="21" t="s">
        <v>151</v>
      </c>
      <c r="D19" s="24">
        <v>350000</v>
      </c>
      <c r="E19" s="22">
        <v>5792.15</v>
      </c>
      <c r="F19" s="23">
        <v>2.54157226719453</v>
      </c>
    </row>
    <row r="20" spans="1:6" x14ac:dyDescent="0.2">
      <c r="A20" s="21" t="s">
        <v>179</v>
      </c>
      <c r="B20" s="21" t="s">
        <v>178</v>
      </c>
      <c r="C20" s="21" t="s">
        <v>109</v>
      </c>
      <c r="D20" s="24">
        <v>325000</v>
      </c>
      <c r="E20" s="22">
        <v>5318.625</v>
      </c>
      <c r="F20" s="23">
        <v>2.3337913900032801</v>
      </c>
    </row>
    <row r="21" spans="1:6" x14ac:dyDescent="0.2">
      <c r="A21" s="21" t="s">
        <v>359</v>
      </c>
      <c r="B21" s="21" t="s">
        <v>358</v>
      </c>
      <c r="C21" s="21" t="s">
        <v>196</v>
      </c>
      <c r="D21" s="24">
        <v>190000</v>
      </c>
      <c r="E21" s="22">
        <v>5127.8149999999996</v>
      </c>
      <c r="F21" s="23">
        <v>2.2500647247229701</v>
      </c>
    </row>
    <row r="22" spans="1:6" x14ac:dyDescent="0.2">
      <c r="A22" s="21" t="s">
        <v>129</v>
      </c>
      <c r="B22" s="21" t="s">
        <v>128</v>
      </c>
      <c r="C22" s="21" t="s">
        <v>130</v>
      </c>
      <c r="D22" s="24">
        <v>437500</v>
      </c>
      <c r="E22" s="22">
        <v>4862.15625</v>
      </c>
      <c r="F22" s="23">
        <v>2.13349472713355</v>
      </c>
    </row>
    <row r="23" spans="1:6" x14ac:dyDescent="0.2">
      <c r="A23" s="21" t="s">
        <v>138</v>
      </c>
      <c r="B23" s="21" t="s">
        <v>137</v>
      </c>
      <c r="C23" s="21" t="s">
        <v>139</v>
      </c>
      <c r="D23" s="24">
        <v>1000000</v>
      </c>
      <c r="E23" s="22">
        <v>4770.5</v>
      </c>
      <c r="F23" s="23">
        <v>2.0932763310086102</v>
      </c>
    </row>
    <row r="24" spans="1:6" x14ac:dyDescent="0.2">
      <c r="A24" s="21" t="s">
        <v>256</v>
      </c>
      <c r="B24" s="21" t="s">
        <v>255</v>
      </c>
      <c r="C24" s="21" t="s">
        <v>104</v>
      </c>
      <c r="D24" s="24">
        <v>265000</v>
      </c>
      <c r="E24" s="22">
        <v>4719.12</v>
      </c>
      <c r="F24" s="23">
        <v>2.0707309923885</v>
      </c>
    </row>
    <row r="25" spans="1:6" x14ac:dyDescent="0.2">
      <c r="A25" s="21" t="s">
        <v>132</v>
      </c>
      <c r="B25" s="21" t="s">
        <v>131</v>
      </c>
      <c r="C25" s="21" t="s">
        <v>133</v>
      </c>
      <c r="D25" s="24">
        <v>1100000</v>
      </c>
      <c r="E25" s="22">
        <v>4578.2</v>
      </c>
      <c r="F25" s="23">
        <v>2.0088958596842299</v>
      </c>
    </row>
    <row r="26" spans="1:6" x14ac:dyDescent="0.2">
      <c r="A26" s="21" t="s">
        <v>212</v>
      </c>
      <c r="B26" s="21" t="s">
        <v>211</v>
      </c>
      <c r="C26" s="21" t="s">
        <v>142</v>
      </c>
      <c r="D26" s="24">
        <v>210000</v>
      </c>
      <c r="E26" s="22">
        <v>4493.58</v>
      </c>
      <c r="F26" s="23">
        <v>1.97176494193348</v>
      </c>
    </row>
    <row r="27" spans="1:6" x14ac:dyDescent="0.2">
      <c r="A27" s="21" t="s">
        <v>361</v>
      </c>
      <c r="B27" s="21" t="s">
        <v>360</v>
      </c>
      <c r="C27" s="21" t="s">
        <v>362</v>
      </c>
      <c r="D27" s="24">
        <v>550000</v>
      </c>
      <c r="E27" s="22">
        <v>4472.6000000000004</v>
      </c>
      <c r="F27" s="23">
        <v>1.96255900179627</v>
      </c>
    </row>
    <row r="28" spans="1:6" x14ac:dyDescent="0.2">
      <c r="A28" s="21" t="s">
        <v>167</v>
      </c>
      <c r="B28" s="21" t="s">
        <v>166</v>
      </c>
      <c r="C28" s="21" t="s">
        <v>130</v>
      </c>
      <c r="D28" s="24">
        <v>35000</v>
      </c>
      <c r="E28" s="22">
        <v>4341.05</v>
      </c>
      <c r="F28" s="23">
        <v>1.9048353876375499</v>
      </c>
    </row>
    <row r="29" spans="1:6" x14ac:dyDescent="0.2">
      <c r="A29" s="21" t="s">
        <v>172</v>
      </c>
      <c r="B29" s="21" t="s">
        <v>171</v>
      </c>
      <c r="C29" s="21" t="s">
        <v>154</v>
      </c>
      <c r="D29" s="24">
        <v>250000</v>
      </c>
      <c r="E29" s="22">
        <v>4169.125</v>
      </c>
      <c r="F29" s="23">
        <v>1.8293953848687301</v>
      </c>
    </row>
    <row r="30" spans="1:6" x14ac:dyDescent="0.2">
      <c r="A30" s="21" t="s">
        <v>364</v>
      </c>
      <c r="B30" s="21" t="s">
        <v>363</v>
      </c>
      <c r="C30" s="21" t="s">
        <v>104</v>
      </c>
      <c r="D30" s="24">
        <v>2300000</v>
      </c>
      <c r="E30" s="22">
        <v>3925.87</v>
      </c>
      <c r="F30" s="23">
        <v>1.7226560632254</v>
      </c>
    </row>
    <row r="31" spans="1:6" x14ac:dyDescent="0.2">
      <c r="A31" s="21" t="s">
        <v>207</v>
      </c>
      <c r="B31" s="21" t="s">
        <v>206</v>
      </c>
      <c r="C31" s="21" t="s">
        <v>208</v>
      </c>
      <c r="D31" s="24">
        <v>2500000</v>
      </c>
      <c r="E31" s="22">
        <v>3819</v>
      </c>
      <c r="F31" s="23">
        <v>1.67576193441398</v>
      </c>
    </row>
    <row r="32" spans="1:6" x14ac:dyDescent="0.2">
      <c r="A32" s="21" t="s">
        <v>176</v>
      </c>
      <c r="B32" s="21" t="s">
        <v>175</v>
      </c>
      <c r="C32" s="21" t="s">
        <v>177</v>
      </c>
      <c r="D32" s="24">
        <v>1600000</v>
      </c>
      <c r="E32" s="22">
        <v>3803.04</v>
      </c>
      <c r="F32" s="23">
        <v>1.6687587502104599</v>
      </c>
    </row>
    <row r="33" spans="1:6" x14ac:dyDescent="0.2">
      <c r="A33" s="21" t="s">
        <v>297</v>
      </c>
      <c r="B33" s="21" t="s">
        <v>296</v>
      </c>
      <c r="C33" s="21" t="s">
        <v>196</v>
      </c>
      <c r="D33" s="24">
        <v>160000</v>
      </c>
      <c r="E33" s="22">
        <v>3726.64</v>
      </c>
      <c r="F33" s="23">
        <v>1.63523473560212</v>
      </c>
    </row>
    <row r="34" spans="1:6" x14ac:dyDescent="0.2">
      <c r="A34" s="21" t="s">
        <v>366</v>
      </c>
      <c r="B34" s="21" t="s">
        <v>365</v>
      </c>
      <c r="C34" s="21" t="s">
        <v>151</v>
      </c>
      <c r="D34" s="24">
        <v>50000</v>
      </c>
      <c r="E34" s="22">
        <v>3515.6750000000002</v>
      </c>
      <c r="F34" s="23">
        <v>1.5426641368868499</v>
      </c>
    </row>
    <row r="35" spans="1:6" x14ac:dyDescent="0.2">
      <c r="A35" s="21" t="s">
        <v>184</v>
      </c>
      <c r="B35" s="21" t="s">
        <v>183</v>
      </c>
      <c r="C35" s="21" t="s">
        <v>185</v>
      </c>
      <c r="D35" s="24">
        <v>105000</v>
      </c>
      <c r="E35" s="22">
        <v>3305.3474999999999</v>
      </c>
      <c r="F35" s="23">
        <v>1.4503732706233099</v>
      </c>
    </row>
    <row r="36" spans="1:6" x14ac:dyDescent="0.2">
      <c r="A36" s="21" t="s">
        <v>368</v>
      </c>
      <c r="B36" s="21" t="s">
        <v>367</v>
      </c>
      <c r="C36" s="21" t="s">
        <v>369</v>
      </c>
      <c r="D36" s="24">
        <v>625000</v>
      </c>
      <c r="E36" s="22">
        <v>3280.9375</v>
      </c>
      <c r="F36" s="23">
        <v>1.4396622601967399</v>
      </c>
    </row>
    <row r="37" spans="1:6" x14ac:dyDescent="0.2">
      <c r="A37" s="21" t="s">
        <v>289</v>
      </c>
      <c r="B37" s="21" t="s">
        <v>288</v>
      </c>
      <c r="C37" s="21" t="s">
        <v>104</v>
      </c>
      <c r="D37" s="24">
        <v>1550000</v>
      </c>
      <c r="E37" s="22">
        <v>3104.65</v>
      </c>
      <c r="F37" s="23">
        <v>1.3623080098660301</v>
      </c>
    </row>
    <row r="38" spans="1:6" x14ac:dyDescent="0.2">
      <c r="A38" s="21" t="s">
        <v>371</v>
      </c>
      <c r="B38" s="21" t="s">
        <v>370</v>
      </c>
      <c r="C38" s="21" t="s">
        <v>177</v>
      </c>
      <c r="D38" s="24">
        <v>700000</v>
      </c>
      <c r="E38" s="22">
        <v>3098.2</v>
      </c>
      <c r="F38" s="23">
        <v>1.35947777564844</v>
      </c>
    </row>
    <row r="39" spans="1:6" x14ac:dyDescent="0.2">
      <c r="A39" s="21" t="s">
        <v>373</v>
      </c>
      <c r="B39" s="21" t="s">
        <v>372</v>
      </c>
      <c r="C39" s="21" t="s">
        <v>191</v>
      </c>
      <c r="D39" s="24">
        <v>900000</v>
      </c>
      <c r="E39" s="22">
        <v>2829.15</v>
      </c>
      <c r="F39" s="23">
        <v>1.24141971111477</v>
      </c>
    </row>
    <row r="40" spans="1:6" x14ac:dyDescent="0.2">
      <c r="A40" s="21" t="s">
        <v>375</v>
      </c>
      <c r="B40" s="21" t="s">
        <v>374</v>
      </c>
      <c r="C40" s="21" t="s">
        <v>196</v>
      </c>
      <c r="D40" s="24">
        <v>830000</v>
      </c>
      <c r="E40" s="22">
        <v>2820.34</v>
      </c>
      <c r="F40" s="23">
        <v>1.23755391833075</v>
      </c>
    </row>
    <row r="41" spans="1:6" x14ac:dyDescent="0.2">
      <c r="A41" s="21" t="s">
        <v>281</v>
      </c>
      <c r="B41" s="21" t="s">
        <v>280</v>
      </c>
      <c r="C41" s="21" t="s">
        <v>133</v>
      </c>
      <c r="D41" s="24">
        <v>775000</v>
      </c>
      <c r="E41" s="22">
        <v>2614.85</v>
      </c>
      <c r="F41" s="23">
        <v>1.1473857277304</v>
      </c>
    </row>
    <row r="42" spans="1:6" x14ac:dyDescent="0.2">
      <c r="A42" s="21" t="s">
        <v>377</v>
      </c>
      <c r="B42" s="21" t="s">
        <v>376</v>
      </c>
      <c r="C42" s="21" t="s">
        <v>154</v>
      </c>
      <c r="D42" s="24">
        <v>2350000</v>
      </c>
      <c r="E42" s="22">
        <v>2583.59</v>
      </c>
      <c r="F42" s="23">
        <v>1.1336689646851601</v>
      </c>
    </row>
    <row r="43" spans="1:6" x14ac:dyDescent="0.2">
      <c r="A43" s="21" t="s">
        <v>379</v>
      </c>
      <c r="B43" s="21" t="s">
        <v>378</v>
      </c>
      <c r="C43" s="21" t="s">
        <v>104</v>
      </c>
      <c r="D43" s="24">
        <v>2100000</v>
      </c>
      <c r="E43" s="22">
        <v>2581.9499999999998</v>
      </c>
      <c r="F43" s="23">
        <v>1.13294933924068</v>
      </c>
    </row>
    <row r="44" spans="1:6" x14ac:dyDescent="0.2">
      <c r="A44" s="21" t="s">
        <v>181</v>
      </c>
      <c r="B44" s="21" t="s">
        <v>180</v>
      </c>
      <c r="C44" s="21" t="s">
        <v>182</v>
      </c>
      <c r="D44" s="24">
        <v>850000</v>
      </c>
      <c r="E44" s="22">
        <v>2544.0500000000002</v>
      </c>
      <c r="F44" s="23">
        <v>1.11631897073733</v>
      </c>
    </row>
    <row r="45" spans="1:6" x14ac:dyDescent="0.2">
      <c r="A45" s="21" t="s">
        <v>381</v>
      </c>
      <c r="B45" s="21" t="s">
        <v>380</v>
      </c>
      <c r="C45" s="21" t="s">
        <v>382</v>
      </c>
      <c r="D45" s="24">
        <v>135000</v>
      </c>
      <c r="E45" s="22">
        <v>2373.6374999999998</v>
      </c>
      <c r="F45" s="23">
        <v>1.0415426469226401</v>
      </c>
    </row>
    <row r="46" spans="1:6" x14ac:dyDescent="0.2">
      <c r="A46" s="21" t="s">
        <v>331</v>
      </c>
      <c r="B46" s="21" t="s">
        <v>330</v>
      </c>
      <c r="C46" s="21" t="s">
        <v>151</v>
      </c>
      <c r="D46" s="24">
        <v>248233</v>
      </c>
      <c r="E46" s="22">
        <v>2144.8572370000002</v>
      </c>
      <c r="F46" s="23">
        <v>0.94115478201543301</v>
      </c>
    </row>
    <row r="47" spans="1:6" x14ac:dyDescent="0.2">
      <c r="A47" s="21" t="s">
        <v>304</v>
      </c>
      <c r="B47" s="21" t="s">
        <v>303</v>
      </c>
      <c r="C47" s="21" t="s">
        <v>305</v>
      </c>
      <c r="D47" s="24">
        <v>300000</v>
      </c>
      <c r="E47" s="22">
        <v>2104.0500000000002</v>
      </c>
      <c r="F47" s="23">
        <v>0.92324872953750403</v>
      </c>
    </row>
    <row r="48" spans="1:6" x14ac:dyDescent="0.2">
      <c r="A48" s="21" t="s">
        <v>384</v>
      </c>
      <c r="B48" s="21" t="s">
        <v>383</v>
      </c>
      <c r="C48" s="21" t="s">
        <v>139</v>
      </c>
      <c r="D48" s="24">
        <v>60000</v>
      </c>
      <c r="E48" s="22">
        <v>2079.09</v>
      </c>
      <c r="F48" s="23">
        <v>0.91229638130944102</v>
      </c>
    </row>
    <row r="49" spans="1:9" x14ac:dyDescent="0.2">
      <c r="A49" s="21" t="s">
        <v>386</v>
      </c>
      <c r="B49" s="21" t="s">
        <v>385</v>
      </c>
      <c r="C49" s="21" t="s">
        <v>254</v>
      </c>
      <c r="D49" s="24">
        <v>1900000</v>
      </c>
      <c r="E49" s="22">
        <v>1899.24</v>
      </c>
      <c r="F49" s="23">
        <v>0.83337892021901105</v>
      </c>
    </row>
    <row r="50" spans="1:9" x14ac:dyDescent="0.2">
      <c r="A50" s="21" t="s">
        <v>326</v>
      </c>
      <c r="B50" s="21" t="s">
        <v>325</v>
      </c>
      <c r="C50" s="21" t="s">
        <v>196</v>
      </c>
      <c r="D50" s="24">
        <v>240000</v>
      </c>
      <c r="E50" s="22">
        <v>1890.84</v>
      </c>
      <c r="F50" s="23">
        <v>0.82969303379610504</v>
      </c>
    </row>
    <row r="51" spans="1:9" x14ac:dyDescent="0.2">
      <c r="A51" s="21" t="s">
        <v>388</v>
      </c>
      <c r="B51" s="21" t="s">
        <v>387</v>
      </c>
      <c r="C51" s="21" t="s">
        <v>191</v>
      </c>
      <c r="D51" s="24">
        <v>10000</v>
      </c>
      <c r="E51" s="22">
        <v>1394.9</v>
      </c>
      <c r="F51" s="23">
        <v>0.61207654420373303</v>
      </c>
    </row>
    <row r="52" spans="1:9" x14ac:dyDescent="0.2">
      <c r="A52" s="21" t="s">
        <v>390</v>
      </c>
      <c r="B52" s="21" t="s">
        <v>389</v>
      </c>
      <c r="C52" s="21" t="s">
        <v>127</v>
      </c>
      <c r="D52" s="24">
        <v>150000</v>
      </c>
      <c r="E52" s="22">
        <v>1272.3</v>
      </c>
      <c r="F52" s="23">
        <v>0.55828015426941702</v>
      </c>
    </row>
    <row r="53" spans="1:9" x14ac:dyDescent="0.2">
      <c r="A53" s="21" t="s">
        <v>392</v>
      </c>
      <c r="B53" s="21" t="s">
        <v>391</v>
      </c>
      <c r="C53" s="21" t="s">
        <v>382</v>
      </c>
      <c r="D53" s="24">
        <v>200000</v>
      </c>
      <c r="E53" s="22">
        <v>1196.7</v>
      </c>
      <c r="F53" s="23">
        <v>0.52510717646326399</v>
      </c>
    </row>
    <row r="54" spans="1:9" x14ac:dyDescent="0.2">
      <c r="A54" s="21" t="s">
        <v>204</v>
      </c>
      <c r="B54" s="21" t="s">
        <v>203</v>
      </c>
      <c r="C54" s="21" t="s">
        <v>205</v>
      </c>
      <c r="D54" s="24">
        <v>57000</v>
      </c>
      <c r="E54" s="22">
        <v>1033.4955</v>
      </c>
      <c r="F54" s="23">
        <v>0.45349369423622399</v>
      </c>
    </row>
    <row r="55" spans="1:9" x14ac:dyDescent="0.2">
      <c r="A55" s="21" t="s">
        <v>263</v>
      </c>
      <c r="B55" s="21" t="s">
        <v>262</v>
      </c>
      <c r="C55" s="21" t="s">
        <v>118</v>
      </c>
      <c r="D55" s="24">
        <v>150000</v>
      </c>
      <c r="E55" s="22">
        <v>536.47500000000002</v>
      </c>
      <c r="F55" s="23">
        <v>0.23540308556290601</v>
      </c>
    </row>
    <row r="56" spans="1:9" ht="10.5" x14ac:dyDescent="0.25">
      <c r="A56" s="20" t="s">
        <v>29</v>
      </c>
      <c r="B56" s="20"/>
      <c r="C56" s="20"/>
      <c r="D56" s="20"/>
      <c r="E56" s="25">
        <f>SUM(E7:E55)</f>
        <v>217070.03398699994</v>
      </c>
      <c r="F56" s="26">
        <f>SUM(F7:F55)</f>
        <v>95.249463225284927</v>
      </c>
      <c r="G56" s="14"/>
      <c r="H56" s="14"/>
      <c r="I56" s="14"/>
    </row>
    <row r="57" spans="1:9" x14ac:dyDescent="0.2">
      <c r="A57" s="21"/>
      <c r="B57" s="21"/>
      <c r="C57" s="21"/>
      <c r="D57" s="21"/>
      <c r="E57" s="22"/>
      <c r="F57" s="23"/>
    </row>
    <row r="58" spans="1:9" ht="10.5" x14ac:dyDescent="0.25">
      <c r="A58" s="20" t="s">
        <v>393</v>
      </c>
      <c r="B58" s="21"/>
      <c r="C58" s="21"/>
      <c r="D58" s="21"/>
      <c r="E58" s="22"/>
      <c r="F58" s="23"/>
    </row>
    <row r="59" spans="1:9" x14ac:dyDescent="0.2">
      <c r="A59" s="21" t="s">
        <v>395</v>
      </c>
      <c r="B59" s="21" t="s">
        <v>394</v>
      </c>
      <c r="C59" s="21" t="s">
        <v>205</v>
      </c>
      <c r="D59" s="24">
        <v>1700000</v>
      </c>
      <c r="E59" s="22">
        <v>4524.72</v>
      </c>
      <c r="F59" s="23">
        <v>1.9854290494583999</v>
      </c>
    </row>
    <row r="60" spans="1:9" ht="10.5" x14ac:dyDescent="0.25">
      <c r="A60" s="20" t="s">
        <v>29</v>
      </c>
      <c r="B60" s="20"/>
      <c r="C60" s="20"/>
      <c r="D60" s="20"/>
      <c r="E60" s="25">
        <f>SUM(E58:E59)</f>
        <v>4524.72</v>
      </c>
      <c r="F60" s="26">
        <f>SUM(F58:F59)</f>
        <v>1.9854290494583999</v>
      </c>
      <c r="G60" s="14"/>
      <c r="H60" s="14"/>
      <c r="I60" s="14"/>
    </row>
    <row r="61" spans="1:9" x14ac:dyDescent="0.2">
      <c r="A61" s="21"/>
      <c r="B61" s="21"/>
      <c r="C61" s="21"/>
      <c r="D61" s="21"/>
      <c r="E61" s="22"/>
      <c r="F61" s="23"/>
    </row>
    <row r="62" spans="1:9" ht="10.5" x14ac:dyDescent="0.25">
      <c r="A62" s="20" t="s">
        <v>33</v>
      </c>
      <c r="B62" s="20"/>
      <c r="C62" s="20"/>
      <c r="D62" s="20"/>
      <c r="E62" s="25">
        <f>E56+E60</f>
        <v>221594.75398699995</v>
      </c>
      <c r="F62" s="26">
        <f>F56+F60</f>
        <v>97.234892274743331</v>
      </c>
      <c r="G62" s="14"/>
      <c r="H62" s="14"/>
      <c r="I62" s="14"/>
    </row>
    <row r="63" spans="1:9" ht="10.5" x14ac:dyDescent="0.25">
      <c r="A63" s="20"/>
      <c r="B63" s="20"/>
      <c r="C63" s="20"/>
      <c r="D63" s="20"/>
      <c r="E63" s="25"/>
      <c r="F63" s="26"/>
      <c r="G63" s="14"/>
      <c r="H63" s="14"/>
      <c r="I63" s="14"/>
    </row>
    <row r="64" spans="1:9" ht="10.5" x14ac:dyDescent="0.25">
      <c r="A64" s="20" t="s">
        <v>35</v>
      </c>
      <c r="B64" s="20"/>
      <c r="C64" s="20"/>
      <c r="D64" s="20"/>
      <c r="E64" s="25">
        <f>E66-(E56+E60)</f>
        <v>6301.5791121000657</v>
      </c>
      <c r="F64" s="26">
        <f>F66-(F56+F60)</f>
        <v>2.7651077252566694</v>
      </c>
      <c r="G64" s="14"/>
      <c r="H64" s="14"/>
      <c r="I64" s="14"/>
    </row>
    <row r="65" spans="1:9" ht="10.5" x14ac:dyDescent="0.25">
      <c r="A65" s="20"/>
      <c r="B65" s="20"/>
      <c r="C65" s="20"/>
      <c r="D65" s="20"/>
      <c r="E65" s="25"/>
      <c r="F65" s="26"/>
      <c r="G65" s="14"/>
      <c r="H65" s="14"/>
      <c r="I65" s="14"/>
    </row>
    <row r="66" spans="1:9" ht="10.5" x14ac:dyDescent="0.25">
      <c r="A66" s="27" t="s">
        <v>34</v>
      </c>
      <c r="B66" s="27"/>
      <c r="C66" s="27"/>
      <c r="D66" s="27"/>
      <c r="E66" s="28">
        <v>227896.33309910001</v>
      </c>
      <c r="F66" s="29">
        <v>100</v>
      </c>
      <c r="G66" s="14"/>
      <c r="H66" s="14"/>
      <c r="I66" s="14"/>
    </row>
    <row r="68" spans="1:9" ht="10.5" x14ac:dyDescent="0.25">
      <c r="A68" s="14" t="s">
        <v>38</v>
      </c>
    </row>
    <row r="69" spans="1:9" ht="10.5" x14ac:dyDescent="0.25">
      <c r="A69" s="14" t="s">
        <v>39</v>
      </c>
    </row>
    <row r="70" spans="1:9" ht="10.5" x14ac:dyDescent="0.25">
      <c r="A70" s="14" t="s">
        <v>40</v>
      </c>
      <c r="B70" s="14"/>
      <c r="C70" s="30" t="s">
        <v>42</v>
      </c>
      <c r="D70" s="14" t="s">
        <v>41</v>
      </c>
    </row>
    <row r="71" spans="1:9" x14ac:dyDescent="0.2">
      <c r="A71" s="7" t="s">
        <v>43</v>
      </c>
      <c r="C71" s="31">
        <v>636.74099999999999</v>
      </c>
      <c r="D71" s="31">
        <v>762.53009999999995</v>
      </c>
    </row>
    <row r="72" spans="1:9" x14ac:dyDescent="0.2">
      <c r="A72" s="7" t="s">
        <v>44</v>
      </c>
      <c r="C72" s="31">
        <v>99.387500000000003</v>
      </c>
      <c r="D72" s="31">
        <v>119.0217</v>
      </c>
    </row>
    <row r="73" spans="1:9" x14ac:dyDescent="0.2">
      <c r="A73" s="7" t="s">
        <v>45</v>
      </c>
      <c r="C73" s="31">
        <v>698.65219999999999</v>
      </c>
      <c r="D73" s="31">
        <v>841.59889999999996</v>
      </c>
    </row>
    <row r="74" spans="1:9" x14ac:dyDescent="0.2">
      <c r="A74" s="7" t="s">
        <v>46</v>
      </c>
      <c r="C74" s="31">
        <v>112.5766</v>
      </c>
      <c r="D74" s="31">
        <v>135.60650000000001</v>
      </c>
    </row>
    <row r="76" spans="1:9" x14ac:dyDescent="0.2">
      <c r="A76" s="7" t="s">
        <v>47</v>
      </c>
    </row>
    <row r="78" spans="1:9" ht="10.5" x14ac:dyDescent="0.25">
      <c r="A78" s="14" t="s">
        <v>48</v>
      </c>
      <c r="D78" s="30" t="s">
        <v>49</v>
      </c>
    </row>
    <row r="80" spans="1:9" ht="10.5" x14ac:dyDescent="0.25">
      <c r="A80" s="14" t="s">
        <v>347</v>
      </c>
      <c r="D80" s="51">
        <v>0.2107</v>
      </c>
    </row>
    <row r="82" spans="1:4" ht="10.5" x14ac:dyDescent="0.25">
      <c r="A82" s="84" t="s">
        <v>51</v>
      </c>
      <c r="B82" s="84"/>
      <c r="C82" s="84"/>
      <c r="D82" s="30" t="s">
        <v>49</v>
      </c>
    </row>
    <row r="84" spans="1:4" ht="10.5" x14ac:dyDescent="0.25">
      <c r="A84" s="14" t="s">
        <v>856</v>
      </c>
    </row>
    <row r="85" spans="1:4" x14ac:dyDescent="0.2">
      <c r="A85" s="60"/>
    </row>
    <row r="86" spans="1:4" ht="10.5" x14ac:dyDescent="0.25">
      <c r="A86" s="61" t="s">
        <v>868</v>
      </c>
    </row>
    <row r="87" spans="1:4" x14ac:dyDescent="0.2">
      <c r="A87" s="62"/>
    </row>
    <row r="88" spans="1:4" x14ac:dyDescent="0.2">
      <c r="A88" s="63"/>
    </row>
    <row r="89" spans="1:4" x14ac:dyDescent="0.2">
      <c r="A89" s="63"/>
    </row>
    <row r="90" spans="1:4" x14ac:dyDescent="0.2">
      <c r="A90" s="63"/>
    </row>
    <row r="91" spans="1:4" x14ac:dyDescent="0.2">
      <c r="A91" s="63"/>
    </row>
    <row r="92" spans="1:4" x14ac:dyDescent="0.2">
      <c r="A92" s="63"/>
    </row>
    <row r="93" spans="1:4" x14ac:dyDescent="0.2">
      <c r="A93" s="63"/>
    </row>
    <row r="94" spans="1:4" x14ac:dyDescent="0.2">
      <c r="A94" s="63"/>
    </row>
    <row r="95" spans="1:4" x14ac:dyDescent="0.2">
      <c r="A95" s="63"/>
    </row>
    <row r="96" spans="1:4" x14ac:dyDescent="0.2">
      <c r="A96" s="63"/>
    </row>
    <row r="97" spans="1:1" x14ac:dyDescent="0.2">
      <c r="A97" s="63"/>
    </row>
    <row r="98" spans="1:1" x14ac:dyDescent="0.2">
      <c r="A98" s="63"/>
    </row>
    <row r="99" spans="1:1" x14ac:dyDescent="0.2">
      <c r="A99" s="63"/>
    </row>
    <row r="100" spans="1:1" ht="10.5" x14ac:dyDescent="0.25">
      <c r="A100" s="61" t="s">
        <v>873</v>
      </c>
    </row>
    <row r="101" spans="1:1" x14ac:dyDescent="0.2">
      <c r="A101" s="63"/>
    </row>
    <row r="102" spans="1:1" ht="10.5" x14ac:dyDescent="0.25">
      <c r="A102" s="61" t="s">
        <v>897</v>
      </c>
    </row>
    <row r="103" spans="1:1" x14ac:dyDescent="0.2">
      <c r="A103" s="63"/>
    </row>
    <row r="104" spans="1:1" x14ac:dyDescent="0.2">
      <c r="A104" s="63"/>
    </row>
    <row r="105" spans="1:1" x14ac:dyDescent="0.2">
      <c r="A105" s="63"/>
    </row>
    <row r="106" spans="1:1" x14ac:dyDescent="0.2">
      <c r="A106" s="63"/>
    </row>
    <row r="107" spans="1:1" x14ac:dyDescent="0.2">
      <c r="A107" s="63"/>
    </row>
    <row r="108" spans="1:1" x14ac:dyDescent="0.2">
      <c r="A108" s="63"/>
    </row>
    <row r="109" spans="1:1" x14ac:dyDescent="0.2">
      <c r="A109" s="63"/>
    </row>
    <row r="110" spans="1:1" x14ac:dyDescent="0.2">
      <c r="A110" s="63"/>
    </row>
    <row r="111" spans="1:1" x14ac:dyDescent="0.2">
      <c r="A111" s="63"/>
    </row>
    <row r="112" spans="1:1" x14ac:dyDescent="0.2">
      <c r="A112" s="63"/>
    </row>
    <row r="113" spans="1:1" x14ac:dyDescent="0.2">
      <c r="A113" s="63"/>
    </row>
    <row r="114" spans="1:1" x14ac:dyDescent="0.2">
      <c r="A114" s="63"/>
    </row>
    <row r="117" spans="1:1" ht="10.5" x14ac:dyDescent="0.25">
      <c r="A117" s="14" t="s">
        <v>874</v>
      </c>
    </row>
    <row r="119" spans="1:1" ht="10.5" x14ac:dyDescent="0.25">
      <c r="A119" s="61" t="s">
        <v>898</v>
      </c>
    </row>
    <row r="133" spans="1:1" x14ac:dyDescent="0.2">
      <c r="A133" s="7" t="s">
        <v>867</v>
      </c>
    </row>
  </sheetData>
  <mergeCells count="2">
    <mergeCell ref="A1:F1"/>
    <mergeCell ref="A82:C82"/>
  </mergeCells>
  <conditionalFormatting sqref="F2:F3">
    <cfRule type="cellIs" dxfId="65" priority="3" stopIfTrue="1" operator="between">
      <formula>0.009</formula>
      <formula>-0.009</formula>
    </cfRule>
  </conditionalFormatting>
  <conditionalFormatting sqref="F5:F135">
    <cfRule type="cellIs" dxfId="64" priority="1" stopIfTrue="1" operator="between">
      <formula>0.009</formula>
      <formula>-0.009</formula>
    </cfRule>
  </conditionalFormatting>
  <conditionalFormatting sqref="F222:F235">
    <cfRule type="cellIs" dxfId="63" priority="2" stopIfTrue="1" operator="between">
      <formula>0.009</formula>
      <formula>-0.009</formula>
    </cfRule>
  </conditionalFormatting>
  <hyperlinks>
    <hyperlink ref="A85"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44"/>
  <sheetViews>
    <sheetView workbookViewId="0">
      <selection sqref="A1:F1"/>
    </sheetView>
  </sheetViews>
  <sheetFormatPr defaultColWidth="9.08984375" defaultRowHeight="10" x14ac:dyDescent="0.2"/>
  <cols>
    <col min="1" max="1" width="40.54296875" style="7" bestFit="1" customWidth="1"/>
    <col min="2" max="2" width="36.36328125" style="7" bestFit="1" customWidth="1"/>
    <col min="3" max="3" width="24.6328125" style="7" bestFit="1" customWidth="1"/>
    <col min="4" max="4" width="15.54296875" style="7" bestFit="1" customWidth="1"/>
    <col min="5" max="5" width="32.90625" style="10" customWidth="1"/>
    <col min="6" max="6" width="13.54296875" style="11" bestFit="1" customWidth="1"/>
    <col min="7" max="16384" width="9.08984375" style="7"/>
  </cols>
  <sheetData>
    <row r="1" spans="1:6" s="1" customFormat="1" ht="14" x14ac:dyDescent="0.25">
      <c r="A1" s="80" t="s">
        <v>12</v>
      </c>
      <c r="B1" s="81"/>
      <c r="C1" s="81"/>
      <c r="D1" s="81"/>
      <c r="E1" s="81"/>
      <c r="F1" s="81"/>
    </row>
    <row r="2" spans="1:6" s="1" customFormat="1" ht="11.5" x14ac:dyDescent="0.25">
      <c r="E2" s="5"/>
      <c r="F2" s="9"/>
    </row>
    <row r="3" spans="1:6" s="1" customFormat="1" ht="11.5" x14ac:dyDescent="0.25">
      <c r="A3" s="8" t="s">
        <v>7</v>
      </c>
      <c r="B3" s="2"/>
      <c r="C3" s="3"/>
      <c r="D3" s="3"/>
      <c r="E3" s="4"/>
      <c r="F3" s="9"/>
    </row>
    <row r="4" spans="1:6" s="1" customFormat="1" ht="26.25" customHeight="1" x14ac:dyDescent="0.25">
      <c r="A4" s="6" t="s">
        <v>2</v>
      </c>
      <c r="B4" s="6" t="s">
        <v>0</v>
      </c>
      <c r="C4" s="13" t="s">
        <v>396</v>
      </c>
      <c r="D4" s="13" t="s">
        <v>1</v>
      </c>
      <c r="E4" s="52" t="s">
        <v>6</v>
      </c>
      <c r="F4" s="12" t="s">
        <v>3</v>
      </c>
    </row>
    <row r="5" spans="1:6" ht="10.5" x14ac:dyDescent="0.25">
      <c r="A5" s="16" t="s">
        <v>101</v>
      </c>
      <c r="B5" s="17"/>
      <c r="C5" s="17"/>
      <c r="D5" s="17"/>
      <c r="E5" s="18"/>
      <c r="F5" s="19"/>
    </row>
    <row r="6" spans="1:6" ht="10.5" x14ac:dyDescent="0.25">
      <c r="A6" s="20" t="s">
        <v>25</v>
      </c>
      <c r="B6" s="21"/>
      <c r="C6" s="21"/>
      <c r="D6" s="21"/>
      <c r="E6" s="22"/>
      <c r="F6" s="23"/>
    </row>
    <row r="7" spans="1:6" x14ac:dyDescent="0.2">
      <c r="A7" s="21" t="s">
        <v>132</v>
      </c>
      <c r="B7" s="21" t="s">
        <v>131</v>
      </c>
      <c r="C7" s="21" t="s">
        <v>133</v>
      </c>
      <c r="D7" s="24">
        <v>3800000</v>
      </c>
      <c r="E7" s="22">
        <v>15815.6</v>
      </c>
      <c r="F7" s="23">
        <v>6.1752657050922704</v>
      </c>
    </row>
    <row r="8" spans="1:6" x14ac:dyDescent="0.2">
      <c r="A8" s="21" t="s">
        <v>398</v>
      </c>
      <c r="B8" s="21" t="s">
        <v>397</v>
      </c>
      <c r="C8" s="21" t="s">
        <v>133</v>
      </c>
      <c r="D8" s="24">
        <v>14000000</v>
      </c>
      <c r="E8" s="22">
        <v>13456.8</v>
      </c>
      <c r="F8" s="23">
        <v>5.2542625977064201</v>
      </c>
    </row>
    <row r="9" spans="1:6" x14ac:dyDescent="0.2">
      <c r="A9" s="21" t="s">
        <v>108</v>
      </c>
      <c r="B9" s="21" t="s">
        <v>107</v>
      </c>
      <c r="C9" s="21" t="s">
        <v>109</v>
      </c>
      <c r="D9" s="24">
        <v>686814</v>
      </c>
      <c r="E9" s="22">
        <v>13349.603719999999</v>
      </c>
      <c r="F9" s="23">
        <v>5.2124073717524597</v>
      </c>
    </row>
    <row r="10" spans="1:6" x14ac:dyDescent="0.2">
      <c r="A10" s="21" t="s">
        <v>169</v>
      </c>
      <c r="B10" s="21" t="s">
        <v>168</v>
      </c>
      <c r="C10" s="21" t="s">
        <v>170</v>
      </c>
      <c r="D10" s="24">
        <v>3500000</v>
      </c>
      <c r="E10" s="22">
        <v>11576.25</v>
      </c>
      <c r="F10" s="23">
        <v>4.5199941588415502</v>
      </c>
    </row>
    <row r="11" spans="1:6" x14ac:dyDescent="0.2">
      <c r="A11" s="21" t="s">
        <v>122</v>
      </c>
      <c r="B11" s="21" t="s">
        <v>121</v>
      </c>
      <c r="C11" s="21" t="s">
        <v>109</v>
      </c>
      <c r="D11" s="24">
        <v>640932</v>
      </c>
      <c r="E11" s="22">
        <v>11237.140289999999</v>
      </c>
      <c r="F11" s="23">
        <v>4.3875873856286001</v>
      </c>
    </row>
    <row r="12" spans="1:6" x14ac:dyDescent="0.2">
      <c r="A12" s="21" t="s">
        <v>260</v>
      </c>
      <c r="B12" s="21" t="s">
        <v>259</v>
      </c>
      <c r="C12" s="21" t="s">
        <v>261</v>
      </c>
      <c r="D12" s="24">
        <v>2050000</v>
      </c>
      <c r="E12" s="22">
        <v>10288.950000000001</v>
      </c>
      <c r="F12" s="23">
        <v>4.0173626088424799</v>
      </c>
    </row>
    <row r="13" spans="1:6" x14ac:dyDescent="0.2">
      <c r="A13" s="21" t="s">
        <v>176</v>
      </c>
      <c r="B13" s="21" t="s">
        <v>175</v>
      </c>
      <c r="C13" s="21" t="s">
        <v>177</v>
      </c>
      <c r="D13" s="24">
        <v>4197000</v>
      </c>
      <c r="E13" s="22">
        <v>9975.8492999999999</v>
      </c>
      <c r="F13" s="23">
        <v>3.8951111599597099</v>
      </c>
    </row>
    <row r="14" spans="1:6" x14ac:dyDescent="0.2">
      <c r="A14" s="21" t="s">
        <v>281</v>
      </c>
      <c r="B14" s="21" t="s">
        <v>280</v>
      </c>
      <c r="C14" s="21" t="s">
        <v>133</v>
      </c>
      <c r="D14" s="24">
        <v>2879000</v>
      </c>
      <c r="E14" s="22">
        <v>9713.7459999999992</v>
      </c>
      <c r="F14" s="23">
        <v>3.7927718544840099</v>
      </c>
    </row>
    <row r="15" spans="1:6" x14ac:dyDescent="0.2">
      <c r="A15" s="21" t="s">
        <v>368</v>
      </c>
      <c r="B15" s="21" t="s">
        <v>367</v>
      </c>
      <c r="C15" s="21" t="s">
        <v>369</v>
      </c>
      <c r="D15" s="24">
        <v>1713809</v>
      </c>
      <c r="E15" s="22">
        <v>8996.6403460000001</v>
      </c>
      <c r="F15" s="23">
        <v>3.5127750189498501</v>
      </c>
    </row>
    <row r="16" spans="1:6" x14ac:dyDescent="0.2">
      <c r="A16" s="21" t="s">
        <v>103</v>
      </c>
      <c r="B16" s="21" t="s">
        <v>102</v>
      </c>
      <c r="C16" s="21" t="s">
        <v>104</v>
      </c>
      <c r="D16" s="24">
        <v>420000</v>
      </c>
      <c r="E16" s="22">
        <v>6874.98</v>
      </c>
      <c r="F16" s="23">
        <v>2.6843640593588098</v>
      </c>
    </row>
    <row r="17" spans="1:6" x14ac:dyDescent="0.2">
      <c r="A17" s="21" t="s">
        <v>400</v>
      </c>
      <c r="B17" s="21" t="s">
        <v>399</v>
      </c>
      <c r="C17" s="21" t="s">
        <v>133</v>
      </c>
      <c r="D17" s="24">
        <v>3290000</v>
      </c>
      <c r="E17" s="22">
        <v>6383.9160000000002</v>
      </c>
      <c r="F17" s="23">
        <v>2.49262611212915</v>
      </c>
    </row>
    <row r="18" spans="1:6" x14ac:dyDescent="0.2">
      <c r="A18" s="21" t="s">
        <v>179</v>
      </c>
      <c r="B18" s="21" t="s">
        <v>178</v>
      </c>
      <c r="C18" s="21" t="s">
        <v>109</v>
      </c>
      <c r="D18" s="24">
        <v>350000</v>
      </c>
      <c r="E18" s="22">
        <v>5727.75</v>
      </c>
      <c r="F18" s="23">
        <v>2.2364234137397401</v>
      </c>
    </row>
    <row r="19" spans="1:6" x14ac:dyDescent="0.2">
      <c r="A19" s="21" t="s">
        <v>402</v>
      </c>
      <c r="B19" s="21" t="s">
        <v>401</v>
      </c>
      <c r="C19" s="21" t="s">
        <v>118</v>
      </c>
      <c r="D19" s="24">
        <v>2108769</v>
      </c>
      <c r="E19" s="22">
        <v>5582.9659279999996</v>
      </c>
      <c r="F19" s="23">
        <v>2.1798918806669998</v>
      </c>
    </row>
    <row r="20" spans="1:6" x14ac:dyDescent="0.2">
      <c r="A20" s="21" t="s">
        <v>404</v>
      </c>
      <c r="B20" s="21" t="s">
        <v>403</v>
      </c>
      <c r="C20" s="21" t="s">
        <v>177</v>
      </c>
      <c r="D20" s="24">
        <v>1500000</v>
      </c>
      <c r="E20" s="22">
        <v>5509.5</v>
      </c>
      <c r="F20" s="23">
        <v>2.1512068086070602</v>
      </c>
    </row>
    <row r="21" spans="1:6" x14ac:dyDescent="0.2">
      <c r="A21" s="21" t="s">
        <v>265</v>
      </c>
      <c r="B21" s="21" t="s">
        <v>264</v>
      </c>
      <c r="C21" s="21" t="s">
        <v>118</v>
      </c>
      <c r="D21" s="24">
        <v>1291500</v>
      </c>
      <c r="E21" s="22">
        <v>5412.0307499999999</v>
      </c>
      <c r="F21" s="23">
        <v>2.1131495412997201</v>
      </c>
    </row>
    <row r="22" spans="1:6" x14ac:dyDescent="0.2">
      <c r="A22" s="21" t="s">
        <v>283</v>
      </c>
      <c r="B22" s="21" t="s">
        <v>282</v>
      </c>
      <c r="C22" s="21" t="s">
        <v>109</v>
      </c>
      <c r="D22" s="24">
        <v>118847</v>
      </c>
      <c r="E22" s="22">
        <v>5411.9952629999998</v>
      </c>
      <c r="F22" s="23">
        <v>2.1131356852554299</v>
      </c>
    </row>
    <row r="23" spans="1:6" x14ac:dyDescent="0.2">
      <c r="A23" s="21" t="s">
        <v>181</v>
      </c>
      <c r="B23" s="21" t="s">
        <v>180</v>
      </c>
      <c r="C23" s="21" t="s">
        <v>182</v>
      </c>
      <c r="D23" s="24">
        <v>1700000</v>
      </c>
      <c r="E23" s="22">
        <v>5088.1000000000004</v>
      </c>
      <c r="F23" s="23">
        <v>1.9866694551000299</v>
      </c>
    </row>
    <row r="24" spans="1:6" x14ac:dyDescent="0.2">
      <c r="A24" s="21" t="s">
        <v>328</v>
      </c>
      <c r="B24" s="21" t="s">
        <v>327</v>
      </c>
      <c r="C24" s="21" t="s">
        <v>329</v>
      </c>
      <c r="D24" s="24">
        <v>412401</v>
      </c>
      <c r="E24" s="22">
        <v>4425.0627299999996</v>
      </c>
      <c r="F24" s="23">
        <v>1.7277838412359301</v>
      </c>
    </row>
    <row r="25" spans="1:6" x14ac:dyDescent="0.2">
      <c r="A25" s="21" t="s">
        <v>384</v>
      </c>
      <c r="B25" s="21" t="s">
        <v>383</v>
      </c>
      <c r="C25" s="21" t="s">
        <v>139</v>
      </c>
      <c r="D25" s="24">
        <v>115000</v>
      </c>
      <c r="E25" s="22">
        <v>3984.9225000000001</v>
      </c>
      <c r="F25" s="23">
        <v>1.5559292882786999</v>
      </c>
    </row>
    <row r="26" spans="1:6" x14ac:dyDescent="0.2">
      <c r="A26" s="21" t="s">
        <v>361</v>
      </c>
      <c r="B26" s="21" t="s">
        <v>360</v>
      </c>
      <c r="C26" s="21" t="s">
        <v>362</v>
      </c>
      <c r="D26" s="24">
        <v>478474</v>
      </c>
      <c r="E26" s="22">
        <v>3890.9505680000002</v>
      </c>
      <c r="F26" s="23">
        <v>1.5192375630883199</v>
      </c>
    </row>
    <row r="27" spans="1:6" x14ac:dyDescent="0.2">
      <c r="A27" s="21" t="s">
        <v>371</v>
      </c>
      <c r="B27" s="21" t="s">
        <v>370</v>
      </c>
      <c r="C27" s="21" t="s">
        <v>177</v>
      </c>
      <c r="D27" s="24">
        <v>840000</v>
      </c>
      <c r="E27" s="22">
        <v>3717.84</v>
      </c>
      <c r="F27" s="23">
        <v>1.45164583379829</v>
      </c>
    </row>
    <row r="28" spans="1:6" x14ac:dyDescent="0.2">
      <c r="A28" s="21" t="s">
        <v>285</v>
      </c>
      <c r="B28" s="21" t="s">
        <v>284</v>
      </c>
      <c r="C28" s="21" t="s">
        <v>118</v>
      </c>
      <c r="D28" s="24">
        <v>2068000</v>
      </c>
      <c r="E28" s="22">
        <v>3659.7395999999999</v>
      </c>
      <c r="F28" s="23">
        <v>1.42896029499027</v>
      </c>
    </row>
    <row r="29" spans="1:6" x14ac:dyDescent="0.2">
      <c r="A29" s="21" t="s">
        <v>167</v>
      </c>
      <c r="B29" s="21" t="s">
        <v>166</v>
      </c>
      <c r="C29" s="21" t="s">
        <v>130</v>
      </c>
      <c r="D29" s="24">
        <v>29000</v>
      </c>
      <c r="E29" s="22">
        <v>3596.87</v>
      </c>
      <c r="F29" s="23">
        <v>1.4044126025364301</v>
      </c>
    </row>
    <row r="30" spans="1:6" x14ac:dyDescent="0.2">
      <c r="A30" s="21" t="s">
        <v>271</v>
      </c>
      <c r="B30" s="21" t="s">
        <v>270</v>
      </c>
      <c r="C30" s="21" t="s">
        <v>261</v>
      </c>
      <c r="D30" s="24">
        <v>120000</v>
      </c>
      <c r="E30" s="22">
        <v>3333.6</v>
      </c>
      <c r="F30" s="23">
        <v>1.30161775427398</v>
      </c>
    </row>
    <row r="31" spans="1:6" x14ac:dyDescent="0.2">
      <c r="A31" s="21" t="s">
        <v>406</v>
      </c>
      <c r="B31" s="21" t="s">
        <v>405</v>
      </c>
      <c r="C31" s="21" t="s">
        <v>382</v>
      </c>
      <c r="D31" s="24">
        <v>579157</v>
      </c>
      <c r="E31" s="22">
        <v>3012.7747140000001</v>
      </c>
      <c r="F31" s="23">
        <v>1.1763502091942999</v>
      </c>
    </row>
    <row r="32" spans="1:6" x14ac:dyDescent="0.2">
      <c r="A32" s="21" t="s">
        <v>359</v>
      </c>
      <c r="B32" s="21" t="s">
        <v>358</v>
      </c>
      <c r="C32" s="21" t="s">
        <v>196</v>
      </c>
      <c r="D32" s="24">
        <v>100000</v>
      </c>
      <c r="E32" s="22">
        <v>2698.85</v>
      </c>
      <c r="F32" s="23">
        <v>1.0537770206750501</v>
      </c>
    </row>
    <row r="33" spans="1:9" x14ac:dyDescent="0.2">
      <c r="A33" s="21" t="s">
        <v>156</v>
      </c>
      <c r="B33" s="21" t="s">
        <v>155</v>
      </c>
      <c r="C33" s="21" t="s">
        <v>104</v>
      </c>
      <c r="D33" s="24">
        <v>160000</v>
      </c>
      <c r="E33" s="22">
        <v>2280.4</v>
      </c>
      <c r="F33" s="23">
        <v>0.89039150673337797</v>
      </c>
    </row>
    <row r="34" spans="1:9" x14ac:dyDescent="0.2">
      <c r="A34" s="21" t="s">
        <v>386</v>
      </c>
      <c r="B34" s="21" t="s">
        <v>385</v>
      </c>
      <c r="C34" s="21" t="s">
        <v>254</v>
      </c>
      <c r="D34" s="24">
        <v>2260000</v>
      </c>
      <c r="E34" s="22">
        <v>2259.096</v>
      </c>
      <c r="F34" s="23">
        <v>0.88207327280097703</v>
      </c>
    </row>
    <row r="35" spans="1:9" x14ac:dyDescent="0.2">
      <c r="A35" s="21" t="s">
        <v>408</v>
      </c>
      <c r="B35" s="21" t="s">
        <v>407</v>
      </c>
      <c r="C35" s="21" t="s">
        <v>362</v>
      </c>
      <c r="D35" s="24">
        <v>60000</v>
      </c>
      <c r="E35" s="22">
        <v>2184.21</v>
      </c>
      <c r="F35" s="23">
        <v>0.85283372782060696</v>
      </c>
    </row>
    <row r="36" spans="1:9" x14ac:dyDescent="0.2">
      <c r="A36" s="21" t="s">
        <v>210</v>
      </c>
      <c r="B36" s="21" t="s">
        <v>209</v>
      </c>
      <c r="C36" s="21" t="s">
        <v>115</v>
      </c>
      <c r="D36" s="24">
        <v>439211</v>
      </c>
      <c r="E36" s="22">
        <v>2013.7824350000001</v>
      </c>
      <c r="F36" s="23">
        <v>0.78628958802528603</v>
      </c>
    </row>
    <row r="37" spans="1:9" x14ac:dyDescent="0.2">
      <c r="A37" s="21" t="s">
        <v>410</v>
      </c>
      <c r="B37" s="21" t="s">
        <v>409</v>
      </c>
      <c r="C37" s="21" t="s">
        <v>159</v>
      </c>
      <c r="D37" s="24">
        <v>500000</v>
      </c>
      <c r="E37" s="22">
        <v>1559.25</v>
      </c>
      <c r="F37" s="23">
        <v>0.60881553976233105</v>
      </c>
    </row>
    <row r="38" spans="1:9" x14ac:dyDescent="0.2">
      <c r="A38" s="21" t="s">
        <v>411</v>
      </c>
      <c r="B38" s="21" t="s">
        <v>858</v>
      </c>
      <c r="C38" s="21" t="s">
        <v>196</v>
      </c>
      <c r="D38" s="24">
        <v>3351</v>
      </c>
      <c r="E38" s="22">
        <v>59.582455500000002</v>
      </c>
      <c r="F38" s="23">
        <v>2.3264213439536701E-2</v>
      </c>
    </row>
    <row r="39" spans="1:9" ht="10.5" x14ac:dyDescent="0.25">
      <c r="A39" s="20" t="s">
        <v>29</v>
      </c>
      <c r="B39" s="20"/>
      <c r="C39" s="20"/>
      <c r="D39" s="20"/>
      <c r="E39" s="25">
        <f>SUM(E7:E38)</f>
        <v>193078.74859949999</v>
      </c>
      <c r="F39" s="26">
        <f>SUM(F7:F38)</f>
        <v>75.388387074067666</v>
      </c>
      <c r="G39" s="14"/>
      <c r="H39" s="14"/>
      <c r="I39" s="14"/>
    </row>
    <row r="40" spans="1:9" x14ac:dyDescent="0.2">
      <c r="A40" s="21"/>
      <c r="B40" s="21"/>
      <c r="C40" s="21"/>
      <c r="D40" s="21"/>
      <c r="E40" s="22"/>
      <c r="F40" s="23"/>
    </row>
    <row r="41" spans="1:9" ht="10.5" x14ac:dyDescent="0.25">
      <c r="A41" s="20" t="s">
        <v>393</v>
      </c>
      <c r="B41" s="21"/>
      <c r="C41" s="21"/>
      <c r="D41" s="21"/>
      <c r="E41" s="22"/>
      <c r="F41" s="23"/>
    </row>
    <row r="42" spans="1:9" x14ac:dyDescent="0.2">
      <c r="A42" s="21" t="s">
        <v>413</v>
      </c>
      <c r="B42" s="21" t="s">
        <v>412</v>
      </c>
      <c r="C42" s="21" t="s">
        <v>205</v>
      </c>
      <c r="D42" s="24">
        <v>2124224</v>
      </c>
      <c r="E42" s="22">
        <v>8244.9630340000003</v>
      </c>
      <c r="F42" s="23">
        <v>3.2192795381530699</v>
      </c>
    </row>
    <row r="43" spans="1:9" x14ac:dyDescent="0.2">
      <c r="A43" s="21" t="s">
        <v>395</v>
      </c>
      <c r="B43" s="21" t="s">
        <v>394</v>
      </c>
      <c r="C43" s="21" t="s">
        <v>205</v>
      </c>
      <c r="D43" s="24">
        <v>2480000</v>
      </c>
      <c r="E43" s="22">
        <v>6600.768</v>
      </c>
      <c r="F43" s="23">
        <v>2.57729686244407</v>
      </c>
    </row>
    <row r="44" spans="1:9" x14ac:dyDescent="0.2">
      <c r="A44" s="21" t="s">
        <v>415</v>
      </c>
      <c r="B44" s="21" t="s">
        <v>414</v>
      </c>
      <c r="C44" s="21" t="s">
        <v>205</v>
      </c>
      <c r="D44" s="24">
        <v>450796</v>
      </c>
      <c r="E44" s="22">
        <v>623.31562919999999</v>
      </c>
      <c r="F44" s="23">
        <v>0.24337613675401301</v>
      </c>
    </row>
    <row r="45" spans="1:9" ht="10.5" x14ac:dyDescent="0.25">
      <c r="A45" s="20" t="s">
        <v>29</v>
      </c>
      <c r="B45" s="20"/>
      <c r="C45" s="20"/>
      <c r="D45" s="20"/>
      <c r="E45" s="25">
        <f>SUM(E41:E44)</f>
        <v>15469.046663200001</v>
      </c>
      <c r="F45" s="26">
        <f>SUM(F41:F44)</f>
        <v>6.0399525373511525</v>
      </c>
      <c r="G45" s="14"/>
      <c r="H45" s="14"/>
      <c r="I45" s="14"/>
    </row>
    <row r="46" spans="1:9" x14ac:dyDescent="0.2">
      <c r="A46" s="21"/>
      <c r="B46" s="21"/>
      <c r="C46" s="21"/>
      <c r="D46" s="21"/>
      <c r="E46" s="22"/>
      <c r="F46" s="23"/>
    </row>
    <row r="47" spans="1:9" ht="10.5" x14ac:dyDescent="0.25">
      <c r="A47" s="20" t="s">
        <v>416</v>
      </c>
      <c r="B47" s="21"/>
      <c r="C47" s="21"/>
      <c r="D47" s="21"/>
      <c r="E47" s="22"/>
      <c r="F47" s="23"/>
    </row>
    <row r="48" spans="1:9" x14ac:dyDescent="0.2">
      <c r="A48" s="21" t="s">
        <v>418</v>
      </c>
      <c r="B48" s="21" t="s">
        <v>417</v>
      </c>
      <c r="C48" s="21" t="s">
        <v>419</v>
      </c>
      <c r="D48" s="24">
        <v>155000</v>
      </c>
      <c r="E48" s="22">
        <v>5046.3405069999999</v>
      </c>
      <c r="F48" s="23">
        <v>1.9703642902637299</v>
      </c>
    </row>
    <row r="49" spans="1:9" x14ac:dyDescent="0.2">
      <c r="A49" s="21" t="s">
        <v>421</v>
      </c>
      <c r="B49" s="21" t="s">
        <v>420</v>
      </c>
      <c r="C49" s="21" t="s">
        <v>422</v>
      </c>
      <c r="D49" s="24">
        <v>86900</v>
      </c>
      <c r="E49" s="22">
        <v>4722.3026479999999</v>
      </c>
      <c r="F49" s="23">
        <v>1.8438423829169199</v>
      </c>
    </row>
    <row r="50" spans="1:9" x14ac:dyDescent="0.2">
      <c r="A50" s="21" t="s">
        <v>424</v>
      </c>
      <c r="B50" s="21" t="s">
        <v>423</v>
      </c>
      <c r="C50" s="21" t="s">
        <v>419</v>
      </c>
      <c r="D50" s="24">
        <v>187038</v>
      </c>
      <c r="E50" s="22">
        <v>2651.8367079999998</v>
      </c>
      <c r="F50" s="23">
        <v>1.0354204885314</v>
      </c>
    </row>
    <row r="51" spans="1:9" x14ac:dyDescent="0.2">
      <c r="A51" s="21" t="s">
        <v>426</v>
      </c>
      <c r="B51" s="21" t="s">
        <v>425</v>
      </c>
      <c r="C51" s="21" t="s">
        <v>427</v>
      </c>
      <c r="D51" s="24">
        <v>500000</v>
      </c>
      <c r="E51" s="22">
        <v>2422.0859089999999</v>
      </c>
      <c r="F51" s="23">
        <v>0.94571334939142004</v>
      </c>
    </row>
    <row r="52" spans="1:9" x14ac:dyDescent="0.2">
      <c r="A52" s="21" t="s">
        <v>429</v>
      </c>
      <c r="B52" s="21" t="s">
        <v>428</v>
      </c>
      <c r="C52" s="21" t="s">
        <v>419</v>
      </c>
      <c r="D52" s="24">
        <v>858000</v>
      </c>
      <c r="E52" s="22">
        <v>2020.7049219999999</v>
      </c>
      <c r="F52" s="23">
        <v>0.78899250138709598</v>
      </c>
    </row>
    <row r="53" spans="1:9" x14ac:dyDescent="0.2">
      <c r="A53" s="21" t="s">
        <v>431</v>
      </c>
      <c r="B53" s="21" t="s">
        <v>430</v>
      </c>
      <c r="C53" s="21" t="s">
        <v>130</v>
      </c>
      <c r="D53" s="24">
        <v>12220</v>
      </c>
      <c r="E53" s="22">
        <v>1963.4003070000001</v>
      </c>
      <c r="F53" s="23">
        <v>0.766617680087049</v>
      </c>
    </row>
    <row r="54" spans="1:9" x14ac:dyDescent="0.2">
      <c r="A54" s="21" t="s">
        <v>433</v>
      </c>
      <c r="B54" s="21" t="s">
        <v>432</v>
      </c>
      <c r="C54" s="21" t="s">
        <v>139</v>
      </c>
      <c r="D54" s="24">
        <v>65000</v>
      </c>
      <c r="E54" s="22">
        <v>1731.0655569999999</v>
      </c>
      <c r="F54" s="23">
        <v>0.67590162671087695</v>
      </c>
    </row>
    <row r="55" spans="1:9" x14ac:dyDescent="0.2">
      <c r="A55" s="21" t="s">
        <v>435</v>
      </c>
      <c r="B55" s="21" t="s">
        <v>434</v>
      </c>
      <c r="C55" s="21" t="s">
        <v>224</v>
      </c>
      <c r="D55" s="24">
        <v>25300</v>
      </c>
      <c r="E55" s="22">
        <v>1650.2839690000001</v>
      </c>
      <c r="F55" s="23">
        <v>0.64436012528321795</v>
      </c>
    </row>
    <row r="56" spans="1:9" x14ac:dyDescent="0.2">
      <c r="A56" s="21" t="s">
        <v>437</v>
      </c>
      <c r="B56" s="21" t="s">
        <v>436</v>
      </c>
      <c r="C56" s="21" t="s">
        <v>115</v>
      </c>
      <c r="D56" s="24">
        <v>43300</v>
      </c>
      <c r="E56" s="22">
        <v>1503.051005</v>
      </c>
      <c r="F56" s="23">
        <v>0.58687241231322096</v>
      </c>
    </row>
    <row r="57" spans="1:9" x14ac:dyDescent="0.2">
      <c r="A57" s="21" t="s">
        <v>439</v>
      </c>
      <c r="B57" s="21" t="s">
        <v>438</v>
      </c>
      <c r="C57" s="21" t="s">
        <v>148</v>
      </c>
      <c r="D57" s="24">
        <v>4177000</v>
      </c>
      <c r="E57" s="22">
        <v>1425.7346070000001</v>
      </c>
      <c r="F57" s="23">
        <v>0.556683908493532</v>
      </c>
    </row>
    <row r="58" spans="1:9" x14ac:dyDescent="0.2">
      <c r="A58" s="21" t="s">
        <v>441</v>
      </c>
      <c r="B58" s="21" t="s">
        <v>440</v>
      </c>
      <c r="C58" s="21" t="s">
        <v>139</v>
      </c>
      <c r="D58" s="24">
        <v>2297307</v>
      </c>
      <c r="E58" s="22">
        <v>1282.5895740000001</v>
      </c>
      <c r="F58" s="23">
        <v>0.50079234490193902</v>
      </c>
    </row>
    <row r="59" spans="1:9" x14ac:dyDescent="0.2">
      <c r="A59" s="21" t="s">
        <v>443</v>
      </c>
      <c r="B59" s="21" t="s">
        <v>442</v>
      </c>
      <c r="C59" s="21" t="s">
        <v>362</v>
      </c>
      <c r="D59" s="24">
        <v>948000</v>
      </c>
      <c r="E59" s="22">
        <v>849.48291830000005</v>
      </c>
      <c r="F59" s="23">
        <v>0.33168407979714298</v>
      </c>
    </row>
    <row r="60" spans="1:9" x14ac:dyDescent="0.2">
      <c r="A60" s="21" t="s">
        <v>445</v>
      </c>
      <c r="B60" s="21" t="s">
        <v>444</v>
      </c>
      <c r="C60" s="21" t="s">
        <v>427</v>
      </c>
      <c r="D60" s="24">
        <v>1575983</v>
      </c>
      <c r="E60" s="22">
        <v>517.07397460000004</v>
      </c>
      <c r="F60" s="23">
        <v>0.20189364819185701</v>
      </c>
    </row>
    <row r="61" spans="1:9" ht="10.5" x14ac:dyDescent="0.25">
      <c r="A61" s="20" t="s">
        <v>29</v>
      </c>
      <c r="B61" s="20"/>
      <c r="C61" s="20"/>
      <c r="D61" s="20"/>
      <c r="E61" s="25">
        <f>SUM(E47:E60)</f>
        <v>27785.952605899998</v>
      </c>
      <c r="F61" s="26">
        <f>SUM(F47:F60)</f>
        <v>10.849138838269402</v>
      </c>
      <c r="G61" s="14"/>
      <c r="H61" s="14"/>
      <c r="I61" s="14"/>
    </row>
    <row r="62" spans="1:9" x14ac:dyDescent="0.2">
      <c r="A62" s="21"/>
      <c r="B62" s="21"/>
      <c r="C62" s="21"/>
      <c r="D62" s="21"/>
      <c r="E62" s="22"/>
      <c r="F62" s="23"/>
    </row>
    <row r="63" spans="1:9" ht="10.5" x14ac:dyDescent="0.25">
      <c r="A63" s="20" t="s">
        <v>857</v>
      </c>
      <c r="B63" s="21"/>
      <c r="C63" s="21"/>
      <c r="D63" s="21"/>
      <c r="E63" s="22"/>
      <c r="F63" s="23"/>
    </row>
    <row r="64" spans="1:9" x14ac:dyDescent="0.2">
      <c r="A64" s="21" t="s">
        <v>448</v>
      </c>
      <c r="B64" s="21" t="s">
        <v>447</v>
      </c>
      <c r="C64" s="21" t="s">
        <v>857</v>
      </c>
      <c r="D64" s="24">
        <v>3408000</v>
      </c>
      <c r="E64" s="22">
        <v>3495.0628780000002</v>
      </c>
      <c r="F64" s="23">
        <v>1.3646615953649901</v>
      </c>
    </row>
    <row r="65" spans="1:9" ht="10.5" x14ac:dyDescent="0.25">
      <c r="A65" s="20" t="s">
        <v>29</v>
      </c>
      <c r="B65" s="20"/>
      <c r="C65" s="20"/>
      <c r="D65" s="20"/>
      <c r="E65" s="25">
        <f>SUM(E64:E64)</f>
        <v>3495.0628780000002</v>
      </c>
      <c r="F65" s="26">
        <f>SUM(F64:F64)</f>
        <v>1.3646615953649901</v>
      </c>
      <c r="G65" s="14"/>
      <c r="H65" s="14"/>
      <c r="I65" s="14"/>
    </row>
    <row r="66" spans="1:9" x14ac:dyDescent="0.2">
      <c r="A66" s="21"/>
      <c r="B66" s="21"/>
      <c r="C66" s="21"/>
      <c r="D66" s="21"/>
      <c r="E66" s="22"/>
      <c r="F66" s="23"/>
    </row>
    <row r="67" spans="1:9" ht="10.5" x14ac:dyDescent="0.25">
      <c r="A67" s="20" t="s">
        <v>33</v>
      </c>
      <c r="B67" s="20"/>
      <c r="C67" s="20"/>
      <c r="D67" s="20"/>
      <c r="E67" s="25">
        <f>E39+E45+E61+E65</f>
        <v>239828.81074659998</v>
      </c>
      <c r="F67" s="26">
        <f>F39+F45+F61+F65</f>
        <v>93.64214004505321</v>
      </c>
      <c r="G67" s="14"/>
      <c r="H67" s="14"/>
      <c r="I67" s="14"/>
    </row>
    <row r="68" spans="1:9" ht="10.5" x14ac:dyDescent="0.25">
      <c r="A68" s="20"/>
      <c r="B68" s="20"/>
      <c r="C68" s="20"/>
      <c r="D68" s="20"/>
      <c r="E68" s="25"/>
      <c r="F68" s="26"/>
      <c r="G68" s="14"/>
      <c r="H68" s="14"/>
      <c r="I68" s="14"/>
    </row>
    <row r="69" spans="1:9" ht="10.5" x14ac:dyDescent="0.25">
      <c r="A69" s="20" t="s">
        <v>35</v>
      </c>
      <c r="B69" s="20"/>
      <c r="C69" s="20"/>
      <c r="D69" s="20"/>
      <c r="E69" s="25">
        <f>E71-(E39+E45+E61+E65)</f>
        <v>16283.245888600009</v>
      </c>
      <c r="F69" s="26">
        <f>F71-(F39+F45+F61+F65)</f>
        <v>6.3578599549467896</v>
      </c>
      <c r="G69" s="14"/>
      <c r="H69" s="14"/>
      <c r="I69" s="14"/>
    </row>
    <row r="70" spans="1:9" ht="10.5" x14ac:dyDescent="0.25">
      <c r="A70" s="20"/>
      <c r="B70" s="20"/>
      <c r="C70" s="20"/>
      <c r="D70" s="20"/>
      <c r="E70" s="25"/>
      <c r="F70" s="26"/>
      <c r="G70" s="14"/>
      <c r="H70" s="14"/>
      <c r="I70" s="14"/>
    </row>
    <row r="71" spans="1:9" ht="10.5" x14ac:dyDescent="0.25">
      <c r="A71" s="27" t="s">
        <v>34</v>
      </c>
      <c r="B71" s="27"/>
      <c r="C71" s="27"/>
      <c r="D71" s="27"/>
      <c r="E71" s="28">
        <v>256112.05663519999</v>
      </c>
      <c r="F71" s="29">
        <v>100</v>
      </c>
      <c r="G71" s="14"/>
      <c r="H71" s="14"/>
      <c r="I71" s="14"/>
    </row>
    <row r="73" spans="1:9" ht="10.5" x14ac:dyDescent="0.25">
      <c r="A73" s="14" t="s">
        <v>38</v>
      </c>
    </row>
    <row r="74" spans="1:9" ht="10.5" x14ac:dyDescent="0.25">
      <c r="A74" s="14" t="s">
        <v>39</v>
      </c>
    </row>
    <row r="75" spans="1:9" ht="10.5" x14ac:dyDescent="0.25">
      <c r="A75" s="14" t="s">
        <v>40</v>
      </c>
      <c r="B75" s="14"/>
      <c r="C75" s="30" t="s">
        <v>42</v>
      </c>
      <c r="D75" s="14" t="s">
        <v>41</v>
      </c>
    </row>
    <row r="76" spans="1:9" x14ac:dyDescent="0.2">
      <c r="A76" s="7" t="s">
        <v>43</v>
      </c>
      <c r="C76" s="31">
        <v>125.9594</v>
      </c>
      <c r="D76" s="31">
        <v>150.52789999999999</v>
      </c>
    </row>
    <row r="77" spans="1:9" x14ac:dyDescent="0.2">
      <c r="A77" s="7" t="s">
        <v>44</v>
      </c>
      <c r="C77" s="31">
        <v>26.745699999999999</v>
      </c>
      <c r="D77" s="31">
        <v>30.743099999999998</v>
      </c>
    </row>
    <row r="78" spans="1:9" x14ac:dyDescent="0.2">
      <c r="A78" s="7" t="s">
        <v>45</v>
      </c>
      <c r="C78" s="31">
        <v>136.27930000000001</v>
      </c>
      <c r="D78" s="31">
        <v>163.52209999999999</v>
      </c>
    </row>
    <row r="79" spans="1:9" x14ac:dyDescent="0.2">
      <c r="A79" s="7" t="s">
        <v>46</v>
      </c>
      <c r="C79" s="31">
        <v>29.906500000000001</v>
      </c>
      <c r="D79" s="31">
        <v>34.472799999999999</v>
      </c>
    </row>
    <row r="81" spans="1:4" ht="10.5" x14ac:dyDescent="0.25">
      <c r="A81" s="14" t="s">
        <v>48</v>
      </c>
    </row>
    <row r="82" spans="1:4" ht="10.5" x14ac:dyDescent="0.25">
      <c r="A82" s="82" t="s">
        <v>55</v>
      </c>
      <c r="B82" s="83"/>
      <c r="C82" s="33" t="s">
        <v>56</v>
      </c>
    </row>
    <row r="83" spans="1:4" x14ac:dyDescent="0.2">
      <c r="A83" s="78" t="s">
        <v>44</v>
      </c>
      <c r="B83" s="79"/>
      <c r="C83" s="34">
        <v>1</v>
      </c>
    </row>
    <row r="84" spans="1:4" x14ac:dyDescent="0.2">
      <c r="A84" s="78" t="s">
        <v>46</v>
      </c>
      <c r="B84" s="79"/>
      <c r="C84" s="34">
        <v>1.1499999999999999</v>
      </c>
    </row>
    <row r="85" spans="1:4" x14ac:dyDescent="0.2">
      <c r="A85" s="7" t="s">
        <v>57</v>
      </c>
    </row>
    <row r="86" spans="1:4" x14ac:dyDescent="0.2">
      <c r="A86" s="7" t="s">
        <v>47</v>
      </c>
    </row>
    <row r="88" spans="1:4" ht="10.5" x14ac:dyDescent="0.25">
      <c r="A88" s="14" t="s">
        <v>347</v>
      </c>
      <c r="D88" s="51">
        <v>9.0399999999999994E-2</v>
      </c>
    </row>
    <row r="90" spans="1:4" ht="10.5" x14ac:dyDescent="0.25">
      <c r="A90" s="84" t="s">
        <v>51</v>
      </c>
      <c r="B90" s="84"/>
      <c r="C90" s="84"/>
      <c r="D90" s="30">
        <v>1</v>
      </c>
    </row>
    <row r="91" spans="1:4" ht="10.5" x14ac:dyDescent="0.25">
      <c r="A91" s="74"/>
      <c r="B91" s="74"/>
      <c r="C91" s="74"/>
      <c r="D91" s="30"/>
    </row>
    <row r="92" spans="1:4" ht="10.5" x14ac:dyDescent="0.25">
      <c r="A92" s="76" t="s">
        <v>1252</v>
      </c>
      <c r="B92" s="74"/>
      <c r="C92" s="74"/>
      <c r="D92" s="30"/>
    </row>
    <row r="93" spans="1:4" ht="14.5" x14ac:dyDescent="0.35">
      <c r="A93" s="75" t="s">
        <v>1251</v>
      </c>
      <c r="B93" s="74"/>
      <c r="C93" s="74"/>
      <c r="D93" s="30"/>
    </row>
    <row r="95" spans="1:4" ht="10.5" x14ac:dyDescent="0.25">
      <c r="A95" s="14" t="s">
        <v>856</v>
      </c>
    </row>
    <row r="96" spans="1:4" x14ac:dyDescent="0.2">
      <c r="A96" s="60"/>
    </row>
    <row r="97" spans="1:1" ht="10.5" x14ac:dyDescent="0.25">
      <c r="A97" s="61" t="s">
        <v>868</v>
      </c>
    </row>
    <row r="98" spans="1:1" x14ac:dyDescent="0.2">
      <c r="A98" s="62"/>
    </row>
    <row r="99" spans="1:1" x14ac:dyDescent="0.2">
      <c r="A99" s="63"/>
    </row>
    <row r="100" spans="1:1" x14ac:dyDescent="0.2">
      <c r="A100" s="63"/>
    </row>
    <row r="101" spans="1:1" x14ac:dyDescent="0.2">
      <c r="A101" s="63"/>
    </row>
    <row r="102" spans="1:1" x14ac:dyDescent="0.2">
      <c r="A102" s="63"/>
    </row>
    <row r="103" spans="1:1" x14ac:dyDescent="0.2">
      <c r="A103" s="63"/>
    </row>
    <row r="104" spans="1:1" x14ac:dyDescent="0.2">
      <c r="A104" s="63"/>
    </row>
    <row r="105" spans="1:1" x14ac:dyDescent="0.2">
      <c r="A105" s="63"/>
    </row>
    <row r="106" spans="1:1" x14ac:dyDescent="0.2">
      <c r="A106" s="63"/>
    </row>
    <row r="107" spans="1:1" x14ac:dyDescent="0.2">
      <c r="A107" s="63"/>
    </row>
    <row r="108" spans="1:1" x14ac:dyDescent="0.2">
      <c r="A108" s="63"/>
    </row>
    <row r="109" spans="1:1" x14ac:dyDescent="0.2">
      <c r="A109" s="63"/>
    </row>
    <row r="110" spans="1:1" ht="10.5" x14ac:dyDescent="0.25">
      <c r="A110" s="61" t="s">
        <v>875</v>
      </c>
    </row>
    <row r="111" spans="1:1" x14ac:dyDescent="0.2">
      <c r="A111" s="63"/>
    </row>
    <row r="112" spans="1:1" ht="10.5" x14ac:dyDescent="0.25">
      <c r="A112" s="61" t="s">
        <v>897</v>
      </c>
    </row>
    <row r="113" spans="1:1" x14ac:dyDescent="0.2">
      <c r="A113" s="63"/>
    </row>
    <row r="114" spans="1:1" x14ac:dyDescent="0.2">
      <c r="A114" s="63"/>
    </row>
    <row r="115" spans="1:1" x14ac:dyDescent="0.2">
      <c r="A115" s="63"/>
    </row>
    <row r="116" spans="1:1" x14ac:dyDescent="0.2">
      <c r="A116" s="63"/>
    </row>
    <row r="117" spans="1:1" x14ac:dyDescent="0.2">
      <c r="A117" s="63"/>
    </row>
    <row r="118" spans="1:1" x14ac:dyDescent="0.2">
      <c r="A118" s="63"/>
    </row>
    <row r="119" spans="1:1" x14ac:dyDescent="0.2">
      <c r="A119" s="63"/>
    </row>
    <row r="120" spans="1:1" x14ac:dyDescent="0.2">
      <c r="A120" s="63"/>
    </row>
    <row r="121" spans="1:1" x14ac:dyDescent="0.2">
      <c r="A121" s="63"/>
    </row>
    <row r="122" spans="1:1" x14ac:dyDescent="0.2">
      <c r="A122" s="63"/>
    </row>
    <row r="123" spans="1:1" x14ac:dyDescent="0.2">
      <c r="A123" s="63"/>
    </row>
    <row r="124" spans="1:1" x14ac:dyDescent="0.2">
      <c r="A124" s="63"/>
    </row>
    <row r="127" spans="1:1" ht="10.5" x14ac:dyDescent="0.25">
      <c r="A127" s="14" t="s">
        <v>876</v>
      </c>
    </row>
    <row r="129" spans="1:1" ht="10.5" x14ac:dyDescent="0.25">
      <c r="A129" s="61" t="s">
        <v>898</v>
      </c>
    </row>
    <row r="144" spans="1:1" x14ac:dyDescent="0.2">
      <c r="A144" s="7" t="s">
        <v>867</v>
      </c>
    </row>
  </sheetData>
  <mergeCells count="5">
    <mergeCell ref="A1:F1"/>
    <mergeCell ref="A82:B82"/>
    <mergeCell ref="A83:B83"/>
    <mergeCell ref="A84:B84"/>
    <mergeCell ref="A90:C90"/>
  </mergeCells>
  <conditionalFormatting sqref="F2:F3">
    <cfRule type="cellIs" dxfId="62" priority="3" stopIfTrue="1" operator="between">
      <formula>0.009</formula>
      <formula>-0.009</formula>
    </cfRule>
  </conditionalFormatting>
  <conditionalFormatting sqref="F5:F143">
    <cfRule type="cellIs" dxfId="61" priority="1" stopIfTrue="1" operator="between">
      <formula>0.009</formula>
      <formula>-0.009</formula>
    </cfRule>
  </conditionalFormatting>
  <conditionalFormatting sqref="F232:F246">
    <cfRule type="cellIs" dxfId="60" priority="2" stopIfTrue="1" operator="between">
      <formula>0.009</formula>
      <formula>-0.009</formula>
    </cfRule>
  </conditionalFormatting>
  <hyperlinks>
    <hyperlink ref="A98" r:id="rId1" tooltip="https://www.franklintempletonindia.com/downloadsServlet/pdf/product-labels-jg9o5k7l" display="https://www.franklintempletonindia.com/downloadsServlet/pdf/product-labels-jg9o5k7l" xr:uid="{00000000-0004-0000-0E00-000000000000}"/>
    <hyperlink ref="A93" r:id="rId2" xr:uid="{4450BB19-9994-41C7-92EC-BBBFEC7B44F4}"/>
  </hyperlinks>
  <pageMargins left="0.7" right="0.7" top="0.75" bottom="0.75" header="0.3" footer="0.3"/>
  <pageSetup paperSize="9" orientation="portrait" r:id="rId3"/>
  <headerFooter>
    <oddFooter>&amp;C&amp;1#&amp;"Calibri"&amp;10&amp;K000000PUBLIC</oddFooter>
    <evenFooter>&amp;LPUBLIC</evenFooter>
    <firstFooter>&amp;LPUBLIC</firstFooter>
  </headerFooter>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03"/>
  <sheetViews>
    <sheetView workbookViewId="0">
      <selection sqref="A1:F1"/>
    </sheetView>
  </sheetViews>
  <sheetFormatPr defaultColWidth="9.08984375" defaultRowHeight="10" x14ac:dyDescent="0.2"/>
  <cols>
    <col min="1" max="1" width="38.6328125" style="7" bestFit="1" customWidth="1"/>
    <col min="2" max="2" width="29.90625" style="7" bestFit="1" customWidth="1"/>
    <col min="3" max="3" width="23.54296875" style="7" bestFit="1" customWidth="1"/>
    <col min="4" max="4" width="15.54296875" style="7" bestFit="1" customWidth="1"/>
    <col min="5" max="5" width="32.90625" style="10" customWidth="1"/>
    <col min="6" max="6" width="13.54296875" style="11" bestFit="1" customWidth="1"/>
    <col min="7" max="16384" width="9.08984375" style="7"/>
  </cols>
  <sheetData>
    <row r="1" spans="1:6" s="1" customFormat="1" ht="14" x14ac:dyDescent="0.25">
      <c r="A1" s="80" t="s">
        <v>13</v>
      </c>
      <c r="B1" s="81"/>
      <c r="C1" s="81"/>
      <c r="D1" s="81"/>
      <c r="E1" s="81"/>
      <c r="F1" s="81"/>
    </row>
    <row r="2" spans="1:6" s="1" customFormat="1" ht="11.5" x14ac:dyDescent="0.25">
      <c r="E2" s="5"/>
      <c r="F2" s="9"/>
    </row>
    <row r="3" spans="1:6" s="1" customFormat="1" ht="11.5" x14ac:dyDescent="0.25">
      <c r="A3" s="8" t="s">
        <v>7</v>
      </c>
      <c r="B3" s="2"/>
      <c r="C3" s="3"/>
      <c r="D3" s="3"/>
      <c r="E3" s="4"/>
      <c r="F3" s="9"/>
    </row>
    <row r="4" spans="1:6" s="1" customFormat="1" ht="26.25" customHeight="1" x14ac:dyDescent="0.25">
      <c r="A4" s="6" t="s">
        <v>2</v>
      </c>
      <c r="B4" s="6" t="s">
        <v>0</v>
      </c>
      <c r="C4" s="13" t="s">
        <v>396</v>
      </c>
      <c r="D4" s="13" t="s">
        <v>1</v>
      </c>
      <c r="E4" s="52" t="s">
        <v>6</v>
      </c>
      <c r="F4" s="12" t="s">
        <v>3</v>
      </c>
    </row>
    <row r="5" spans="1:6" ht="10.5" x14ac:dyDescent="0.25">
      <c r="A5" s="16" t="s">
        <v>101</v>
      </c>
      <c r="B5" s="17"/>
      <c r="C5" s="17"/>
      <c r="D5" s="17"/>
      <c r="E5" s="18"/>
      <c r="F5" s="19"/>
    </row>
    <row r="6" spans="1:6" ht="10.5" x14ac:dyDescent="0.25">
      <c r="A6" s="20" t="s">
        <v>25</v>
      </c>
      <c r="B6" s="21"/>
      <c r="C6" s="21"/>
      <c r="D6" s="21"/>
      <c r="E6" s="22"/>
      <c r="F6" s="23"/>
    </row>
    <row r="7" spans="1:6" x14ac:dyDescent="0.2">
      <c r="A7" s="21" t="s">
        <v>108</v>
      </c>
      <c r="B7" s="21" t="s">
        <v>107</v>
      </c>
      <c r="C7" s="21" t="s">
        <v>109</v>
      </c>
      <c r="D7" s="24">
        <v>2171408</v>
      </c>
      <c r="E7" s="22">
        <v>42205.657299999999</v>
      </c>
      <c r="F7" s="23">
        <v>22.301900736638601</v>
      </c>
    </row>
    <row r="8" spans="1:6" x14ac:dyDescent="0.2">
      <c r="A8" s="21" t="s">
        <v>283</v>
      </c>
      <c r="B8" s="21" t="s">
        <v>282</v>
      </c>
      <c r="C8" s="21" t="s">
        <v>109</v>
      </c>
      <c r="D8" s="24">
        <v>764559</v>
      </c>
      <c r="E8" s="22">
        <v>34816.105459999999</v>
      </c>
      <c r="F8" s="23">
        <v>18.3971860095936</v>
      </c>
    </row>
    <row r="9" spans="1:6" x14ac:dyDescent="0.2">
      <c r="A9" s="21" t="s">
        <v>114</v>
      </c>
      <c r="B9" s="21" t="s">
        <v>113</v>
      </c>
      <c r="C9" s="21" t="s">
        <v>115</v>
      </c>
      <c r="D9" s="24">
        <v>1201730</v>
      </c>
      <c r="E9" s="22">
        <v>19096.09057</v>
      </c>
      <c r="F9" s="23">
        <v>10.090569454299199</v>
      </c>
    </row>
    <row r="10" spans="1:6" x14ac:dyDescent="0.2">
      <c r="A10" s="21" t="s">
        <v>126</v>
      </c>
      <c r="B10" s="21" t="s">
        <v>125</v>
      </c>
      <c r="C10" s="21" t="s">
        <v>127</v>
      </c>
      <c r="D10" s="24">
        <v>2799010</v>
      </c>
      <c r="E10" s="22">
        <v>7012.3597529999997</v>
      </c>
      <c r="F10" s="23">
        <v>3.7054025726784601</v>
      </c>
    </row>
    <row r="11" spans="1:6" x14ac:dyDescent="0.2">
      <c r="A11" s="21" t="s">
        <v>184</v>
      </c>
      <c r="B11" s="21" t="s">
        <v>183</v>
      </c>
      <c r="C11" s="21" t="s">
        <v>185</v>
      </c>
      <c r="D11" s="24">
        <v>219208</v>
      </c>
      <c r="E11" s="22">
        <v>6900.5582359999999</v>
      </c>
      <c r="F11" s="23">
        <v>3.6463255082788599</v>
      </c>
    </row>
    <row r="12" spans="1:6" x14ac:dyDescent="0.2">
      <c r="A12" s="21" t="s">
        <v>122</v>
      </c>
      <c r="B12" s="21" t="s">
        <v>121</v>
      </c>
      <c r="C12" s="21" t="s">
        <v>109</v>
      </c>
      <c r="D12" s="24">
        <v>387170</v>
      </c>
      <c r="E12" s="22">
        <v>6788.0580250000003</v>
      </c>
      <c r="F12" s="23">
        <v>3.5868792468277202</v>
      </c>
    </row>
    <row r="13" spans="1:6" x14ac:dyDescent="0.2">
      <c r="A13" s="21" t="s">
        <v>179</v>
      </c>
      <c r="B13" s="21" t="s">
        <v>178</v>
      </c>
      <c r="C13" s="21" t="s">
        <v>109</v>
      </c>
      <c r="D13" s="24">
        <v>402443</v>
      </c>
      <c r="E13" s="22">
        <v>6585.979695</v>
      </c>
      <c r="F13" s="23">
        <v>3.4800989916441201</v>
      </c>
    </row>
    <row r="14" spans="1:6" x14ac:dyDescent="0.2">
      <c r="A14" s="21" t="s">
        <v>135</v>
      </c>
      <c r="B14" s="21" t="s">
        <v>134</v>
      </c>
      <c r="C14" s="21" t="s">
        <v>136</v>
      </c>
      <c r="D14" s="24">
        <v>348840</v>
      </c>
      <c r="E14" s="22">
        <v>6182.3168999999998</v>
      </c>
      <c r="F14" s="23">
        <v>3.2667994445911201</v>
      </c>
    </row>
    <row r="15" spans="1:6" x14ac:dyDescent="0.2">
      <c r="A15" s="21" t="s">
        <v>451</v>
      </c>
      <c r="B15" s="21" t="s">
        <v>450</v>
      </c>
      <c r="C15" s="21" t="s">
        <v>127</v>
      </c>
      <c r="D15" s="24">
        <v>158622</v>
      </c>
      <c r="E15" s="22">
        <v>4758.7393110000003</v>
      </c>
      <c r="F15" s="23">
        <v>2.5145664949864899</v>
      </c>
    </row>
    <row r="16" spans="1:6" x14ac:dyDescent="0.2">
      <c r="A16" s="21" t="s">
        <v>453</v>
      </c>
      <c r="B16" s="21" t="s">
        <v>452</v>
      </c>
      <c r="C16" s="21" t="s">
        <v>109</v>
      </c>
      <c r="D16" s="24">
        <v>631875</v>
      </c>
      <c r="E16" s="22">
        <v>4661.0259379999998</v>
      </c>
      <c r="F16" s="23">
        <v>2.4629337498831898</v>
      </c>
    </row>
    <row r="17" spans="1:6" x14ac:dyDescent="0.2">
      <c r="A17" s="21" t="s">
        <v>455</v>
      </c>
      <c r="B17" s="21" t="s">
        <v>454</v>
      </c>
      <c r="C17" s="21" t="s">
        <v>109</v>
      </c>
      <c r="D17" s="24">
        <v>592259</v>
      </c>
      <c r="E17" s="22">
        <v>4547.9568609999997</v>
      </c>
      <c r="F17" s="23">
        <v>2.4031868938228</v>
      </c>
    </row>
    <row r="18" spans="1:6" x14ac:dyDescent="0.2">
      <c r="A18" s="21" t="s">
        <v>457</v>
      </c>
      <c r="B18" s="21" t="s">
        <v>456</v>
      </c>
      <c r="C18" s="21" t="s">
        <v>109</v>
      </c>
      <c r="D18" s="24">
        <v>641927</v>
      </c>
      <c r="E18" s="22">
        <v>4304.4414989999996</v>
      </c>
      <c r="F18" s="23">
        <v>2.2745108873678399</v>
      </c>
    </row>
    <row r="19" spans="1:6" x14ac:dyDescent="0.2">
      <c r="A19" s="21" t="s">
        <v>459</v>
      </c>
      <c r="B19" s="21" t="s">
        <v>458</v>
      </c>
      <c r="C19" s="21" t="s">
        <v>109</v>
      </c>
      <c r="D19" s="24">
        <v>51512</v>
      </c>
      <c r="E19" s="22">
        <v>3267.947036</v>
      </c>
      <c r="F19" s="23">
        <v>1.72681661824194</v>
      </c>
    </row>
    <row r="20" spans="1:6" x14ac:dyDescent="0.2">
      <c r="A20" s="21" t="s">
        <v>461</v>
      </c>
      <c r="B20" s="21" t="s">
        <v>460</v>
      </c>
      <c r="C20" s="21" t="s">
        <v>109</v>
      </c>
      <c r="D20" s="24">
        <v>154535</v>
      </c>
      <c r="E20" s="22">
        <v>3233.4903399999998</v>
      </c>
      <c r="F20" s="23">
        <v>1.7086093478648401</v>
      </c>
    </row>
    <row r="21" spans="1:6" x14ac:dyDescent="0.2">
      <c r="A21" s="21" t="s">
        <v>463</v>
      </c>
      <c r="B21" s="21" t="s">
        <v>462</v>
      </c>
      <c r="C21" s="21" t="s">
        <v>127</v>
      </c>
      <c r="D21" s="24">
        <v>37369</v>
      </c>
      <c r="E21" s="22">
        <v>2869.4907720000001</v>
      </c>
      <c r="F21" s="23">
        <v>1.51626825538965</v>
      </c>
    </row>
    <row r="22" spans="1:6" x14ac:dyDescent="0.2">
      <c r="A22" s="21" t="s">
        <v>465</v>
      </c>
      <c r="B22" s="21" t="s">
        <v>464</v>
      </c>
      <c r="C22" s="21" t="s">
        <v>109</v>
      </c>
      <c r="D22" s="24">
        <v>286871</v>
      </c>
      <c r="E22" s="22">
        <v>2664.6012839999999</v>
      </c>
      <c r="F22" s="23">
        <v>1.40800255558365</v>
      </c>
    </row>
    <row r="23" spans="1:6" x14ac:dyDescent="0.2">
      <c r="A23" s="21" t="s">
        <v>467</v>
      </c>
      <c r="B23" s="21" t="s">
        <v>466</v>
      </c>
      <c r="C23" s="21" t="s">
        <v>224</v>
      </c>
      <c r="D23" s="24">
        <v>117565</v>
      </c>
      <c r="E23" s="22">
        <v>2324.5539629999998</v>
      </c>
      <c r="F23" s="23">
        <v>1.22831807525921</v>
      </c>
    </row>
    <row r="24" spans="1:6" x14ac:dyDescent="0.2">
      <c r="A24" s="21" t="s">
        <v>218</v>
      </c>
      <c r="B24" s="21" t="s">
        <v>217</v>
      </c>
      <c r="C24" s="21" t="s">
        <v>109</v>
      </c>
      <c r="D24" s="24">
        <v>224533</v>
      </c>
      <c r="E24" s="22">
        <v>2229.6126899999999</v>
      </c>
      <c r="F24" s="23">
        <v>1.17815013613186</v>
      </c>
    </row>
    <row r="25" spans="1:6" x14ac:dyDescent="0.2">
      <c r="A25" s="21" t="s">
        <v>469</v>
      </c>
      <c r="B25" s="21" t="s">
        <v>468</v>
      </c>
      <c r="C25" s="21" t="s">
        <v>109</v>
      </c>
      <c r="D25" s="24">
        <v>60767</v>
      </c>
      <c r="E25" s="22">
        <v>1886.7849670000001</v>
      </c>
      <c r="F25" s="23">
        <v>0.99699646296980904</v>
      </c>
    </row>
    <row r="26" spans="1:6" x14ac:dyDescent="0.2">
      <c r="A26" s="21" t="s">
        <v>471</v>
      </c>
      <c r="B26" s="21" t="s">
        <v>470</v>
      </c>
      <c r="C26" s="21" t="s">
        <v>109</v>
      </c>
      <c r="D26" s="24">
        <v>749202</v>
      </c>
      <c r="E26" s="22">
        <v>1642.850146</v>
      </c>
      <c r="F26" s="23">
        <v>0.86809881009160905</v>
      </c>
    </row>
    <row r="27" spans="1:6" x14ac:dyDescent="0.2">
      <c r="A27" s="21" t="s">
        <v>473</v>
      </c>
      <c r="B27" s="21" t="s">
        <v>472</v>
      </c>
      <c r="C27" s="21" t="s">
        <v>136</v>
      </c>
      <c r="D27" s="24">
        <v>257334</v>
      </c>
      <c r="E27" s="22">
        <v>1600.360146</v>
      </c>
      <c r="F27" s="23">
        <v>0.84564665976578501</v>
      </c>
    </row>
    <row r="28" spans="1:6" x14ac:dyDescent="0.2">
      <c r="A28" s="21" t="s">
        <v>475</v>
      </c>
      <c r="B28" s="21" t="s">
        <v>474</v>
      </c>
      <c r="C28" s="21" t="s">
        <v>127</v>
      </c>
      <c r="D28" s="24">
        <v>69040</v>
      </c>
      <c r="E28" s="22">
        <v>864.41531999999995</v>
      </c>
      <c r="F28" s="23">
        <v>0.45676589099986997</v>
      </c>
    </row>
    <row r="29" spans="1:6" x14ac:dyDescent="0.2">
      <c r="A29" s="21" t="s">
        <v>477</v>
      </c>
      <c r="B29" s="21" t="s">
        <v>476</v>
      </c>
      <c r="C29" s="21" t="s">
        <v>109</v>
      </c>
      <c r="D29" s="24">
        <v>11412</v>
      </c>
      <c r="E29" s="22">
        <v>590.09740199999999</v>
      </c>
      <c r="F29" s="23">
        <v>0.31181349909582701</v>
      </c>
    </row>
    <row r="30" spans="1:6" x14ac:dyDescent="0.2">
      <c r="A30" s="21" t="s">
        <v>479</v>
      </c>
      <c r="B30" s="21" t="s">
        <v>478</v>
      </c>
      <c r="C30" s="21" t="s">
        <v>185</v>
      </c>
      <c r="D30" s="24">
        <v>561588</v>
      </c>
      <c r="E30" s="22">
        <v>521.43445799999995</v>
      </c>
      <c r="F30" s="23">
        <v>0.27553129762485501</v>
      </c>
    </row>
    <row r="31" spans="1:6" x14ac:dyDescent="0.2">
      <c r="A31" s="21" t="s">
        <v>223</v>
      </c>
      <c r="B31" s="21" t="s">
        <v>222</v>
      </c>
      <c r="C31" s="21" t="s">
        <v>224</v>
      </c>
      <c r="D31" s="24">
        <v>22193</v>
      </c>
      <c r="E31" s="22">
        <v>362.10098799999997</v>
      </c>
      <c r="F31" s="23">
        <v>0.191337863396213</v>
      </c>
    </row>
    <row r="32" spans="1:6" x14ac:dyDescent="0.2">
      <c r="A32" s="21" t="s">
        <v>481</v>
      </c>
      <c r="B32" s="21" t="s">
        <v>480</v>
      </c>
      <c r="C32" s="21" t="s">
        <v>109</v>
      </c>
      <c r="D32" s="24">
        <v>63629</v>
      </c>
      <c r="E32" s="22">
        <v>77.881895999999998</v>
      </c>
      <c r="F32" s="23">
        <v>4.1153589942389303E-2</v>
      </c>
    </row>
    <row r="33" spans="1:9" ht="10.5" x14ac:dyDescent="0.25">
      <c r="A33" s="20" t="s">
        <v>29</v>
      </c>
      <c r="B33" s="20"/>
      <c r="C33" s="20"/>
      <c r="D33" s="20"/>
      <c r="E33" s="25">
        <f>SUM(E7:E32)</f>
        <v>171994.91095600007</v>
      </c>
      <c r="F33" s="26">
        <f>SUM(F7:F32)</f>
        <v>90.883869052969516</v>
      </c>
      <c r="G33" s="14"/>
      <c r="H33" s="14"/>
      <c r="I33" s="14"/>
    </row>
    <row r="34" spans="1:9" x14ac:dyDescent="0.2">
      <c r="A34" s="21"/>
      <c r="B34" s="21"/>
      <c r="C34" s="21"/>
      <c r="D34" s="21"/>
      <c r="E34" s="22"/>
      <c r="F34" s="23"/>
    </row>
    <row r="35" spans="1:9" ht="10.5" x14ac:dyDescent="0.25">
      <c r="A35" s="20" t="s">
        <v>416</v>
      </c>
      <c r="B35" s="21"/>
      <c r="C35" s="21"/>
      <c r="D35" s="21"/>
      <c r="E35" s="22"/>
      <c r="F35" s="23"/>
    </row>
    <row r="36" spans="1:9" x14ac:dyDescent="0.2">
      <c r="A36" s="21" t="s">
        <v>483</v>
      </c>
      <c r="B36" s="21" t="s">
        <v>482</v>
      </c>
      <c r="C36" s="21" t="s">
        <v>109</v>
      </c>
      <c r="D36" s="24">
        <v>2229</v>
      </c>
      <c r="E36" s="22">
        <v>974.61296660000005</v>
      </c>
      <c r="F36" s="23">
        <v>0.51499545388561097</v>
      </c>
    </row>
    <row r="37" spans="1:9" x14ac:dyDescent="0.2">
      <c r="A37" s="21" t="s">
        <v>485</v>
      </c>
      <c r="B37" s="21" t="s">
        <v>484</v>
      </c>
      <c r="C37" s="21" t="s">
        <v>419</v>
      </c>
      <c r="D37" s="24">
        <v>4766</v>
      </c>
      <c r="E37" s="22">
        <v>915.40984979999996</v>
      </c>
      <c r="F37" s="23">
        <v>0.48371192180392503</v>
      </c>
    </row>
    <row r="38" spans="1:9" x14ac:dyDescent="0.2">
      <c r="A38" s="21" t="s">
        <v>435</v>
      </c>
      <c r="B38" s="21" t="s">
        <v>434</v>
      </c>
      <c r="C38" s="21" t="s">
        <v>224</v>
      </c>
      <c r="D38" s="24">
        <v>13736</v>
      </c>
      <c r="E38" s="22">
        <v>895.9802608</v>
      </c>
      <c r="F38" s="23">
        <v>0.47344512837024699</v>
      </c>
    </row>
    <row r="39" spans="1:9" x14ac:dyDescent="0.2">
      <c r="A39" s="21" t="s">
        <v>487</v>
      </c>
      <c r="B39" s="21" t="s">
        <v>486</v>
      </c>
      <c r="C39" s="21" t="s">
        <v>109</v>
      </c>
      <c r="D39" s="24">
        <v>2530</v>
      </c>
      <c r="E39" s="22">
        <v>885.17353070000001</v>
      </c>
      <c r="F39" s="23">
        <v>0.467734741720781</v>
      </c>
    </row>
    <row r="40" spans="1:9" x14ac:dyDescent="0.2">
      <c r="A40" s="21" t="s">
        <v>489</v>
      </c>
      <c r="B40" s="21" t="s">
        <v>488</v>
      </c>
      <c r="C40" s="21" t="s">
        <v>127</v>
      </c>
      <c r="D40" s="24">
        <v>5661</v>
      </c>
      <c r="E40" s="22">
        <v>847.53459829999997</v>
      </c>
      <c r="F40" s="23">
        <v>0.44784594510161702</v>
      </c>
    </row>
    <row r="41" spans="1:9" x14ac:dyDescent="0.2">
      <c r="A41" s="21" t="s">
        <v>491</v>
      </c>
      <c r="B41" s="21" t="s">
        <v>490</v>
      </c>
      <c r="C41" s="21" t="s">
        <v>109</v>
      </c>
      <c r="D41" s="24">
        <v>6171</v>
      </c>
      <c r="E41" s="22">
        <v>845.63022799999999</v>
      </c>
      <c r="F41" s="23">
        <v>0.44683965636893602</v>
      </c>
    </row>
    <row r="42" spans="1:9" ht="10.5" x14ac:dyDescent="0.25">
      <c r="A42" s="20" t="s">
        <v>29</v>
      </c>
      <c r="B42" s="20"/>
      <c r="C42" s="20"/>
      <c r="D42" s="20"/>
      <c r="E42" s="25">
        <f>SUM(E35:E41)</f>
        <v>5364.3414341999996</v>
      </c>
      <c r="F42" s="26">
        <f>SUM(F35:F41)</f>
        <v>2.8345728472511169</v>
      </c>
      <c r="G42" s="14"/>
      <c r="H42" s="14"/>
      <c r="I42" s="14"/>
    </row>
    <row r="43" spans="1:9" x14ac:dyDescent="0.2">
      <c r="A43" s="21"/>
      <c r="B43" s="21"/>
      <c r="C43" s="21"/>
      <c r="D43" s="21"/>
      <c r="E43" s="22"/>
      <c r="F43" s="23"/>
    </row>
    <row r="44" spans="1:9" ht="10.5" x14ac:dyDescent="0.25">
      <c r="A44" s="20" t="s">
        <v>446</v>
      </c>
      <c r="B44" s="21"/>
      <c r="C44" s="21"/>
      <c r="D44" s="21"/>
      <c r="E44" s="22"/>
      <c r="F44" s="23"/>
    </row>
    <row r="45" spans="1:9" x14ac:dyDescent="0.2">
      <c r="A45" s="21" t="s">
        <v>493</v>
      </c>
      <c r="B45" s="21" t="s">
        <v>492</v>
      </c>
      <c r="C45" s="21" t="s">
        <v>449</v>
      </c>
      <c r="D45" s="24">
        <v>95810.123999999996</v>
      </c>
      <c r="E45" s="22">
        <v>5566.5056050000003</v>
      </c>
      <c r="F45" s="23">
        <v>2.9413984615908899</v>
      </c>
    </row>
    <row r="46" spans="1:9" ht="10.5" x14ac:dyDescent="0.25">
      <c r="A46" s="20" t="s">
        <v>29</v>
      </c>
      <c r="B46" s="20"/>
      <c r="C46" s="20"/>
      <c r="D46" s="20"/>
      <c r="E46" s="25">
        <f>SUM(E45:E45)</f>
        <v>5566.5056050000003</v>
      </c>
      <c r="F46" s="26">
        <f>SUM(F45:F45)</f>
        <v>2.9413984615908899</v>
      </c>
      <c r="G46" s="14"/>
      <c r="H46" s="14"/>
      <c r="I46" s="14"/>
    </row>
    <row r="47" spans="1:9" x14ac:dyDescent="0.2">
      <c r="A47" s="21"/>
      <c r="B47" s="21"/>
      <c r="C47" s="21"/>
      <c r="D47" s="21"/>
      <c r="E47" s="22"/>
      <c r="F47" s="23"/>
    </row>
    <row r="48" spans="1:9" ht="10.5" x14ac:dyDescent="0.25">
      <c r="A48" s="20" t="s">
        <v>33</v>
      </c>
      <c r="B48" s="20"/>
      <c r="C48" s="20"/>
      <c r="D48" s="20"/>
      <c r="E48" s="25">
        <f>E33+E42+E46</f>
        <v>182925.75799520008</v>
      </c>
      <c r="F48" s="26">
        <f>F33+F42+F46</f>
        <v>96.659840361811519</v>
      </c>
      <c r="G48" s="14"/>
      <c r="H48" s="14"/>
      <c r="I48" s="14"/>
    </row>
    <row r="49" spans="1:9" ht="10.5" x14ac:dyDescent="0.25">
      <c r="A49" s="20"/>
      <c r="B49" s="20"/>
      <c r="C49" s="20"/>
      <c r="D49" s="20"/>
      <c r="E49" s="25"/>
      <c r="F49" s="26"/>
      <c r="G49" s="14"/>
      <c r="H49" s="14"/>
      <c r="I49" s="14"/>
    </row>
    <row r="50" spans="1:9" ht="10.5" x14ac:dyDescent="0.25">
      <c r="A50" s="20" t="s">
        <v>35</v>
      </c>
      <c r="B50" s="20"/>
      <c r="C50" s="20"/>
      <c r="D50" s="20"/>
      <c r="E50" s="25">
        <f>E52-(E33+E42+E46)</f>
        <v>6321.1487971999159</v>
      </c>
      <c r="F50" s="26">
        <f>F52-(F33+F42+F46)</f>
        <v>3.3401596381884815</v>
      </c>
      <c r="G50" s="14"/>
      <c r="H50" s="14"/>
      <c r="I50" s="14"/>
    </row>
    <row r="51" spans="1:9" ht="10.5" x14ac:dyDescent="0.25">
      <c r="A51" s="20"/>
      <c r="B51" s="20"/>
      <c r="C51" s="20"/>
      <c r="D51" s="20"/>
      <c r="E51" s="25"/>
      <c r="F51" s="26"/>
      <c r="G51" s="14"/>
      <c r="H51" s="14"/>
      <c r="I51" s="14"/>
    </row>
    <row r="52" spans="1:9" ht="10.5" x14ac:dyDescent="0.25">
      <c r="A52" s="27" t="s">
        <v>34</v>
      </c>
      <c r="B52" s="27"/>
      <c r="C52" s="27"/>
      <c r="D52" s="27"/>
      <c r="E52" s="28">
        <v>189246.9067924</v>
      </c>
      <c r="F52" s="29">
        <v>100</v>
      </c>
      <c r="G52" s="14"/>
      <c r="H52" s="14"/>
      <c r="I52" s="14"/>
    </row>
    <row r="54" spans="1:9" ht="10.5" x14ac:dyDescent="0.25">
      <c r="A54" s="14" t="s">
        <v>38</v>
      </c>
    </row>
    <row r="55" spans="1:9" ht="10.5" x14ac:dyDescent="0.25">
      <c r="A55" s="14" t="s">
        <v>39</v>
      </c>
    </row>
    <row r="56" spans="1:9" ht="10.5" x14ac:dyDescent="0.25">
      <c r="A56" s="14" t="s">
        <v>40</v>
      </c>
      <c r="B56" s="14"/>
      <c r="C56" s="30" t="s">
        <v>42</v>
      </c>
      <c r="D56" s="14" t="s">
        <v>41</v>
      </c>
    </row>
    <row r="57" spans="1:9" x14ac:dyDescent="0.2">
      <c r="A57" s="7" t="s">
        <v>43</v>
      </c>
      <c r="C57" s="31">
        <v>461.29640000000001</v>
      </c>
      <c r="D57" s="31">
        <v>552.08389999999997</v>
      </c>
    </row>
    <row r="58" spans="1:9" x14ac:dyDescent="0.2">
      <c r="A58" s="7" t="s">
        <v>44</v>
      </c>
      <c r="C58" s="31">
        <v>47.284700000000001</v>
      </c>
      <c r="D58" s="31">
        <v>56.590699999999998</v>
      </c>
    </row>
    <row r="59" spans="1:9" x14ac:dyDescent="0.2">
      <c r="A59" s="7" t="s">
        <v>45</v>
      </c>
      <c r="C59" s="31">
        <v>500.6576</v>
      </c>
      <c r="D59" s="31">
        <v>602.26570000000004</v>
      </c>
    </row>
    <row r="60" spans="1:9" x14ac:dyDescent="0.2">
      <c r="A60" s="7" t="s">
        <v>46</v>
      </c>
      <c r="C60" s="31">
        <v>52.140900000000002</v>
      </c>
      <c r="D60" s="31">
        <v>62.718699999999998</v>
      </c>
    </row>
    <row r="62" spans="1:9" x14ac:dyDescent="0.2">
      <c r="A62" s="7" t="s">
        <v>47</v>
      </c>
    </row>
    <row r="64" spans="1:9" ht="10.5" x14ac:dyDescent="0.25">
      <c r="A64" s="14" t="s">
        <v>48</v>
      </c>
      <c r="D64" s="30" t="s">
        <v>49</v>
      </c>
    </row>
    <row r="66" spans="1:4" ht="10.5" x14ac:dyDescent="0.25">
      <c r="A66" s="14" t="s">
        <v>347</v>
      </c>
      <c r="D66" s="51">
        <v>0.58689999999999998</v>
      </c>
    </row>
    <row r="68" spans="1:4" ht="10.5" x14ac:dyDescent="0.25">
      <c r="A68" s="84" t="s">
        <v>51</v>
      </c>
      <c r="B68" s="84"/>
      <c r="C68" s="84"/>
      <c r="D68" s="30" t="s">
        <v>49</v>
      </c>
    </row>
    <row r="70" spans="1:4" ht="10.5" x14ac:dyDescent="0.25">
      <c r="A70" s="14" t="s">
        <v>856</v>
      </c>
    </row>
    <row r="71" spans="1:4" ht="10.5" x14ac:dyDescent="0.25">
      <c r="A71" s="14"/>
    </row>
    <row r="72" spans="1:4" ht="10.5" x14ac:dyDescent="0.25">
      <c r="A72" s="61" t="s">
        <v>868</v>
      </c>
    </row>
    <row r="73" spans="1:4" x14ac:dyDescent="0.2">
      <c r="A73" s="62"/>
    </row>
    <row r="74" spans="1:4" x14ac:dyDescent="0.2">
      <c r="A74" s="63"/>
    </row>
    <row r="75" spans="1:4" x14ac:dyDescent="0.2">
      <c r="A75" s="63"/>
    </row>
    <row r="76" spans="1:4" x14ac:dyDescent="0.2">
      <c r="A76" s="63"/>
    </row>
    <row r="77" spans="1:4" x14ac:dyDescent="0.2">
      <c r="A77" s="63"/>
    </row>
    <row r="78" spans="1:4" x14ac:dyDescent="0.2">
      <c r="A78" s="63"/>
    </row>
    <row r="79" spans="1:4" x14ac:dyDescent="0.2">
      <c r="A79" s="63"/>
    </row>
    <row r="80" spans="1:4" x14ac:dyDescent="0.2">
      <c r="A80" s="63"/>
    </row>
    <row r="81" spans="1:1" x14ac:dyDescent="0.2">
      <c r="A81" s="63"/>
    </row>
    <row r="82" spans="1:1" x14ac:dyDescent="0.2">
      <c r="A82" s="63"/>
    </row>
    <row r="83" spans="1:1" x14ac:dyDescent="0.2">
      <c r="A83" s="63"/>
    </row>
    <row r="84" spans="1:1" x14ac:dyDescent="0.2">
      <c r="A84" s="63"/>
    </row>
    <row r="85" spans="1:1" x14ac:dyDescent="0.2">
      <c r="A85" s="63"/>
    </row>
    <row r="86" spans="1:1" ht="10.5" x14ac:dyDescent="0.25">
      <c r="A86" s="61" t="s">
        <v>877</v>
      </c>
    </row>
    <row r="87" spans="1:1" x14ac:dyDescent="0.2">
      <c r="A87" s="63"/>
    </row>
    <row r="88" spans="1:1" ht="10.5" x14ac:dyDescent="0.25">
      <c r="A88" s="61" t="s">
        <v>869</v>
      </c>
    </row>
    <row r="89" spans="1:1" x14ac:dyDescent="0.2">
      <c r="A89" s="63"/>
    </row>
    <row r="90" spans="1:1" x14ac:dyDescent="0.2">
      <c r="A90" s="63"/>
    </row>
    <row r="91" spans="1:1" x14ac:dyDescent="0.2">
      <c r="A91" s="63"/>
    </row>
    <row r="92" spans="1:1" x14ac:dyDescent="0.2">
      <c r="A92" s="63"/>
    </row>
    <row r="93" spans="1:1" x14ac:dyDescent="0.2">
      <c r="A93" s="63"/>
    </row>
    <row r="94" spans="1:1" x14ac:dyDescent="0.2">
      <c r="A94" s="63"/>
    </row>
    <row r="95" spans="1:1" x14ac:dyDescent="0.2">
      <c r="A95" s="63"/>
    </row>
    <row r="96" spans="1:1" x14ac:dyDescent="0.2">
      <c r="A96" s="63"/>
    </row>
    <row r="97" spans="1:1" x14ac:dyDescent="0.2">
      <c r="A97" s="63"/>
    </row>
    <row r="98" spans="1:1" x14ac:dyDescent="0.2">
      <c r="A98" s="63"/>
    </row>
    <row r="99" spans="1:1" x14ac:dyDescent="0.2">
      <c r="A99" s="63"/>
    </row>
    <row r="100" spans="1:1" x14ac:dyDescent="0.2">
      <c r="A100" s="63"/>
    </row>
    <row r="103" spans="1:1" x14ac:dyDescent="0.2">
      <c r="A103" s="7" t="s">
        <v>867</v>
      </c>
    </row>
  </sheetData>
  <mergeCells count="2">
    <mergeCell ref="A1:F1"/>
    <mergeCell ref="A68:C68"/>
  </mergeCells>
  <conditionalFormatting sqref="F2:F3">
    <cfRule type="cellIs" dxfId="59" priority="3" stopIfTrue="1" operator="between">
      <formula>0.009</formula>
      <formula>-0.009</formula>
    </cfRule>
  </conditionalFormatting>
  <conditionalFormatting sqref="F5:F102">
    <cfRule type="cellIs" dxfId="58" priority="1" stopIfTrue="1" operator="between">
      <formula>0.009</formula>
      <formula>-0.009</formula>
    </cfRule>
  </conditionalFormatting>
  <conditionalFormatting sqref="F203:F205">
    <cfRule type="cellIs" dxfId="57"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260"/>
  <sheetViews>
    <sheetView workbookViewId="0">
      <selection sqref="A1:F1"/>
    </sheetView>
  </sheetViews>
  <sheetFormatPr defaultColWidth="9.08984375" defaultRowHeight="10" x14ac:dyDescent="0.2"/>
  <cols>
    <col min="1" max="1" width="38.6328125" style="7" bestFit="1" customWidth="1"/>
    <col min="2" max="2" width="42.90625" style="7" bestFit="1" customWidth="1"/>
    <col min="3" max="3" width="25.54296875" style="7" bestFit="1" customWidth="1"/>
    <col min="4" max="4" width="15.54296875" style="7" bestFit="1" customWidth="1"/>
    <col min="5" max="5" width="32.90625" style="10" customWidth="1"/>
    <col min="6" max="6" width="13.54296875" style="11" bestFit="1" customWidth="1"/>
    <col min="7" max="16384" width="9.08984375" style="7"/>
  </cols>
  <sheetData>
    <row r="1" spans="1:7" s="1" customFormat="1" ht="14" x14ac:dyDescent="0.25">
      <c r="A1" s="80" t="s">
        <v>14</v>
      </c>
      <c r="B1" s="81"/>
      <c r="C1" s="81"/>
      <c r="D1" s="81"/>
      <c r="E1" s="81"/>
      <c r="F1" s="81"/>
    </row>
    <row r="2" spans="1:7" s="1" customFormat="1" ht="11.5" x14ac:dyDescent="0.25">
      <c r="E2" s="5"/>
      <c r="F2" s="9"/>
    </row>
    <row r="3" spans="1:7" s="1" customFormat="1" ht="11.5" x14ac:dyDescent="0.25">
      <c r="A3" s="8" t="s">
        <v>7</v>
      </c>
      <c r="B3" s="2"/>
      <c r="C3" s="3"/>
      <c r="D3" s="3"/>
      <c r="E3" s="4"/>
      <c r="F3" s="9"/>
    </row>
    <row r="4" spans="1:7" s="1" customFormat="1" ht="26.25" customHeight="1" x14ac:dyDescent="0.25">
      <c r="A4" s="6" t="s">
        <v>2</v>
      </c>
      <c r="B4" s="6" t="s">
        <v>0</v>
      </c>
      <c r="C4" s="13" t="s">
        <v>4</v>
      </c>
      <c r="D4" s="13" t="s">
        <v>1</v>
      </c>
      <c r="E4" s="52" t="s">
        <v>6</v>
      </c>
      <c r="F4" s="12" t="s">
        <v>3</v>
      </c>
      <c r="G4" s="12" t="s">
        <v>5</v>
      </c>
    </row>
    <row r="5" spans="1:7" ht="10.5" x14ac:dyDescent="0.25">
      <c r="A5" s="16" t="s">
        <v>101</v>
      </c>
      <c r="B5" s="17"/>
      <c r="C5" s="17"/>
      <c r="D5" s="17"/>
      <c r="E5" s="18"/>
      <c r="F5" s="19"/>
      <c r="G5" s="18"/>
    </row>
    <row r="6" spans="1:7" ht="10.5" x14ac:dyDescent="0.25">
      <c r="A6" s="20" t="s">
        <v>25</v>
      </c>
      <c r="B6" s="21"/>
      <c r="C6" s="21"/>
      <c r="D6" s="21"/>
      <c r="E6" s="22"/>
      <c r="F6" s="23"/>
      <c r="G6" s="22"/>
    </row>
    <row r="7" spans="1:7" x14ac:dyDescent="0.2">
      <c r="A7" s="21" t="s">
        <v>495</v>
      </c>
      <c r="B7" s="21" t="s">
        <v>494</v>
      </c>
      <c r="C7" s="21" t="s">
        <v>205</v>
      </c>
      <c r="D7" s="24">
        <v>3868691</v>
      </c>
      <c r="E7" s="22">
        <v>46600.317439999999</v>
      </c>
      <c r="F7" s="23">
        <v>3.2308982606643899</v>
      </c>
      <c r="G7" s="22"/>
    </row>
    <row r="8" spans="1:7" x14ac:dyDescent="0.2">
      <c r="A8" s="21" t="s">
        <v>497</v>
      </c>
      <c r="B8" s="21" t="s">
        <v>496</v>
      </c>
      <c r="C8" s="21" t="s">
        <v>139</v>
      </c>
      <c r="D8" s="24">
        <v>6963469</v>
      </c>
      <c r="E8" s="22">
        <v>42839.261290000002</v>
      </c>
      <c r="F8" s="23">
        <v>2.9701363079386001</v>
      </c>
      <c r="G8" s="22"/>
    </row>
    <row r="9" spans="1:7" x14ac:dyDescent="0.2">
      <c r="A9" s="21" t="s">
        <v>499</v>
      </c>
      <c r="B9" s="21" t="s">
        <v>498</v>
      </c>
      <c r="C9" s="21" t="s">
        <v>221</v>
      </c>
      <c r="D9" s="24">
        <v>1387967</v>
      </c>
      <c r="E9" s="22">
        <v>40404.413350000003</v>
      </c>
      <c r="F9" s="23">
        <v>2.8013231666020202</v>
      </c>
      <c r="G9" s="22"/>
    </row>
    <row r="10" spans="1:7" x14ac:dyDescent="0.2">
      <c r="A10" s="21" t="s">
        <v>501</v>
      </c>
      <c r="B10" s="21" t="s">
        <v>500</v>
      </c>
      <c r="C10" s="21" t="s">
        <v>104</v>
      </c>
      <c r="D10" s="24">
        <v>48064081</v>
      </c>
      <c r="E10" s="22">
        <v>39080.904260000003</v>
      </c>
      <c r="F10" s="23">
        <v>2.7095614908932601</v>
      </c>
      <c r="G10" s="22"/>
    </row>
    <row r="11" spans="1:7" x14ac:dyDescent="0.2">
      <c r="A11" s="21" t="s">
        <v>503</v>
      </c>
      <c r="B11" s="21" t="s">
        <v>502</v>
      </c>
      <c r="C11" s="21" t="s">
        <v>142</v>
      </c>
      <c r="D11" s="24">
        <v>8473781</v>
      </c>
      <c r="E11" s="22">
        <v>34462.867330000001</v>
      </c>
      <c r="F11" s="23">
        <v>2.3893832538236999</v>
      </c>
      <c r="G11" s="22"/>
    </row>
    <row r="12" spans="1:7" x14ac:dyDescent="0.2">
      <c r="A12" s="21" t="s">
        <v>505</v>
      </c>
      <c r="B12" s="21" t="s">
        <v>504</v>
      </c>
      <c r="C12" s="21" t="s">
        <v>104</v>
      </c>
      <c r="D12" s="24">
        <v>15398917</v>
      </c>
      <c r="E12" s="22">
        <v>34219.473360000004</v>
      </c>
      <c r="F12" s="23">
        <v>2.3725082367094599</v>
      </c>
      <c r="G12" s="22"/>
    </row>
    <row r="13" spans="1:7" x14ac:dyDescent="0.2">
      <c r="A13" s="21" t="s">
        <v>138</v>
      </c>
      <c r="B13" s="21" t="s">
        <v>137</v>
      </c>
      <c r="C13" s="21" t="s">
        <v>139</v>
      </c>
      <c r="D13" s="24">
        <v>6900000</v>
      </c>
      <c r="E13" s="22">
        <v>32916.449999999997</v>
      </c>
      <c r="F13" s="23">
        <v>2.2821668798539099</v>
      </c>
      <c r="G13" s="22"/>
    </row>
    <row r="14" spans="1:7" x14ac:dyDescent="0.2">
      <c r="A14" s="21" t="s">
        <v>507</v>
      </c>
      <c r="B14" s="21" t="s">
        <v>506</v>
      </c>
      <c r="C14" s="21" t="s">
        <v>151</v>
      </c>
      <c r="D14" s="24">
        <v>1448723</v>
      </c>
      <c r="E14" s="22">
        <v>28305.149969999999</v>
      </c>
      <c r="F14" s="23">
        <v>1.96245572626549</v>
      </c>
      <c r="G14" s="22"/>
    </row>
    <row r="15" spans="1:7" x14ac:dyDescent="0.2">
      <c r="A15" s="21" t="s">
        <v>158</v>
      </c>
      <c r="B15" s="21" t="s">
        <v>157</v>
      </c>
      <c r="C15" s="21" t="s">
        <v>159</v>
      </c>
      <c r="D15" s="24">
        <v>2108245</v>
      </c>
      <c r="E15" s="22">
        <v>28131.367160000002</v>
      </c>
      <c r="F15" s="23">
        <v>1.9504069976428799</v>
      </c>
      <c r="G15" s="22"/>
    </row>
    <row r="16" spans="1:7" x14ac:dyDescent="0.2">
      <c r="A16" s="21" t="s">
        <v>187</v>
      </c>
      <c r="B16" s="21" t="s">
        <v>186</v>
      </c>
      <c r="C16" s="21" t="s">
        <v>188</v>
      </c>
      <c r="D16" s="24">
        <v>1819819</v>
      </c>
      <c r="E16" s="22">
        <v>27683.99654</v>
      </c>
      <c r="F16" s="23">
        <v>1.9193898493178401</v>
      </c>
      <c r="G16" s="22"/>
    </row>
    <row r="17" spans="1:7" x14ac:dyDescent="0.2">
      <c r="A17" s="21" t="s">
        <v>509</v>
      </c>
      <c r="B17" s="21" t="s">
        <v>508</v>
      </c>
      <c r="C17" s="21" t="s">
        <v>139</v>
      </c>
      <c r="D17" s="24">
        <v>1605632</v>
      </c>
      <c r="E17" s="22">
        <v>27358.363649999999</v>
      </c>
      <c r="F17" s="23">
        <v>1.89681303448668</v>
      </c>
      <c r="G17" s="22"/>
    </row>
    <row r="18" spans="1:7" x14ac:dyDescent="0.2">
      <c r="A18" s="21" t="s">
        <v>328</v>
      </c>
      <c r="B18" s="21" t="s">
        <v>327</v>
      </c>
      <c r="C18" s="21" t="s">
        <v>329</v>
      </c>
      <c r="D18" s="24">
        <v>2452684</v>
      </c>
      <c r="E18" s="22">
        <v>26317.299319999998</v>
      </c>
      <c r="F18" s="23">
        <v>1.82463384949792</v>
      </c>
      <c r="G18" s="22"/>
    </row>
    <row r="19" spans="1:7" x14ac:dyDescent="0.2">
      <c r="A19" s="21" t="s">
        <v>174</v>
      </c>
      <c r="B19" s="21" t="s">
        <v>173</v>
      </c>
      <c r="C19" s="21" t="s">
        <v>151</v>
      </c>
      <c r="D19" s="24">
        <v>1866828</v>
      </c>
      <c r="E19" s="22">
        <v>25915.3063</v>
      </c>
      <c r="F19" s="23">
        <v>1.79676282585544</v>
      </c>
      <c r="G19" s="22"/>
    </row>
    <row r="20" spans="1:7" x14ac:dyDescent="0.2">
      <c r="A20" s="21" t="s">
        <v>511</v>
      </c>
      <c r="B20" s="21" t="s">
        <v>510</v>
      </c>
      <c r="C20" s="21" t="s">
        <v>159</v>
      </c>
      <c r="D20" s="24">
        <v>1612883</v>
      </c>
      <c r="E20" s="22">
        <v>24593.239979999998</v>
      </c>
      <c r="F20" s="23">
        <v>1.7051011804327301</v>
      </c>
      <c r="G20" s="22"/>
    </row>
    <row r="21" spans="1:7" x14ac:dyDescent="0.2">
      <c r="A21" s="21" t="s">
        <v>513</v>
      </c>
      <c r="B21" s="21" t="s">
        <v>512</v>
      </c>
      <c r="C21" s="21" t="s">
        <v>109</v>
      </c>
      <c r="D21" s="24">
        <v>1272610</v>
      </c>
      <c r="E21" s="22">
        <v>23099.780419999999</v>
      </c>
      <c r="F21" s="23">
        <v>1.6015564803136999</v>
      </c>
      <c r="G21" s="22"/>
    </row>
    <row r="22" spans="1:7" x14ac:dyDescent="0.2">
      <c r="A22" s="21" t="s">
        <v>455</v>
      </c>
      <c r="B22" s="21" t="s">
        <v>454</v>
      </c>
      <c r="C22" s="21" t="s">
        <v>109</v>
      </c>
      <c r="D22" s="24">
        <v>2962700</v>
      </c>
      <c r="E22" s="22">
        <v>22750.5733</v>
      </c>
      <c r="F22" s="23">
        <v>1.57734521441251</v>
      </c>
      <c r="G22" s="22"/>
    </row>
    <row r="23" spans="1:7" x14ac:dyDescent="0.2">
      <c r="A23" s="21" t="s">
        <v>361</v>
      </c>
      <c r="B23" s="21" t="s">
        <v>360</v>
      </c>
      <c r="C23" s="21" t="s">
        <v>362</v>
      </c>
      <c r="D23" s="24">
        <v>2750000</v>
      </c>
      <c r="E23" s="22">
        <v>22363</v>
      </c>
      <c r="F23" s="23">
        <v>1.5504739403603001</v>
      </c>
      <c r="G23" s="22"/>
    </row>
    <row r="24" spans="1:7" x14ac:dyDescent="0.2">
      <c r="A24" s="21" t="s">
        <v>106</v>
      </c>
      <c r="B24" s="21" t="s">
        <v>105</v>
      </c>
      <c r="C24" s="21" t="s">
        <v>104</v>
      </c>
      <c r="D24" s="24">
        <v>1759945</v>
      </c>
      <c r="E24" s="22">
        <v>21633.24394</v>
      </c>
      <c r="F24" s="23">
        <v>1.49987841409594</v>
      </c>
      <c r="G24" s="22"/>
    </row>
    <row r="25" spans="1:7" x14ac:dyDescent="0.2">
      <c r="A25" s="21" t="s">
        <v>515</v>
      </c>
      <c r="B25" s="21" t="s">
        <v>514</v>
      </c>
      <c r="C25" s="21" t="s">
        <v>145</v>
      </c>
      <c r="D25" s="24">
        <v>2860279</v>
      </c>
      <c r="E25" s="22">
        <v>20602.589639999998</v>
      </c>
      <c r="F25" s="23">
        <v>1.4284209784356801</v>
      </c>
      <c r="G25" s="22"/>
    </row>
    <row r="26" spans="1:7" x14ac:dyDescent="0.2">
      <c r="A26" s="21" t="s">
        <v>517</v>
      </c>
      <c r="B26" s="21" t="s">
        <v>516</v>
      </c>
      <c r="C26" s="21" t="s">
        <v>159</v>
      </c>
      <c r="D26" s="24">
        <v>1393898</v>
      </c>
      <c r="E26" s="22">
        <v>20242.883709999998</v>
      </c>
      <c r="F26" s="23">
        <v>1.4034818079014</v>
      </c>
      <c r="G26" s="22"/>
    </row>
    <row r="27" spans="1:7" x14ac:dyDescent="0.2">
      <c r="A27" s="21" t="s">
        <v>519</v>
      </c>
      <c r="B27" s="21" t="s">
        <v>518</v>
      </c>
      <c r="C27" s="21" t="s">
        <v>205</v>
      </c>
      <c r="D27" s="24">
        <v>1191243</v>
      </c>
      <c r="E27" s="22">
        <v>20129.028590000002</v>
      </c>
      <c r="F27" s="23">
        <v>1.3955879923785901</v>
      </c>
      <c r="G27" s="22"/>
    </row>
    <row r="28" spans="1:7" x14ac:dyDescent="0.2">
      <c r="A28" s="21" t="s">
        <v>521</v>
      </c>
      <c r="B28" s="21" t="s">
        <v>520</v>
      </c>
      <c r="C28" s="21" t="s">
        <v>112</v>
      </c>
      <c r="D28" s="24">
        <v>1195174</v>
      </c>
      <c r="E28" s="22">
        <v>19544.082839999999</v>
      </c>
      <c r="F28" s="23">
        <v>1.35503247022595</v>
      </c>
      <c r="G28" s="22"/>
    </row>
    <row r="29" spans="1:7" x14ac:dyDescent="0.2">
      <c r="A29" s="21" t="s">
        <v>202</v>
      </c>
      <c r="B29" s="21" t="s">
        <v>201</v>
      </c>
      <c r="C29" s="21" t="s">
        <v>154</v>
      </c>
      <c r="D29" s="24">
        <v>14488074</v>
      </c>
      <c r="E29" s="22">
        <v>19482.113109999998</v>
      </c>
      <c r="F29" s="23">
        <v>1.3507359781874899</v>
      </c>
      <c r="G29" s="22"/>
    </row>
    <row r="30" spans="1:7" x14ac:dyDescent="0.2">
      <c r="A30" s="21" t="s">
        <v>218</v>
      </c>
      <c r="B30" s="21" t="s">
        <v>217</v>
      </c>
      <c r="C30" s="21" t="s">
        <v>109</v>
      </c>
      <c r="D30" s="24">
        <v>1956444</v>
      </c>
      <c r="E30" s="22">
        <v>19427.48892</v>
      </c>
      <c r="F30" s="23">
        <v>1.3469487679246299</v>
      </c>
      <c r="G30" s="22"/>
    </row>
    <row r="31" spans="1:7" x14ac:dyDescent="0.2">
      <c r="A31" s="21" t="s">
        <v>523</v>
      </c>
      <c r="B31" s="21" t="s">
        <v>522</v>
      </c>
      <c r="C31" s="21" t="s">
        <v>524</v>
      </c>
      <c r="D31" s="24">
        <v>3516504</v>
      </c>
      <c r="E31" s="22">
        <v>18982.088589999999</v>
      </c>
      <c r="F31" s="23">
        <v>1.3160682239594701</v>
      </c>
      <c r="G31" s="22"/>
    </row>
    <row r="32" spans="1:7" x14ac:dyDescent="0.2">
      <c r="A32" s="21" t="s">
        <v>467</v>
      </c>
      <c r="B32" s="21" t="s">
        <v>466</v>
      </c>
      <c r="C32" s="21" t="s">
        <v>224</v>
      </c>
      <c r="D32" s="24">
        <v>910911</v>
      </c>
      <c r="E32" s="22">
        <v>18010.98775</v>
      </c>
      <c r="F32" s="23">
        <v>1.24873975524409</v>
      </c>
      <c r="G32" s="22"/>
    </row>
    <row r="33" spans="1:7" x14ac:dyDescent="0.2">
      <c r="A33" s="21" t="s">
        <v>526</v>
      </c>
      <c r="B33" s="21" t="s">
        <v>525</v>
      </c>
      <c r="C33" s="21" t="s">
        <v>112</v>
      </c>
      <c r="D33" s="24">
        <v>5297684</v>
      </c>
      <c r="E33" s="22">
        <v>17532.6852</v>
      </c>
      <c r="F33" s="23">
        <v>1.21557803099498</v>
      </c>
      <c r="G33" s="22"/>
    </row>
    <row r="34" spans="1:7" x14ac:dyDescent="0.2">
      <c r="A34" s="21" t="s">
        <v>528</v>
      </c>
      <c r="B34" s="21" t="s">
        <v>527</v>
      </c>
      <c r="C34" s="21" t="s">
        <v>165</v>
      </c>
      <c r="D34" s="24">
        <v>2060963</v>
      </c>
      <c r="E34" s="22">
        <v>17452.234680000001</v>
      </c>
      <c r="F34" s="23">
        <v>1.2100002268207499</v>
      </c>
      <c r="G34" s="22"/>
    </row>
    <row r="35" spans="1:7" x14ac:dyDescent="0.2">
      <c r="A35" s="21" t="s">
        <v>530</v>
      </c>
      <c r="B35" s="21" t="s">
        <v>529</v>
      </c>
      <c r="C35" s="21" t="s">
        <v>188</v>
      </c>
      <c r="D35" s="24">
        <v>3538766</v>
      </c>
      <c r="E35" s="22">
        <v>17442.57761</v>
      </c>
      <c r="F35" s="23">
        <v>1.2093306817965901</v>
      </c>
      <c r="G35" s="22"/>
    </row>
    <row r="36" spans="1:7" x14ac:dyDescent="0.2">
      <c r="A36" s="21" t="s">
        <v>184</v>
      </c>
      <c r="B36" s="21" t="s">
        <v>183</v>
      </c>
      <c r="C36" s="21" t="s">
        <v>185</v>
      </c>
      <c r="D36" s="24">
        <v>553887</v>
      </c>
      <c r="E36" s="22">
        <v>17436.08582</v>
      </c>
      <c r="F36" s="23">
        <v>1.2088805923085399</v>
      </c>
      <c r="G36" s="22"/>
    </row>
    <row r="37" spans="1:7" x14ac:dyDescent="0.2">
      <c r="A37" s="21" t="s">
        <v>532</v>
      </c>
      <c r="B37" s="21" t="s">
        <v>531</v>
      </c>
      <c r="C37" s="21" t="s">
        <v>533</v>
      </c>
      <c r="D37" s="24">
        <v>2674074</v>
      </c>
      <c r="E37" s="22">
        <v>17353.40322</v>
      </c>
      <c r="F37" s="23">
        <v>1.2031480333217599</v>
      </c>
      <c r="G37" s="22"/>
    </row>
    <row r="38" spans="1:7" x14ac:dyDescent="0.2">
      <c r="A38" s="21" t="s">
        <v>172</v>
      </c>
      <c r="B38" s="21" t="s">
        <v>171</v>
      </c>
      <c r="C38" s="21" t="s">
        <v>154</v>
      </c>
      <c r="D38" s="24">
        <v>1025258</v>
      </c>
      <c r="E38" s="22">
        <v>17097.715039999999</v>
      </c>
      <c r="F38" s="23">
        <v>1.1854206327069901</v>
      </c>
      <c r="G38" s="22"/>
    </row>
    <row r="39" spans="1:7" x14ac:dyDescent="0.2">
      <c r="A39" s="21" t="s">
        <v>103</v>
      </c>
      <c r="B39" s="21" t="s">
        <v>102</v>
      </c>
      <c r="C39" s="21" t="s">
        <v>104</v>
      </c>
      <c r="D39" s="24">
        <v>1036125</v>
      </c>
      <c r="E39" s="22">
        <v>16960.330129999998</v>
      </c>
      <c r="F39" s="23">
        <v>1.1758954472330501</v>
      </c>
      <c r="G39" s="22"/>
    </row>
    <row r="40" spans="1:7" x14ac:dyDescent="0.2">
      <c r="A40" s="21" t="s">
        <v>400</v>
      </c>
      <c r="B40" s="21" t="s">
        <v>399</v>
      </c>
      <c r="C40" s="21" t="s">
        <v>133</v>
      </c>
      <c r="D40" s="24">
        <v>8733144</v>
      </c>
      <c r="E40" s="22">
        <v>16945.79262</v>
      </c>
      <c r="F40" s="23">
        <v>1.1748875310137299</v>
      </c>
      <c r="G40" s="22"/>
    </row>
    <row r="41" spans="1:7" x14ac:dyDescent="0.2">
      <c r="A41" s="21" t="s">
        <v>212</v>
      </c>
      <c r="B41" s="21" t="s">
        <v>211</v>
      </c>
      <c r="C41" s="21" t="s">
        <v>142</v>
      </c>
      <c r="D41" s="24">
        <v>790459</v>
      </c>
      <c r="E41" s="22">
        <v>16914.241679999999</v>
      </c>
      <c r="F41" s="23">
        <v>1.17270003782123</v>
      </c>
      <c r="G41" s="22"/>
    </row>
    <row r="42" spans="1:7" x14ac:dyDescent="0.2">
      <c r="A42" s="21" t="s">
        <v>535</v>
      </c>
      <c r="B42" s="21" t="s">
        <v>534</v>
      </c>
      <c r="C42" s="21" t="s">
        <v>427</v>
      </c>
      <c r="D42" s="24">
        <v>1163808</v>
      </c>
      <c r="E42" s="22">
        <v>16570.298299999999</v>
      </c>
      <c r="F42" s="23">
        <v>1.1488537181123599</v>
      </c>
      <c r="G42" s="22"/>
    </row>
    <row r="43" spans="1:7" x14ac:dyDescent="0.2">
      <c r="A43" s="21" t="s">
        <v>228</v>
      </c>
      <c r="B43" s="21" t="s">
        <v>227</v>
      </c>
      <c r="C43" s="21" t="s">
        <v>221</v>
      </c>
      <c r="D43" s="24">
        <v>3214678</v>
      </c>
      <c r="E43" s="22">
        <v>16147.327590000001</v>
      </c>
      <c r="F43" s="23">
        <v>1.1195282669926201</v>
      </c>
      <c r="G43" s="22"/>
    </row>
    <row r="44" spans="1:7" x14ac:dyDescent="0.2">
      <c r="A44" s="21" t="s">
        <v>326</v>
      </c>
      <c r="B44" s="21" t="s">
        <v>325</v>
      </c>
      <c r="C44" s="21" t="s">
        <v>196</v>
      </c>
      <c r="D44" s="24">
        <v>2036808</v>
      </c>
      <c r="E44" s="22">
        <v>16046.991830000001</v>
      </c>
      <c r="F44" s="23">
        <v>1.11257177720296</v>
      </c>
      <c r="G44" s="22"/>
    </row>
    <row r="45" spans="1:7" x14ac:dyDescent="0.2">
      <c r="A45" s="21" t="s">
        <v>410</v>
      </c>
      <c r="B45" s="21" t="s">
        <v>409</v>
      </c>
      <c r="C45" s="21" t="s">
        <v>159</v>
      </c>
      <c r="D45" s="24">
        <v>5096450</v>
      </c>
      <c r="E45" s="22">
        <v>15893.279329999999</v>
      </c>
      <c r="F45" s="23">
        <v>1.1019145654890701</v>
      </c>
      <c r="G45" s="22"/>
    </row>
    <row r="46" spans="1:7" x14ac:dyDescent="0.2">
      <c r="A46" s="21" t="s">
        <v>371</v>
      </c>
      <c r="B46" s="21" t="s">
        <v>370</v>
      </c>
      <c r="C46" s="21" t="s">
        <v>177</v>
      </c>
      <c r="D46" s="24">
        <v>3500000</v>
      </c>
      <c r="E46" s="22">
        <v>15491</v>
      </c>
      <c r="F46" s="23">
        <v>1.07402369137063</v>
      </c>
      <c r="G46" s="22"/>
    </row>
    <row r="47" spans="1:7" x14ac:dyDescent="0.2">
      <c r="A47" s="21" t="s">
        <v>537</v>
      </c>
      <c r="B47" s="21" t="s">
        <v>536</v>
      </c>
      <c r="C47" s="21" t="s">
        <v>191</v>
      </c>
      <c r="D47" s="24">
        <v>952883</v>
      </c>
      <c r="E47" s="22">
        <v>15265.185659999999</v>
      </c>
      <c r="F47" s="23">
        <v>1.0583675070693499</v>
      </c>
      <c r="G47" s="22"/>
    </row>
    <row r="48" spans="1:7" x14ac:dyDescent="0.2">
      <c r="A48" s="21" t="s">
        <v>379</v>
      </c>
      <c r="B48" s="21" t="s">
        <v>378</v>
      </c>
      <c r="C48" s="21" t="s">
        <v>104</v>
      </c>
      <c r="D48" s="24">
        <v>12199095</v>
      </c>
      <c r="E48" s="22">
        <v>14998.7873</v>
      </c>
      <c r="F48" s="23">
        <v>1.0398975470937299</v>
      </c>
      <c r="G48" s="22"/>
    </row>
    <row r="49" spans="1:7" x14ac:dyDescent="0.2">
      <c r="A49" s="21" t="s">
        <v>331</v>
      </c>
      <c r="B49" s="21" t="s">
        <v>330</v>
      </c>
      <c r="C49" s="21" t="s">
        <v>151</v>
      </c>
      <c r="D49" s="24">
        <v>1730054</v>
      </c>
      <c r="E49" s="22">
        <v>14948.531590000001</v>
      </c>
      <c r="F49" s="23">
        <v>1.03641321275982</v>
      </c>
      <c r="G49" s="22"/>
    </row>
    <row r="50" spans="1:7" x14ac:dyDescent="0.2">
      <c r="A50" s="21" t="s">
        <v>169</v>
      </c>
      <c r="B50" s="21" t="s">
        <v>168</v>
      </c>
      <c r="C50" s="21" t="s">
        <v>170</v>
      </c>
      <c r="D50" s="24">
        <v>4500000</v>
      </c>
      <c r="E50" s="22">
        <v>14883.75</v>
      </c>
      <c r="F50" s="23">
        <v>1.0319217685390001</v>
      </c>
      <c r="G50" s="22"/>
    </row>
    <row r="51" spans="1:7" x14ac:dyDescent="0.2">
      <c r="A51" s="21" t="s">
        <v>539</v>
      </c>
      <c r="B51" s="21" t="s">
        <v>538</v>
      </c>
      <c r="C51" s="21" t="s">
        <v>427</v>
      </c>
      <c r="D51" s="24">
        <v>2375380</v>
      </c>
      <c r="E51" s="22">
        <v>14761.799010000001</v>
      </c>
      <c r="F51" s="23">
        <v>1.02346664927968</v>
      </c>
      <c r="G51" s="22"/>
    </row>
    <row r="52" spans="1:7" x14ac:dyDescent="0.2">
      <c r="A52" s="21" t="s">
        <v>541</v>
      </c>
      <c r="B52" s="21" t="s">
        <v>540</v>
      </c>
      <c r="C52" s="21" t="s">
        <v>112</v>
      </c>
      <c r="D52" s="24">
        <v>1139035</v>
      </c>
      <c r="E52" s="22">
        <v>14641.15589</v>
      </c>
      <c r="F52" s="23">
        <v>1.01510220740499</v>
      </c>
      <c r="G52" s="22"/>
    </row>
    <row r="53" spans="1:7" x14ac:dyDescent="0.2">
      <c r="A53" s="21" t="s">
        <v>543</v>
      </c>
      <c r="B53" s="21" t="s">
        <v>542</v>
      </c>
      <c r="C53" s="21" t="s">
        <v>159</v>
      </c>
      <c r="D53" s="24">
        <v>1095749</v>
      </c>
      <c r="E53" s="22">
        <v>14239.258260000001</v>
      </c>
      <c r="F53" s="23">
        <v>0.98723779735233197</v>
      </c>
      <c r="G53" s="22"/>
    </row>
    <row r="54" spans="1:7" x14ac:dyDescent="0.2">
      <c r="A54" s="21" t="s">
        <v>386</v>
      </c>
      <c r="B54" s="21" t="s">
        <v>385</v>
      </c>
      <c r="C54" s="21" t="s">
        <v>254</v>
      </c>
      <c r="D54" s="24">
        <v>13793660</v>
      </c>
      <c r="E54" s="22">
        <v>13788.142540000001</v>
      </c>
      <c r="F54" s="23">
        <v>0.95596099334809004</v>
      </c>
      <c r="G54" s="22"/>
    </row>
    <row r="55" spans="1:7" x14ac:dyDescent="0.2">
      <c r="A55" s="21" t="s">
        <v>545</v>
      </c>
      <c r="B55" s="21" t="s">
        <v>544</v>
      </c>
      <c r="C55" s="21" t="s">
        <v>427</v>
      </c>
      <c r="D55" s="24">
        <v>3098613</v>
      </c>
      <c r="E55" s="22">
        <v>13582.77009</v>
      </c>
      <c r="F55" s="23">
        <v>0.94172208838037796</v>
      </c>
      <c r="G55" s="22"/>
    </row>
    <row r="56" spans="1:7" x14ac:dyDescent="0.2">
      <c r="A56" s="21" t="s">
        <v>547</v>
      </c>
      <c r="B56" s="21" t="s">
        <v>546</v>
      </c>
      <c r="C56" s="21" t="s">
        <v>427</v>
      </c>
      <c r="D56" s="24">
        <v>1754373</v>
      </c>
      <c r="E56" s="22">
        <v>13454.286539999999</v>
      </c>
      <c r="F56" s="23">
        <v>0.93281405296294795</v>
      </c>
      <c r="G56" s="22"/>
    </row>
    <row r="57" spans="1:7" x14ac:dyDescent="0.2">
      <c r="A57" s="21" t="s">
        <v>549</v>
      </c>
      <c r="B57" s="21" t="s">
        <v>548</v>
      </c>
      <c r="C57" s="21" t="s">
        <v>188</v>
      </c>
      <c r="D57" s="24">
        <v>2530642</v>
      </c>
      <c r="E57" s="22">
        <v>13083.41914</v>
      </c>
      <c r="F57" s="23">
        <v>0.90710103418062105</v>
      </c>
      <c r="G57" s="22"/>
    </row>
    <row r="58" spans="1:7" x14ac:dyDescent="0.2">
      <c r="A58" s="21" t="s">
        <v>198</v>
      </c>
      <c r="B58" s="21" t="s">
        <v>197</v>
      </c>
      <c r="C58" s="21" t="s">
        <v>188</v>
      </c>
      <c r="D58" s="24">
        <v>310000</v>
      </c>
      <c r="E58" s="22">
        <v>12495.48</v>
      </c>
      <c r="F58" s="23">
        <v>0.86633797398798795</v>
      </c>
      <c r="G58" s="22"/>
    </row>
    <row r="59" spans="1:7" x14ac:dyDescent="0.2">
      <c r="A59" s="21" t="s">
        <v>135</v>
      </c>
      <c r="B59" s="21" t="s">
        <v>134</v>
      </c>
      <c r="C59" s="21" t="s">
        <v>136</v>
      </c>
      <c r="D59" s="24">
        <v>700000</v>
      </c>
      <c r="E59" s="22">
        <v>12405.75</v>
      </c>
      <c r="F59" s="23">
        <v>0.86011680390040901</v>
      </c>
      <c r="G59" s="22"/>
    </row>
    <row r="60" spans="1:7" x14ac:dyDescent="0.2">
      <c r="A60" s="21" t="s">
        <v>551</v>
      </c>
      <c r="B60" s="21" t="s">
        <v>550</v>
      </c>
      <c r="C60" s="21" t="s">
        <v>159</v>
      </c>
      <c r="D60" s="24">
        <v>2023000</v>
      </c>
      <c r="E60" s="22">
        <v>12241.173000000001</v>
      </c>
      <c r="F60" s="23">
        <v>0.84870633349470803</v>
      </c>
      <c r="G60" s="22"/>
    </row>
    <row r="61" spans="1:7" x14ac:dyDescent="0.2">
      <c r="A61" s="21" t="s">
        <v>553</v>
      </c>
      <c r="B61" s="21" t="s">
        <v>552</v>
      </c>
      <c r="C61" s="21" t="s">
        <v>182</v>
      </c>
      <c r="D61" s="24">
        <v>423732</v>
      </c>
      <c r="E61" s="22">
        <v>11882.92834</v>
      </c>
      <c r="F61" s="23">
        <v>0.82386847589048595</v>
      </c>
      <c r="G61" s="22"/>
    </row>
    <row r="62" spans="1:7" x14ac:dyDescent="0.2">
      <c r="A62" s="21" t="s">
        <v>364</v>
      </c>
      <c r="B62" s="21" t="s">
        <v>363</v>
      </c>
      <c r="C62" s="21" t="s">
        <v>104</v>
      </c>
      <c r="D62" s="24">
        <v>6708453</v>
      </c>
      <c r="E62" s="22">
        <v>11450.658429999999</v>
      </c>
      <c r="F62" s="23">
        <v>0.793898291628227</v>
      </c>
      <c r="G62" s="22"/>
    </row>
    <row r="63" spans="1:7" x14ac:dyDescent="0.2">
      <c r="A63" s="21" t="s">
        <v>555</v>
      </c>
      <c r="B63" s="21" t="s">
        <v>554</v>
      </c>
      <c r="C63" s="21" t="s">
        <v>185</v>
      </c>
      <c r="D63" s="24">
        <v>1210753</v>
      </c>
      <c r="E63" s="22">
        <v>11442.8266</v>
      </c>
      <c r="F63" s="23">
        <v>0.793355294341622</v>
      </c>
      <c r="G63" s="22"/>
    </row>
    <row r="64" spans="1:7" x14ac:dyDescent="0.2">
      <c r="A64" s="21" t="s">
        <v>557</v>
      </c>
      <c r="B64" s="21" t="s">
        <v>556</v>
      </c>
      <c r="C64" s="21" t="s">
        <v>427</v>
      </c>
      <c r="D64" s="24">
        <v>660776</v>
      </c>
      <c r="E64" s="22">
        <v>11279.77671</v>
      </c>
      <c r="F64" s="23">
        <v>0.78205070169199498</v>
      </c>
      <c r="G64" s="22"/>
    </row>
    <row r="65" spans="1:7" x14ac:dyDescent="0.2">
      <c r="A65" s="21" t="s">
        <v>457</v>
      </c>
      <c r="B65" s="21" t="s">
        <v>456</v>
      </c>
      <c r="C65" s="21" t="s">
        <v>109</v>
      </c>
      <c r="D65" s="24">
        <v>1650000</v>
      </c>
      <c r="E65" s="22">
        <v>11064.075000000001</v>
      </c>
      <c r="F65" s="23">
        <v>0.76709564735017399</v>
      </c>
      <c r="G65" s="22"/>
    </row>
    <row r="66" spans="1:7" x14ac:dyDescent="0.2">
      <c r="A66" s="21" t="s">
        <v>559</v>
      </c>
      <c r="B66" s="21" t="s">
        <v>558</v>
      </c>
      <c r="C66" s="21" t="s">
        <v>560</v>
      </c>
      <c r="D66" s="24">
        <v>90597</v>
      </c>
      <c r="E66" s="22">
        <v>10957.75245</v>
      </c>
      <c r="F66" s="23">
        <v>0.75972408078720499</v>
      </c>
      <c r="G66" s="22"/>
    </row>
    <row r="67" spans="1:7" x14ac:dyDescent="0.2">
      <c r="A67" s="21" t="s">
        <v>562</v>
      </c>
      <c r="B67" s="21" t="s">
        <v>561</v>
      </c>
      <c r="C67" s="21" t="s">
        <v>188</v>
      </c>
      <c r="D67" s="24">
        <v>1098411</v>
      </c>
      <c r="E67" s="22">
        <v>10737.516729999999</v>
      </c>
      <c r="F67" s="23">
        <v>0.74445467397253395</v>
      </c>
      <c r="G67" s="22"/>
    </row>
    <row r="68" spans="1:7" x14ac:dyDescent="0.2">
      <c r="A68" s="21" t="s">
        <v>564</v>
      </c>
      <c r="B68" s="21" t="s">
        <v>563</v>
      </c>
      <c r="C68" s="21" t="s">
        <v>221</v>
      </c>
      <c r="D68" s="24">
        <v>1449472</v>
      </c>
      <c r="E68" s="22">
        <v>10119.48877</v>
      </c>
      <c r="F68" s="23">
        <v>0.70160549244974901</v>
      </c>
      <c r="G68" s="22"/>
    </row>
    <row r="69" spans="1:7" x14ac:dyDescent="0.2">
      <c r="A69" s="21" t="s">
        <v>566</v>
      </c>
      <c r="B69" s="21" t="s">
        <v>565</v>
      </c>
      <c r="C69" s="21" t="s">
        <v>329</v>
      </c>
      <c r="D69" s="24">
        <v>189140</v>
      </c>
      <c r="E69" s="22">
        <v>9802.7479199999998</v>
      </c>
      <c r="F69" s="23">
        <v>0.67964518149985098</v>
      </c>
      <c r="G69" s="22"/>
    </row>
    <row r="70" spans="1:7" x14ac:dyDescent="0.2">
      <c r="A70" s="21" t="s">
        <v>267</v>
      </c>
      <c r="B70" s="21" t="s">
        <v>266</v>
      </c>
      <c r="C70" s="21" t="s">
        <v>182</v>
      </c>
      <c r="D70" s="24">
        <v>200000</v>
      </c>
      <c r="E70" s="22">
        <v>9359.9</v>
      </c>
      <c r="F70" s="23">
        <v>0.64894160150151603</v>
      </c>
      <c r="G70" s="22"/>
    </row>
    <row r="71" spans="1:7" x14ac:dyDescent="0.2">
      <c r="A71" s="21" t="s">
        <v>568</v>
      </c>
      <c r="B71" s="21" t="s">
        <v>567</v>
      </c>
      <c r="C71" s="21" t="s">
        <v>329</v>
      </c>
      <c r="D71" s="24">
        <v>218250</v>
      </c>
      <c r="E71" s="22">
        <v>8323.6185000000005</v>
      </c>
      <c r="F71" s="23">
        <v>0.57709402020081901</v>
      </c>
      <c r="G71" s="22"/>
    </row>
    <row r="72" spans="1:7" x14ac:dyDescent="0.2">
      <c r="A72" s="21" t="s">
        <v>570</v>
      </c>
      <c r="B72" s="21" t="s">
        <v>569</v>
      </c>
      <c r="C72" s="21" t="s">
        <v>422</v>
      </c>
      <c r="D72" s="24">
        <v>507102</v>
      </c>
      <c r="E72" s="22">
        <v>8156.73567</v>
      </c>
      <c r="F72" s="23">
        <v>0.565523681739585</v>
      </c>
      <c r="G72" s="22"/>
    </row>
    <row r="73" spans="1:7" x14ac:dyDescent="0.2">
      <c r="A73" s="21" t="s">
        <v>572</v>
      </c>
      <c r="B73" s="21" t="s">
        <v>571</v>
      </c>
      <c r="C73" s="21" t="s">
        <v>127</v>
      </c>
      <c r="D73" s="24">
        <v>225000</v>
      </c>
      <c r="E73" s="22">
        <v>8102.25</v>
      </c>
      <c r="F73" s="23">
        <v>0.56174607536038401</v>
      </c>
      <c r="G73" s="22"/>
    </row>
    <row r="74" spans="1:7" x14ac:dyDescent="0.2">
      <c r="A74" s="21" t="s">
        <v>574</v>
      </c>
      <c r="B74" s="21" t="s">
        <v>573</v>
      </c>
      <c r="C74" s="21" t="s">
        <v>221</v>
      </c>
      <c r="D74" s="24">
        <v>100000</v>
      </c>
      <c r="E74" s="22">
        <v>7967.45</v>
      </c>
      <c r="F74" s="23">
        <v>0.552400107146792</v>
      </c>
      <c r="G74" s="22"/>
    </row>
    <row r="75" spans="1:7" x14ac:dyDescent="0.2">
      <c r="A75" s="21" t="s">
        <v>576</v>
      </c>
      <c r="B75" s="21" t="s">
        <v>575</v>
      </c>
      <c r="C75" s="21" t="s">
        <v>139</v>
      </c>
      <c r="D75" s="24">
        <v>812579</v>
      </c>
      <c r="E75" s="22">
        <v>7624.8350469999996</v>
      </c>
      <c r="F75" s="23">
        <v>0.52864589008270102</v>
      </c>
      <c r="G75" s="22"/>
    </row>
    <row r="76" spans="1:7" x14ac:dyDescent="0.2">
      <c r="A76" s="21" t="s">
        <v>578</v>
      </c>
      <c r="B76" s="21" t="s">
        <v>577</v>
      </c>
      <c r="C76" s="21" t="s">
        <v>329</v>
      </c>
      <c r="D76" s="24">
        <v>293541</v>
      </c>
      <c r="E76" s="22">
        <v>7591.9976539999998</v>
      </c>
      <c r="F76" s="23">
        <v>0.52636920439134105</v>
      </c>
      <c r="G76" s="22"/>
    </row>
    <row r="77" spans="1:7" x14ac:dyDescent="0.2">
      <c r="A77" s="21" t="s">
        <v>580</v>
      </c>
      <c r="B77" s="21" t="s">
        <v>579</v>
      </c>
      <c r="C77" s="21" t="s">
        <v>104</v>
      </c>
      <c r="D77" s="24">
        <v>3303964</v>
      </c>
      <c r="E77" s="22">
        <v>7516.1877039999999</v>
      </c>
      <c r="F77" s="23">
        <v>0.52111314071942705</v>
      </c>
      <c r="G77" s="22"/>
    </row>
    <row r="78" spans="1:7" x14ac:dyDescent="0.2">
      <c r="A78" s="21" t="s">
        <v>582</v>
      </c>
      <c r="B78" s="21" t="s">
        <v>581</v>
      </c>
      <c r="C78" s="21" t="s">
        <v>196</v>
      </c>
      <c r="D78" s="24">
        <v>850000</v>
      </c>
      <c r="E78" s="22">
        <v>7065.625</v>
      </c>
      <c r="F78" s="23">
        <v>0.48987467848044902</v>
      </c>
      <c r="G78" s="22"/>
    </row>
    <row r="79" spans="1:7" x14ac:dyDescent="0.2">
      <c r="A79" s="21" t="s">
        <v>584</v>
      </c>
      <c r="B79" s="21" t="s">
        <v>583</v>
      </c>
      <c r="C79" s="21" t="s">
        <v>191</v>
      </c>
      <c r="D79" s="24">
        <v>950000</v>
      </c>
      <c r="E79" s="22">
        <v>6983.9250000000002</v>
      </c>
      <c r="F79" s="23">
        <v>0.48421024522339701</v>
      </c>
      <c r="G79" s="22"/>
    </row>
    <row r="80" spans="1:7" x14ac:dyDescent="0.2">
      <c r="A80" s="21" t="s">
        <v>586</v>
      </c>
      <c r="B80" s="21" t="s">
        <v>585</v>
      </c>
      <c r="C80" s="21" t="s">
        <v>139</v>
      </c>
      <c r="D80" s="24">
        <v>1292189</v>
      </c>
      <c r="E80" s="22">
        <v>6599.8553179999999</v>
      </c>
      <c r="F80" s="23">
        <v>0.45758188439419401</v>
      </c>
      <c r="G80" s="22"/>
    </row>
    <row r="81" spans="1:7" x14ac:dyDescent="0.2">
      <c r="A81" s="21" t="s">
        <v>588</v>
      </c>
      <c r="B81" s="21" t="s">
        <v>587</v>
      </c>
      <c r="C81" s="21" t="s">
        <v>159</v>
      </c>
      <c r="D81" s="24">
        <v>361035</v>
      </c>
      <c r="E81" s="22">
        <v>6518.8479600000001</v>
      </c>
      <c r="F81" s="23">
        <v>0.45196547346737598</v>
      </c>
      <c r="G81" s="22"/>
    </row>
    <row r="82" spans="1:7" x14ac:dyDescent="0.2">
      <c r="A82" s="21" t="s">
        <v>590</v>
      </c>
      <c r="B82" s="21" t="s">
        <v>589</v>
      </c>
      <c r="C82" s="21" t="s">
        <v>188</v>
      </c>
      <c r="D82" s="24">
        <v>260785</v>
      </c>
      <c r="E82" s="22">
        <v>6426.6551479999998</v>
      </c>
      <c r="F82" s="23">
        <v>0.44557355143122102</v>
      </c>
      <c r="G82" s="22"/>
    </row>
    <row r="83" spans="1:7" x14ac:dyDescent="0.2">
      <c r="A83" s="21" t="s">
        <v>592</v>
      </c>
      <c r="B83" s="21" t="s">
        <v>591</v>
      </c>
      <c r="C83" s="21" t="s">
        <v>127</v>
      </c>
      <c r="D83" s="24">
        <v>1071467</v>
      </c>
      <c r="E83" s="22">
        <v>6413.8014620000004</v>
      </c>
      <c r="F83" s="23">
        <v>0.44468237828000801</v>
      </c>
      <c r="G83" s="22"/>
    </row>
    <row r="84" spans="1:7" x14ac:dyDescent="0.2">
      <c r="A84" s="21" t="s">
        <v>594</v>
      </c>
      <c r="B84" s="21" t="s">
        <v>593</v>
      </c>
      <c r="C84" s="21" t="s">
        <v>182</v>
      </c>
      <c r="D84" s="24">
        <v>313239</v>
      </c>
      <c r="E84" s="22">
        <v>5720.683857</v>
      </c>
      <c r="F84" s="23">
        <v>0.39662707334965702</v>
      </c>
      <c r="G84" s="22"/>
    </row>
    <row r="85" spans="1:7" x14ac:dyDescent="0.2">
      <c r="A85" s="21" t="s">
        <v>596</v>
      </c>
      <c r="B85" s="21" t="s">
        <v>595</v>
      </c>
      <c r="C85" s="21" t="s">
        <v>165</v>
      </c>
      <c r="D85" s="24">
        <v>612600</v>
      </c>
      <c r="E85" s="22">
        <v>5344.9350000000004</v>
      </c>
      <c r="F85" s="23">
        <v>0.37057561286141</v>
      </c>
      <c r="G85" s="22"/>
    </row>
    <row r="86" spans="1:7" x14ac:dyDescent="0.2">
      <c r="A86" s="21" t="s">
        <v>598</v>
      </c>
      <c r="B86" s="21" t="s">
        <v>597</v>
      </c>
      <c r="C86" s="21" t="s">
        <v>151</v>
      </c>
      <c r="D86" s="24">
        <v>1362700</v>
      </c>
      <c r="E86" s="22">
        <v>4925.4791500000001</v>
      </c>
      <c r="F86" s="23">
        <v>0.34149385439623597</v>
      </c>
      <c r="G86" s="22"/>
    </row>
    <row r="87" spans="1:7" x14ac:dyDescent="0.2">
      <c r="A87" s="21" t="s">
        <v>600</v>
      </c>
      <c r="B87" s="21" t="s">
        <v>599</v>
      </c>
      <c r="C87" s="21" t="s">
        <v>221</v>
      </c>
      <c r="D87" s="24">
        <v>1159420</v>
      </c>
      <c r="E87" s="22">
        <v>4663.7669500000002</v>
      </c>
      <c r="F87" s="23">
        <v>0.32334879577376302</v>
      </c>
      <c r="G87" s="22"/>
    </row>
    <row r="88" spans="1:7" x14ac:dyDescent="0.2">
      <c r="A88" s="21" t="s">
        <v>602</v>
      </c>
      <c r="B88" s="21" t="s">
        <v>601</v>
      </c>
      <c r="C88" s="21" t="s">
        <v>603</v>
      </c>
      <c r="D88" s="24">
        <v>1671440</v>
      </c>
      <c r="E88" s="22">
        <v>4541.3024800000003</v>
      </c>
      <c r="F88" s="23">
        <v>0.31485807586341802</v>
      </c>
      <c r="G88" s="22"/>
    </row>
    <row r="89" spans="1:7" x14ac:dyDescent="0.2">
      <c r="A89" s="21" t="s">
        <v>605</v>
      </c>
      <c r="B89" s="21" t="s">
        <v>604</v>
      </c>
      <c r="C89" s="21" t="s">
        <v>104</v>
      </c>
      <c r="D89" s="24">
        <v>10181469</v>
      </c>
      <c r="E89" s="22">
        <v>4470.6830380000001</v>
      </c>
      <c r="F89" s="23">
        <v>0.30996188105486</v>
      </c>
      <c r="G89" s="22"/>
    </row>
    <row r="90" spans="1:7" x14ac:dyDescent="0.2">
      <c r="A90" s="21" t="s">
        <v>607</v>
      </c>
      <c r="B90" s="21" t="s">
        <v>606</v>
      </c>
      <c r="C90" s="21" t="s">
        <v>154</v>
      </c>
      <c r="D90" s="24">
        <v>2500000</v>
      </c>
      <c r="E90" s="22">
        <v>4397.75</v>
      </c>
      <c r="F90" s="23">
        <v>0.304905279757614</v>
      </c>
      <c r="G90" s="22"/>
    </row>
    <row r="91" spans="1:7" x14ac:dyDescent="0.2">
      <c r="A91" s="21" t="s">
        <v>609</v>
      </c>
      <c r="B91" s="21" t="s">
        <v>608</v>
      </c>
      <c r="C91" s="21" t="s">
        <v>427</v>
      </c>
      <c r="D91" s="24">
        <v>237135</v>
      </c>
      <c r="E91" s="22">
        <v>3239.9755049999999</v>
      </c>
      <c r="F91" s="23">
        <v>0.22463433295658999</v>
      </c>
      <c r="G91" s="22"/>
    </row>
    <row r="92" spans="1:7" x14ac:dyDescent="0.2">
      <c r="A92" s="21" t="s">
        <v>611</v>
      </c>
      <c r="B92" s="21" t="s">
        <v>610</v>
      </c>
      <c r="C92" s="21" t="s">
        <v>191</v>
      </c>
      <c r="D92" s="24">
        <v>900000</v>
      </c>
      <c r="E92" s="22">
        <v>2885.4</v>
      </c>
      <c r="F92" s="23">
        <v>0.200050865604598</v>
      </c>
      <c r="G92" s="22"/>
    </row>
    <row r="93" spans="1:7" x14ac:dyDescent="0.2">
      <c r="A93" s="21" t="s">
        <v>613</v>
      </c>
      <c r="B93" s="21" t="s">
        <v>612</v>
      </c>
      <c r="C93" s="21" t="s">
        <v>159</v>
      </c>
      <c r="D93" s="24">
        <v>74953</v>
      </c>
      <c r="E93" s="22">
        <v>2764.4540229999998</v>
      </c>
      <c r="F93" s="23">
        <v>0.19166542601554801</v>
      </c>
      <c r="G93" s="22"/>
    </row>
    <row r="94" spans="1:7" x14ac:dyDescent="0.2">
      <c r="A94" s="21" t="s">
        <v>615</v>
      </c>
      <c r="B94" s="21" t="s">
        <v>614</v>
      </c>
      <c r="C94" s="21" t="s">
        <v>603</v>
      </c>
      <c r="D94" s="24">
        <v>1892146</v>
      </c>
      <c r="E94" s="22">
        <v>1953.6407449999999</v>
      </c>
      <c r="F94" s="23">
        <v>0.135450031925439</v>
      </c>
      <c r="G94" s="22"/>
    </row>
    <row r="95" spans="1:7" x14ac:dyDescent="0.2">
      <c r="A95" s="21" t="s">
        <v>479</v>
      </c>
      <c r="B95" s="21" t="s">
        <v>478</v>
      </c>
      <c r="C95" s="21" t="s">
        <v>185</v>
      </c>
      <c r="D95" s="24">
        <v>2000000</v>
      </c>
      <c r="E95" s="22">
        <v>1857</v>
      </c>
      <c r="F95" s="23">
        <v>0.12874972531633</v>
      </c>
      <c r="G95" s="22"/>
    </row>
    <row r="96" spans="1:7" x14ac:dyDescent="0.2">
      <c r="A96" s="21" t="s">
        <v>617</v>
      </c>
      <c r="B96" s="21" t="s">
        <v>616</v>
      </c>
      <c r="C96" s="21" t="s">
        <v>139</v>
      </c>
      <c r="D96" s="24">
        <v>518764</v>
      </c>
      <c r="E96" s="22">
        <v>1444.2389760000001</v>
      </c>
      <c r="F96" s="23">
        <v>0.10013213325317</v>
      </c>
      <c r="G96" s="22"/>
    </row>
    <row r="97" spans="1:9" x14ac:dyDescent="0.2">
      <c r="A97" s="21" t="s">
        <v>618</v>
      </c>
      <c r="B97" s="21" t="s">
        <v>859</v>
      </c>
      <c r="C97" s="21" t="s">
        <v>205</v>
      </c>
      <c r="D97" s="24">
        <v>164839</v>
      </c>
      <c r="E97" s="22">
        <v>1422.148473</v>
      </c>
      <c r="F97" s="23">
        <v>9.8600552104355393E-2</v>
      </c>
      <c r="G97" s="22"/>
    </row>
    <row r="98" spans="1:9" x14ac:dyDescent="0.2">
      <c r="A98" s="21" t="s">
        <v>451</v>
      </c>
      <c r="B98" s="21" t="s">
        <v>450</v>
      </c>
      <c r="C98" s="21" t="s">
        <v>127</v>
      </c>
      <c r="D98" s="24">
        <v>41217</v>
      </c>
      <c r="E98" s="22">
        <v>1236.5306089999999</v>
      </c>
      <c r="F98" s="23">
        <v>8.5731274234778707E-2</v>
      </c>
      <c r="G98" s="22"/>
    </row>
    <row r="99" spans="1:9" ht="10.5" x14ac:dyDescent="0.25">
      <c r="A99" s="20" t="s">
        <v>29</v>
      </c>
      <c r="B99" s="20"/>
      <c r="C99" s="20"/>
      <c r="D99" s="20"/>
      <c r="E99" s="25">
        <f>SUM(E7:E98)</f>
        <v>1389427.1670490003</v>
      </c>
      <c r="F99" s="26">
        <f>SUM(F7:F98)</f>
        <v>96.331914972862222</v>
      </c>
      <c r="G99" s="22"/>
      <c r="H99" s="14"/>
      <c r="I99" s="14"/>
    </row>
    <row r="100" spans="1:9" x14ac:dyDescent="0.2">
      <c r="A100" s="21"/>
      <c r="B100" s="21"/>
      <c r="C100" s="21"/>
      <c r="D100" s="21"/>
      <c r="E100" s="22"/>
      <c r="F100" s="23"/>
      <c r="G100" s="22"/>
    </row>
    <row r="101" spans="1:9" ht="10.5" x14ac:dyDescent="0.25">
      <c r="A101" s="20" t="s">
        <v>30</v>
      </c>
      <c r="B101" s="21"/>
      <c r="C101" s="21"/>
      <c r="D101" s="21"/>
      <c r="E101" s="22"/>
      <c r="F101" s="23"/>
      <c r="G101" s="22"/>
    </row>
    <row r="102" spans="1:9" ht="10.5" x14ac:dyDescent="0.25">
      <c r="A102" s="20" t="s">
        <v>52</v>
      </c>
      <c r="B102" s="21"/>
      <c r="C102" s="21"/>
      <c r="D102" s="21"/>
      <c r="E102" s="22"/>
      <c r="F102" s="23"/>
      <c r="G102" s="22"/>
    </row>
    <row r="103" spans="1:9" x14ac:dyDescent="0.2">
      <c r="A103" s="21" t="s">
        <v>620</v>
      </c>
      <c r="B103" s="21" t="s">
        <v>619</v>
      </c>
      <c r="C103" s="21" t="s">
        <v>53</v>
      </c>
      <c r="D103" s="24">
        <v>2500000</v>
      </c>
      <c r="E103" s="22">
        <v>2481.61</v>
      </c>
      <c r="F103" s="23">
        <v>0.17205525354994999</v>
      </c>
      <c r="G103" s="22">
        <v>6.5972</v>
      </c>
    </row>
    <row r="104" spans="1:9" ht="10.5" x14ac:dyDescent="0.25">
      <c r="A104" s="20" t="s">
        <v>29</v>
      </c>
      <c r="B104" s="20"/>
      <c r="C104" s="20"/>
      <c r="D104" s="20"/>
      <c r="E104" s="25">
        <f>SUM(E102:E103)</f>
        <v>2481.61</v>
      </c>
      <c r="F104" s="26">
        <f>SUM(F102:F103)</f>
        <v>0.17205525354994999</v>
      </c>
      <c r="G104" s="22"/>
      <c r="H104" s="14"/>
      <c r="I104" s="14"/>
    </row>
    <row r="105" spans="1:9" x14ac:dyDescent="0.2">
      <c r="A105" s="21"/>
      <c r="B105" s="21"/>
      <c r="C105" s="21"/>
      <c r="D105" s="21"/>
      <c r="E105" s="22"/>
      <c r="F105" s="23"/>
      <c r="G105" s="22"/>
    </row>
    <row r="106" spans="1:9" ht="10.5" x14ac:dyDescent="0.25">
      <c r="A106" s="20" t="s">
        <v>33</v>
      </c>
      <c r="B106" s="20"/>
      <c r="C106" s="20"/>
      <c r="D106" s="20"/>
      <c r="E106" s="25">
        <f>E99+E104</f>
        <v>1391908.7770490004</v>
      </c>
      <c r="F106" s="26">
        <f>F99+F104</f>
        <v>96.503970226412179</v>
      </c>
      <c r="G106" s="22"/>
      <c r="H106" s="14"/>
      <c r="I106" s="14"/>
    </row>
    <row r="107" spans="1:9" ht="10.5" x14ac:dyDescent="0.25">
      <c r="A107" s="20"/>
      <c r="B107" s="20"/>
      <c r="C107" s="20"/>
      <c r="D107" s="20"/>
      <c r="E107" s="25"/>
      <c r="F107" s="26"/>
      <c r="G107" s="22"/>
      <c r="H107" s="14"/>
      <c r="I107" s="14"/>
    </row>
    <row r="108" spans="1:9" ht="10.5" x14ac:dyDescent="0.25">
      <c r="A108" s="20" t="s">
        <v>35</v>
      </c>
      <c r="B108" s="20"/>
      <c r="C108" s="20"/>
      <c r="D108" s="20"/>
      <c r="E108" s="25">
        <f>E110-(E99+E104)</f>
        <v>50424.397206299705</v>
      </c>
      <c r="F108" s="26">
        <f>F110-(F99+F104)</f>
        <v>3.4960297735878214</v>
      </c>
      <c r="G108" s="22"/>
      <c r="H108" s="14"/>
      <c r="I108" s="14"/>
    </row>
    <row r="109" spans="1:9" ht="10.5" x14ac:dyDescent="0.25">
      <c r="A109" s="20"/>
      <c r="B109" s="20"/>
      <c r="C109" s="20"/>
      <c r="D109" s="20"/>
      <c r="E109" s="25"/>
      <c r="F109" s="26"/>
      <c r="G109" s="22"/>
      <c r="H109" s="14"/>
      <c r="I109" s="14"/>
    </row>
    <row r="110" spans="1:9" ht="10.5" x14ac:dyDescent="0.25">
      <c r="A110" s="27" t="s">
        <v>34</v>
      </c>
      <c r="B110" s="27"/>
      <c r="C110" s="27"/>
      <c r="D110" s="27"/>
      <c r="E110" s="28">
        <v>1442333.1742553001</v>
      </c>
      <c r="F110" s="29">
        <v>100</v>
      </c>
      <c r="G110" s="55"/>
      <c r="H110" s="14"/>
      <c r="I110" s="14"/>
    </row>
    <row r="112" spans="1:9" ht="10.5" x14ac:dyDescent="0.25">
      <c r="A112" s="14" t="s">
        <v>38</v>
      </c>
    </row>
    <row r="113" spans="1:9" ht="10.5" x14ac:dyDescent="0.25">
      <c r="A113" s="14" t="s">
        <v>39</v>
      </c>
    </row>
    <row r="114" spans="1:9" ht="10.5" x14ac:dyDescent="0.25">
      <c r="A114" s="14" t="s">
        <v>40</v>
      </c>
      <c r="B114" s="14"/>
      <c r="C114" s="30" t="s">
        <v>42</v>
      </c>
      <c r="D114" s="14" t="s">
        <v>41</v>
      </c>
    </row>
    <row r="115" spans="1:9" x14ac:dyDescent="0.2">
      <c r="A115" s="7" t="s">
        <v>43</v>
      </c>
      <c r="C115" s="31">
        <v>150.5368</v>
      </c>
      <c r="D115" s="31">
        <v>185.56219999999999</v>
      </c>
    </row>
    <row r="116" spans="1:9" x14ac:dyDescent="0.2">
      <c r="A116" s="7" t="s">
        <v>44</v>
      </c>
      <c r="C116" s="31">
        <v>46.351999999999997</v>
      </c>
      <c r="D116" s="31">
        <v>57.136699999999998</v>
      </c>
    </row>
    <row r="117" spans="1:9" x14ac:dyDescent="0.2">
      <c r="A117" s="7" t="s">
        <v>45</v>
      </c>
      <c r="C117" s="31">
        <v>168.4435</v>
      </c>
      <c r="D117" s="31">
        <v>208.4973</v>
      </c>
    </row>
    <row r="118" spans="1:9" x14ac:dyDescent="0.2">
      <c r="A118" s="7" t="s">
        <v>46</v>
      </c>
      <c r="C118" s="31">
        <v>54.315100000000001</v>
      </c>
      <c r="D118" s="31">
        <v>67.2286</v>
      </c>
    </row>
    <row r="120" spans="1:9" x14ac:dyDescent="0.2">
      <c r="A120" s="7" t="s">
        <v>47</v>
      </c>
    </row>
    <row r="122" spans="1:9" ht="10.5" x14ac:dyDescent="0.25">
      <c r="A122" s="14" t="s">
        <v>48</v>
      </c>
      <c r="D122" s="30" t="s">
        <v>49</v>
      </c>
    </row>
    <row r="124" spans="1:9" ht="10.5" x14ac:dyDescent="0.25">
      <c r="A124" s="14" t="s">
        <v>347</v>
      </c>
      <c r="D124" s="51">
        <v>0.1328</v>
      </c>
    </row>
    <row r="126" spans="1:9" ht="10.5" x14ac:dyDescent="0.25">
      <c r="A126" s="84" t="s">
        <v>51</v>
      </c>
      <c r="B126" s="84"/>
      <c r="C126" s="84"/>
      <c r="D126" s="30" t="s">
        <v>49</v>
      </c>
    </row>
    <row r="128" spans="1:9" ht="10.5" x14ac:dyDescent="0.25">
      <c r="A128" s="14" t="s">
        <v>856</v>
      </c>
      <c r="B128" s="61"/>
      <c r="C128" s="61"/>
      <c r="D128" s="14"/>
      <c r="E128" s="14"/>
      <c r="F128" s="14"/>
      <c r="H128" s="14"/>
      <c r="I128" s="14"/>
    </row>
    <row r="129" spans="1:7" x14ac:dyDescent="0.2">
      <c r="A129" s="60"/>
      <c r="G129" s="11"/>
    </row>
    <row r="130" spans="1:7" ht="10.5" x14ac:dyDescent="0.25">
      <c r="A130" s="61" t="s">
        <v>868</v>
      </c>
      <c r="G130" s="11"/>
    </row>
    <row r="131" spans="1:7" x14ac:dyDescent="0.2">
      <c r="A131" s="62"/>
      <c r="G131" s="11"/>
    </row>
    <row r="132" spans="1:7" x14ac:dyDescent="0.2">
      <c r="A132" s="63"/>
      <c r="G132" s="11"/>
    </row>
    <row r="133" spans="1:7" x14ac:dyDescent="0.2">
      <c r="A133" s="63"/>
      <c r="G133" s="11"/>
    </row>
    <row r="134" spans="1:7" x14ac:dyDescent="0.2">
      <c r="A134" s="63"/>
      <c r="G134" s="11"/>
    </row>
    <row r="135" spans="1:7" x14ac:dyDescent="0.2">
      <c r="A135" s="63"/>
      <c r="G135" s="11"/>
    </row>
    <row r="136" spans="1:7" x14ac:dyDescent="0.2">
      <c r="A136" s="63"/>
      <c r="G136" s="11"/>
    </row>
    <row r="137" spans="1:7" x14ac:dyDescent="0.2">
      <c r="A137" s="63"/>
      <c r="G137" s="11"/>
    </row>
    <row r="138" spans="1:7" x14ac:dyDescent="0.2">
      <c r="A138" s="63"/>
      <c r="G138" s="11"/>
    </row>
    <row r="139" spans="1:7" x14ac:dyDescent="0.2">
      <c r="A139" s="63"/>
      <c r="G139" s="11"/>
    </row>
    <row r="140" spans="1:7" x14ac:dyDescent="0.2">
      <c r="A140" s="63"/>
      <c r="G140" s="11"/>
    </row>
    <row r="141" spans="1:7" x14ac:dyDescent="0.2">
      <c r="A141" s="63"/>
      <c r="G141" s="11"/>
    </row>
    <row r="142" spans="1:7" x14ac:dyDescent="0.2">
      <c r="A142" s="63"/>
      <c r="G142" s="11"/>
    </row>
    <row r="143" spans="1:7" x14ac:dyDescent="0.2">
      <c r="A143" s="63"/>
      <c r="G143" s="11"/>
    </row>
    <row r="144" spans="1:7" ht="10.5" x14ac:dyDescent="0.25">
      <c r="A144" s="61" t="s">
        <v>878</v>
      </c>
      <c r="G144" s="11"/>
    </row>
    <row r="145" spans="1:7" x14ac:dyDescent="0.2">
      <c r="A145" s="63"/>
      <c r="G145" s="11"/>
    </row>
    <row r="146" spans="1:7" ht="10.5" x14ac:dyDescent="0.25">
      <c r="A146" s="61" t="s">
        <v>869</v>
      </c>
      <c r="G146" s="11"/>
    </row>
    <row r="147" spans="1:7" x14ac:dyDescent="0.2">
      <c r="A147" s="63"/>
      <c r="G147" s="11"/>
    </row>
    <row r="148" spans="1:7" x14ac:dyDescent="0.2">
      <c r="A148" s="63"/>
      <c r="G148" s="11"/>
    </row>
    <row r="149" spans="1:7" x14ac:dyDescent="0.2">
      <c r="A149" s="63"/>
      <c r="G149" s="11"/>
    </row>
    <row r="150" spans="1:7" x14ac:dyDescent="0.2">
      <c r="A150" s="63"/>
      <c r="G150" s="11"/>
    </row>
    <row r="151" spans="1:7" x14ac:dyDescent="0.2">
      <c r="A151" s="63"/>
      <c r="G151" s="11"/>
    </row>
    <row r="152" spans="1:7" x14ac:dyDescent="0.2">
      <c r="A152" s="63"/>
      <c r="G152" s="11"/>
    </row>
    <row r="153" spans="1:7" x14ac:dyDescent="0.2">
      <c r="A153" s="63"/>
      <c r="G153" s="11"/>
    </row>
    <row r="154" spans="1:7" x14ac:dyDescent="0.2">
      <c r="A154" s="63"/>
      <c r="G154" s="11"/>
    </row>
    <row r="155" spans="1:7" x14ac:dyDescent="0.2">
      <c r="A155" s="63"/>
      <c r="G155" s="11"/>
    </row>
    <row r="156" spans="1:7" x14ac:dyDescent="0.2">
      <c r="A156" s="63"/>
      <c r="G156" s="11"/>
    </row>
    <row r="157" spans="1:7" x14ac:dyDescent="0.2">
      <c r="A157" s="63"/>
      <c r="G157" s="11"/>
    </row>
    <row r="158" spans="1:7" x14ac:dyDescent="0.2">
      <c r="A158" s="63"/>
      <c r="G158" s="11"/>
    </row>
    <row r="159" spans="1:7" x14ac:dyDescent="0.2">
      <c r="G159" s="11"/>
    </row>
    <row r="160" spans="1:7" x14ac:dyDescent="0.2">
      <c r="G160" s="11"/>
    </row>
    <row r="161" spans="1:7" x14ac:dyDescent="0.2">
      <c r="A161" s="7" t="s">
        <v>867</v>
      </c>
      <c r="G161" s="11"/>
    </row>
    <row r="162" spans="1:7" x14ac:dyDescent="0.2">
      <c r="G162" s="11"/>
    </row>
    <row r="163" spans="1:7" x14ac:dyDescent="0.2">
      <c r="G163" s="11"/>
    </row>
    <row r="164" spans="1:7" x14ac:dyDescent="0.2">
      <c r="G164" s="11"/>
    </row>
    <row r="165" spans="1:7" x14ac:dyDescent="0.2">
      <c r="G165" s="11"/>
    </row>
    <row r="166" spans="1:7" x14ac:dyDescent="0.2">
      <c r="G166" s="11"/>
    </row>
    <row r="167" spans="1:7" x14ac:dyDescent="0.2">
      <c r="G167" s="11"/>
    </row>
    <row r="168" spans="1:7" x14ac:dyDescent="0.2">
      <c r="G168" s="11"/>
    </row>
    <row r="169" spans="1:7" x14ac:dyDescent="0.2">
      <c r="G169" s="11"/>
    </row>
    <row r="170" spans="1:7" x14ac:dyDescent="0.2">
      <c r="G170" s="11"/>
    </row>
    <row r="171" spans="1:7" x14ac:dyDescent="0.2">
      <c r="G171" s="11"/>
    </row>
    <row r="172" spans="1:7" x14ac:dyDescent="0.2">
      <c r="G172" s="11"/>
    </row>
    <row r="173" spans="1:7" x14ac:dyDescent="0.2">
      <c r="G173" s="11"/>
    </row>
    <row r="174" spans="1:7" x14ac:dyDescent="0.2">
      <c r="G174" s="11"/>
    </row>
    <row r="175" spans="1:7" x14ac:dyDescent="0.2">
      <c r="G175" s="11"/>
    </row>
    <row r="176" spans="1:7" x14ac:dyDescent="0.2">
      <c r="G176" s="11"/>
    </row>
    <row r="177" spans="7:7" x14ac:dyDescent="0.2">
      <c r="G177" s="11"/>
    </row>
    <row r="178" spans="7:7" x14ac:dyDescent="0.2">
      <c r="G178" s="11"/>
    </row>
    <row r="179" spans="7:7" x14ac:dyDescent="0.2">
      <c r="G179" s="11"/>
    </row>
    <row r="180" spans="7:7" x14ac:dyDescent="0.2">
      <c r="G180" s="11"/>
    </row>
    <row r="181" spans="7:7" x14ac:dyDescent="0.2">
      <c r="G181" s="11"/>
    </row>
    <row r="182" spans="7:7" x14ac:dyDescent="0.2">
      <c r="G182" s="11"/>
    </row>
    <row r="183" spans="7:7" x14ac:dyDescent="0.2">
      <c r="G183" s="11"/>
    </row>
    <row r="184" spans="7:7" x14ac:dyDescent="0.2">
      <c r="G184" s="11"/>
    </row>
    <row r="185" spans="7:7" x14ac:dyDescent="0.2">
      <c r="G185" s="11"/>
    </row>
    <row r="186" spans="7:7" x14ac:dyDescent="0.2">
      <c r="G186" s="11"/>
    </row>
    <row r="187" spans="7:7" x14ac:dyDescent="0.2">
      <c r="G187" s="11"/>
    </row>
    <row r="188" spans="7:7" x14ac:dyDescent="0.2">
      <c r="G188" s="11"/>
    </row>
    <row r="189" spans="7:7" x14ac:dyDescent="0.2">
      <c r="G189" s="11"/>
    </row>
    <row r="190" spans="7:7" x14ac:dyDescent="0.2">
      <c r="G190" s="11"/>
    </row>
    <row r="191" spans="7:7" x14ac:dyDescent="0.2">
      <c r="G191" s="11"/>
    </row>
    <row r="192" spans="7:7" x14ac:dyDescent="0.2">
      <c r="G192" s="11"/>
    </row>
    <row r="193" spans="7:7" x14ac:dyDescent="0.2">
      <c r="G193" s="11"/>
    </row>
    <row r="194" spans="7:7" x14ac:dyDescent="0.2">
      <c r="G194" s="11"/>
    </row>
    <row r="195" spans="7:7" x14ac:dyDescent="0.2">
      <c r="G195" s="11"/>
    </row>
    <row r="196" spans="7:7" x14ac:dyDescent="0.2">
      <c r="G196" s="11"/>
    </row>
    <row r="197" spans="7:7" x14ac:dyDescent="0.2">
      <c r="G197" s="11"/>
    </row>
    <row r="198" spans="7:7" x14ac:dyDescent="0.2">
      <c r="G198" s="11"/>
    </row>
    <row r="199" spans="7:7" x14ac:dyDescent="0.2">
      <c r="G199" s="11"/>
    </row>
    <row r="200" spans="7:7" x14ac:dyDescent="0.2">
      <c r="G200" s="11"/>
    </row>
    <row r="201" spans="7:7" x14ac:dyDescent="0.2">
      <c r="G201" s="11"/>
    </row>
    <row r="202" spans="7:7" x14ac:dyDescent="0.2">
      <c r="G202" s="11"/>
    </row>
    <row r="203" spans="7:7" x14ac:dyDescent="0.2">
      <c r="G203" s="11"/>
    </row>
    <row r="204" spans="7:7" x14ac:dyDescent="0.2">
      <c r="G204" s="11"/>
    </row>
    <row r="205" spans="7:7" x14ac:dyDescent="0.2">
      <c r="G205" s="11"/>
    </row>
    <row r="206" spans="7:7" x14ac:dyDescent="0.2">
      <c r="G206" s="11"/>
    </row>
    <row r="207" spans="7:7" x14ac:dyDescent="0.2">
      <c r="G207" s="11"/>
    </row>
    <row r="208" spans="7:7" x14ac:dyDescent="0.2">
      <c r="G208" s="11"/>
    </row>
    <row r="209" spans="7:7" x14ac:dyDescent="0.2">
      <c r="G209" s="11"/>
    </row>
    <row r="210" spans="7:7" x14ac:dyDescent="0.2">
      <c r="G210" s="11"/>
    </row>
    <row r="211" spans="7:7" x14ac:dyDescent="0.2">
      <c r="G211" s="11"/>
    </row>
    <row r="212" spans="7:7" x14ac:dyDescent="0.2">
      <c r="G212" s="11"/>
    </row>
    <row r="213" spans="7:7" x14ac:dyDescent="0.2">
      <c r="G213" s="11"/>
    </row>
    <row r="214" spans="7:7" x14ac:dyDescent="0.2">
      <c r="G214" s="11"/>
    </row>
    <row r="215" spans="7:7" x14ac:dyDescent="0.2">
      <c r="G215" s="11"/>
    </row>
    <row r="216" spans="7:7" x14ac:dyDescent="0.2">
      <c r="G216" s="11"/>
    </row>
    <row r="217" spans="7:7" x14ac:dyDescent="0.2">
      <c r="G217" s="11"/>
    </row>
    <row r="218" spans="7:7" x14ac:dyDescent="0.2">
      <c r="G218" s="11"/>
    </row>
    <row r="219" spans="7:7" x14ac:dyDescent="0.2">
      <c r="G219" s="11"/>
    </row>
    <row r="220" spans="7:7" x14ac:dyDescent="0.2">
      <c r="G220" s="11"/>
    </row>
    <row r="221" spans="7:7" x14ac:dyDescent="0.2">
      <c r="G221" s="11"/>
    </row>
    <row r="222" spans="7:7" x14ac:dyDescent="0.2">
      <c r="G222" s="11"/>
    </row>
    <row r="223" spans="7:7" x14ac:dyDescent="0.2">
      <c r="G223" s="11"/>
    </row>
    <row r="224" spans="7:7" x14ac:dyDescent="0.2">
      <c r="G224" s="11"/>
    </row>
    <row r="225" spans="7:7" x14ac:dyDescent="0.2">
      <c r="G225" s="11"/>
    </row>
    <row r="226" spans="7:7" x14ac:dyDescent="0.2">
      <c r="G226" s="11"/>
    </row>
    <row r="227" spans="7:7" x14ac:dyDescent="0.2">
      <c r="G227" s="11"/>
    </row>
    <row r="228" spans="7:7" x14ac:dyDescent="0.2">
      <c r="G228" s="11"/>
    </row>
    <row r="229" spans="7:7" x14ac:dyDescent="0.2">
      <c r="G229" s="11"/>
    </row>
    <row r="230" spans="7:7" x14ac:dyDescent="0.2">
      <c r="G230" s="11"/>
    </row>
    <row r="231" spans="7:7" x14ac:dyDescent="0.2">
      <c r="G231" s="11"/>
    </row>
    <row r="232" spans="7:7" x14ac:dyDescent="0.2">
      <c r="G232" s="11"/>
    </row>
    <row r="233" spans="7:7" x14ac:dyDescent="0.2">
      <c r="G233" s="11"/>
    </row>
    <row r="234" spans="7:7" x14ac:dyDescent="0.2">
      <c r="G234" s="11"/>
    </row>
    <row r="235" spans="7:7" x14ac:dyDescent="0.2">
      <c r="G235" s="11"/>
    </row>
    <row r="236" spans="7:7" x14ac:dyDescent="0.2">
      <c r="G236" s="11"/>
    </row>
    <row r="237" spans="7:7" x14ac:dyDescent="0.2">
      <c r="G237" s="11"/>
    </row>
    <row r="238" spans="7:7" x14ac:dyDescent="0.2">
      <c r="G238" s="11"/>
    </row>
    <row r="239" spans="7:7" x14ac:dyDescent="0.2">
      <c r="G239" s="11"/>
    </row>
    <row r="240" spans="7:7" x14ac:dyDescent="0.2">
      <c r="G240" s="11"/>
    </row>
    <row r="241" spans="7:7" x14ac:dyDescent="0.2">
      <c r="G241" s="11"/>
    </row>
    <row r="242" spans="7:7" x14ac:dyDescent="0.2">
      <c r="G242" s="11"/>
    </row>
    <row r="243" spans="7:7" x14ac:dyDescent="0.2">
      <c r="G243" s="11"/>
    </row>
    <row r="244" spans="7:7" x14ac:dyDescent="0.2">
      <c r="G244" s="11"/>
    </row>
    <row r="245" spans="7:7" x14ac:dyDescent="0.2">
      <c r="G245" s="11"/>
    </row>
    <row r="246" spans="7:7" x14ac:dyDescent="0.2">
      <c r="G246" s="11"/>
    </row>
    <row r="247" spans="7:7" x14ac:dyDescent="0.2">
      <c r="G247" s="11"/>
    </row>
    <row r="248" spans="7:7" x14ac:dyDescent="0.2">
      <c r="G248" s="11"/>
    </row>
    <row r="249" spans="7:7" x14ac:dyDescent="0.2">
      <c r="G249" s="11"/>
    </row>
    <row r="250" spans="7:7" x14ac:dyDescent="0.2">
      <c r="G250" s="11"/>
    </row>
    <row r="251" spans="7:7" x14ac:dyDescent="0.2">
      <c r="G251" s="11"/>
    </row>
    <row r="252" spans="7:7" x14ac:dyDescent="0.2">
      <c r="G252" s="11"/>
    </row>
    <row r="253" spans="7:7" x14ac:dyDescent="0.2">
      <c r="G253" s="11"/>
    </row>
    <row r="254" spans="7:7" x14ac:dyDescent="0.2">
      <c r="G254" s="11"/>
    </row>
    <row r="255" spans="7:7" x14ac:dyDescent="0.2">
      <c r="G255" s="11"/>
    </row>
    <row r="256" spans="7:7" x14ac:dyDescent="0.2">
      <c r="G256" s="11"/>
    </row>
    <row r="257" spans="7:7" x14ac:dyDescent="0.2">
      <c r="G257" s="11"/>
    </row>
    <row r="258" spans="7:7" x14ac:dyDescent="0.2">
      <c r="G258" s="11"/>
    </row>
    <row r="259" spans="7:7" x14ac:dyDescent="0.2">
      <c r="G259" s="11"/>
    </row>
    <row r="260" spans="7:7" x14ac:dyDescent="0.2">
      <c r="G260" s="11"/>
    </row>
  </sheetData>
  <mergeCells count="2">
    <mergeCell ref="A1:F1"/>
    <mergeCell ref="A126:C126"/>
  </mergeCells>
  <conditionalFormatting sqref="F2:F3 F5:F127">
    <cfRule type="cellIs" dxfId="56" priority="3" stopIfTrue="1" operator="between">
      <formula>0.009</formula>
      <formula>-0.009</formula>
    </cfRule>
  </conditionalFormatting>
  <conditionalFormatting sqref="F261:F362">
    <cfRule type="cellIs" dxfId="55" priority="1" stopIfTrue="1" operator="between">
      <formula>0.009</formula>
      <formula>-0.009</formula>
    </cfRule>
  </conditionalFormatting>
  <conditionalFormatting sqref="F129:G160">
    <cfRule type="cellIs" dxfId="54" priority="2" stopIfTrue="1" operator="between">
      <formula>0.009</formula>
      <formula>-0.009</formula>
    </cfRule>
  </conditionalFormatting>
  <hyperlinks>
    <hyperlink ref="A129" r:id="rId1" tooltip="https://www.franklintempletonindia.com/downloadsServlet/pdf/product-labels-jg9o5k7l" display="https://www.franklintempletonindia.com/downloadsServlet/pdf/product-labels-jg9o5k7l" xr:uid="{00000000-0004-0000-1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50"/>
  <sheetViews>
    <sheetView workbookViewId="0">
      <selection sqref="A1:F1"/>
    </sheetView>
  </sheetViews>
  <sheetFormatPr defaultColWidth="9.08984375" defaultRowHeight="10" x14ac:dyDescent="0.2"/>
  <cols>
    <col min="1" max="1" width="38.6328125" style="7" bestFit="1" customWidth="1"/>
    <col min="2" max="2" width="32.08984375" style="7" bestFit="1" customWidth="1"/>
    <col min="3" max="3" width="35.453125" style="7" bestFit="1" customWidth="1"/>
    <col min="4" max="4" width="15.54296875" style="7" bestFit="1" customWidth="1"/>
    <col min="5" max="5" width="32.90625" style="10" customWidth="1"/>
    <col min="6" max="6" width="14.6328125" style="11" bestFit="1" customWidth="1"/>
    <col min="7" max="16384" width="9.08984375" style="7"/>
  </cols>
  <sheetData>
    <row r="1" spans="1:6" s="1" customFormat="1" ht="14" x14ac:dyDescent="0.25">
      <c r="A1" s="80" t="s">
        <v>15</v>
      </c>
      <c r="B1" s="81"/>
      <c r="C1" s="81"/>
      <c r="D1" s="81"/>
      <c r="E1" s="81"/>
      <c r="F1" s="81"/>
    </row>
    <row r="2" spans="1:6" s="1" customFormat="1" ht="11.5" x14ac:dyDescent="0.25">
      <c r="E2" s="5"/>
      <c r="F2" s="9"/>
    </row>
    <row r="3" spans="1:6" s="1" customFormat="1" ht="11.5" x14ac:dyDescent="0.25">
      <c r="A3" s="8" t="s">
        <v>7</v>
      </c>
      <c r="B3" s="2"/>
      <c r="C3" s="3"/>
      <c r="D3" s="3"/>
      <c r="E3" s="4"/>
      <c r="F3" s="9"/>
    </row>
    <row r="4" spans="1:6" s="1" customFormat="1" ht="26.25" customHeight="1" x14ac:dyDescent="0.25">
      <c r="A4" s="6" t="s">
        <v>2</v>
      </c>
      <c r="B4" s="6" t="s">
        <v>0</v>
      </c>
      <c r="C4" s="13" t="s">
        <v>396</v>
      </c>
      <c r="D4" s="13" t="s">
        <v>1</v>
      </c>
      <c r="E4" s="52" t="s">
        <v>6</v>
      </c>
      <c r="F4" s="12" t="s">
        <v>3</v>
      </c>
    </row>
    <row r="5" spans="1:6" ht="10.5" x14ac:dyDescent="0.25">
      <c r="A5" s="16" t="s">
        <v>101</v>
      </c>
      <c r="B5" s="17"/>
      <c r="C5" s="17"/>
      <c r="D5" s="17"/>
      <c r="E5" s="18"/>
      <c r="F5" s="19"/>
    </row>
    <row r="6" spans="1:6" ht="10.5" x14ac:dyDescent="0.25">
      <c r="A6" s="20" t="s">
        <v>25</v>
      </c>
      <c r="B6" s="21"/>
      <c r="C6" s="21"/>
      <c r="D6" s="21"/>
      <c r="E6" s="22"/>
      <c r="F6" s="23"/>
    </row>
    <row r="7" spans="1:6" x14ac:dyDescent="0.2">
      <c r="A7" s="21" t="s">
        <v>622</v>
      </c>
      <c r="B7" s="21" t="s">
        <v>621</v>
      </c>
      <c r="C7" s="21" t="s">
        <v>104</v>
      </c>
      <c r="D7" s="24">
        <v>23439752</v>
      </c>
      <c r="E7" s="22">
        <v>45637.197139999997</v>
      </c>
      <c r="F7" s="23">
        <v>3.5805828781125899</v>
      </c>
    </row>
    <row r="8" spans="1:6" x14ac:dyDescent="0.2">
      <c r="A8" s="21" t="s">
        <v>469</v>
      </c>
      <c r="B8" s="21" t="s">
        <v>468</v>
      </c>
      <c r="C8" s="21" t="s">
        <v>109</v>
      </c>
      <c r="D8" s="24">
        <v>1076105</v>
      </c>
      <c r="E8" s="22">
        <v>33412.522199999999</v>
      </c>
      <c r="F8" s="23">
        <v>2.6214647787608798</v>
      </c>
    </row>
    <row r="9" spans="1:6" x14ac:dyDescent="0.2">
      <c r="A9" s="21" t="s">
        <v>499</v>
      </c>
      <c r="B9" s="21" t="s">
        <v>498</v>
      </c>
      <c r="C9" s="21" t="s">
        <v>221</v>
      </c>
      <c r="D9" s="24">
        <v>1100123</v>
      </c>
      <c r="E9" s="22">
        <v>32025.130590000001</v>
      </c>
      <c r="F9" s="23">
        <v>2.5126134260197399</v>
      </c>
    </row>
    <row r="10" spans="1:6" x14ac:dyDescent="0.2">
      <c r="A10" s="21" t="s">
        <v>138</v>
      </c>
      <c r="B10" s="21" t="s">
        <v>137</v>
      </c>
      <c r="C10" s="21" t="s">
        <v>139</v>
      </c>
      <c r="D10" s="24">
        <v>6391052</v>
      </c>
      <c r="E10" s="22">
        <v>30488.513569999999</v>
      </c>
      <c r="F10" s="23">
        <v>2.3920542125529298</v>
      </c>
    </row>
    <row r="11" spans="1:6" x14ac:dyDescent="0.2">
      <c r="A11" s="21" t="s">
        <v>624</v>
      </c>
      <c r="B11" s="21" t="s">
        <v>623</v>
      </c>
      <c r="C11" s="21" t="s">
        <v>159</v>
      </c>
      <c r="D11" s="24">
        <v>792366</v>
      </c>
      <c r="E11" s="22">
        <v>29671.729599999999</v>
      </c>
      <c r="F11" s="23">
        <v>2.3279713397786201</v>
      </c>
    </row>
    <row r="12" spans="1:6" x14ac:dyDescent="0.2">
      <c r="A12" s="21" t="s">
        <v>204</v>
      </c>
      <c r="B12" s="21" t="s">
        <v>203</v>
      </c>
      <c r="C12" s="21" t="s">
        <v>205</v>
      </c>
      <c r="D12" s="24">
        <v>1631918</v>
      </c>
      <c r="E12" s="22">
        <v>29589.121220000001</v>
      </c>
      <c r="F12" s="23">
        <v>2.3214900883093499</v>
      </c>
    </row>
    <row r="13" spans="1:6" x14ac:dyDescent="0.2">
      <c r="A13" s="21" t="s">
        <v>269</v>
      </c>
      <c r="B13" s="21" t="s">
        <v>268</v>
      </c>
      <c r="C13" s="21" t="s">
        <v>127</v>
      </c>
      <c r="D13" s="24">
        <v>407254</v>
      </c>
      <c r="E13" s="22">
        <v>29154.295730000002</v>
      </c>
      <c r="F13" s="23">
        <v>2.2873747437651901</v>
      </c>
    </row>
    <row r="14" spans="1:6" x14ac:dyDescent="0.2">
      <c r="A14" s="21" t="s">
        <v>361</v>
      </c>
      <c r="B14" s="21" t="s">
        <v>360</v>
      </c>
      <c r="C14" s="21" t="s">
        <v>362</v>
      </c>
      <c r="D14" s="24">
        <v>3526225</v>
      </c>
      <c r="E14" s="22">
        <v>28675.261699999999</v>
      </c>
      <c r="F14" s="23">
        <v>2.2497909052882301</v>
      </c>
    </row>
    <row r="15" spans="1:6" x14ac:dyDescent="0.2">
      <c r="A15" s="21" t="s">
        <v>477</v>
      </c>
      <c r="B15" s="21" t="s">
        <v>476</v>
      </c>
      <c r="C15" s="21" t="s">
        <v>109</v>
      </c>
      <c r="D15" s="24">
        <v>539990</v>
      </c>
      <c r="E15" s="22">
        <v>27922.072919999999</v>
      </c>
      <c r="F15" s="23">
        <v>2.1906975555940802</v>
      </c>
    </row>
    <row r="16" spans="1:6" x14ac:dyDescent="0.2">
      <c r="A16" s="21" t="s">
        <v>381</v>
      </c>
      <c r="B16" s="21" t="s">
        <v>380</v>
      </c>
      <c r="C16" s="21" t="s">
        <v>382</v>
      </c>
      <c r="D16" s="24">
        <v>1561228</v>
      </c>
      <c r="E16" s="22">
        <v>27450.291310000001</v>
      </c>
      <c r="F16" s="23">
        <v>2.15368272425393</v>
      </c>
    </row>
    <row r="17" spans="1:6" x14ac:dyDescent="0.2">
      <c r="A17" s="21" t="s">
        <v>226</v>
      </c>
      <c r="B17" s="21" t="s">
        <v>225</v>
      </c>
      <c r="C17" s="21" t="s">
        <v>139</v>
      </c>
      <c r="D17" s="24">
        <v>1444026</v>
      </c>
      <c r="E17" s="22">
        <v>25178.75935</v>
      </c>
      <c r="F17" s="23">
        <v>1.9754638818892101</v>
      </c>
    </row>
    <row r="18" spans="1:6" x14ac:dyDescent="0.2">
      <c r="A18" s="21" t="s">
        <v>626</v>
      </c>
      <c r="B18" s="21" t="s">
        <v>625</v>
      </c>
      <c r="C18" s="21" t="s">
        <v>139</v>
      </c>
      <c r="D18" s="24">
        <v>189000</v>
      </c>
      <c r="E18" s="22">
        <v>24893.095499999999</v>
      </c>
      <c r="F18" s="23">
        <v>1.9530513948324799</v>
      </c>
    </row>
    <row r="19" spans="1:6" x14ac:dyDescent="0.2">
      <c r="A19" s="21" t="s">
        <v>135</v>
      </c>
      <c r="B19" s="21" t="s">
        <v>134</v>
      </c>
      <c r="C19" s="21" t="s">
        <v>136</v>
      </c>
      <c r="D19" s="24">
        <v>1400578</v>
      </c>
      <c r="E19" s="22">
        <v>24821.743610000001</v>
      </c>
      <c r="F19" s="23">
        <v>1.9474533000399501</v>
      </c>
    </row>
    <row r="20" spans="1:6" x14ac:dyDescent="0.2">
      <c r="A20" s="21" t="s">
        <v>628</v>
      </c>
      <c r="B20" s="21" t="s">
        <v>627</v>
      </c>
      <c r="C20" s="21" t="s">
        <v>191</v>
      </c>
      <c r="D20" s="24">
        <v>3950000</v>
      </c>
      <c r="E20" s="22">
        <v>24480.125</v>
      </c>
      <c r="F20" s="23">
        <v>1.9206507393555501</v>
      </c>
    </row>
    <row r="21" spans="1:6" x14ac:dyDescent="0.2">
      <c r="A21" s="21" t="s">
        <v>630</v>
      </c>
      <c r="B21" s="21" t="s">
        <v>629</v>
      </c>
      <c r="C21" s="21" t="s">
        <v>151</v>
      </c>
      <c r="D21" s="24">
        <v>1641580</v>
      </c>
      <c r="E21" s="22">
        <v>22730.137470000001</v>
      </c>
      <c r="F21" s="23">
        <v>1.7833509974891399</v>
      </c>
    </row>
    <row r="22" spans="1:6" x14ac:dyDescent="0.2">
      <c r="A22" s="21" t="s">
        <v>632</v>
      </c>
      <c r="B22" s="21" t="s">
        <v>631</v>
      </c>
      <c r="C22" s="21" t="s">
        <v>560</v>
      </c>
      <c r="D22" s="24">
        <v>3195695</v>
      </c>
      <c r="E22" s="22">
        <v>22245.232899999999</v>
      </c>
      <c r="F22" s="23">
        <v>1.7453065708006601</v>
      </c>
    </row>
    <row r="23" spans="1:6" x14ac:dyDescent="0.2">
      <c r="A23" s="21" t="s">
        <v>634</v>
      </c>
      <c r="B23" s="21" t="s">
        <v>633</v>
      </c>
      <c r="C23" s="21" t="s">
        <v>205</v>
      </c>
      <c r="D23" s="24">
        <v>566062</v>
      </c>
      <c r="E23" s="22">
        <v>21337.141029999999</v>
      </c>
      <c r="F23" s="23">
        <v>1.6740599034932699</v>
      </c>
    </row>
    <row r="24" spans="1:6" x14ac:dyDescent="0.2">
      <c r="A24" s="21" t="s">
        <v>210</v>
      </c>
      <c r="B24" s="21" t="s">
        <v>209</v>
      </c>
      <c r="C24" s="21" t="s">
        <v>115</v>
      </c>
      <c r="D24" s="24">
        <v>4565577</v>
      </c>
      <c r="E24" s="22">
        <v>20933.170549999999</v>
      </c>
      <c r="F24" s="23">
        <v>1.6423653675752601</v>
      </c>
    </row>
    <row r="25" spans="1:6" x14ac:dyDescent="0.2">
      <c r="A25" s="21" t="s">
        <v>103</v>
      </c>
      <c r="B25" s="21" t="s">
        <v>102</v>
      </c>
      <c r="C25" s="21" t="s">
        <v>104</v>
      </c>
      <c r="D25" s="24">
        <v>1223175</v>
      </c>
      <c r="E25" s="22">
        <v>20022.151580000002</v>
      </c>
      <c r="F25" s="23">
        <v>1.5708890471603401</v>
      </c>
    </row>
    <row r="26" spans="1:6" x14ac:dyDescent="0.2">
      <c r="A26" s="21" t="s">
        <v>636</v>
      </c>
      <c r="B26" s="21" t="s">
        <v>635</v>
      </c>
      <c r="C26" s="21" t="s">
        <v>196</v>
      </c>
      <c r="D26" s="24">
        <v>442739</v>
      </c>
      <c r="E26" s="22">
        <v>19719.152320000001</v>
      </c>
      <c r="F26" s="23">
        <v>1.54711646623017</v>
      </c>
    </row>
    <row r="27" spans="1:6" x14ac:dyDescent="0.2">
      <c r="A27" s="21" t="s">
        <v>638</v>
      </c>
      <c r="B27" s="21" t="s">
        <v>637</v>
      </c>
      <c r="C27" s="21" t="s">
        <v>205</v>
      </c>
      <c r="D27" s="24">
        <v>1098135</v>
      </c>
      <c r="E27" s="22">
        <v>19462.79567</v>
      </c>
      <c r="F27" s="23">
        <v>1.52700335041228</v>
      </c>
    </row>
    <row r="28" spans="1:6" x14ac:dyDescent="0.2">
      <c r="A28" s="21" t="s">
        <v>501</v>
      </c>
      <c r="B28" s="21" t="s">
        <v>500</v>
      </c>
      <c r="C28" s="21" t="s">
        <v>104</v>
      </c>
      <c r="D28" s="24">
        <v>23580355</v>
      </c>
      <c r="E28" s="22">
        <v>19173.18665</v>
      </c>
      <c r="F28" s="23">
        <v>1.5042813349655899</v>
      </c>
    </row>
    <row r="29" spans="1:6" x14ac:dyDescent="0.2">
      <c r="A29" s="21" t="s">
        <v>497</v>
      </c>
      <c r="B29" s="21" t="s">
        <v>496</v>
      </c>
      <c r="C29" s="21" t="s">
        <v>139</v>
      </c>
      <c r="D29" s="24">
        <v>3063102</v>
      </c>
      <c r="E29" s="22">
        <v>18844.2035</v>
      </c>
      <c r="F29" s="23">
        <v>1.47847012157174</v>
      </c>
    </row>
    <row r="30" spans="1:6" x14ac:dyDescent="0.2">
      <c r="A30" s="21" t="s">
        <v>373</v>
      </c>
      <c r="B30" s="21" t="s">
        <v>372</v>
      </c>
      <c r="C30" s="21" t="s">
        <v>191</v>
      </c>
      <c r="D30" s="24">
        <v>5981508</v>
      </c>
      <c r="E30" s="22">
        <v>18802.8704</v>
      </c>
      <c r="F30" s="23">
        <v>1.47522722762921</v>
      </c>
    </row>
    <row r="31" spans="1:6" x14ac:dyDescent="0.2">
      <c r="A31" s="21" t="s">
        <v>640</v>
      </c>
      <c r="B31" s="21" t="s">
        <v>639</v>
      </c>
      <c r="C31" s="21" t="s">
        <v>142</v>
      </c>
      <c r="D31" s="24">
        <v>2153205</v>
      </c>
      <c r="E31" s="22">
        <v>18570.31652</v>
      </c>
      <c r="F31" s="23">
        <v>1.45698161893392</v>
      </c>
    </row>
    <row r="32" spans="1:6" x14ac:dyDescent="0.2">
      <c r="A32" s="21" t="s">
        <v>106</v>
      </c>
      <c r="B32" s="21" t="s">
        <v>105</v>
      </c>
      <c r="C32" s="21" t="s">
        <v>104</v>
      </c>
      <c r="D32" s="24">
        <v>1510566</v>
      </c>
      <c r="E32" s="22">
        <v>18567.877270000001</v>
      </c>
      <c r="F32" s="23">
        <v>1.4567902413442999</v>
      </c>
    </row>
    <row r="33" spans="1:6" x14ac:dyDescent="0.2">
      <c r="A33" s="21" t="s">
        <v>642</v>
      </c>
      <c r="B33" s="21" t="s">
        <v>641</v>
      </c>
      <c r="C33" s="21" t="s">
        <v>151</v>
      </c>
      <c r="D33" s="24">
        <v>300000</v>
      </c>
      <c r="E33" s="22">
        <v>18511.05</v>
      </c>
      <c r="F33" s="23">
        <v>1.4523317127158299</v>
      </c>
    </row>
    <row r="34" spans="1:6" x14ac:dyDescent="0.2">
      <c r="A34" s="21" t="s">
        <v>644</v>
      </c>
      <c r="B34" s="21" t="s">
        <v>643</v>
      </c>
      <c r="C34" s="21" t="s">
        <v>162</v>
      </c>
      <c r="D34" s="24">
        <v>1717030</v>
      </c>
      <c r="E34" s="22">
        <v>18455.49696</v>
      </c>
      <c r="F34" s="23">
        <v>1.4479731570569201</v>
      </c>
    </row>
    <row r="35" spans="1:6" x14ac:dyDescent="0.2">
      <c r="A35" s="21" t="s">
        <v>207</v>
      </c>
      <c r="B35" s="21" t="s">
        <v>206</v>
      </c>
      <c r="C35" s="21" t="s">
        <v>208</v>
      </c>
      <c r="D35" s="24">
        <v>11850000</v>
      </c>
      <c r="E35" s="22">
        <v>18102.060000000001</v>
      </c>
      <c r="F35" s="23">
        <v>1.4202433575342699</v>
      </c>
    </row>
    <row r="36" spans="1:6" x14ac:dyDescent="0.2">
      <c r="A36" s="21" t="s">
        <v>193</v>
      </c>
      <c r="B36" s="21" t="s">
        <v>192</v>
      </c>
      <c r="C36" s="21" t="s">
        <v>115</v>
      </c>
      <c r="D36" s="24">
        <v>1444590</v>
      </c>
      <c r="E36" s="22">
        <v>18086.989099999999</v>
      </c>
      <c r="F36" s="23">
        <v>1.4190609315773799</v>
      </c>
    </row>
    <row r="37" spans="1:6" x14ac:dyDescent="0.2">
      <c r="A37" s="21" t="s">
        <v>198</v>
      </c>
      <c r="B37" s="21" t="s">
        <v>197</v>
      </c>
      <c r="C37" s="21" t="s">
        <v>188</v>
      </c>
      <c r="D37" s="24">
        <v>441027</v>
      </c>
      <c r="E37" s="22">
        <v>17776.91632</v>
      </c>
      <c r="F37" s="23">
        <v>1.3947333795668799</v>
      </c>
    </row>
    <row r="38" spans="1:6" x14ac:dyDescent="0.2">
      <c r="A38" s="21" t="s">
        <v>459</v>
      </c>
      <c r="B38" s="21" t="s">
        <v>458</v>
      </c>
      <c r="C38" s="21" t="s">
        <v>109</v>
      </c>
      <c r="D38" s="24">
        <v>277965</v>
      </c>
      <c r="E38" s="22">
        <v>17634.238580000001</v>
      </c>
      <c r="F38" s="23">
        <v>1.3835392330165499</v>
      </c>
    </row>
    <row r="39" spans="1:6" x14ac:dyDescent="0.2">
      <c r="A39" s="21" t="s">
        <v>646</v>
      </c>
      <c r="B39" s="21" t="s">
        <v>645</v>
      </c>
      <c r="C39" s="21" t="s">
        <v>188</v>
      </c>
      <c r="D39" s="24">
        <v>700000</v>
      </c>
      <c r="E39" s="22">
        <v>17318.349999999999</v>
      </c>
      <c r="F39" s="23">
        <v>1.3587553875610601</v>
      </c>
    </row>
    <row r="40" spans="1:6" x14ac:dyDescent="0.2">
      <c r="A40" s="21" t="s">
        <v>648</v>
      </c>
      <c r="B40" s="21" t="s">
        <v>647</v>
      </c>
      <c r="C40" s="21" t="s">
        <v>148</v>
      </c>
      <c r="D40" s="24">
        <v>828517</v>
      </c>
      <c r="E40" s="22">
        <v>16988.326830000002</v>
      </c>
      <c r="F40" s="23">
        <v>1.3328625767414699</v>
      </c>
    </row>
    <row r="41" spans="1:6" x14ac:dyDescent="0.2">
      <c r="A41" s="21" t="s">
        <v>650</v>
      </c>
      <c r="B41" s="21" t="s">
        <v>649</v>
      </c>
      <c r="C41" s="21" t="s">
        <v>151</v>
      </c>
      <c r="D41" s="24">
        <v>522877</v>
      </c>
      <c r="E41" s="22">
        <v>16959.77693</v>
      </c>
      <c r="F41" s="23">
        <v>1.3306226214085799</v>
      </c>
    </row>
    <row r="42" spans="1:6" x14ac:dyDescent="0.2">
      <c r="A42" s="21" t="s">
        <v>652</v>
      </c>
      <c r="B42" s="21" t="s">
        <v>651</v>
      </c>
      <c r="C42" s="21" t="s">
        <v>382</v>
      </c>
      <c r="D42" s="24">
        <v>374936</v>
      </c>
      <c r="E42" s="22">
        <v>16855.060409999998</v>
      </c>
      <c r="F42" s="23">
        <v>1.3224068193421801</v>
      </c>
    </row>
    <row r="43" spans="1:6" x14ac:dyDescent="0.2">
      <c r="A43" s="21" t="s">
        <v>654</v>
      </c>
      <c r="B43" s="21" t="s">
        <v>653</v>
      </c>
      <c r="C43" s="21" t="s">
        <v>165</v>
      </c>
      <c r="D43" s="24">
        <v>38500</v>
      </c>
      <c r="E43" s="22">
        <v>16370.411749999999</v>
      </c>
      <c r="F43" s="23">
        <v>1.28438247072645</v>
      </c>
    </row>
    <row r="44" spans="1:6" x14ac:dyDescent="0.2">
      <c r="A44" s="21" t="s">
        <v>656</v>
      </c>
      <c r="B44" s="21" t="s">
        <v>655</v>
      </c>
      <c r="C44" s="21" t="s">
        <v>154</v>
      </c>
      <c r="D44" s="24">
        <v>2452118</v>
      </c>
      <c r="E44" s="22">
        <v>15877.46405</v>
      </c>
      <c r="F44" s="23">
        <v>1.2457069997282999</v>
      </c>
    </row>
    <row r="45" spans="1:6" x14ac:dyDescent="0.2">
      <c r="A45" s="21" t="s">
        <v>658</v>
      </c>
      <c r="B45" s="21" t="s">
        <v>657</v>
      </c>
      <c r="C45" s="21" t="s">
        <v>151</v>
      </c>
      <c r="D45" s="24">
        <v>52304</v>
      </c>
      <c r="E45" s="22">
        <v>15793.63738</v>
      </c>
      <c r="F45" s="23">
        <v>1.2391301642050601</v>
      </c>
    </row>
    <row r="46" spans="1:6" x14ac:dyDescent="0.2">
      <c r="A46" s="21" t="s">
        <v>660</v>
      </c>
      <c r="B46" s="21" t="s">
        <v>659</v>
      </c>
      <c r="C46" s="21" t="s">
        <v>661</v>
      </c>
      <c r="D46" s="24">
        <v>400909</v>
      </c>
      <c r="E46" s="22">
        <v>15450.631950000001</v>
      </c>
      <c r="F46" s="23">
        <v>1.21221879701505</v>
      </c>
    </row>
    <row r="47" spans="1:6" x14ac:dyDescent="0.2">
      <c r="A47" s="21" t="s">
        <v>364</v>
      </c>
      <c r="B47" s="21" t="s">
        <v>363</v>
      </c>
      <c r="C47" s="21" t="s">
        <v>104</v>
      </c>
      <c r="D47" s="24">
        <v>8960416</v>
      </c>
      <c r="E47" s="22">
        <v>15294.53407</v>
      </c>
      <c r="F47" s="23">
        <v>1.1999717391003599</v>
      </c>
    </row>
    <row r="48" spans="1:6" x14ac:dyDescent="0.2">
      <c r="A48" s="21" t="s">
        <v>371</v>
      </c>
      <c r="B48" s="21" t="s">
        <v>370</v>
      </c>
      <c r="C48" s="21" t="s">
        <v>177</v>
      </c>
      <c r="D48" s="24">
        <v>3325151</v>
      </c>
      <c r="E48" s="22">
        <v>14717.118329999999</v>
      </c>
      <c r="F48" s="23">
        <v>1.1546691122573001</v>
      </c>
    </row>
    <row r="49" spans="1:6" x14ac:dyDescent="0.2">
      <c r="A49" s="21" t="s">
        <v>181</v>
      </c>
      <c r="B49" s="21" t="s">
        <v>180</v>
      </c>
      <c r="C49" s="21" t="s">
        <v>182</v>
      </c>
      <c r="D49" s="24">
        <v>4867750</v>
      </c>
      <c r="E49" s="22">
        <v>14569.17575</v>
      </c>
      <c r="F49" s="23">
        <v>1.1430618992361501</v>
      </c>
    </row>
    <row r="50" spans="1:6" x14ac:dyDescent="0.2">
      <c r="A50" s="21" t="s">
        <v>267</v>
      </c>
      <c r="B50" s="21" t="s">
        <v>266</v>
      </c>
      <c r="C50" s="21" t="s">
        <v>182</v>
      </c>
      <c r="D50" s="24">
        <v>297500</v>
      </c>
      <c r="E50" s="22">
        <v>13922.85125</v>
      </c>
      <c r="F50" s="23">
        <v>1.0923528596054899</v>
      </c>
    </row>
    <row r="51" spans="1:6" x14ac:dyDescent="0.2">
      <c r="A51" s="21" t="s">
        <v>663</v>
      </c>
      <c r="B51" s="21" t="s">
        <v>662</v>
      </c>
      <c r="C51" s="21" t="s">
        <v>159</v>
      </c>
      <c r="D51" s="24">
        <v>260552</v>
      </c>
      <c r="E51" s="22">
        <v>13755.061180000001</v>
      </c>
      <c r="F51" s="23">
        <v>1.0791884610576099</v>
      </c>
    </row>
    <row r="52" spans="1:6" x14ac:dyDescent="0.2">
      <c r="A52" s="21" t="s">
        <v>665</v>
      </c>
      <c r="B52" s="21" t="s">
        <v>664</v>
      </c>
      <c r="C52" s="21" t="s">
        <v>162</v>
      </c>
      <c r="D52" s="24">
        <v>625000</v>
      </c>
      <c r="E52" s="22">
        <v>13385.9375</v>
      </c>
      <c r="F52" s="23">
        <v>1.0502279198469</v>
      </c>
    </row>
    <row r="53" spans="1:6" x14ac:dyDescent="0.2">
      <c r="A53" s="21" t="s">
        <v>582</v>
      </c>
      <c r="B53" s="21" t="s">
        <v>581</v>
      </c>
      <c r="C53" s="21" t="s">
        <v>196</v>
      </c>
      <c r="D53" s="24">
        <v>1602334</v>
      </c>
      <c r="E53" s="22">
        <v>13319.401379999999</v>
      </c>
      <c r="F53" s="23">
        <v>1.04500765859122</v>
      </c>
    </row>
    <row r="54" spans="1:6" x14ac:dyDescent="0.2">
      <c r="A54" s="21" t="s">
        <v>297</v>
      </c>
      <c r="B54" s="21" t="s">
        <v>296</v>
      </c>
      <c r="C54" s="21" t="s">
        <v>196</v>
      </c>
      <c r="D54" s="24">
        <v>571157</v>
      </c>
      <c r="E54" s="22">
        <v>13303.10327</v>
      </c>
      <c r="F54" s="23">
        <v>1.04372894873898</v>
      </c>
    </row>
    <row r="55" spans="1:6" x14ac:dyDescent="0.2">
      <c r="A55" s="21" t="s">
        <v>503</v>
      </c>
      <c r="B55" s="21" t="s">
        <v>502</v>
      </c>
      <c r="C55" s="21" t="s">
        <v>142</v>
      </c>
      <c r="D55" s="24">
        <v>3157002</v>
      </c>
      <c r="E55" s="22">
        <v>12839.52713</v>
      </c>
      <c r="F55" s="23">
        <v>1.0073578985078799</v>
      </c>
    </row>
    <row r="56" spans="1:6" x14ac:dyDescent="0.2">
      <c r="A56" s="21" t="s">
        <v>667</v>
      </c>
      <c r="B56" s="21" t="s">
        <v>666</v>
      </c>
      <c r="C56" s="21" t="s">
        <v>188</v>
      </c>
      <c r="D56" s="24">
        <v>943493</v>
      </c>
      <c r="E56" s="22">
        <v>12763.101559999999</v>
      </c>
      <c r="F56" s="23">
        <v>1.0013617351906501</v>
      </c>
    </row>
    <row r="57" spans="1:6" x14ac:dyDescent="0.2">
      <c r="A57" s="21" t="s">
        <v>505</v>
      </c>
      <c r="B57" s="21" t="s">
        <v>504</v>
      </c>
      <c r="C57" s="21" t="s">
        <v>104</v>
      </c>
      <c r="D57" s="24">
        <v>5630441</v>
      </c>
      <c r="E57" s="22">
        <v>12511.965990000001</v>
      </c>
      <c r="F57" s="23">
        <v>0.98165825254099104</v>
      </c>
    </row>
    <row r="58" spans="1:6" x14ac:dyDescent="0.2">
      <c r="A58" s="21" t="s">
        <v>669</v>
      </c>
      <c r="B58" s="21" t="s">
        <v>668</v>
      </c>
      <c r="C58" s="21" t="s">
        <v>188</v>
      </c>
      <c r="D58" s="24">
        <v>17469870</v>
      </c>
      <c r="E58" s="22">
        <v>12304.02944</v>
      </c>
      <c r="F58" s="23">
        <v>0.96534405935380097</v>
      </c>
    </row>
    <row r="59" spans="1:6" x14ac:dyDescent="0.2">
      <c r="A59" s="21" t="s">
        <v>671</v>
      </c>
      <c r="B59" s="21" t="s">
        <v>670</v>
      </c>
      <c r="C59" s="21" t="s">
        <v>139</v>
      </c>
      <c r="D59" s="24">
        <v>895000</v>
      </c>
      <c r="E59" s="22">
        <v>12090.1075</v>
      </c>
      <c r="F59" s="23">
        <v>0.94856026710497199</v>
      </c>
    </row>
    <row r="60" spans="1:6" x14ac:dyDescent="0.2">
      <c r="A60" s="21" t="s">
        <v>153</v>
      </c>
      <c r="B60" s="21" t="s">
        <v>152</v>
      </c>
      <c r="C60" s="21" t="s">
        <v>154</v>
      </c>
      <c r="D60" s="24">
        <v>1837180</v>
      </c>
      <c r="E60" s="22">
        <v>11947.18154</v>
      </c>
      <c r="F60" s="23">
        <v>0.937346645820477</v>
      </c>
    </row>
    <row r="61" spans="1:6" x14ac:dyDescent="0.2">
      <c r="A61" s="21" t="s">
        <v>144</v>
      </c>
      <c r="B61" s="21" t="s">
        <v>143</v>
      </c>
      <c r="C61" s="21" t="s">
        <v>145</v>
      </c>
      <c r="D61" s="24">
        <v>1800000</v>
      </c>
      <c r="E61" s="22">
        <v>11648.7</v>
      </c>
      <c r="F61" s="23">
        <v>0.91392851415305298</v>
      </c>
    </row>
    <row r="62" spans="1:6" x14ac:dyDescent="0.2">
      <c r="A62" s="21" t="s">
        <v>673</v>
      </c>
      <c r="B62" s="21" t="s">
        <v>672</v>
      </c>
      <c r="C62" s="21" t="s">
        <v>151</v>
      </c>
      <c r="D62" s="24">
        <v>2422358</v>
      </c>
      <c r="E62" s="22">
        <v>11388.71614</v>
      </c>
      <c r="F62" s="23">
        <v>0.89353081630921005</v>
      </c>
    </row>
    <row r="63" spans="1:6" x14ac:dyDescent="0.2">
      <c r="A63" s="21" t="s">
        <v>156</v>
      </c>
      <c r="B63" s="21" t="s">
        <v>155</v>
      </c>
      <c r="C63" s="21" t="s">
        <v>104</v>
      </c>
      <c r="D63" s="24">
        <v>730366</v>
      </c>
      <c r="E63" s="22">
        <v>10409.54142</v>
      </c>
      <c r="F63" s="23">
        <v>0.81670716242973596</v>
      </c>
    </row>
    <row r="64" spans="1:6" x14ac:dyDescent="0.2">
      <c r="A64" s="21" t="s">
        <v>675</v>
      </c>
      <c r="B64" s="21" t="s">
        <v>674</v>
      </c>
      <c r="C64" s="21" t="s">
        <v>188</v>
      </c>
      <c r="D64" s="24">
        <v>350000</v>
      </c>
      <c r="E64" s="22">
        <v>9904.125</v>
      </c>
      <c r="F64" s="23">
        <v>0.77705342615365702</v>
      </c>
    </row>
    <row r="65" spans="1:6" x14ac:dyDescent="0.2">
      <c r="A65" s="21" t="s">
        <v>677</v>
      </c>
      <c r="B65" s="21" t="s">
        <v>676</v>
      </c>
      <c r="C65" s="21" t="s">
        <v>159</v>
      </c>
      <c r="D65" s="24">
        <v>665000</v>
      </c>
      <c r="E65" s="22">
        <v>9722.9650000000001</v>
      </c>
      <c r="F65" s="23">
        <v>0.76284005559522905</v>
      </c>
    </row>
    <row r="66" spans="1:6" x14ac:dyDescent="0.2">
      <c r="A66" s="21" t="s">
        <v>679</v>
      </c>
      <c r="B66" s="21" t="s">
        <v>678</v>
      </c>
      <c r="C66" s="21" t="s">
        <v>159</v>
      </c>
      <c r="D66" s="24">
        <v>250000</v>
      </c>
      <c r="E66" s="22">
        <v>9615.875</v>
      </c>
      <c r="F66" s="23">
        <v>0.75443803609256799</v>
      </c>
    </row>
    <row r="67" spans="1:6" x14ac:dyDescent="0.2">
      <c r="A67" s="21" t="s">
        <v>265</v>
      </c>
      <c r="B67" s="21" t="s">
        <v>264</v>
      </c>
      <c r="C67" s="21" t="s">
        <v>118</v>
      </c>
      <c r="D67" s="24">
        <v>2249775</v>
      </c>
      <c r="E67" s="22">
        <v>9427.6821380000001</v>
      </c>
      <c r="F67" s="23">
        <v>0.73967288438105705</v>
      </c>
    </row>
    <row r="68" spans="1:6" x14ac:dyDescent="0.2">
      <c r="A68" s="21" t="s">
        <v>607</v>
      </c>
      <c r="B68" s="21" t="s">
        <v>606</v>
      </c>
      <c r="C68" s="21" t="s">
        <v>154</v>
      </c>
      <c r="D68" s="24">
        <v>5217419</v>
      </c>
      <c r="E68" s="22">
        <v>9177.9617629999993</v>
      </c>
      <c r="F68" s="23">
        <v>0.72008043447012304</v>
      </c>
    </row>
    <row r="69" spans="1:6" x14ac:dyDescent="0.2">
      <c r="A69" s="21" t="s">
        <v>681</v>
      </c>
      <c r="B69" s="21" t="s">
        <v>680</v>
      </c>
      <c r="C69" s="21" t="s">
        <v>139</v>
      </c>
      <c r="D69" s="24">
        <v>419825</v>
      </c>
      <c r="E69" s="22">
        <v>9166.8788750000003</v>
      </c>
      <c r="F69" s="23">
        <v>0.71921089818175099</v>
      </c>
    </row>
    <row r="70" spans="1:6" x14ac:dyDescent="0.2">
      <c r="A70" s="21" t="s">
        <v>683</v>
      </c>
      <c r="B70" s="21" t="s">
        <v>682</v>
      </c>
      <c r="C70" s="21" t="s">
        <v>188</v>
      </c>
      <c r="D70" s="24">
        <v>745117</v>
      </c>
      <c r="E70" s="22">
        <v>8746.9284630000002</v>
      </c>
      <c r="F70" s="23">
        <v>0.68626261587925197</v>
      </c>
    </row>
    <row r="71" spans="1:6" x14ac:dyDescent="0.2">
      <c r="A71" s="21" t="s">
        <v>220</v>
      </c>
      <c r="B71" s="21" t="s">
        <v>219</v>
      </c>
      <c r="C71" s="21" t="s">
        <v>221</v>
      </c>
      <c r="D71" s="24">
        <v>330000</v>
      </c>
      <c r="E71" s="22">
        <v>8463.18</v>
      </c>
      <c r="F71" s="23">
        <v>0.66400040540230598</v>
      </c>
    </row>
    <row r="72" spans="1:6" x14ac:dyDescent="0.2">
      <c r="A72" s="21" t="s">
        <v>530</v>
      </c>
      <c r="B72" s="21" t="s">
        <v>529</v>
      </c>
      <c r="C72" s="21" t="s">
        <v>188</v>
      </c>
      <c r="D72" s="24">
        <v>1496474</v>
      </c>
      <c r="E72" s="22">
        <v>7376.1203459999997</v>
      </c>
      <c r="F72" s="23">
        <v>0.57871236344260601</v>
      </c>
    </row>
    <row r="73" spans="1:6" x14ac:dyDescent="0.2">
      <c r="A73" s="21" t="s">
        <v>685</v>
      </c>
      <c r="B73" s="21" t="s">
        <v>684</v>
      </c>
      <c r="C73" s="21" t="s">
        <v>177</v>
      </c>
      <c r="D73" s="24">
        <v>1318364</v>
      </c>
      <c r="E73" s="22">
        <v>7287.9161919999997</v>
      </c>
      <c r="F73" s="23">
        <v>0.57179208123022696</v>
      </c>
    </row>
    <row r="74" spans="1:6" x14ac:dyDescent="0.2">
      <c r="A74" s="21" t="s">
        <v>687</v>
      </c>
      <c r="B74" s="21" t="s">
        <v>686</v>
      </c>
      <c r="C74" s="21" t="s">
        <v>151</v>
      </c>
      <c r="D74" s="24">
        <v>300000</v>
      </c>
      <c r="E74" s="22">
        <v>6720.6</v>
      </c>
      <c r="F74" s="23">
        <v>0.52728184022397395</v>
      </c>
    </row>
    <row r="75" spans="1:6" x14ac:dyDescent="0.2">
      <c r="A75" s="21" t="s">
        <v>392</v>
      </c>
      <c r="B75" s="21" t="s">
        <v>391</v>
      </c>
      <c r="C75" s="21" t="s">
        <v>382</v>
      </c>
      <c r="D75" s="24">
        <v>1000000</v>
      </c>
      <c r="E75" s="22">
        <v>5983.5</v>
      </c>
      <c r="F75" s="23">
        <v>0.46945077686220699</v>
      </c>
    </row>
    <row r="76" spans="1:6" x14ac:dyDescent="0.2">
      <c r="A76" s="21" t="s">
        <v>689</v>
      </c>
      <c r="B76" s="21" t="s">
        <v>688</v>
      </c>
      <c r="C76" s="21" t="s">
        <v>254</v>
      </c>
      <c r="D76" s="24">
        <v>609700</v>
      </c>
      <c r="E76" s="22">
        <v>5884.2147000000004</v>
      </c>
      <c r="F76" s="23">
        <v>0.46166109503451502</v>
      </c>
    </row>
    <row r="77" spans="1:6" x14ac:dyDescent="0.2">
      <c r="A77" s="21" t="s">
        <v>691</v>
      </c>
      <c r="B77" s="21" t="s">
        <v>690</v>
      </c>
      <c r="C77" s="21" t="s">
        <v>191</v>
      </c>
      <c r="D77" s="24">
        <v>3400000</v>
      </c>
      <c r="E77" s="22">
        <v>5758.24</v>
      </c>
      <c r="F77" s="23">
        <v>0.45177742815393002</v>
      </c>
    </row>
    <row r="78" spans="1:6" x14ac:dyDescent="0.2">
      <c r="A78" s="21" t="s">
        <v>547</v>
      </c>
      <c r="B78" s="21" t="s">
        <v>546</v>
      </c>
      <c r="C78" s="21" t="s">
        <v>427</v>
      </c>
      <c r="D78" s="24">
        <v>750000</v>
      </c>
      <c r="E78" s="22">
        <v>5751.75</v>
      </c>
      <c r="F78" s="23">
        <v>0.45126823862575399</v>
      </c>
    </row>
    <row r="79" spans="1:6" x14ac:dyDescent="0.2">
      <c r="A79" s="21" t="s">
        <v>578</v>
      </c>
      <c r="B79" s="21" t="s">
        <v>577</v>
      </c>
      <c r="C79" s="21" t="s">
        <v>329</v>
      </c>
      <c r="D79" s="24">
        <v>200000</v>
      </c>
      <c r="E79" s="22">
        <v>5172.7</v>
      </c>
      <c r="F79" s="23">
        <v>0.40583739173980798</v>
      </c>
    </row>
    <row r="80" spans="1:6" x14ac:dyDescent="0.2">
      <c r="A80" s="21" t="s">
        <v>528</v>
      </c>
      <c r="B80" s="21" t="s">
        <v>527</v>
      </c>
      <c r="C80" s="21" t="s">
        <v>165</v>
      </c>
      <c r="D80" s="24">
        <v>600000</v>
      </c>
      <c r="E80" s="22">
        <v>5080.8</v>
      </c>
      <c r="F80" s="23">
        <v>0.39862714248876102</v>
      </c>
    </row>
    <row r="81" spans="1:9" ht="10.5" x14ac:dyDescent="0.25">
      <c r="A81" s="20" t="s">
        <v>29</v>
      </c>
      <c r="B81" s="20"/>
      <c r="C81" s="20"/>
      <c r="D81" s="20"/>
      <c r="E81" s="25">
        <f>SUM(E7:E80)</f>
        <v>1243399.996487</v>
      </c>
      <c r="F81" s="26">
        <f>SUM(F7:F80)</f>
        <v>97.55412288815711</v>
      </c>
      <c r="G81" s="14"/>
      <c r="H81" s="14"/>
      <c r="I81" s="14"/>
    </row>
    <row r="82" spans="1:9" x14ac:dyDescent="0.2">
      <c r="A82" s="21"/>
      <c r="B82" s="21"/>
      <c r="C82" s="21"/>
      <c r="D82" s="21"/>
      <c r="E82" s="22"/>
      <c r="F82" s="23"/>
    </row>
    <row r="83" spans="1:9" ht="10.5" x14ac:dyDescent="0.25">
      <c r="A83" s="20" t="s">
        <v>332</v>
      </c>
      <c r="B83" s="21"/>
      <c r="C83" s="21"/>
      <c r="D83" s="21"/>
      <c r="E83" s="22"/>
      <c r="F83" s="23"/>
    </row>
    <row r="84" spans="1:9" x14ac:dyDescent="0.2">
      <c r="A84" s="21"/>
      <c r="B84" s="21" t="s">
        <v>333</v>
      </c>
      <c r="C84" s="21" t="s">
        <v>191</v>
      </c>
      <c r="D84" s="24">
        <v>8100</v>
      </c>
      <c r="E84" s="22">
        <v>8.0999999999999996E-4</v>
      </c>
      <c r="F84" s="23">
        <v>6.3550619078864901E-8</v>
      </c>
    </row>
    <row r="85" spans="1:9" ht="10.5" x14ac:dyDescent="0.25">
      <c r="A85" s="20" t="s">
        <v>29</v>
      </c>
      <c r="B85" s="20"/>
      <c r="C85" s="20"/>
      <c r="D85" s="20"/>
      <c r="E85" s="25">
        <f>SUM(E83:E84)</f>
        <v>8.0999999999999996E-4</v>
      </c>
      <c r="F85" s="26">
        <f>SUM(F83:F84)</f>
        <v>6.3550619078864901E-8</v>
      </c>
      <c r="G85" s="14"/>
      <c r="H85" s="14"/>
      <c r="I85" s="14"/>
    </row>
    <row r="86" spans="1:9" x14ac:dyDescent="0.2">
      <c r="A86" s="21"/>
      <c r="B86" s="21"/>
      <c r="C86" s="21"/>
      <c r="D86" s="21"/>
      <c r="E86" s="22"/>
      <c r="F86" s="23"/>
    </row>
    <row r="87" spans="1:9" ht="10.5" x14ac:dyDescent="0.25">
      <c r="A87" s="20" t="s">
        <v>33</v>
      </c>
      <c r="B87" s="20"/>
      <c r="C87" s="20"/>
      <c r="D87" s="20"/>
      <c r="E87" s="25">
        <f>E81+E85</f>
        <v>1243399.9972970001</v>
      </c>
      <c r="F87" s="26">
        <f>F81+F85</f>
        <v>97.554122951707726</v>
      </c>
      <c r="G87" s="14"/>
      <c r="H87" s="14"/>
      <c r="I87" s="14"/>
    </row>
    <row r="88" spans="1:9" ht="10.5" x14ac:dyDescent="0.25">
      <c r="A88" s="20"/>
      <c r="B88" s="20"/>
      <c r="C88" s="20"/>
      <c r="D88" s="20"/>
      <c r="E88" s="25"/>
      <c r="F88" s="26"/>
      <c r="G88" s="14"/>
      <c r="H88" s="14"/>
      <c r="I88" s="14"/>
    </row>
    <row r="89" spans="1:9" ht="10.5" x14ac:dyDescent="0.25">
      <c r="A89" s="20" t="s">
        <v>35</v>
      </c>
      <c r="B89" s="20"/>
      <c r="C89" s="20"/>
      <c r="D89" s="20"/>
      <c r="E89" s="25">
        <f>E91-(E81+E85)</f>
        <v>31174.525721899932</v>
      </c>
      <c r="F89" s="26">
        <f>F91-(F81+F85)</f>
        <v>2.4458770482922745</v>
      </c>
      <c r="G89" s="14"/>
      <c r="H89" s="14"/>
      <c r="I89" s="14"/>
    </row>
    <row r="90" spans="1:9" ht="10.5" x14ac:dyDescent="0.25">
      <c r="A90" s="20"/>
      <c r="B90" s="20"/>
      <c r="C90" s="20"/>
      <c r="D90" s="20"/>
      <c r="E90" s="25"/>
      <c r="F90" s="26"/>
      <c r="G90" s="14"/>
      <c r="H90" s="14"/>
      <c r="I90" s="14"/>
    </row>
    <row r="91" spans="1:9" ht="10.5" x14ac:dyDescent="0.25">
      <c r="A91" s="27" t="s">
        <v>34</v>
      </c>
      <c r="B91" s="27"/>
      <c r="C91" s="27"/>
      <c r="D91" s="27"/>
      <c r="E91" s="28">
        <v>1274574.5230189001</v>
      </c>
      <c r="F91" s="29">
        <v>100</v>
      </c>
      <c r="G91" s="14"/>
      <c r="H91" s="14"/>
      <c r="I91" s="14"/>
    </row>
    <row r="92" spans="1:9" ht="10.5" x14ac:dyDescent="0.25">
      <c r="F92" s="15" t="s">
        <v>692</v>
      </c>
    </row>
    <row r="93" spans="1:9" ht="10.5" x14ac:dyDescent="0.25">
      <c r="A93" s="14" t="s">
        <v>37</v>
      </c>
    </row>
    <row r="94" spans="1:9" ht="10.5" x14ac:dyDescent="0.25">
      <c r="A94" s="14" t="s">
        <v>346</v>
      </c>
    </row>
    <row r="96" spans="1:9" ht="10.5" x14ac:dyDescent="0.25">
      <c r="A96" s="14" t="s">
        <v>38</v>
      </c>
    </row>
    <row r="97" spans="1:4" ht="10.5" x14ac:dyDescent="0.25">
      <c r="A97" s="14" t="s">
        <v>39</v>
      </c>
    </row>
    <row r="98" spans="1:4" ht="10.5" x14ac:dyDescent="0.25">
      <c r="A98" s="14" t="s">
        <v>40</v>
      </c>
      <c r="B98" s="14"/>
      <c r="C98" s="30" t="s">
        <v>42</v>
      </c>
      <c r="D98" s="14" t="s">
        <v>41</v>
      </c>
    </row>
    <row r="99" spans="1:4" x14ac:dyDescent="0.2">
      <c r="A99" s="7" t="s">
        <v>43</v>
      </c>
      <c r="C99" s="31">
        <v>2172.8305999999998</v>
      </c>
      <c r="D99" s="31">
        <v>2784.0435000000002</v>
      </c>
    </row>
    <row r="100" spans="1:4" x14ac:dyDescent="0.2">
      <c r="A100" s="7" t="s">
        <v>44</v>
      </c>
      <c r="C100" s="31">
        <v>86.984999999999999</v>
      </c>
      <c r="D100" s="31">
        <v>102.9259</v>
      </c>
    </row>
    <row r="101" spans="1:4" x14ac:dyDescent="0.2">
      <c r="A101" s="7" t="s">
        <v>45</v>
      </c>
      <c r="C101" s="31">
        <v>2415.8683999999998</v>
      </c>
      <c r="D101" s="31">
        <v>3107.9034999999999</v>
      </c>
    </row>
    <row r="102" spans="1:4" x14ac:dyDescent="0.2">
      <c r="A102" s="7" t="s">
        <v>46</v>
      </c>
      <c r="C102" s="31">
        <v>103.2851</v>
      </c>
      <c r="D102" s="31">
        <v>122.7247</v>
      </c>
    </row>
    <row r="104" spans="1:4" ht="10.5" x14ac:dyDescent="0.25">
      <c r="A104" s="14" t="s">
        <v>48</v>
      </c>
    </row>
    <row r="105" spans="1:4" ht="10.5" x14ac:dyDescent="0.25">
      <c r="A105" s="82" t="s">
        <v>55</v>
      </c>
      <c r="B105" s="83"/>
      <c r="C105" s="33" t="s">
        <v>56</v>
      </c>
    </row>
    <row r="106" spans="1:4" x14ac:dyDescent="0.2">
      <c r="A106" s="78" t="s">
        <v>44</v>
      </c>
      <c r="B106" s="79"/>
      <c r="C106" s="34">
        <v>8</v>
      </c>
    </row>
    <row r="107" spans="1:4" x14ac:dyDescent="0.2">
      <c r="A107" s="78" t="s">
        <v>46</v>
      </c>
      <c r="B107" s="79"/>
      <c r="C107" s="34">
        <v>9.5</v>
      </c>
    </row>
    <row r="108" spans="1:4" x14ac:dyDescent="0.2">
      <c r="A108" s="7" t="s">
        <v>57</v>
      </c>
    </row>
    <row r="109" spans="1:4" x14ac:dyDescent="0.2">
      <c r="A109" s="7" t="s">
        <v>47</v>
      </c>
    </row>
    <row r="111" spans="1:4" ht="10.5" x14ac:dyDescent="0.25">
      <c r="A111" s="14" t="s">
        <v>347</v>
      </c>
      <c r="D111" s="51">
        <v>0.1492</v>
      </c>
    </row>
    <row r="113" spans="1:4" ht="10.5" x14ac:dyDescent="0.25">
      <c r="A113" s="84" t="s">
        <v>51</v>
      </c>
      <c r="B113" s="84"/>
      <c r="C113" s="84"/>
      <c r="D113" s="30" t="s">
        <v>49</v>
      </c>
    </row>
    <row r="114" spans="1:4" ht="10.5" x14ac:dyDescent="0.25">
      <c r="A114" s="74"/>
      <c r="B114" s="74"/>
      <c r="C114" s="74"/>
      <c r="D114" s="30"/>
    </row>
    <row r="115" spans="1:4" ht="10.5" x14ac:dyDescent="0.25">
      <c r="A115" s="14" t="s">
        <v>1252</v>
      </c>
    </row>
    <row r="116" spans="1:4" ht="14.5" x14ac:dyDescent="0.35">
      <c r="A116" s="65" t="s">
        <v>1254</v>
      </c>
    </row>
    <row r="118" spans="1:4" ht="10.5" x14ac:dyDescent="0.25">
      <c r="A118" s="14" t="s">
        <v>879</v>
      </c>
    </row>
    <row r="119" spans="1:4" ht="10.5" x14ac:dyDescent="0.25">
      <c r="A119" s="14"/>
    </row>
    <row r="120" spans="1:4" ht="10.5" x14ac:dyDescent="0.25">
      <c r="A120" s="61" t="s">
        <v>868</v>
      </c>
    </row>
    <row r="121" spans="1:4" x14ac:dyDescent="0.2">
      <c r="A121" s="62"/>
    </row>
    <row r="122" spans="1:4" x14ac:dyDescent="0.2">
      <c r="A122" s="63"/>
    </row>
    <row r="123" spans="1:4" x14ac:dyDescent="0.2">
      <c r="A123" s="63"/>
    </row>
    <row r="124" spans="1:4" x14ac:dyDescent="0.2">
      <c r="A124" s="63"/>
    </row>
    <row r="125" spans="1:4" x14ac:dyDescent="0.2">
      <c r="A125" s="63"/>
    </row>
    <row r="126" spans="1:4" x14ac:dyDescent="0.2">
      <c r="A126" s="63"/>
    </row>
    <row r="127" spans="1:4" x14ac:dyDescent="0.2">
      <c r="A127" s="63"/>
    </row>
    <row r="128" spans="1:4" x14ac:dyDescent="0.2">
      <c r="A128" s="63"/>
    </row>
    <row r="129" spans="1:1" x14ac:dyDescent="0.2">
      <c r="A129" s="63"/>
    </row>
    <row r="130" spans="1:1" x14ac:dyDescent="0.2">
      <c r="A130" s="63"/>
    </row>
    <row r="131" spans="1:1" x14ac:dyDescent="0.2">
      <c r="A131" s="63"/>
    </row>
    <row r="132" spans="1:1" x14ac:dyDescent="0.2">
      <c r="A132" s="63"/>
    </row>
    <row r="133" spans="1:1" x14ac:dyDescent="0.2">
      <c r="A133" s="63"/>
    </row>
    <row r="134" spans="1:1" ht="10.5" x14ac:dyDescent="0.25">
      <c r="A134" s="61" t="s">
        <v>880</v>
      </c>
    </row>
    <row r="135" spans="1:1" x14ac:dyDescent="0.2">
      <c r="A135" s="63"/>
    </row>
    <row r="136" spans="1:1" ht="10.5" x14ac:dyDescent="0.25">
      <c r="A136" s="61" t="s">
        <v>869</v>
      </c>
    </row>
    <row r="137" spans="1:1" x14ac:dyDescent="0.2">
      <c r="A137" s="63"/>
    </row>
    <row r="138" spans="1:1" x14ac:dyDescent="0.2">
      <c r="A138" s="63"/>
    </row>
    <row r="139" spans="1:1" x14ac:dyDescent="0.2">
      <c r="A139" s="63"/>
    </row>
    <row r="140" spans="1:1" x14ac:dyDescent="0.2">
      <c r="A140" s="63"/>
    </row>
    <row r="141" spans="1:1" x14ac:dyDescent="0.2">
      <c r="A141" s="63"/>
    </row>
    <row r="142" spans="1:1" x14ac:dyDescent="0.2">
      <c r="A142" s="63"/>
    </row>
    <row r="143" spans="1:1" x14ac:dyDescent="0.2">
      <c r="A143" s="63"/>
    </row>
    <row r="144" spans="1:1" x14ac:dyDescent="0.2">
      <c r="A144" s="63"/>
    </row>
    <row r="145" spans="1:1" x14ac:dyDescent="0.2">
      <c r="A145" s="63"/>
    </row>
    <row r="146" spans="1:1" x14ac:dyDescent="0.2">
      <c r="A146" s="63"/>
    </row>
    <row r="147" spans="1:1" x14ac:dyDescent="0.2">
      <c r="A147" s="63"/>
    </row>
    <row r="148" spans="1:1" x14ac:dyDescent="0.2">
      <c r="A148" s="63"/>
    </row>
    <row r="150" spans="1:1" x14ac:dyDescent="0.2">
      <c r="A150" s="7" t="s">
        <v>867</v>
      </c>
    </row>
  </sheetData>
  <mergeCells count="5">
    <mergeCell ref="A1:F1"/>
    <mergeCell ref="A105:B105"/>
    <mergeCell ref="A106:B106"/>
    <mergeCell ref="A107:B107"/>
    <mergeCell ref="A113:C113"/>
  </mergeCells>
  <conditionalFormatting sqref="F2:F3">
    <cfRule type="cellIs" dxfId="53" priority="3" stopIfTrue="1" operator="between">
      <formula>0.009</formula>
      <formula>-0.009</formula>
    </cfRule>
  </conditionalFormatting>
  <conditionalFormatting sqref="F5:F147">
    <cfRule type="cellIs" dxfId="52" priority="1" stopIfTrue="1" operator="between">
      <formula>0.009</formula>
      <formula>-0.009</formula>
    </cfRule>
  </conditionalFormatting>
  <conditionalFormatting sqref="F249:F250">
    <cfRule type="cellIs" dxfId="51" priority="2" stopIfTrue="1" operator="between">
      <formula>0.009</formula>
      <formula>-0.009</formula>
    </cfRule>
  </conditionalFormatting>
  <hyperlinks>
    <hyperlink ref="A116" r:id="rId1" xr:uid="{E4C27EB1-4A45-4E1A-A2A5-2FF13D539101}"/>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31"/>
  <sheetViews>
    <sheetView workbookViewId="0">
      <selection sqref="A1:F1"/>
    </sheetView>
  </sheetViews>
  <sheetFormatPr defaultColWidth="9.08984375" defaultRowHeight="10" x14ac:dyDescent="0.2"/>
  <cols>
    <col min="1" max="1" width="38.6328125" style="7" bestFit="1" customWidth="1"/>
    <col min="2" max="2" width="37" style="7" bestFit="1" customWidth="1"/>
    <col min="3" max="3" width="24.36328125" style="7" bestFit="1" customWidth="1"/>
    <col min="4" max="4" width="15.54296875" style="7" bestFit="1" customWidth="1"/>
    <col min="5" max="5" width="32.90625" style="10" customWidth="1"/>
    <col min="6" max="6" width="14.6328125" style="11" bestFit="1" customWidth="1"/>
    <col min="7" max="16384" width="9.08984375" style="7"/>
  </cols>
  <sheetData>
    <row r="1" spans="1:6" s="1" customFormat="1" ht="14" x14ac:dyDescent="0.25">
      <c r="A1" s="80" t="s">
        <v>16</v>
      </c>
      <c r="B1" s="81"/>
      <c r="C1" s="81"/>
      <c r="D1" s="81"/>
      <c r="E1" s="81"/>
      <c r="F1" s="81"/>
    </row>
    <row r="2" spans="1:6" s="1" customFormat="1" ht="11.5" x14ac:dyDescent="0.25">
      <c r="E2" s="5"/>
      <c r="F2" s="9"/>
    </row>
    <row r="3" spans="1:6" s="1" customFormat="1" ht="11.5" x14ac:dyDescent="0.25">
      <c r="A3" s="8" t="s">
        <v>7</v>
      </c>
      <c r="B3" s="2"/>
      <c r="C3" s="3"/>
      <c r="D3" s="3"/>
      <c r="E3" s="4"/>
      <c r="F3" s="9"/>
    </row>
    <row r="4" spans="1:6" s="1" customFormat="1" ht="26.25" customHeight="1" x14ac:dyDescent="0.25">
      <c r="A4" s="6" t="s">
        <v>2</v>
      </c>
      <c r="B4" s="6" t="s">
        <v>0</v>
      </c>
      <c r="C4" s="13" t="s">
        <v>396</v>
      </c>
      <c r="D4" s="13" t="s">
        <v>1</v>
      </c>
      <c r="E4" s="52" t="s">
        <v>6</v>
      </c>
      <c r="F4" s="12" t="s">
        <v>3</v>
      </c>
    </row>
    <row r="5" spans="1:6" ht="10.5" x14ac:dyDescent="0.25">
      <c r="A5" s="16" t="s">
        <v>101</v>
      </c>
      <c r="B5" s="17"/>
      <c r="C5" s="17"/>
      <c r="D5" s="17"/>
      <c r="E5" s="18"/>
      <c r="F5" s="19"/>
    </row>
    <row r="6" spans="1:6" ht="10.5" x14ac:dyDescent="0.25">
      <c r="A6" s="20" t="s">
        <v>25</v>
      </c>
      <c r="B6" s="21"/>
      <c r="C6" s="21"/>
      <c r="D6" s="21"/>
      <c r="E6" s="22"/>
      <c r="F6" s="23"/>
    </row>
    <row r="7" spans="1:6" x14ac:dyDescent="0.2">
      <c r="A7" s="21" t="s">
        <v>114</v>
      </c>
      <c r="B7" s="21" t="s">
        <v>113</v>
      </c>
      <c r="C7" s="21" t="s">
        <v>115</v>
      </c>
      <c r="D7" s="24">
        <v>1342233</v>
      </c>
      <c r="E7" s="22">
        <v>21328.753489999999</v>
      </c>
      <c r="F7" s="23">
        <v>3.96344528627781</v>
      </c>
    </row>
    <row r="8" spans="1:6" x14ac:dyDescent="0.2">
      <c r="A8" s="21" t="s">
        <v>210</v>
      </c>
      <c r="B8" s="21" t="s">
        <v>209</v>
      </c>
      <c r="C8" s="21" t="s">
        <v>115</v>
      </c>
      <c r="D8" s="24">
        <v>4587035</v>
      </c>
      <c r="E8" s="22">
        <v>21031.555479999999</v>
      </c>
      <c r="F8" s="23">
        <v>3.90821805265734</v>
      </c>
    </row>
    <row r="9" spans="1:6" x14ac:dyDescent="0.2">
      <c r="A9" s="21" t="s">
        <v>106</v>
      </c>
      <c r="B9" s="21" t="s">
        <v>105</v>
      </c>
      <c r="C9" s="21" t="s">
        <v>104</v>
      </c>
      <c r="D9" s="24">
        <v>1694988</v>
      </c>
      <c r="E9" s="22">
        <v>20834.7925</v>
      </c>
      <c r="F9" s="23">
        <v>3.8716542981950601</v>
      </c>
    </row>
    <row r="10" spans="1:6" x14ac:dyDescent="0.2">
      <c r="A10" s="21" t="s">
        <v>103</v>
      </c>
      <c r="B10" s="21" t="s">
        <v>102</v>
      </c>
      <c r="C10" s="21" t="s">
        <v>104</v>
      </c>
      <c r="D10" s="24">
        <v>1083532</v>
      </c>
      <c r="E10" s="22">
        <v>17736.335309999999</v>
      </c>
      <c r="F10" s="23">
        <v>3.2958791808073098</v>
      </c>
    </row>
    <row r="11" spans="1:6" x14ac:dyDescent="0.2">
      <c r="A11" s="21" t="s">
        <v>117</v>
      </c>
      <c r="B11" s="21" t="s">
        <v>116</v>
      </c>
      <c r="C11" s="21" t="s">
        <v>118</v>
      </c>
      <c r="D11" s="24">
        <v>558976</v>
      </c>
      <c r="E11" s="22">
        <v>16876.882880000001</v>
      </c>
      <c r="F11" s="23">
        <v>3.1361702374759202</v>
      </c>
    </row>
    <row r="12" spans="1:6" x14ac:dyDescent="0.2">
      <c r="A12" s="21" t="s">
        <v>135</v>
      </c>
      <c r="B12" s="21" t="s">
        <v>134</v>
      </c>
      <c r="C12" s="21" t="s">
        <v>136</v>
      </c>
      <c r="D12" s="24">
        <v>833638</v>
      </c>
      <c r="E12" s="22">
        <v>14774.149460000001</v>
      </c>
      <c r="F12" s="23">
        <v>2.74542687473298</v>
      </c>
    </row>
    <row r="13" spans="1:6" x14ac:dyDescent="0.2">
      <c r="A13" s="21" t="s">
        <v>694</v>
      </c>
      <c r="B13" s="21" t="s">
        <v>693</v>
      </c>
      <c r="C13" s="21" t="s">
        <v>221</v>
      </c>
      <c r="D13" s="24">
        <v>1411772</v>
      </c>
      <c r="E13" s="22">
        <v>14584.310649999999</v>
      </c>
      <c r="F13" s="23">
        <v>2.71014981379269</v>
      </c>
    </row>
    <row r="14" spans="1:6" x14ac:dyDescent="0.2">
      <c r="A14" s="21" t="s">
        <v>455</v>
      </c>
      <c r="B14" s="21" t="s">
        <v>454</v>
      </c>
      <c r="C14" s="21" t="s">
        <v>109</v>
      </c>
      <c r="D14" s="24">
        <v>1878438</v>
      </c>
      <c r="E14" s="22">
        <v>14424.5254</v>
      </c>
      <c r="F14" s="23">
        <v>2.6804574974449</v>
      </c>
    </row>
    <row r="15" spans="1:6" x14ac:dyDescent="0.2">
      <c r="A15" s="21" t="s">
        <v>126</v>
      </c>
      <c r="B15" s="21" t="s">
        <v>125</v>
      </c>
      <c r="C15" s="21" t="s">
        <v>127</v>
      </c>
      <c r="D15" s="24">
        <v>5569986</v>
      </c>
      <c r="E15" s="22">
        <v>13954.485930000001</v>
      </c>
      <c r="F15" s="23">
        <v>2.5931117590917698</v>
      </c>
    </row>
    <row r="16" spans="1:6" x14ac:dyDescent="0.2">
      <c r="A16" s="21" t="s">
        <v>543</v>
      </c>
      <c r="B16" s="21" t="s">
        <v>542</v>
      </c>
      <c r="C16" s="21" t="s">
        <v>159</v>
      </c>
      <c r="D16" s="24">
        <v>1066770</v>
      </c>
      <c r="E16" s="22">
        <v>13862.676149999999</v>
      </c>
      <c r="F16" s="23">
        <v>2.5760510790128399</v>
      </c>
    </row>
    <row r="17" spans="1:6" x14ac:dyDescent="0.2">
      <c r="A17" s="21" t="s">
        <v>275</v>
      </c>
      <c r="B17" s="21" t="s">
        <v>274</v>
      </c>
      <c r="C17" s="21" t="s">
        <v>151</v>
      </c>
      <c r="D17" s="24">
        <v>823394</v>
      </c>
      <c r="E17" s="22">
        <v>13626.347309999999</v>
      </c>
      <c r="F17" s="23">
        <v>2.5321349435786402</v>
      </c>
    </row>
    <row r="18" spans="1:6" x14ac:dyDescent="0.2">
      <c r="A18" s="21" t="s">
        <v>230</v>
      </c>
      <c r="B18" s="21" t="s">
        <v>229</v>
      </c>
      <c r="C18" s="21" t="s">
        <v>151</v>
      </c>
      <c r="D18" s="24">
        <v>7142323</v>
      </c>
      <c r="E18" s="22">
        <v>13497.56201</v>
      </c>
      <c r="F18" s="23">
        <v>2.5082032360615401</v>
      </c>
    </row>
    <row r="19" spans="1:6" x14ac:dyDescent="0.2">
      <c r="A19" s="21" t="s">
        <v>503</v>
      </c>
      <c r="B19" s="21" t="s">
        <v>502</v>
      </c>
      <c r="C19" s="21" t="s">
        <v>142</v>
      </c>
      <c r="D19" s="24">
        <v>3251816</v>
      </c>
      <c r="E19" s="22">
        <v>13225.13567</v>
      </c>
      <c r="F19" s="23">
        <v>2.45757923247703</v>
      </c>
    </row>
    <row r="20" spans="1:6" x14ac:dyDescent="0.2">
      <c r="A20" s="21" t="s">
        <v>463</v>
      </c>
      <c r="B20" s="21" t="s">
        <v>462</v>
      </c>
      <c r="C20" s="21" t="s">
        <v>127</v>
      </c>
      <c r="D20" s="24">
        <v>171751</v>
      </c>
      <c r="E20" s="22">
        <v>13188.415789999999</v>
      </c>
      <c r="F20" s="23">
        <v>2.4507557096974701</v>
      </c>
    </row>
    <row r="21" spans="1:6" x14ac:dyDescent="0.2">
      <c r="A21" s="21" t="s">
        <v>158</v>
      </c>
      <c r="B21" s="21" t="s">
        <v>157</v>
      </c>
      <c r="C21" s="21" t="s">
        <v>159</v>
      </c>
      <c r="D21" s="24">
        <v>970183</v>
      </c>
      <c r="E21" s="22">
        <v>12945.636860000001</v>
      </c>
      <c r="F21" s="23">
        <v>2.4056409773167302</v>
      </c>
    </row>
    <row r="22" spans="1:6" x14ac:dyDescent="0.2">
      <c r="A22" s="21" t="s">
        <v>249</v>
      </c>
      <c r="B22" s="21" t="s">
        <v>248</v>
      </c>
      <c r="C22" s="21" t="s">
        <v>130</v>
      </c>
      <c r="D22" s="24">
        <v>440764</v>
      </c>
      <c r="E22" s="22">
        <v>12365.19326</v>
      </c>
      <c r="F22" s="23">
        <v>2.2977792379305702</v>
      </c>
    </row>
    <row r="23" spans="1:6" x14ac:dyDescent="0.2">
      <c r="A23" s="21" t="s">
        <v>212</v>
      </c>
      <c r="B23" s="21" t="s">
        <v>211</v>
      </c>
      <c r="C23" s="21" t="s">
        <v>142</v>
      </c>
      <c r="D23" s="24">
        <v>525044</v>
      </c>
      <c r="E23" s="22">
        <v>11234.891509999999</v>
      </c>
      <c r="F23" s="23">
        <v>2.0877393429498601</v>
      </c>
    </row>
    <row r="24" spans="1:6" x14ac:dyDescent="0.2">
      <c r="A24" s="21" t="s">
        <v>138</v>
      </c>
      <c r="B24" s="21" t="s">
        <v>137</v>
      </c>
      <c r="C24" s="21" t="s">
        <v>139</v>
      </c>
      <c r="D24" s="24">
        <v>2277182</v>
      </c>
      <c r="E24" s="22">
        <v>10863.29673</v>
      </c>
      <c r="F24" s="23">
        <v>2.0186872260557802</v>
      </c>
    </row>
    <row r="25" spans="1:6" x14ac:dyDescent="0.2">
      <c r="A25" s="21" t="s">
        <v>132</v>
      </c>
      <c r="B25" s="21" t="s">
        <v>131</v>
      </c>
      <c r="C25" s="21" t="s">
        <v>133</v>
      </c>
      <c r="D25" s="24">
        <v>2432445</v>
      </c>
      <c r="E25" s="22">
        <v>10123.836090000001</v>
      </c>
      <c r="F25" s="23">
        <v>1.88127592401368</v>
      </c>
    </row>
    <row r="26" spans="1:6" x14ac:dyDescent="0.2">
      <c r="A26" s="21" t="s">
        <v>271</v>
      </c>
      <c r="B26" s="21" t="s">
        <v>270</v>
      </c>
      <c r="C26" s="21" t="s">
        <v>261</v>
      </c>
      <c r="D26" s="24">
        <v>356915</v>
      </c>
      <c r="E26" s="22">
        <v>9915.0987000000005</v>
      </c>
      <c r="F26" s="23">
        <v>1.84248700815634</v>
      </c>
    </row>
    <row r="27" spans="1:6" x14ac:dyDescent="0.2">
      <c r="A27" s="21" t="s">
        <v>696</v>
      </c>
      <c r="B27" s="21" t="s">
        <v>695</v>
      </c>
      <c r="C27" s="21" t="s">
        <v>362</v>
      </c>
      <c r="D27" s="24">
        <v>664062</v>
      </c>
      <c r="E27" s="22">
        <v>9836.0863439999994</v>
      </c>
      <c r="F27" s="23">
        <v>1.8278044271938501</v>
      </c>
    </row>
    <row r="28" spans="1:6" x14ac:dyDescent="0.2">
      <c r="A28" s="21" t="s">
        <v>698</v>
      </c>
      <c r="B28" s="21" t="s">
        <v>697</v>
      </c>
      <c r="C28" s="21" t="s">
        <v>112</v>
      </c>
      <c r="D28" s="24">
        <v>680439</v>
      </c>
      <c r="E28" s="22">
        <v>9382.9135910000005</v>
      </c>
      <c r="F28" s="23">
        <v>1.7435929699893999</v>
      </c>
    </row>
    <row r="29" spans="1:6" x14ac:dyDescent="0.2">
      <c r="A29" s="21" t="s">
        <v>174</v>
      </c>
      <c r="B29" s="21" t="s">
        <v>173</v>
      </c>
      <c r="C29" s="21" t="s">
        <v>151</v>
      </c>
      <c r="D29" s="24">
        <v>665911</v>
      </c>
      <c r="E29" s="22">
        <v>9244.1765020000003</v>
      </c>
      <c r="F29" s="23">
        <v>1.7178119574381201</v>
      </c>
    </row>
    <row r="30" spans="1:6" x14ac:dyDescent="0.2">
      <c r="A30" s="21" t="s">
        <v>218</v>
      </c>
      <c r="B30" s="21" t="s">
        <v>217</v>
      </c>
      <c r="C30" s="21" t="s">
        <v>109</v>
      </c>
      <c r="D30" s="24">
        <v>892930</v>
      </c>
      <c r="E30" s="22">
        <v>8866.7949000000008</v>
      </c>
      <c r="F30" s="23">
        <v>1.64768449629623</v>
      </c>
    </row>
    <row r="31" spans="1:6" x14ac:dyDescent="0.2">
      <c r="A31" s="21" t="s">
        <v>161</v>
      </c>
      <c r="B31" s="21" t="s">
        <v>160</v>
      </c>
      <c r="C31" s="21" t="s">
        <v>162</v>
      </c>
      <c r="D31" s="24">
        <v>1143404</v>
      </c>
      <c r="E31" s="22">
        <v>8446.3253480000003</v>
      </c>
      <c r="F31" s="23">
        <v>1.5695501569088399</v>
      </c>
    </row>
    <row r="32" spans="1:6" x14ac:dyDescent="0.2">
      <c r="A32" s="21" t="s">
        <v>202</v>
      </c>
      <c r="B32" s="21" t="s">
        <v>201</v>
      </c>
      <c r="C32" s="21" t="s">
        <v>154</v>
      </c>
      <c r="D32" s="24">
        <v>6217226</v>
      </c>
      <c r="E32" s="22">
        <v>8360.3038020000004</v>
      </c>
      <c r="F32" s="23">
        <v>1.55356508346458</v>
      </c>
    </row>
    <row r="33" spans="1:6" x14ac:dyDescent="0.2">
      <c r="A33" s="21" t="s">
        <v>607</v>
      </c>
      <c r="B33" s="21" t="s">
        <v>606</v>
      </c>
      <c r="C33" s="21" t="s">
        <v>154</v>
      </c>
      <c r="D33" s="24">
        <v>4558919</v>
      </c>
      <c r="E33" s="22">
        <v>8019.5944129999998</v>
      </c>
      <c r="F33" s="23">
        <v>1.49025228731568</v>
      </c>
    </row>
    <row r="34" spans="1:6" x14ac:dyDescent="0.2">
      <c r="A34" s="21" t="s">
        <v>226</v>
      </c>
      <c r="B34" s="21" t="s">
        <v>225</v>
      </c>
      <c r="C34" s="21" t="s">
        <v>139</v>
      </c>
      <c r="D34" s="24">
        <v>454196</v>
      </c>
      <c r="E34" s="22">
        <v>7919.5885539999999</v>
      </c>
      <c r="F34" s="23">
        <v>1.4716685594555601</v>
      </c>
    </row>
    <row r="35" spans="1:6" x14ac:dyDescent="0.2">
      <c r="A35" s="21" t="s">
        <v>461</v>
      </c>
      <c r="B35" s="21" t="s">
        <v>460</v>
      </c>
      <c r="C35" s="21" t="s">
        <v>109</v>
      </c>
      <c r="D35" s="24">
        <v>368433</v>
      </c>
      <c r="E35" s="22">
        <v>7709.0920919999999</v>
      </c>
      <c r="F35" s="23">
        <v>1.4325527615969</v>
      </c>
    </row>
    <row r="36" spans="1:6" x14ac:dyDescent="0.2">
      <c r="A36" s="21" t="s">
        <v>129</v>
      </c>
      <c r="B36" s="21" t="s">
        <v>128</v>
      </c>
      <c r="C36" s="21" t="s">
        <v>130</v>
      </c>
      <c r="D36" s="24">
        <v>660862</v>
      </c>
      <c r="E36" s="22">
        <v>7344.4898370000001</v>
      </c>
      <c r="F36" s="23">
        <v>1.36480004038778</v>
      </c>
    </row>
    <row r="37" spans="1:6" x14ac:dyDescent="0.2">
      <c r="A37" s="21" t="s">
        <v>700</v>
      </c>
      <c r="B37" s="21" t="s">
        <v>699</v>
      </c>
      <c r="C37" s="21" t="s">
        <v>142</v>
      </c>
      <c r="D37" s="24">
        <v>750000</v>
      </c>
      <c r="E37" s="22">
        <v>6515.625</v>
      </c>
      <c r="F37" s="23">
        <v>1.21077507907397</v>
      </c>
    </row>
    <row r="38" spans="1:6" x14ac:dyDescent="0.2">
      <c r="A38" s="21" t="s">
        <v>141</v>
      </c>
      <c r="B38" s="21" t="s">
        <v>140</v>
      </c>
      <c r="C38" s="21" t="s">
        <v>142</v>
      </c>
      <c r="D38" s="24">
        <v>90767</v>
      </c>
      <c r="E38" s="22">
        <v>6287.8839250000001</v>
      </c>
      <c r="F38" s="23">
        <v>1.1684547770167499</v>
      </c>
    </row>
    <row r="39" spans="1:6" x14ac:dyDescent="0.2">
      <c r="A39" s="21" t="s">
        <v>111</v>
      </c>
      <c r="B39" s="21" t="s">
        <v>110</v>
      </c>
      <c r="C39" s="21" t="s">
        <v>112</v>
      </c>
      <c r="D39" s="24">
        <v>166745</v>
      </c>
      <c r="E39" s="22">
        <v>6177.3186429999996</v>
      </c>
      <c r="F39" s="23">
        <v>1.14790882968916</v>
      </c>
    </row>
    <row r="40" spans="1:6" x14ac:dyDescent="0.2">
      <c r="A40" s="21" t="s">
        <v>223</v>
      </c>
      <c r="B40" s="21" t="s">
        <v>222</v>
      </c>
      <c r="C40" s="21" t="s">
        <v>224</v>
      </c>
      <c r="D40" s="24">
        <v>347809</v>
      </c>
      <c r="E40" s="22">
        <v>5674.8516440000003</v>
      </c>
      <c r="F40" s="23">
        <v>1.0545372006518401</v>
      </c>
    </row>
    <row r="41" spans="1:6" x14ac:dyDescent="0.2">
      <c r="A41" s="21" t="s">
        <v>214</v>
      </c>
      <c r="B41" s="21" t="s">
        <v>213</v>
      </c>
      <c r="C41" s="21" t="s">
        <v>154</v>
      </c>
      <c r="D41" s="24">
        <v>3227487</v>
      </c>
      <c r="E41" s="22">
        <v>5584.198007</v>
      </c>
      <c r="F41" s="23">
        <v>1.03769136245412</v>
      </c>
    </row>
    <row r="42" spans="1:6" x14ac:dyDescent="0.2">
      <c r="A42" s="21" t="s">
        <v>406</v>
      </c>
      <c r="B42" s="21" t="s">
        <v>405</v>
      </c>
      <c r="C42" s="21" t="s">
        <v>382</v>
      </c>
      <c r="D42" s="24">
        <v>1027202</v>
      </c>
      <c r="E42" s="22">
        <v>5343.5048040000001</v>
      </c>
      <c r="F42" s="23">
        <v>0.99296421319446904</v>
      </c>
    </row>
    <row r="43" spans="1:6" x14ac:dyDescent="0.2">
      <c r="A43" s="21" t="s">
        <v>588</v>
      </c>
      <c r="B43" s="21" t="s">
        <v>587</v>
      </c>
      <c r="C43" s="21" t="s">
        <v>159</v>
      </c>
      <c r="D43" s="24">
        <v>284222</v>
      </c>
      <c r="E43" s="22">
        <v>5131.9124320000001</v>
      </c>
      <c r="F43" s="23">
        <v>0.95364476633561102</v>
      </c>
    </row>
    <row r="44" spans="1:6" x14ac:dyDescent="0.2">
      <c r="A44" s="21" t="s">
        <v>184</v>
      </c>
      <c r="B44" s="21" t="s">
        <v>183</v>
      </c>
      <c r="C44" s="21" t="s">
        <v>185</v>
      </c>
      <c r="D44" s="24">
        <v>155473</v>
      </c>
      <c r="E44" s="22">
        <v>4894.2123039999997</v>
      </c>
      <c r="F44" s="23">
        <v>0.90947380940130396</v>
      </c>
    </row>
    <row r="45" spans="1:6" x14ac:dyDescent="0.2">
      <c r="A45" s="21" t="s">
        <v>400</v>
      </c>
      <c r="B45" s="21" t="s">
        <v>399</v>
      </c>
      <c r="C45" s="21" t="s">
        <v>133</v>
      </c>
      <c r="D45" s="24">
        <v>2334606</v>
      </c>
      <c r="E45" s="22">
        <v>4530.0694819999999</v>
      </c>
      <c r="F45" s="23">
        <v>0.84180646296849604</v>
      </c>
    </row>
    <row r="46" spans="1:6" x14ac:dyDescent="0.2">
      <c r="A46" s="21" t="s">
        <v>566</v>
      </c>
      <c r="B46" s="21" t="s">
        <v>565</v>
      </c>
      <c r="C46" s="21" t="s">
        <v>329</v>
      </c>
      <c r="D46" s="24">
        <v>85426</v>
      </c>
      <c r="E46" s="22">
        <v>4427.4587279999996</v>
      </c>
      <c r="F46" s="23">
        <v>0.82273867687150803</v>
      </c>
    </row>
    <row r="47" spans="1:6" x14ac:dyDescent="0.2">
      <c r="A47" s="21" t="s">
        <v>549</v>
      </c>
      <c r="B47" s="21" t="s">
        <v>548</v>
      </c>
      <c r="C47" s="21" t="s">
        <v>188</v>
      </c>
      <c r="D47" s="24">
        <v>812419</v>
      </c>
      <c r="E47" s="22">
        <v>4200.2062299999998</v>
      </c>
      <c r="F47" s="23">
        <v>0.78050916531494896</v>
      </c>
    </row>
    <row r="48" spans="1:6" x14ac:dyDescent="0.2">
      <c r="A48" s="21" t="s">
        <v>207</v>
      </c>
      <c r="B48" s="21" t="s">
        <v>206</v>
      </c>
      <c r="C48" s="21" t="s">
        <v>208</v>
      </c>
      <c r="D48" s="24">
        <v>2743946</v>
      </c>
      <c r="E48" s="22">
        <v>4191.6519099999996</v>
      </c>
      <c r="F48" s="23">
        <v>0.77891954690160803</v>
      </c>
    </row>
    <row r="49" spans="1:9" x14ac:dyDescent="0.2">
      <c r="A49" s="21" t="s">
        <v>702</v>
      </c>
      <c r="B49" s="21" t="s">
        <v>701</v>
      </c>
      <c r="C49" s="21" t="s">
        <v>130</v>
      </c>
      <c r="D49" s="24">
        <v>146279</v>
      </c>
      <c r="E49" s="22">
        <v>4115.2671069999997</v>
      </c>
      <c r="F49" s="23">
        <v>0.76472523463035602</v>
      </c>
    </row>
    <row r="50" spans="1:9" x14ac:dyDescent="0.2">
      <c r="A50" s="21" t="s">
        <v>331</v>
      </c>
      <c r="B50" s="21" t="s">
        <v>330</v>
      </c>
      <c r="C50" s="21" t="s">
        <v>151</v>
      </c>
      <c r="D50" s="24">
        <v>464841</v>
      </c>
      <c r="E50" s="22">
        <v>4016.4586610000001</v>
      </c>
      <c r="F50" s="23">
        <v>0.74636401770660299</v>
      </c>
    </row>
    <row r="51" spans="1:9" x14ac:dyDescent="0.2">
      <c r="A51" s="21" t="s">
        <v>545</v>
      </c>
      <c r="B51" s="21" t="s">
        <v>544</v>
      </c>
      <c r="C51" s="21" t="s">
        <v>427</v>
      </c>
      <c r="D51" s="24">
        <v>914440</v>
      </c>
      <c r="E51" s="22">
        <v>4008.4477400000001</v>
      </c>
      <c r="F51" s="23">
        <v>0.74487537716832297</v>
      </c>
    </row>
    <row r="52" spans="1:9" x14ac:dyDescent="0.2">
      <c r="A52" s="21" t="s">
        <v>704</v>
      </c>
      <c r="B52" s="21" t="s">
        <v>703</v>
      </c>
      <c r="C52" s="21" t="s">
        <v>154</v>
      </c>
      <c r="D52" s="24">
        <v>218888</v>
      </c>
      <c r="E52" s="22">
        <v>3878.0386960000001</v>
      </c>
      <c r="F52" s="23">
        <v>0.72064193516374797</v>
      </c>
    </row>
    <row r="53" spans="1:9" x14ac:dyDescent="0.2">
      <c r="A53" s="21" t="s">
        <v>386</v>
      </c>
      <c r="B53" s="21" t="s">
        <v>385</v>
      </c>
      <c r="C53" s="21" t="s">
        <v>254</v>
      </c>
      <c r="D53" s="24">
        <v>3720002</v>
      </c>
      <c r="E53" s="22">
        <v>3718.5139989999998</v>
      </c>
      <c r="F53" s="23">
        <v>0.69099803643961599</v>
      </c>
    </row>
    <row r="54" spans="1:9" x14ac:dyDescent="0.2">
      <c r="A54" s="21" t="s">
        <v>511</v>
      </c>
      <c r="B54" s="21" t="s">
        <v>510</v>
      </c>
      <c r="C54" s="21" t="s">
        <v>159</v>
      </c>
      <c r="D54" s="24">
        <v>242187</v>
      </c>
      <c r="E54" s="22">
        <v>3692.8673760000001</v>
      </c>
      <c r="F54" s="23">
        <v>0.68623221704534398</v>
      </c>
    </row>
    <row r="55" spans="1:9" x14ac:dyDescent="0.2">
      <c r="A55" s="21" t="s">
        <v>181</v>
      </c>
      <c r="B55" s="21" t="s">
        <v>180</v>
      </c>
      <c r="C55" s="21" t="s">
        <v>182</v>
      </c>
      <c r="D55" s="24">
        <v>1233348</v>
      </c>
      <c r="E55" s="22">
        <v>3691.4105639999998</v>
      </c>
      <c r="F55" s="23">
        <v>0.68596150292896996</v>
      </c>
    </row>
    <row r="56" spans="1:9" x14ac:dyDescent="0.2">
      <c r="A56" s="21" t="s">
        <v>706</v>
      </c>
      <c r="B56" s="21" t="s">
        <v>705</v>
      </c>
      <c r="C56" s="21" t="s">
        <v>139</v>
      </c>
      <c r="D56" s="24">
        <v>468805</v>
      </c>
      <c r="E56" s="22">
        <v>3375.6304030000001</v>
      </c>
      <c r="F56" s="23">
        <v>0.62728121525054104</v>
      </c>
    </row>
    <row r="57" spans="1:9" x14ac:dyDescent="0.2">
      <c r="A57" s="21" t="s">
        <v>708</v>
      </c>
      <c r="B57" s="21" t="s">
        <v>707</v>
      </c>
      <c r="C57" s="21" t="s">
        <v>151</v>
      </c>
      <c r="D57" s="24">
        <v>545527</v>
      </c>
      <c r="E57" s="22">
        <v>3159.419621</v>
      </c>
      <c r="F57" s="23">
        <v>0.58710354592907199</v>
      </c>
    </row>
    <row r="58" spans="1:9" x14ac:dyDescent="0.2">
      <c r="A58" s="21" t="s">
        <v>586</v>
      </c>
      <c r="B58" s="21" t="s">
        <v>585</v>
      </c>
      <c r="C58" s="21" t="s">
        <v>139</v>
      </c>
      <c r="D58" s="24">
        <v>562449</v>
      </c>
      <c r="E58" s="22">
        <v>2872.7082679999999</v>
      </c>
      <c r="F58" s="23">
        <v>0.53382500993291304</v>
      </c>
    </row>
    <row r="59" spans="1:9" x14ac:dyDescent="0.2">
      <c r="A59" s="21" t="s">
        <v>521</v>
      </c>
      <c r="B59" s="21" t="s">
        <v>520</v>
      </c>
      <c r="C59" s="21" t="s">
        <v>112</v>
      </c>
      <c r="D59" s="24">
        <v>157766</v>
      </c>
      <c r="E59" s="22">
        <v>2579.8685150000001</v>
      </c>
      <c r="F59" s="23">
        <v>0.47940765548194703</v>
      </c>
    </row>
    <row r="60" spans="1:9" x14ac:dyDescent="0.2">
      <c r="A60" s="21" t="s">
        <v>710</v>
      </c>
      <c r="B60" s="21" t="s">
        <v>709</v>
      </c>
      <c r="C60" s="21" t="s">
        <v>151</v>
      </c>
      <c r="D60" s="24">
        <v>140773</v>
      </c>
      <c r="E60" s="22">
        <v>1985.5327789999999</v>
      </c>
      <c r="F60" s="23">
        <v>0.36896439059916403</v>
      </c>
    </row>
    <row r="61" spans="1:9" x14ac:dyDescent="0.2">
      <c r="A61" s="21" t="s">
        <v>193</v>
      </c>
      <c r="B61" s="21" t="s">
        <v>192</v>
      </c>
      <c r="C61" s="21" t="s">
        <v>115</v>
      </c>
      <c r="D61" s="24">
        <v>138216</v>
      </c>
      <c r="E61" s="22">
        <v>1730.533428</v>
      </c>
      <c r="F61" s="23">
        <v>0.32157878148709301</v>
      </c>
    </row>
    <row r="62" spans="1:9" x14ac:dyDescent="0.2">
      <c r="A62" s="21" t="s">
        <v>679</v>
      </c>
      <c r="B62" s="21" t="s">
        <v>678</v>
      </c>
      <c r="C62" s="21" t="s">
        <v>159</v>
      </c>
      <c r="D62" s="24">
        <v>35806</v>
      </c>
      <c r="E62" s="22">
        <v>1377.2240810000001</v>
      </c>
      <c r="F62" s="23">
        <v>0.25592458061588003</v>
      </c>
    </row>
    <row r="63" spans="1:9" ht="10.5" x14ac:dyDescent="0.25">
      <c r="A63" s="20" t="s">
        <v>29</v>
      </c>
      <c r="B63" s="20"/>
      <c r="C63" s="20"/>
      <c r="D63" s="20"/>
      <c r="E63" s="25">
        <f>SUM(E7:E62)</f>
        <v>482684.06090999988</v>
      </c>
      <c r="F63" s="26">
        <f>SUM(F7:F62)</f>
        <v>89.695437048026562</v>
      </c>
      <c r="G63" s="14"/>
      <c r="H63" s="14"/>
      <c r="I63" s="14"/>
    </row>
    <row r="64" spans="1:9" x14ac:dyDescent="0.2">
      <c r="A64" s="21"/>
      <c r="B64" s="21"/>
      <c r="C64" s="21"/>
      <c r="D64" s="21"/>
      <c r="E64" s="22"/>
      <c r="F64" s="23"/>
    </row>
    <row r="65" spans="1:9" ht="10.5" x14ac:dyDescent="0.25">
      <c r="A65" s="20" t="s">
        <v>332</v>
      </c>
      <c r="B65" s="21"/>
      <c r="C65" s="21"/>
      <c r="D65" s="21"/>
      <c r="E65" s="22"/>
      <c r="F65" s="23"/>
    </row>
    <row r="66" spans="1:9" x14ac:dyDescent="0.2">
      <c r="A66" s="21"/>
      <c r="B66" s="21" t="s">
        <v>333</v>
      </c>
      <c r="C66" s="21" t="s">
        <v>191</v>
      </c>
      <c r="D66" s="24">
        <v>98000</v>
      </c>
      <c r="E66" s="22">
        <v>9.7999999999999997E-3</v>
      </c>
      <c r="F66" s="23">
        <v>1.82109863212276E-6</v>
      </c>
    </row>
    <row r="67" spans="1:9" x14ac:dyDescent="0.2">
      <c r="A67" s="21"/>
      <c r="B67" s="21" t="s">
        <v>711</v>
      </c>
      <c r="C67" s="21" t="s">
        <v>224</v>
      </c>
      <c r="D67" s="24">
        <v>23815</v>
      </c>
      <c r="E67" s="22">
        <v>2.3814999999999999E-3</v>
      </c>
      <c r="F67" s="23">
        <v>4.4254555024493398E-7</v>
      </c>
    </row>
    <row r="68" spans="1:9" ht="10.5" x14ac:dyDescent="0.25">
      <c r="A68" s="20" t="s">
        <v>29</v>
      </c>
      <c r="B68" s="20"/>
      <c r="C68" s="20"/>
      <c r="D68" s="20"/>
      <c r="E68" s="25">
        <f>SUM(E65:E67)</f>
        <v>1.21815E-2</v>
      </c>
      <c r="F68" s="26">
        <f>SUM(F65:F67)</f>
        <v>2.2636441823676938E-6</v>
      </c>
      <c r="G68" s="14"/>
      <c r="H68" s="14"/>
      <c r="I68" s="14"/>
    </row>
    <row r="69" spans="1:9" x14ac:dyDescent="0.2">
      <c r="A69" s="21"/>
      <c r="B69" s="21"/>
      <c r="C69" s="21"/>
      <c r="D69" s="21"/>
      <c r="E69" s="22"/>
      <c r="F69" s="23"/>
    </row>
    <row r="70" spans="1:9" ht="10.5" x14ac:dyDescent="0.25">
      <c r="A70" s="20" t="s">
        <v>33</v>
      </c>
      <c r="B70" s="20"/>
      <c r="C70" s="20"/>
      <c r="D70" s="20"/>
      <c r="E70" s="25">
        <f>E63+E68</f>
        <v>482684.07309149986</v>
      </c>
      <c r="F70" s="26">
        <f>F63+F68</f>
        <v>89.695439311670739</v>
      </c>
      <c r="G70" s="14"/>
      <c r="H70" s="14"/>
      <c r="I70" s="14"/>
    </row>
    <row r="71" spans="1:9" ht="10.5" x14ac:dyDescent="0.25">
      <c r="A71" s="20"/>
      <c r="B71" s="20"/>
      <c r="C71" s="20"/>
      <c r="D71" s="20"/>
      <c r="E71" s="25"/>
      <c r="F71" s="26"/>
      <c r="G71" s="14"/>
      <c r="H71" s="14"/>
      <c r="I71" s="14"/>
    </row>
    <row r="72" spans="1:9" ht="10.5" x14ac:dyDescent="0.25">
      <c r="A72" s="20" t="s">
        <v>35</v>
      </c>
      <c r="B72" s="20"/>
      <c r="C72" s="20"/>
      <c r="D72" s="20"/>
      <c r="E72" s="25">
        <f>E74-(E63+E68)</f>
        <v>55452.622370000114</v>
      </c>
      <c r="F72" s="26">
        <f>F74-(F63+F68)</f>
        <v>10.304560688329261</v>
      </c>
      <c r="G72" s="14"/>
      <c r="H72" s="14"/>
      <c r="I72" s="14"/>
    </row>
    <row r="73" spans="1:9" ht="10.5" x14ac:dyDescent="0.25">
      <c r="A73" s="20"/>
      <c r="B73" s="20"/>
      <c r="C73" s="20"/>
      <c r="D73" s="20"/>
      <c r="E73" s="25"/>
      <c r="F73" s="26"/>
      <c r="G73" s="14"/>
      <c r="H73" s="14"/>
      <c r="I73" s="14"/>
    </row>
    <row r="74" spans="1:9" ht="10.5" x14ac:dyDescent="0.25">
      <c r="A74" s="27" t="s">
        <v>34</v>
      </c>
      <c r="B74" s="27"/>
      <c r="C74" s="27"/>
      <c r="D74" s="27"/>
      <c r="E74" s="28">
        <v>538136.69546149997</v>
      </c>
      <c r="F74" s="29">
        <v>100</v>
      </c>
      <c r="G74" s="14"/>
      <c r="H74" s="14"/>
      <c r="I74" s="14"/>
    </row>
    <row r="75" spans="1:9" ht="10.5" x14ac:dyDescent="0.25">
      <c r="F75" s="15" t="s">
        <v>692</v>
      </c>
    </row>
    <row r="76" spans="1:9" ht="10.5" x14ac:dyDescent="0.25">
      <c r="A76" s="14" t="s">
        <v>37</v>
      </c>
    </row>
    <row r="77" spans="1:9" ht="10.5" x14ac:dyDescent="0.25">
      <c r="A77" s="14" t="s">
        <v>346</v>
      </c>
    </row>
    <row r="79" spans="1:9" ht="10.5" x14ac:dyDescent="0.25">
      <c r="A79" s="14" t="s">
        <v>38</v>
      </c>
    </row>
    <row r="80" spans="1:9" ht="10.5" x14ac:dyDescent="0.25">
      <c r="A80" s="14" t="s">
        <v>39</v>
      </c>
    </row>
    <row r="81" spans="1:4" ht="10.5" x14ac:dyDescent="0.25">
      <c r="A81" s="14" t="s">
        <v>40</v>
      </c>
      <c r="B81" s="14"/>
      <c r="C81" s="30" t="s">
        <v>42</v>
      </c>
      <c r="D81" s="14" t="s">
        <v>41</v>
      </c>
    </row>
    <row r="82" spans="1:4" x14ac:dyDescent="0.2">
      <c r="A82" s="7" t="s">
        <v>43</v>
      </c>
      <c r="C82" s="31">
        <v>197.91569999999999</v>
      </c>
      <c r="D82" s="31">
        <v>256.24540000000002</v>
      </c>
    </row>
    <row r="83" spans="1:4" x14ac:dyDescent="0.2">
      <c r="A83" s="7" t="s">
        <v>44</v>
      </c>
      <c r="C83" s="31">
        <v>33.582799999999999</v>
      </c>
      <c r="D83" s="31">
        <v>43.4803</v>
      </c>
    </row>
    <row r="84" spans="1:4" x14ac:dyDescent="0.2">
      <c r="A84" s="7" t="s">
        <v>45</v>
      </c>
      <c r="C84" s="31">
        <v>214.459</v>
      </c>
      <c r="D84" s="31">
        <v>279.52069999999998</v>
      </c>
    </row>
    <row r="85" spans="1:4" x14ac:dyDescent="0.2">
      <c r="A85" s="7" t="s">
        <v>46</v>
      </c>
      <c r="C85" s="31">
        <v>37.165799999999997</v>
      </c>
      <c r="D85" s="31">
        <v>48.439900000000002</v>
      </c>
    </row>
    <row r="87" spans="1:4" x14ac:dyDescent="0.2">
      <c r="A87" s="7" t="s">
        <v>47</v>
      </c>
    </row>
    <row r="89" spans="1:4" ht="10.5" x14ac:dyDescent="0.25">
      <c r="A89" s="14" t="s">
        <v>48</v>
      </c>
      <c r="D89" s="30" t="s">
        <v>49</v>
      </c>
    </row>
    <row r="91" spans="1:4" ht="10.5" x14ac:dyDescent="0.25">
      <c r="A91" s="14" t="s">
        <v>347</v>
      </c>
      <c r="D91" s="51">
        <v>0.43569999999999998</v>
      </c>
    </row>
    <row r="93" spans="1:4" ht="10.5" x14ac:dyDescent="0.25">
      <c r="A93" s="84" t="s">
        <v>51</v>
      </c>
      <c r="B93" s="84"/>
      <c r="C93" s="84"/>
      <c r="D93" s="30" t="s">
        <v>49</v>
      </c>
    </row>
    <row r="94" spans="1:4" ht="10.5" x14ac:dyDescent="0.25">
      <c r="A94" s="74"/>
      <c r="B94" s="74"/>
      <c r="C94" s="74"/>
      <c r="D94" s="30"/>
    </row>
    <row r="95" spans="1:4" ht="10.5" x14ac:dyDescent="0.25">
      <c r="A95" s="14" t="s">
        <v>1252</v>
      </c>
    </row>
    <row r="96" spans="1:4" ht="14.5" x14ac:dyDescent="0.35">
      <c r="A96" s="65" t="s">
        <v>1254</v>
      </c>
    </row>
    <row r="98" spans="1:1" ht="10.5" x14ac:dyDescent="0.25">
      <c r="A98" s="14" t="s">
        <v>870</v>
      </c>
    </row>
    <row r="99" spans="1:1" ht="10.5" x14ac:dyDescent="0.25">
      <c r="A99" s="14"/>
    </row>
    <row r="100" spans="1:1" ht="10.5" x14ac:dyDescent="0.25">
      <c r="A100" s="61" t="s">
        <v>868</v>
      </c>
    </row>
    <row r="101" spans="1:1" x14ac:dyDescent="0.2">
      <c r="A101" s="62"/>
    </row>
    <row r="102" spans="1:1" x14ac:dyDescent="0.2">
      <c r="A102" s="63"/>
    </row>
    <row r="103" spans="1:1" x14ac:dyDescent="0.2">
      <c r="A103" s="63"/>
    </row>
    <row r="104" spans="1:1" x14ac:dyDescent="0.2">
      <c r="A104" s="63"/>
    </row>
    <row r="105" spans="1:1" x14ac:dyDescent="0.2">
      <c r="A105" s="63"/>
    </row>
    <row r="106" spans="1:1" x14ac:dyDescent="0.2">
      <c r="A106" s="63"/>
    </row>
    <row r="107" spans="1:1" x14ac:dyDescent="0.2">
      <c r="A107" s="63"/>
    </row>
    <row r="108" spans="1:1" x14ac:dyDescent="0.2">
      <c r="A108" s="63"/>
    </row>
    <row r="109" spans="1:1" x14ac:dyDescent="0.2">
      <c r="A109" s="63"/>
    </row>
    <row r="110" spans="1:1" x14ac:dyDescent="0.2">
      <c r="A110" s="63"/>
    </row>
    <row r="111" spans="1:1" x14ac:dyDescent="0.2">
      <c r="A111" s="63"/>
    </row>
    <row r="112" spans="1:1" x14ac:dyDescent="0.2">
      <c r="A112" s="63"/>
    </row>
    <row r="113" spans="1:1" x14ac:dyDescent="0.2">
      <c r="A113" s="63"/>
    </row>
    <row r="114" spans="1:1" ht="10.5" x14ac:dyDescent="0.25">
      <c r="A114" s="61" t="s">
        <v>881</v>
      </c>
    </row>
    <row r="115" spans="1:1" x14ac:dyDescent="0.2">
      <c r="A115" s="63"/>
    </row>
    <row r="116" spans="1:1" ht="10.5" x14ac:dyDescent="0.25">
      <c r="A116" s="61" t="s">
        <v>869</v>
      </c>
    </row>
    <row r="117" spans="1:1" x14ac:dyDescent="0.2">
      <c r="A117" s="63"/>
    </row>
    <row r="118" spans="1:1" x14ac:dyDescent="0.2">
      <c r="A118" s="63"/>
    </row>
    <row r="119" spans="1:1" x14ac:dyDescent="0.2">
      <c r="A119" s="63"/>
    </row>
    <row r="120" spans="1:1" x14ac:dyDescent="0.2">
      <c r="A120" s="63"/>
    </row>
    <row r="121" spans="1:1" x14ac:dyDescent="0.2">
      <c r="A121" s="63"/>
    </row>
    <row r="122" spans="1:1" x14ac:dyDescent="0.2">
      <c r="A122" s="63"/>
    </row>
    <row r="123" spans="1:1" x14ac:dyDescent="0.2">
      <c r="A123" s="63"/>
    </row>
    <row r="124" spans="1:1" x14ac:dyDescent="0.2">
      <c r="A124" s="63"/>
    </row>
    <row r="125" spans="1:1" x14ac:dyDescent="0.2">
      <c r="A125" s="63"/>
    </row>
    <row r="126" spans="1:1" x14ac:dyDescent="0.2">
      <c r="A126" s="63"/>
    </row>
    <row r="127" spans="1:1" x14ac:dyDescent="0.2">
      <c r="A127" s="63"/>
    </row>
    <row r="128" spans="1:1" x14ac:dyDescent="0.2">
      <c r="A128" s="63"/>
    </row>
    <row r="131" spans="1:1" x14ac:dyDescent="0.2">
      <c r="A131" s="7" t="s">
        <v>867</v>
      </c>
    </row>
  </sheetData>
  <mergeCells count="2">
    <mergeCell ref="A1:F1"/>
    <mergeCell ref="A93:C93"/>
  </mergeCells>
  <conditionalFormatting sqref="F2:F3">
    <cfRule type="cellIs" dxfId="50" priority="4" stopIfTrue="1" operator="between">
      <formula>0.009</formula>
      <formula>-0.009</formula>
    </cfRule>
  </conditionalFormatting>
  <conditionalFormatting sqref="F5:F130">
    <cfRule type="cellIs" dxfId="49" priority="1" stopIfTrue="1" operator="between">
      <formula>0.009</formula>
      <formula>-0.009</formula>
    </cfRule>
  </conditionalFormatting>
  <conditionalFormatting sqref="F231:F233">
    <cfRule type="cellIs" dxfId="48" priority="3" stopIfTrue="1" operator="between">
      <formula>0.009</formula>
      <formula>-0.009</formula>
    </cfRule>
  </conditionalFormatting>
  <hyperlinks>
    <hyperlink ref="A96" r:id="rId1" xr:uid="{81443472-B863-43A3-B15A-8EA86C55742B}"/>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0"/>
  <sheetViews>
    <sheetView workbookViewId="0">
      <selection sqref="A1:G1"/>
    </sheetView>
  </sheetViews>
  <sheetFormatPr defaultColWidth="9.08984375" defaultRowHeight="10" x14ac:dyDescent="0.2"/>
  <cols>
    <col min="1" max="1" width="34.453125" style="7" bestFit="1" customWidth="1"/>
    <col min="2" max="2" width="20" style="7" bestFit="1" customWidth="1"/>
    <col min="3" max="3" width="24.6328125" style="7" bestFit="1" customWidth="1"/>
    <col min="4" max="4" width="15.54296875" style="7" bestFit="1" customWidth="1"/>
    <col min="5" max="5" width="31.90625" style="10" customWidth="1"/>
    <col min="6" max="6" width="13.54296875" style="11" bestFit="1" customWidth="1"/>
    <col min="7" max="7" width="4.54296875" style="10" bestFit="1" customWidth="1"/>
    <col min="8" max="16384" width="9.08984375" style="7"/>
  </cols>
  <sheetData>
    <row r="1" spans="1:9" s="1" customFormat="1" ht="14" x14ac:dyDescent="0.25">
      <c r="A1" s="80" t="s">
        <v>1007</v>
      </c>
      <c r="B1" s="81"/>
      <c r="C1" s="81"/>
      <c r="D1" s="81"/>
      <c r="E1" s="81"/>
      <c r="F1" s="81"/>
      <c r="G1" s="81"/>
    </row>
    <row r="2" spans="1:9" s="1" customFormat="1" ht="11.5" x14ac:dyDescent="0.25">
      <c r="E2" s="5"/>
      <c r="F2" s="9"/>
      <c r="G2" s="10"/>
    </row>
    <row r="3" spans="1:9" s="1" customFormat="1" ht="11.5" x14ac:dyDescent="0.25">
      <c r="A3" s="8" t="s">
        <v>7</v>
      </c>
      <c r="B3" s="2"/>
      <c r="C3" s="3"/>
      <c r="D3" s="3"/>
      <c r="E3" s="4"/>
      <c r="F3" s="9"/>
      <c r="G3" s="10"/>
    </row>
    <row r="4" spans="1:9" s="1" customFormat="1" ht="29.25" customHeight="1" x14ac:dyDescent="0.25">
      <c r="A4" s="6" t="s">
        <v>2</v>
      </c>
      <c r="B4" s="6" t="s">
        <v>0</v>
      </c>
      <c r="C4" s="13" t="s">
        <v>36</v>
      </c>
      <c r="D4" s="13" t="s">
        <v>1</v>
      </c>
      <c r="E4" s="52" t="s">
        <v>6</v>
      </c>
      <c r="F4" s="12" t="s">
        <v>3</v>
      </c>
      <c r="G4" s="12" t="s">
        <v>5</v>
      </c>
    </row>
    <row r="5" spans="1:9" ht="10.5" x14ac:dyDescent="0.25">
      <c r="A5" s="16" t="s">
        <v>30</v>
      </c>
      <c r="B5" s="17"/>
      <c r="C5" s="17"/>
      <c r="D5" s="17"/>
      <c r="E5" s="18"/>
      <c r="F5" s="19"/>
      <c r="G5" s="18"/>
    </row>
    <row r="6" spans="1:9" ht="10.5" x14ac:dyDescent="0.25">
      <c r="A6" s="20" t="s">
        <v>52</v>
      </c>
      <c r="B6" s="21"/>
      <c r="C6" s="21"/>
      <c r="D6" s="21"/>
      <c r="E6" s="22"/>
      <c r="F6" s="23"/>
      <c r="G6" s="22"/>
    </row>
    <row r="7" spans="1:9" x14ac:dyDescent="0.2">
      <c r="A7" s="21" t="s">
        <v>964</v>
      </c>
      <c r="B7" s="21" t="s">
        <v>965</v>
      </c>
      <c r="C7" s="21" t="s">
        <v>32</v>
      </c>
      <c r="D7" s="24">
        <v>500000</v>
      </c>
      <c r="E7" s="22">
        <v>499.55349999999999</v>
      </c>
      <c r="F7" s="23">
        <v>1.53796069331201</v>
      </c>
      <c r="G7" s="22">
        <v>6.5247000000000002</v>
      </c>
    </row>
    <row r="8" spans="1:9" x14ac:dyDescent="0.2">
      <c r="A8" s="21" t="s">
        <v>1008</v>
      </c>
      <c r="B8" s="21" t="s">
        <v>1009</v>
      </c>
      <c r="C8" s="21" t="s">
        <v>32</v>
      </c>
      <c r="D8" s="24">
        <v>500000</v>
      </c>
      <c r="E8" s="22">
        <v>498.928</v>
      </c>
      <c r="F8" s="23">
        <v>1.5360349848270001</v>
      </c>
      <c r="G8" s="22">
        <v>6.5353000000000003</v>
      </c>
    </row>
    <row r="9" spans="1:9" x14ac:dyDescent="0.2">
      <c r="A9" s="21" t="s">
        <v>966</v>
      </c>
      <c r="B9" s="21" t="s">
        <v>967</v>
      </c>
      <c r="C9" s="21" t="s">
        <v>32</v>
      </c>
      <c r="D9" s="24">
        <v>500000</v>
      </c>
      <c r="E9" s="22">
        <v>498.30650000000003</v>
      </c>
      <c r="F9" s="23">
        <v>1.53412159102454</v>
      </c>
      <c r="G9" s="22">
        <v>6.5297000000000001</v>
      </c>
    </row>
    <row r="10" spans="1:9" ht="10.5" x14ac:dyDescent="0.25">
      <c r="A10" s="20" t="s">
        <v>29</v>
      </c>
      <c r="B10" s="20"/>
      <c r="C10" s="20"/>
      <c r="D10" s="20"/>
      <c r="E10" s="25">
        <f>SUM(E6:E9)</f>
        <v>1496.788</v>
      </c>
      <c r="F10" s="26">
        <f>SUM(F6:F9)</f>
        <v>4.6081172691635501</v>
      </c>
      <c r="G10" s="25"/>
      <c r="H10" s="14"/>
      <c r="I10" s="14"/>
    </row>
    <row r="11" spans="1:9" x14ac:dyDescent="0.2">
      <c r="A11" s="21"/>
      <c r="B11" s="21"/>
      <c r="C11" s="21"/>
      <c r="D11" s="21"/>
      <c r="E11" s="22"/>
      <c r="F11" s="23"/>
      <c r="G11" s="22"/>
    </row>
    <row r="12" spans="1:9" ht="10.5" x14ac:dyDescent="0.25">
      <c r="A12" s="20" t="s">
        <v>33</v>
      </c>
      <c r="B12" s="20"/>
      <c r="C12" s="20"/>
      <c r="D12" s="20"/>
      <c r="E12" s="25">
        <f>E10</f>
        <v>1496.788</v>
      </c>
      <c r="F12" s="26">
        <f>F10</f>
        <v>4.6081172691635501</v>
      </c>
      <c r="G12" s="25"/>
      <c r="H12" s="14"/>
      <c r="I12" s="14"/>
    </row>
    <row r="13" spans="1:9" ht="10.5" x14ac:dyDescent="0.25">
      <c r="A13" s="20"/>
      <c r="B13" s="20"/>
      <c r="C13" s="20"/>
      <c r="D13" s="20"/>
      <c r="E13" s="25"/>
      <c r="F13" s="26"/>
      <c r="G13" s="25"/>
      <c r="H13" s="14"/>
      <c r="I13" s="14"/>
    </row>
    <row r="14" spans="1:9" ht="10.5" x14ac:dyDescent="0.25">
      <c r="A14" s="20" t="s">
        <v>35</v>
      </c>
      <c r="B14" s="20"/>
      <c r="C14" s="20"/>
      <c r="D14" s="20"/>
      <c r="E14" s="25">
        <f>E16-(E10)</f>
        <v>30984.763847999999</v>
      </c>
      <c r="F14" s="26">
        <f>F16-(F10)</f>
        <v>95.391882730836443</v>
      </c>
      <c r="G14" s="25"/>
      <c r="H14" s="14"/>
      <c r="I14" s="14"/>
    </row>
    <row r="15" spans="1:9" ht="10.5" x14ac:dyDescent="0.25">
      <c r="A15" s="20"/>
      <c r="B15" s="20"/>
      <c r="C15" s="20"/>
      <c r="D15" s="20"/>
      <c r="E15" s="25"/>
      <c r="F15" s="26"/>
      <c r="G15" s="25"/>
      <c r="H15" s="14"/>
      <c r="I15" s="14"/>
    </row>
    <row r="16" spans="1:9" ht="10.5" x14ac:dyDescent="0.25">
      <c r="A16" s="27" t="s">
        <v>34</v>
      </c>
      <c r="B16" s="27"/>
      <c r="C16" s="27"/>
      <c r="D16" s="27"/>
      <c r="E16" s="28">
        <v>32481.551847999999</v>
      </c>
      <c r="F16" s="29">
        <v>100</v>
      </c>
      <c r="G16" s="28"/>
      <c r="H16" s="14"/>
      <c r="I16" s="14"/>
    </row>
    <row r="18" spans="1:4" ht="10.5" x14ac:dyDescent="0.25">
      <c r="A18" s="14" t="s">
        <v>38</v>
      </c>
    </row>
    <row r="19" spans="1:4" ht="10.5" x14ac:dyDescent="0.25">
      <c r="A19" s="14" t="s">
        <v>39</v>
      </c>
    </row>
    <row r="20" spans="1:4" ht="10.5" x14ac:dyDescent="0.25">
      <c r="A20" s="14" t="s">
        <v>40</v>
      </c>
      <c r="B20" s="14"/>
      <c r="C20" s="30" t="s">
        <v>42</v>
      </c>
      <c r="D20" s="14" t="s">
        <v>41</v>
      </c>
    </row>
    <row r="21" spans="1:4" x14ac:dyDescent="0.2">
      <c r="A21" s="7" t="s">
        <v>43</v>
      </c>
      <c r="C21" s="31">
        <v>1239.0233000000001</v>
      </c>
      <c r="D21" s="31">
        <v>1279.2212999999999</v>
      </c>
    </row>
    <row r="22" spans="1:4" x14ac:dyDescent="0.2">
      <c r="A22" s="7" t="s">
        <v>1010</v>
      </c>
      <c r="C22" s="31">
        <v>1000</v>
      </c>
      <c r="D22" s="31">
        <v>1000</v>
      </c>
    </row>
    <row r="23" spans="1:4" x14ac:dyDescent="0.2">
      <c r="A23" s="7" t="s">
        <v>1011</v>
      </c>
      <c r="C23" s="31">
        <v>1000.7156</v>
      </c>
      <c r="D23" s="31">
        <v>1000.8751999999999</v>
      </c>
    </row>
    <row r="24" spans="1:4" x14ac:dyDescent="0.2">
      <c r="A24" s="7" t="s">
        <v>45</v>
      </c>
      <c r="C24" s="31">
        <v>1242.1714999999999</v>
      </c>
      <c r="D24" s="31">
        <v>1282.749</v>
      </c>
    </row>
    <row r="25" spans="1:4" x14ac:dyDescent="0.2">
      <c r="A25" s="7" t="s">
        <v>1012</v>
      </c>
      <c r="C25" s="31">
        <v>1000.0008</v>
      </c>
      <c r="D25" s="31">
        <v>1000.0008</v>
      </c>
    </row>
    <row r="26" spans="1:4" x14ac:dyDescent="0.2">
      <c r="A26" s="7" t="s">
        <v>1013</v>
      </c>
      <c r="C26" s="31">
        <v>1000.7112</v>
      </c>
      <c r="D26" s="31">
        <v>1000.8726</v>
      </c>
    </row>
    <row r="27" spans="1:4" x14ac:dyDescent="0.2">
      <c r="A27" s="7" t="s">
        <v>1014</v>
      </c>
      <c r="C27" s="31">
        <v>11.2742</v>
      </c>
      <c r="D27" s="31">
        <v>11.6424</v>
      </c>
    </row>
    <row r="28" spans="1:4" x14ac:dyDescent="0.2">
      <c r="A28" s="7" t="s">
        <v>1015</v>
      </c>
      <c r="C28" s="31">
        <v>11.2742</v>
      </c>
      <c r="D28" s="31">
        <v>11.6424</v>
      </c>
    </row>
    <row r="29" spans="1:4" x14ac:dyDescent="0.2">
      <c r="A29" s="7" t="s">
        <v>1016</v>
      </c>
      <c r="C29" s="31">
        <v>10</v>
      </c>
      <c r="D29" s="31">
        <v>10</v>
      </c>
    </row>
    <row r="30" spans="1:4" x14ac:dyDescent="0.2">
      <c r="A30" s="7" t="s">
        <v>1017</v>
      </c>
      <c r="C30" s="31">
        <v>10</v>
      </c>
      <c r="D30" s="31">
        <v>10</v>
      </c>
    </row>
    <row r="32" spans="1:4" ht="10.5" x14ac:dyDescent="0.25">
      <c r="A32" s="14" t="s">
        <v>48</v>
      </c>
    </row>
    <row r="33" spans="1:5" ht="10.5" x14ac:dyDescent="0.25">
      <c r="A33" s="82" t="s">
        <v>55</v>
      </c>
      <c r="B33" s="83"/>
      <c r="C33" s="33" t="s">
        <v>56</v>
      </c>
    </row>
    <row r="34" spans="1:5" x14ac:dyDescent="0.2">
      <c r="A34" s="78" t="s">
        <v>1010</v>
      </c>
      <c r="B34" s="79"/>
      <c r="C34" s="34">
        <v>31.91672398</v>
      </c>
    </row>
    <row r="35" spans="1:5" x14ac:dyDescent="0.2">
      <c r="A35" s="78" t="s">
        <v>1011</v>
      </c>
      <c r="B35" s="79"/>
      <c r="C35" s="34">
        <v>31.906554079999999</v>
      </c>
    </row>
    <row r="36" spans="1:5" x14ac:dyDescent="0.2">
      <c r="A36" s="78" t="s">
        <v>1012</v>
      </c>
      <c r="B36" s="79"/>
      <c r="C36" s="34">
        <v>32.245297970000003</v>
      </c>
    </row>
    <row r="37" spans="1:5" x14ac:dyDescent="0.2">
      <c r="A37" s="78" t="s">
        <v>1013</v>
      </c>
      <c r="B37" s="79"/>
      <c r="C37" s="34">
        <v>32.027766640000003</v>
      </c>
    </row>
    <row r="38" spans="1:5" x14ac:dyDescent="0.2">
      <c r="A38" s="7" t="s">
        <v>57</v>
      </c>
    </row>
    <row r="39" spans="1:5" x14ac:dyDescent="0.2">
      <c r="A39" s="7" t="s">
        <v>47</v>
      </c>
    </row>
    <row r="41" spans="1:5" ht="10.5" x14ac:dyDescent="0.25">
      <c r="A41" s="14" t="s">
        <v>1003</v>
      </c>
      <c r="D41" s="64">
        <v>1.6405109803592801E-3</v>
      </c>
      <c r="E41" s="10" t="s">
        <v>50</v>
      </c>
    </row>
    <row r="43" spans="1:5" ht="10.5" x14ac:dyDescent="0.25">
      <c r="A43" s="84" t="s">
        <v>51</v>
      </c>
      <c r="B43" s="84"/>
      <c r="C43" s="84"/>
      <c r="D43" s="30" t="s">
        <v>49</v>
      </c>
    </row>
    <row r="45" spans="1:5" ht="10.5" x14ac:dyDescent="0.25">
      <c r="A45" s="14" t="s">
        <v>1004</v>
      </c>
    </row>
    <row r="47" spans="1:5" ht="10.5" x14ac:dyDescent="0.25">
      <c r="A47" s="61" t="s">
        <v>868</v>
      </c>
    </row>
    <row r="48" spans="1:5" x14ac:dyDescent="0.2">
      <c r="A48" s="62"/>
    </row>
    <row r="49" spans="1:1" x14ac:dyDescent="0.2">
      <c r="A49" s="63"/>
    </row>
    <row r="50" spans="1:1" x14ac:dyDescent="0.2">
      <c r="A50" s="63"/>
    </row>
    <row r="51" spans="1:1" x14ac:dyDescent="0.2">
      <c r="A51" s="63"/>
    </row>
    <row r="52" spans="1:1" x14ac:dyDescent="0.2">
      <c r="A52" s="63"/>
    </row>
    <row r="53" spans="1:1" x14ac:dyDescent="0.2">
      <c r="A53" s="63"/>
    </row>
    <row r="54" spans="1:1" x14ac:dyDescent="0.2">
      <c r="A54" s="63"/>
    </row>
    <row r="55" spans="1:1" x14ac:dyDescent="0.2">
      <c r="A55" s="63"/>
    </row>
    <row r="56" spans="1:1" x14ac:dyDescent="0.2">
      <c r="A56" s="63"/>
    </row>
    <row r="57" spans="1:1" x14ac:dyDescent="0.2">
      <c r="A57" s="63"/>
    </row>
    <row r="58" spans="1:1" x14ac:dyDescent="0.2">
      <c r="A58" s="63"/>
    </row>
    <row r="59" spans="1:1" x14ac:dyDescent="0.2">
      <c r="A59" s="63"/>
    </row>
    <row r="60" spans="1:1" x14ac:dyDescent="0.2">
      <c r="A60" s="63"/>
    </row>
    <row r="61" spans="1:1" ht="10.5" x14ac:dyDescent="0.25">
      <c r="A61" s="61" t="s">
        <v>1018</v>
      </c>
    </row>
    <row r="62" spans="1:1" x14ac:dyDescent="0.2">
      <c r="A62" s="63"/>
    </row>
    <row r="63" spans="1:1" ht="10.5" x14ac:dyDescent="0.25">
      <c r="A63" s="61" t="s">
        <v>869</v>
      </c>
    </row>
    <row r="64" spans="1:1" x14ac:dyDescent="0.2">
      <c r="A64" s="63"/>
    </row>
    <row r="65" spans="1:1" x14ac:dyDescent="0.2">
      <c r="A65" s="63"/>
    </row>
    <row r="66" spans="1:1" x14ac:dyDescent="0.2">
      <c r="A66" s="63"/>
    </row>
    <row r="67" spans="1:1" x14ac:dyDescent="0.2">
      <c r="A67" s="63"/>
    </row>
    <row r="68" spans="1:1" x14ac:dyDescent="0.2">
      <c r="A68" s="63"/>
    </row>
    <row r="69" spans="1:1" x14ac:dyDescent="0.2">
      <c r="A69" s="63"/>
    </row>
    <row r="70" spans="1:1" x14ac:dyDescent="0.2">
      <c r="A70" s="63"/>
    </row>
    <row r="71" spans="1:1" x14ac:dyDescent="0.2">
      <c r="A71" s="63"/>
    </row>
    <row r="72" spans="1:1" x14ac:dyDescent="0.2">
      <c r="A72" s="63"/>
    </row>
    <row r="73" spans="1:1" x14ac:dyDescent="0.2">
      <c r="A73" s="63"/>
    </row>
    <row r="74" spans="1:1" x14ac:dyDescent="0.2">
      <c r="A74" s="63"/>
    </row>
    <row r="75" spans="1:1" x14ac:dyDescent="0.2">
      <c r="A75" s="63"/>
    </row>
    <row r="76" spans="1:1" x14ac:dyDescent="0.2">
      <c r="A76" s="63"/>
    </row>
    <row r="77" spans="1:1" x14ac:dyDescent="0.2">
      <c r="A77" s="7" t="s">
        <v>867</v>
      </c>
    </row>
    <row r="78" spans="1:1" x14ac:dyDescent="0.2">
      <c r="A78" s="62"/>
    </row>
    <row r="79" spans="1:1" x14ac:dyDescent="0.2">
      <c r="A79" s="62"/>
    </row>
    <row r="80" spans="1:1" x14ac:dyDescent="0.2">
      <c r="A80" s="62"/>
    </row>
  </sheetData>
  <mergeCells count="7">
    <mergeCell ref="A43:C43"/>
    <mergeCell ref="A1:G1"/>
    <mergeCell ref="A33:B33"/>
    <mergeCell ref="A34:B34"/>
    <mergeCell ref="A35:B35"/>
    <mergeCell ref="A36:B36"/>
    <mergeCell ref="A37:B37"/>
  </mergeCells>
  <conditionalFormatting sqref="F2:F3">
    <cfRule type="cellIs" dxfId="88" priority="2" stopIfTrue="1" operator="between">
      <formula>0.009</formula>
      <formula>-0.009</formula>
    </cfRule>
  </conditionalFormatting>
  <conditionalFormatting sqref="F5:F182">
    <cfRule type="cellIs" dxfId="87"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31"/>
  <sheetViews>
    <sheetView workbookViewId="0">
      <selection sqref="A1:F1"/>
    </sheetView>
  </sheetViews>
  <sheetFormatPr defaultColWidth="9.08984375" defaultRowHeight="10" x14ac:dyDescent="0.2"/>
  <cols>
    <col min="1" max="1" width="38.6328125" style="7" bestFit="1" customWidth="1"/>
    <col min="2" max="2" width="32.08984375" style="7" bestFit="1" customWidth="1"/>
    <col min="3" max="3" width="25.08984375" style="7" bestFit="1" customWidth="1"/>
    <col min="4" max="4" width="15.54296875" style="7" bestFit="1" customWidth="1"/>
    <col min="5" max="5" width="32.90625" style="10" customWidth="1"/>
    <col min="6" max="6" width="13.54296875" style="11" bestFit="1" customWidth="1"/>
    <col min="7" max="16384" width="9.08984375" style="7"/>
  </cols>
  <sheetData>
    <row r="1" spans="1:7" s="1" customFormat="1" ht="14" x14ac:dyDescent="0.25">
      <c r="A1" s="80" t="s">
        <v>17</v>
      </c>
      <c r="B1" s="81"/>
      <c r="C1" s="81"/>
      <c r="D1" s="81"/>
      <c r="E1" s="81"/>
      <c r="F1" s="81"/>
    </row>
    <row r="2" spans="1:7" s="1" customFormat="1" ht="11.5" x14ac:dyDescent="0.25">
      <c r="E2" s="5"/>
      <c r="F2" s="9"/>
    </row>
    <row r="3" spans="1:7" s="1" customFormat="1" ht="11.5" x14ac:dyDescent="0.25">
      <c r="A3" s="8" t="s">
        <v>7</v>
      </c>
      <c r="B3" s="2"/>
      <c r="C3" s="3"/>
      <c r="D3" s="3"/>
      <c r="E3" s="4"/>
      <c r="F3" s="9"/>
    </row>
    <row r="4" spans="1:7" s="1" customFormat="1" ht="26.25" customHeight="1" x14ac:dyDescent="0.25">
      <c r="A4" s="6" t="s">
        <v>2</v>
      </c>
      <c r="B4" s="6" t="s">
        <v>0</v>
      </c>
      <c r="C4" s="13" t="s">
        <v>4</v>
      </c>
      <c r="D4" s="13" t="s">
        <v>1</v>
      </c>
      <c r="E4" s="52" t="s">
        <v>6</v>
      </c>
      <c r="F4" s="12" t="s">
        <v>3</v>
      </c>
      <c r="G4" s="12" t="s">
        <v>5</v>
      </c>
    </row>
    <row r="5" spans="1:7" ht="10.5" x14ac:dyDescent="0.25">
      <c r="A5" s="16" t="s">
        <v>101</v>
      </c>
      <c r="B5" s="17"/>
      <c r="C5" s="17"/>
      <c r="D5" s="17"/>
      <c r="E5" s="18"/>
      <c r="F5" s="19"/>
      <c r="G5" s="18"/>
    </row>
    <row r="6" spans="1:7" ht="10.5" x14ac:dyDescent="0.25">
      <c r="A6" s="20" t="s">
        <v>25</v>
      </c>
      <c r="B6" s="21"/>
      <c r="C6" s="21"/>
      <c r="D6" s="21"/>
      <c r="E6" s="22"/>
      <c r="F6" s="23"/>
      <c r="G6" s="22"/>
    </row>
    <row r="7" spans="1:7" x14ac:dyDescent="0.2">
      <c r="A7" s="21" t="s">
        <v>106</v>
      </c>
      <c r="B7" s="21" t="s">
        <v>105</v>
      </c>
      <c r="C7" s="21" t="s">
        <v>104</v>
      </c>
      <c r="D7" s="24">
        <v>2047868</v>
      </c>
      <c r="E7" s="22">
        <v>25172.393459999999</v>
      </c>
      <c r="F7" s="23">
        <v>5.7898380099040798</v>
      </c>
      <c r="G7" s="22"/>
    </row>
    <row r="8" spans="1:7" x14ac:dyDescent="0.2">
      <c r="A8" s="21" t="s">
        <v>103</v>
      </c>
      <c r="B8" s="21" t="s">
        <v>102</v>
      </c>
      <c r="C8" s="21" t="s">
        <v>104</v>
      </c>
      <c r="D8" s="24">
        <v>1476886</v>
      </c>
      <c r="E8" s="22">
        <v>24175.146929999999</v>
      </c>
      <c r="F8" s="23">
        <v>5.5604638793187702</v>
      </c>
      <c r="G8" s="22"/>
    </row>
    <row r="9" spans="1:7" x14ac:dyDescent="0.2">
      <c r="A9" s="21" t="s">
        <v>463</v>
      </c>
      <c r="B9" s="21" t="s">
        <v>462</v>
      </c>
      <c r="C9" s="21" t="s">
        <v>127</v>
      </c>
      <c r="D9" s="24">
        <v>209347</v>
      </c>
      <c r="E9" s="22">
        <v>16075.337439999999</v>
      </c>
      <c r="F9" s="23">
        <v>3.6974473595466399</v>
      </c>
      <c r="G9" s="22"/>
    </row>
    <row r="10" spans="1:7" x14ac:dyDescent="0.2">
      <c r="A10" s="21" t="s">
        <v>117</v>
      </c>
      <c r="B10" s="21" t="s">
        <v>116</v>
      </c>
      <c r="C10" s="21" t="s">
        <v>118</v>
      </c>
      <c r="D10" s="24">
        <v>397993</v>
      </c>
      <c r="E10" s="22">
        <v>12016.40365</v>
      </c>
      <c r="F10" s="23">
        <v>2.7638623520514498</v>
      </c>
      <c r="G10" s="22"/>
    </row>
    <row r="11" spans="1:7" x14ac:dyDescent="0.2">
      <c r="A11" s="21" t="s">
        <v>210</v>
      </c>
      <c r="B11" s="21" t="s">
        <v>209</v>
      </c>
      <c r="C11" s="21" t="s">
        <v>115</v>
      </c>
      <c r="D11" s="24">
        <v>2512840</v>
      </c>
      <c r="E11" s="22">
        <v>11521.3714</v>
      </c>
      <c r="F11" s="23">
        <v>2.6500012469589702</v>
      </c>
      <c r="G11" s="22"/>
    </row>
    <row r="12" spans="1:7" x14ac:dyDescent="0.2">
      <c r="A12" s="21" t="s">
        <v>665</v>
      </c>
      <c r="B12" s="21" t="s">
        <v>664</v>
      </c>
      <c r="C12" s="21" t="s">
        <v>162</v>
      </c>
      <c r="D12" s="24">
        <v>510460</v>
      </c>
      <c r="E12" s="22">
        <v>10932.777050000001</v>
      </c>
      <c r="F12" s="23">
        <v>2.51462016190403</v>
      </c>
      <c r="G12" s="22"/>
    </row>
    <row r="13" spans="1:7" x14ac:dyDescent="0.2">
      <c r="A13" s="21" t="s">
        <v>161</v>
      </c>
      <c r="B13" s="21" t="s">
        <v>160</v>
      </c>
      <c r="C13" s="21" t="s">
        <v>162</v>
      </c>
      <c r="D13" s="24">
        <v>1443299</v>
      </c>
      <c r="E13" s="22">
        <v>10661.64971</v>
      </c>
      <c r="F13" s="23">
        <v>2.45225885402321</v>
      </c>
      <c r="G13" s="22"/>
    </row>
    <row r="14" spans="1:7" x14ac:dyDescent="0.2">
      <c r="A14" s="21" t="s">
        <v>108</v>
      </c>
      <c r="B14" s="21" t="s">
        <v>107</v>
      </c>
      <c r="C14" s="21" t="s">
        <v>109</v>
      </c>
      <c r="D14" s="24">
        <v>536861</v>
      </c>
      <c r="E14" s="22">
        <v>10434.967259999999</v>
      </c>
      <c r="F14" s="23">
        <v>2.4001202019211001</v>
      </c>
      <c r="G14" s="22"/>
    </row>
    <row r="15" spans="1:7" x14ac:dyDescent="0.2">
      <c r="A15" s="21" t="s">
        <v>111</v>
      </c>
      <c r="B15" s="21" t="s">
        <v>110</v>
      </c>
      <c r="C15" s="21" t="s">
        <v>112</v>
      </c>
      <c r="D15" s="24">
        <v>278729</v>
      </c>
      <c r="E15" s="22">
        <v>10325.9339</v>
      </c>
      <c r="F15" s="23">
        <v>2.3750417169101801</v>
      </c>
      <c r="G15" s="22"/>
    </row>
    <row r="16" spans="1:7" x14ac:dyDescent="0.2">
      <c r="A16" s="21" t="s">
        <v>126</v>
      </c>
      <c r="B16" s="21" t="s">
        <v>125</v>
      </c>
      <c r="C16" s="21" t="s">
        <v>127</v>
      </c>
      <c r="D16" s="24">
        <v>4069200</v>
      </c>
      <c r="E16" s="22">
        <v>10194.56676</v>
      </c>
      <c r="F16" s="23">
        <v>2.3448262961305502</v>
      </c>
      <c r="G16" s="22"/>
    </row>
    <row r="17" spans="1:7" x14ac:dyDescent="0.2">
      <c r="A17" s="21" t="s">
        <v>607</v>
      </c>
      <c r="B17" s="21" t="s">
        <v>606</v>
      </c>
      <c r="C17" s="21" t="s">
        <v>154</v>
      </c>
      <c r="D17" s="24">
        <v>4948718</v>
      </c>
      <c r="E17" s="22">
        <v>8705.2898339999992</v>
      </c>
      <c r="F17" s="23">
        <v>2.0022815092341602</v>
      </c>
      <c r="G17" s="22"/>
    </row>
    <row r="18" spans="1:7" x14ac:dyDescent="0.2">
      <c r="A18" s="21" t="s">
        <v>202</v>
      </c>
      <c r="B18" s="21" t="s">
        <v>201</v>
      </c>
      <c r="C18" s="21" t="s">
        <v>154</v>
      </c>
      <c r="D18" s="24">
        <v>6470911</v>
      </c>
      <c r="E18" s="22">
        <v>8701.4340219999995</v>
      </c>
      <c r="F18" s="23">
        <v>2.00139464375146</v>
      </c>
      <c r="G18" s="22"/>
    </row>
    <row r="19" spans="1:7" x14ac:dyDescent="0.2">
      <c r="A19" s="21" t="s">
        <v>114</v>
      </c>
      <c r="B19" s="21" t="s">
        <v>113</v>
      </c>
      <c r="C19" s="21" t="s">
        <v>115</v>
      </c>
      <c r="D19" s="24">
        <v>546788</v>
      </c>
      <c r="E19" s="22">
        <v>8688.7347140000002</v>
      </c>
      <c r="F19" s="23">
        <v>1.99847370831181</v>
      </c>
      <c r="G19" s="22"/>
    </row>
    <row r="20" spans="1:7" x14ac:dyDescent="0.2">
      <c r="A20" s="21" t="s">
        <v>364</v>
      </c>
      <c r="B20" s="21" t="s">
        <v>363</v>
      </c>
      <c r="C20" s="21" t="s">
        <v>104</v>
      </c>
      <c r="D20" s="24">
        <v>5010807</v>
      </c>
      <c r="E20" s="22">
        <v>8552.9464680000001</v>
      </c>
      <c r="F20" s="23">
        <v>1.9672414002184899</v>
      </c>
      <c r="G20" s="22"/>
    </row>
    <row r="21" spans="1:7" x14ac:dyDescent="0.2">
      <c r="A21" s="21" t="s">
        <v>677</v>
      </c>
      <c r="B21" s="21" t="s">
        <v>676</v>
      </c>
      <c r="C21" s="21" t="s">
        <v>159</v>
      </c>
      <c r="D21" s="24">
        <v>539511</v>
      </c>
      <c r="E21" s="22">
        <v>7888.1903309999998</v>
      </c>
      <c r="F21" s="23">
        <v>1.8143425368094399</v>
      </c>
      <c r="G21" s="22"/>
    </row>
    <row r="22" spans="1:7" x14ac:dyDescent="0.2">
      <c r="A22" s="21" t="s">
        <v>174</v>
      </c>
      <c r="B22" s="21" t="s">
        <v>173</v>
      </c>
      <c r="C22" s="21" t="s">
        <v>151</v>
      </c>
      <c r="D22" s="24">
        <v>554035</v>
      </c>
      <c r="E22" s="22">
        <v>7691.1138700000001</v>
      </c>
      <c r="F22" s="23">
        <v>1.7690134827181601</v>
      </c>
      <c r="G22" s="22"/>
    </row>
    <row r="23" spans="1:7" x14ac:dyDescent="0.2">
      <c r="A23" s="21" t="s">
        <v>132</v>
      </c>
      <c r="B23" s="21" t="s">
        <v>131</v>
      </c>
      <c r="C23" s="21" t="s">
        <v>133</v>
      </c>
      <c r="D23" s="24">
        <v>1719022</v>
      </c>
      <c r="E23" s="22">
        <v>7154.5695640000004</v>
      </c>
      <c r="F23" s="23">
        <v>1.6456042955142201</v>
      </c>
      <c r="G23" s="22"/>
    </row>
    <row r="24" spans="1:7" x14ac:dyDescent="0.2">
      <c r="A24" s="21" t="s">
        <v>297</v>
      </c>
      <c r="B24" s="21" t="s">
        <v>296</v>
      </c>
      <c r="C24" s="21" t="s">
        <v>196</v>
      </c>
      <c r="D24" s="24">
        <v>306324</v>
      </c>
      <c r="E24" s="22">
        <v>7134.7454459999999</v>
      </c>
      <c r="F24" s="23">
        <v>1.64104460070047</v>
      </c>
      <c r="G24" s="22"/>
    </row>
    <row r="25" spans="1:7" x14ac:dyDescent="0.2">
      <c r="A25" s="21" t="s">
        <v>275</v>
      </c>
      <c r="B25" s="21" t="s">
        <v>274</v>
      </c>
      <c r="C25" s="21" t="s">
        <v>151</v>
      </c>
      <c r="D25" s="24">
        <v>429887</v>
      </c>
      <c r="E25" s="22">
        <v>7114.199963</v>
      </c>
      <c r="F25" s="23">
        <v>1.63631898656313</v>
      </c>
      <c r="G25" s="22"/>
    </row>
    <row r="26" spans="1:7" x14ac:dyDescent="0.2">
      <c r="A26" s="21" t="s">
        <v>675</v>
      </c>
      <c r="B26" s="21" t="s">
        <v>674</v>
      </c>
      <c r="C26" s="21" t="s">
        <v>188</v>
      </c>
      <c r="D26" s="24">
        <v>248087</v>
      </c>
      <c r="E26" s="22">
        <v>7020.2418829999997</v>
      </c>
      <c r="F26" s="23">
        <v>1.61470792825094</v>
      </c>
      <c r="G26" s="22"/>
    </row>
    <row r="27" spans="1:7" x14ac:dyDescent="0.2">
      <c r="A27" s="21" t="s">
        <v>654</v>
      </c>
      <c r="B27" s="21" t="s">
        <v>653</v>
      </c>
      <c r="C27" s="21" t="s">
        <v>165</v>
      </c>
      <c r="D27" s="24">
        <v>16311</v>
      </c>
      <c r="E27" s="22">
        <v>6935.5269109999999</v>
      </c>
      <c r="F27" s="23">
        <v>1.59522285363247</v>
      </c>
      <c r="G27" s="22"/>
    </row>
    <row r="28" spans="1:7" x14ac:dyDescent="0.2">
      <c r="A28" s="21" t="s">
        <v>226</v>
      </c>
      <c r="B28" s="21" t="s">
        <v>225</v>
      </c>
      <c r="C28" s="21" t="s">
        <v>139</v>
      </c>
      <c r="D28" s="24">
        <v>394950</v>
      </c>
      <c r="E28" s="22">
        <v>6886.5456750000003</v>
      </c>
      <c r="F28" s="23">
        <v>1.5839568044816199</v>
      </c>
      <c r="G28" s="22"/>
    </row>
    <row r="29" spans="1:7" x14ac:dyDescent="0.2">
      <c r="A29" s="21" t="s">
        <v>455</v>
      </c>
      <c r="B29" s="21" t="s">
        <v>454</v>
      </c>
      <c r="C29" s="21" t="s">
        <v>109</v>
      </c>
      <c r="D29" s="24">
        <v>866249</v>
      </c>
      <c r="E29" s="22">
        <v>6651.9260709999999</v>
      </c>
      <c r="F29" s="23">
        <v>1.5299925478341001</v>
      </c>
      <c r="G29" s="22"/>
    </row>
    <row r="30" spans="1:7" x14ac:dyDescent="0.2">
      <c r="A30" s="21" t="s">
        <v>277</v>
      </c>
      <c r="B30" s="21" t="s">
        <v>276</v>
      </c>
      <c r="C30" s="21" t="s">
        <v>139</v>
      </c>
      <c r="D30" s="24">
        <v>335249</v>
      </c>
      <c r="E30" s="22">
        <v>6367.5518819999998</v>
      </c>
      <c r="F30" s="23">
        <v>1.4645843660049001</v>
      </c>
      <c r="G30" s="22"/>
    </row>
    <row r="31" spans="1:7" x14ac:dyDescent="0.2">
      <c r="A31" s="21" t="s">
        <v>503</v>
      </c>
      <c r="B31" s="21" t="s">
        <v>502</v>
      </c>
      <c r="C31" s="21" t="s">
        <v>142</v>
      </c>
      <c r="D31" s="24">
        <v>1531572</v>
      </c>
      <c r="E31" s="22">
        <v>6228.9033239999999</v>
      </c>
      <c r="F31" s="23">
        <v>1.4326941648445499</v>
      </c>
      <c r="G31" s="22"/>
    </row>
    <row r="32" spans="1:7" x14ac:dyDescent="0.2">
      <c r="A32" s="21" t="s">
        <v>253</v>
      </c>
      <c r="B32" s="21" t="s">
        <v>252</v>
      </c>
      <c r="C32" s="21" t="s">
        <v>254</v>
      </c>
      <c r="D32" s="24">
        <v>122526</v>
      </c>
      <c r="E32" s="22">
        <v>5918.0057999999999</v>
      </c>
      <c r="F32" s="23">
        <v>1.36118541838782</v>
      </c>
      <c r="G32" s="22"/>
    </row>
    <row r="33" spans="1:7" x14ac:dyDescent="0.2">
      <c r="A33" s="21" t="s">
        <v>135</v>
      </c>
      <c r="B33" s="21" t="s">
        <v>134</v>
      </c>
      <c r="C33" s="21" t="s">
        <v>136</v>
      </c>
      <c r="D33" s="24">
        <v>332201</v>
      </c>
      <c r="E33" s="22">
        <v>5887.4322229999998</v>
      </c>
      <c r="F33" s="23">
        <v>1.3541532679292301</v>
      </c>
      <c r="G33" s="22"/>
    </row>
    <row r="34" spans="1:7" x14ac:dyDescent="0.2">
      <c r="A34" s="21" t="s">
        <v>129</v>
      </c>
      <c r="B34" s="21" t="s">
        <v>128</v>
      </c>
      <c r="C34" s="21" t="s">
        <v>130</v>
      </c>
      <c r="D34" s="24">
        <v>521701</v>
      </c>
      <c r="E34" s="22">
        <v>5797.9240639999998</v>
      </c>
      <c r="F34" s="23">
        <v>1.33356572459537</v>
      </c>
      <c r="G34" s="22"/>
    </row>
    <row r="35" spans="1:7" x14ac:dyDescent="0.2">
      <c r="A35" s="21" t="s">
        <v>249</v>
      </c>
      <c r="B35" s="21" t="s">
        <v>248</v>
      </c>
      <c r="C35" s="21" t="s">
        <v>130</v>
      </c>
      <c r="D35" s="24">
        <v>191107</v>
      </c>
      <c r="E35" s="22">
        <v>5361.3157780000001</v>
      </c>
      <c r="F35" s="23">
        <v>1.2331425664344799</v>
      </c>
      <c r="G35" s="22"/>
    </row>
    <row r="36" spans="1:7" x14ac:dyDescent="0.2">
      <c r="A36" s="21" t="s">
        <v>223</v>
      </c>
      <c r="B36" s="21" t="s">
        <v>222</v>
      </c>
      <c r="C36" s="21" t="s">
        <v>224</v>
      </c>
      <c r="D36" s="24">
        <v>302832</v>
      </c>
      <c r="E36" s="22">
        <v>4941.0069119999998</v>
      </c>
      <c r="F36" s="23">
        <v>1.1364683962911599</v>
      </c>
      <c r="G36" s="22"/>
    </row>
    <row r="37" spans="1:7" x14ac:dyDescent="0.2">
      <c r="A37" s="21" t="s">
        <v>400</v>
      </c>
      <c r="B37" s="21" t="s">
        <v>399</v>
      </c>
      <c r="C37" s="21" t="s">
        <v>133</v>
      </c>
      <c r="D37" s="24">
        <v>2546184</v>
      </c>
      <c r="E37" s="22">
        <v>4940.6154340000003</v>
      </c>
      <c r="F37" s="23">
        <v>1.1363783534349701</v>
      </c>
      <c r="G37" s="22"/>
    </row>
    <row r="38" spans="1:7" x14ac:dyDescent="0.2">
      <c r="A38" s="21" t="s">
        <v>694</v>
      </c>
      <c r="B38" s="21" t="s">
        <v>693</v>
      </c>
      <c r="C38" s="21" t="s">
        <v>221</v>
      </c>
      <c r="D38" s="24">
        <v>474692</v>
      </c>
      <c r="E38" s="22">
        <v>4903.8057060000001</v>
      </c>
      <c r="F38" s="23">
        <v>1.1279118417920699</v>
      </c>
      <c r="G38" s="22"/>
    </row>
    <row r="39" spans="1:7" x14ac:dyDescent="0.2">
      <c r="A39" s="21" t="s">
        <v>566</v>
      </c>
      <c r="B39" s="21" t="s">
        <v>565</v>
      </c>
      <c r="C39" s="21" t="s">
        <v>329</v>
      </c>
      <c r="D39" s="24">
        <v>91364</v>
      </c>
      <c r="E39" s="22">
        <v>4735.2133919999997</v>
      </c>
      <c r="F39" s="23">
        <v>1.0891343536948099</v>
      </c>
      <c r="G39" s="22"/>
    </row>
    <row r="40" spans="1:7" x14ac:dyDescent="0.2">
      <c r="A40" s="21" t="s">
        <v>158</v>
      </c>
      <c r="B40" s="21" t="s">
        <v>157</v>
      </c>
      <c r="C40" s="21" t="s">
        <v>159</v>
      </c>
      <c r="D40" s="24">
        <v>353279</v>
      </c>
      <c r="E40" s="22">
        <v>4713.9783369999996</v>
      </c>
      <c r="F40" s="23">
        <v>1.0842501328607099</v>
      </c>
      <c r="G40" s="22"/>
    </row>
    <row r="41" spans="1:7" x14ac:dyDescent="0.2">
      <c r="A41" s="21" t="s">
        <v>630</v>
      </c>
      <c r="B41" s="21" t="s">
        <v>629</v>
      </c>
      <c r="C41" s="21" t="s">
        <v>151</v>
      </c>
      <c r="D41" s="24">
        <v>314078</v>
      </c>
      <c r="E41" s="22">
        <v>4348.8810270000004</v>
      </c>
      <c r="F41" s="23">
        <v>1.00027503187912</v>
      </c>
      <c r="G41" s="22"/>
    </row>
    <row r="42" spans="1:7" x14ac:dyDescent="0.2">
      <c r="A42" s="21" t="s">
        <v>537</v>
      </c>
      <c r="B42" s="21" t="s">
        <v>536</v>
      </c>
      <c r="C42" s="21" t="s">
        <v>191</v>
      </c>
      <c r="D42" s="24">
        <v>271256</v>
      </c>
      <c r="E42" s="22">
        <v>4345.5211200000003</v>
      </c>
      <c r="F42" s="23">
        <v>0.99950222824051504</v>
      </c>
      <c r="G42" s="22"/>
    </row>
    <row r="43" spans="1:7" x14ac:dyDescent="0.2">
      <c r="A43" s="21" t="s">
        <v>138</v>
      </c>
      <c r="B43" s="21" t="s">
        <v>137</v>
      </c>
      <c r="C43" s="21" t="s">
        <v>139</v>
      </c>
      <c r="D43" s="24">
        <v>904681</v>
      </c>
      <c r="E43" s="22">
        <v>4315.7807110000003</v>
      </c>
      <c r="F43" s="23">
        <v>0.992661712628365</v>
      </c>
      <c r="G43" s="22"/>
    </row>
    <row r="44" spans="1:7" x14ac:dyDescent="0.2">
      <c r="A44" s="21" t="s">
        <v>153</v>
      </c>
      <c r="B44" s="21" t="s">
        <v>152</v>
      </c>
      <c r="C44" s="21" t="s">
        <v>154</v>
      </c>
      <c r="D44" s="24">
        <v>658414</v>
      </c>
      <c r="E44" s="22">
        <v>4281.6662420000002</v>
      </c>
      <c r="F44" s="23">
        <v>0.98481513063298398</v>
      </c>
      <c r="G44" s="22"/>
    </row>
    <row r="45" spans="1:7" x14ac:dyDescent="0.2">
      <c r="A45" s="21" t="s">
        <v>141</v>
      </c>
      <c r="B45" s="21" t="s">
        <v>140</v>
      </c>
      <c r="C45" s="21" t="s">
        <v>142</v>
      </c>
      <c r="D45" s="24">
        <v>60862</v>
      </c>
      <c r="E45" s="22">
        <v>4216.2150499999998</v>
      </c>
      <c r="F45" s="23">
        <v>0.96976086891419699</v>
      </c>
      <c r="G45" s="22"/>
    </row>
    <row r="46" spans="1:7" x14ac:dyDescent="0.2">
      <c r="A46" s="21" t="s">
        <v>147</v>
      </c>
      <c r="B46" s="21" t="s">
        <v>146</v>
      </c>
      <c r="C46" s="21" t="s">
        <v>148</v>
      </c>
      <c r="D46" s="24">
        <v>282880</v>
      </c>
      <c r="E46" s="22">
        <v>4170.6412799999998</v>
      </c>
      <c r="F46" s="23">
        <v>0.95927856232623099</v>
      </c>
      <c r="G46" s="22"/>
    </row>
    <row r="47" spans="1:7" x14ac:dyDescent="0.2">
      <c r="A47" s="21" t="s">
        <v>624</v>
      </c>
      <c r="B47" s="21" t="s">
        <v>623</v>
      </c>
      <c r="C47" s="21" t="s">
        <v>159</v>
      </c>
      <c r="D47" s="24">
        <v>111367</v>
      </c>
      <c r="E47" s="22">
        <v>4170.3600489999999</v>
      </c>
      <c r="F47" s="23">
        <v>0.95921387710128603</v>
      </c>
      <c r="G47" s="22"/>
    </row>
    <row r="48" spans="1:7" x14ac:dyDescent="0.2">
      <c r="A48" s="21" t="s">
        <v>683</v>
      </c>
      <c r="B48" s="21" t="s">
        <v>682</v>
      </c>
      <c r="C48" s="21" t="s">
        <v>188</v>
      </c>
      <c r="D48" s="24">
        <v>349245</v>
      </c>
      <c r="E48" s="22">
        <v>4099.7870549999998</v>
      </c>
      <c r="F48" s="23">
        <v>0.94298156276918899</v>
      </c>
      <c r="G48" s="22"/>
    </row>
    <row r="49" spans="1:7" x14ac:dyDescent="0.2">
      <c r="A49" s="21" t="s">
        <v>361</v>
      </c>
      <c r="B49" s="21" t="s">
        <v>360</v>
      </c>
      <c r="C49" s="21" t="s">
        <v>362</v>
      </c>
      <c r="D49" s="24">
        <v>502306</v>
      </c>
      <c r="E49" s="22">
        <v>4084.7523919999999</v>
      </c>
      <c r="F49" s="23">
        <v>0.93952347828303096</v>
      </c>
      <c r="G49" s="22"/>
    </row>
    <row r="50" spans="1:7" x14ac:dyDescent="0.2">
      <c r="A50" s="21" t="s">
        <v>713</v>
      </c>
      <c r="B50" s="21" t="s">
        <v>712</v>
      </c>
      <c r="C50" s="21" t="s">
        <v>362</v>
      </c>
      <c r="D50" s="24">
        <v>633075</v>
      </c>
      <c r="E50" s="22">
        <v>4033.6373629999998</v>
      </c>
      <c r="F50" s="23">
        <v>0.927766640847138</v>
      </c>
      <c r="G50" s="22"/>
    </row>
    <row r="51" spans="1:7" x14ac:dyDescent="0.2">
      <c r="A51" s="21" t="s">
        <v>622</v>
      </c>
      <c r="B51" s="21" t="s">
        <v>621</v>
      </c>
      <c r="C51" s="21" t="s">
        <v>104</v>
      </c>
      <c r="D51" s="24">
        <v>2022164</v>
      </c>
      <c r="E51" s="22">
        <v>3937.1533079999999</v>
      </c>
      <c r="F51" s="23">
        <v>0.90557458946845804</v>
      </c>
      <c r="G51" s="22"/>
    </row>
    <row r="52" spans="1:7" x14ac:dyDescent="0.2">
      <c r="A52" s="21" t="s">
        <v>230</v>
      </c>
      <c r="B52" s="21" t="s">
        <v>229</v>
      </c>
      <c r="C52" s="21" t="s">
        <v>151</v>
      </c>
      <c r="D52" s="24">
        <v>2054905</v>
      </c>
      <c r="E52" s="22">
        <v>3883.359469</v>
      </c>
      <c r="F52" s="23">
        <v>0.89320160577758301</v>
      </c>
      <c r="G52" s="22"/>
    </row>
    <row r="53" spans="1:7" x14ac:dyDescent="0.2">
      <c r="A53" s="21" t="s">
        <v>357</v>
      </c>
      <c r="B53" s="21" t="s">
        <v>356</v>
      </c>
      <c r="C53" s="21" t="s">
        <v>162</v>
      </c>
      <c r="D53" s="24">
        <v>514912</v>
      </c>
      <c r="E53" s="22">
        <v>3878.0597280000002</v>
      </c>
      <c r="F53" s="23">
        <v>0.89198262586877097</v>
      </c>
      <c r="G53" s="22"/>
    </row>
    <row r="54" spans="1:7" x14ac:dyDescent="0.2">
      <c r="A54" s="21" t="s">
        <v>198</v>
      </c>
      <c r="B54" s="21" t="s">
        <v>197</v>
      </c>
      <c r="C54" s="21" t="s">
        <v>188</v>
      </c>
      <c r="D54" s="24">
        <v>96184</v>
      </c>
      <c r="E54" s="22">
        <v>3876.984672</v>
      </c>
      <c r="F54" s="23">
        <v>0.89173535498046796</v>
      </c>
      <c r="G54" s="22"/>
    </row>
    <row r="55" spans="1:7" x14ac:dyDescent="0.2">
      <c r="A55" s="21" t="s">
        <v>511</v>
      </c>
      <c r="B55" s="21" t="s">
        <v>510</v>
      </c>
      <c r="C55" s="21" t="s">
        <v>159</v>
      </c>
      <c r="D55" s="24">
        <v>249020</v>
      </c>
      <c r="E55" s="22">
        <v>3797.0569599999999</v>
      </c>
      <c r="F55" s="23">
        <v>0.87335138582323901</v>
      </c>
      <c r="G55" s="22"/>
    </row>
    <row r="56" spans="1:7" x14ac:dyDescent="0.2">
      <c r="A56" s="21" t="s">
        <v>150</v>
      </c>
      <c r="B56" s="21" t="s">
        <v>149</v>
      </c>
      <c r="C56" s="21" t="s">
        <v>151</v>
      </c>
      <c r="D56" s="24">
        <v>205244</v>
      </c>
      <c r="E56" s="22">
        <v>3738.8273260000001</v>
      </c>
      <c r="F56" s="23">
        <v>0.85995813623925599</v>
      </c>
      <c r="G56" s="22"/>
    </row>
    <row r="57" spans="1:7" x14ac:dyDescent="0.2">
      <c r="A57" s="21" t="s">
        <v>545</v>
      </c>
      <c r="B57" s="21" t="s">
        <v>544</v>
      </c>
      <c r="C57" s="21" t="s">
        <v>427</v>
      </c>
      <c r="D57" s="24">
        <v>830917</v>
      </c>
      <c r="E57" s="22">
        <v>3642.32467</v>
      </c>
      <c r="F57" s="23">
        <v>0.83776180649201304</v>
      </c>
      <c r="G57" s="22"/>
    </row>
    <row r="58" spans="1:7" x14ac:dyDescent="0.2">
      <c r="A58" s="21" t="s">
        <v>392</v>
      </c>
      <c r="B58" s="21" t="s">
        <v>391</v>
      </c>
      <c r="C58" s="21" t="s">
        <v>382</v>
      </c>
      <c r="D58" s="24">
        <v>599362</v>
      </c>
      <c r="E58" s="22">
        <v>3586.2825269999998</v>
      </c>
      <c r="F58" s="23">
        <v>0.82487169613307998</v>
      </c>
      <c r="G58" s="22"/>
    </row>
    <row r="59" spans="1:7" x14ac:dyDescent="0.2">
      <c r="A59" s="21" t="s">
        <v>457</v>
      </c>
      <c r="B59" s="21" t="s">
        <v>456</v>
      </c>
      <c r="C59" s="21" t="s">
        <v>109</v>
      </c>
      <c r="D59" s="24">
        <v>497820</v>
      </c>
      <c r="E59" s="22">
        <v>3338.1320099999998</v>
      </c>
      <c r="F59" s="23">
        <v>0.76779522870112904</v>
      </c>
      <c r="G59" s="22"/>
    </row>
    <row r="60" spans="1:7" x14ac:dyDescent="0.2">
      <c r="A60" s="21" t="s">
        <v>698</v>
      </c>
      <c r="B60" s="21" t="s">
        <v>697</v>
      </c>
      <c r="C60" s="21" t="s">
        <v>112</v>
      </c>
      <c r="D60" s="24">
        <v>200000</v>
      </c>
      <c r="E60" s="22">
        <v>2757.9</v>
      </c>
      <c r="F60" s="23">
        <v>0.63433754413889798</v>
      </c>
      <c r="G60" s="22"/>
    </row>
    <row r="61" spans="1:7" x14ac:dyDescent="0.2">
      <c r="A61" s="21" t="s">
        <v>535</v>
      </c>
      <c r="B61" s="21" t="s">
        <v>534</v>
      </c>
      <c r="C61" s="21" t="s">
        <v>427</v>
      </c>
      <c r="D61" s="24">
        <v>191923</v>
      </c>
      <c r="E61" s="22">
        <v>2732.5996740000001</v>
      </c>
      <c r="F61" s="23">
        <v>0.62851828069180005</v>
      </c>
      <c r="G61" s="22"/>
    </row>
    <row r="62" spans="1:7" x14ac:dyDescent="0.2">
      <c r="A62" s="21" t="s">
        <v>715</v>
      </c>
      <c r="B62" s="21" t="s">
        <v>714</v>
      </c>
      <c r="C62" s="21" t="s">
        <v>185</v>
      </c>
      <c r="D62" s="24">
        <v>867692</v>
      </c>
      <c r="E62" s="22">
        <v>2631.2759900000001</v>
      </c>
      <c r="F62" s="23">
        <v>0.60521307859177198</v>
      </c>
      <c r="G62" s="22"/>
    </row>
    <row r="63" spans="1:7" x14ac:dyDescent="0.2">
      <c r="A63" s="21" t="s">
        <v>717</v>
      </c>
      <c r="B63" s="21" t="s">
        <v>716</v>
      </c>
      <c r="C63" s="21" t="s">
        <v>427</v>
      </c>
      <c r="D63" s="24">
        <v>96959</v>
      </c>
      <c r="E63" s="22">
        <v>2142.2606259999998</v>
      </c>
      <c r="F63" s="23">
        <v>0.49273590210025697</v>
      </c>
      <c r="G63" s="22"/>
    </row>
    <row r="64" spans="1:7" x14ac:dyDescent="0.2">
      <c r="A64" s="21" t="s">
        <v>706</v>
      </c>
      <c r="B64" s="21" t="s">
        <v>705</v>
      </c>
      <c r="C64" s="21" t="s">
        <v>139</v>
      </c>
      <c r="D64" s="24">
        <v>163260</v>
      </c>
      <c r="E64" s="22">
        <v>1175.5536300000001</v>
      </c>
      <c r="F64" s="23">
        <v>0.27038609182993101</v>
      </c>
      <c r="G64" s="22"/>
    </row>
    <row r="65" spans="1:9" x14ac:dyDescent="0.2">
      <c r="A65" s="21" t="s">
        <v>718</v>
      </c>
      <c r="B65" s="21" t="s">
        <v>863</v>
      </c>
      <c r="C65" s="21" t="s">
        <v>254</v>
      </c>
      <c r="D65" s="24">
        <v>299420</v>
      </c>
      <c r="E65" s="22">
        <v>1000.0628</v>
      </c>
      <c r="F65" s="23">
        <v>0.23002189366426301</v>
      </c>
      <c r="G65" s="22"/>
    </row>
    <row r="66" spans="1:9" x14ac:dyDescent="0.2">
      <c r="A66" s="21" t="s">
        <v>562</v>
      </c>
      <c r="B66" s="21" t="s">
        <v>561</v>
      </c>
      <c r="C66" s="21" t="s">
        <v>188</v>
      </c>
      <c r="D66" s="24">
        <v>11448</v>
      </c>
      <c r="E66" s="22">
        <v>111.909924</v>
      </c>
      <c r="F66" s="23">
        <v>2.57401161590089E-2</v>
      </c>
      <c r="G66" s="22"/>
    </row>
    <row r="67" spans="1:9" ht="10.5" x14ac:dyDescent="0.25">
      <c r="A67" s="20" t="s">
        <v>29</v>
      </c>
      <c r="B67" s="20"/>
      <c r="C67" s="20"/>
      <c r="D67" s="20"/>
      <c r="E67" s="25">
        <f>SUM(E7:E66)</f>
        <v>388728.75076700019</v>
      </c>
      <c r="F67" s="26">
        <f>SUM(F7:F66)</f>
        <v>89.4105083932415</v>
      </c>
      <c r="G67" s="22"/>
      <c r="H67" s="14"/>
      <c r="I67" s="14"/>
    </row>
    <row r="68" spans="1:9" x14ac:dyDescent="0.2">
      <c r="A68" s="21"/>
      <c r="B68" s="21"/>
      <c r="C68" s="21"/>
      <c r="D68" s="21"/>
      <c r="E68" s="22"/>
      <c r="F68" s="23"/>
      <c r="G68" s="22"/>
    </row>
    <row r="69" spans="1:9" ht="10.5" x14ac:dyDescent="0.25">
      <c r="A69" s="20" t="s">
        <v>30</v>
      </c>
      <c r="B69" s="21"/>
      <c r="C69" s="21"/>
      <c r="D69" s="21"/>
      <c r="E69" s="22"/>
      <c r="F69" s="23"/>
      <c r="G69" s="22"/>
    </row>
    <row r="70" spans="1:9" ht="10.5" x14ac:dyDescent="0.25">
      <c r="A70" s="20" t="s">
        <v>52</v>
      </c>
      <c r="B70" s="21"/>
      <c r="C70" s="21"/>
      <c r="D70" s="21"/>
      <c r="E70" s="22"/>
      <c r="F70" s="23"/>
      <c r="G70" s="22"/>
    </row>
    <row r="71" spans="1:9" x14ac:dyDescent="0.2">
      <c r="A71" s="21" t="s">
        <v>100</v>
      </c>
      <c r="B71" s="21" t="s">
        <v>99</v>
      </c>
      <c r="C71" s="21" t="s">
        <v>53</v>
      </c>
      <c r="D71" s="24">
        <v>2500000</v>
      </c>
      <c r="E71" s="22">
        <v>2469.6350000000002</v>
      </c>
      <c r="F71" s="23">
        <v>0.56803444679628301</v>
      </c>
      <c r="G71" s="22">
        <v>6.6000000000000005</v>
      </c>
    </row>
    <row r="72" spans="1:9" ht="10.5" x14ac:dyDescent="0.25">
      <c r="A72" s="20" t="s">
        <v>29</v>
      </c>
      <c r="B72" s="20"/>
      <c r="C72" s="20"/>
      <c r="D72" s="20"/>
      <c r="E72" s="25">
        <f>SUM(E70:E71)</f>
        <v>2469.6350000000002</v>
      </c>
      <c r="F72" s="26">
        <f>SUM(F70:F71)</f>
        <v>0.56803444679628301</v>
      </c>
      <c r="G72" s="22"/>
      <c r="H72" s="14"/>
      <c r="I72" s="14"/>
    </row>
    <row r="73" spans="1:9" x14ac:dyDescent="0.2">
      <c r="A73" s="21"/>
      <c r="B73" s="21"/>
      <c r="C73" s="21"/>
      <c r="D73" s="21"/>
      <c r="E73" s="22"/>
      <c r="F73" s="23"/>
      <c r="G73" s="22"/>
    </row>
    <row r="74" spans="1:9" ht="10.5" x14ac:dyDescent="0.25">
      <c r="A74" s="20" t="s">
        <v>33</v>
      </c>
      <c r="B74" s="20"/>
      <c r="C74" s="20"/>
      <c r="D74" s="20"/>
      <c r="E74" s="25">
        <f>E67+E72</f>
        <v>391198.3857670002</v>
      </c>
      <c r="F74" s="26">
        <f>F67+F72</f>
        <v>89.97854284003779</v>
      </c>
      <c r="G74" s="22"/>
      <c r="H74" s="14"/>
      <c r="I74" s="14"/>
    </row>
    <row r="75" spans="1:9" ht="10.5" x14ac:dyDescent="0.25">
      <c r="A75" s="20"/>
      <c r="B75" s="20"/>
      <c r="C75" s="20"/>
      <c r="D75" s="20"/>
      <c r="E75" s="25"/>
      <c r="F75" s="26"/>
      <c r="G75" s="22"/>
      <c r="H75" s="14"/>
      <c r="I75" s="14"/>
    </row>
    <row r="76" spans="1:9" ht="10.5" x14ac:dyDescent="0.25">
      <c r="A76" s="20" t="s">
        <v>35</v>
      </c>
      <c r="B76" s="20"/>
      <c r="C76" s="20"/>
      <c r="D76" s="20"/>
      <c r="E76" s="25">
        <f>E78-(E67+E72)</f>
        <v>43570.141727899783</v>
      </c>
      <c r="F76" s="26">
        <f>F78-(F67+F72)</f>
        <v>10.02145715996221</v>
      </c>
      <c r="G76" s="22"/>
      <c r="H76" s="14"/>
      <c r="I76" s="14"/>
    </row>
    <row r="77" spans="1:9" ht="10.5" x14ac:dyDescent="0.25">
      <c r="A77" s="20"/>
      <c r="B77" s="20"/>
      <c r="C77" s="20"/>
      <c r="D77" s="20"/>
      <c r="E77" s="25"/>
      <c r="F77" s="26"/>
      <c r="G77" s="22"/>
      <c r="H77" s="14"/>
      <c r="I77" s="14"/>
    </row>
    <row r="78" spans="1:9" ht="10.5" x14ac:dyDescent="0.25">
      <c r="A78" s="27" t="s">
        <v>34</v>
      </c>
      <c r="B78" s="27"/>
      <c r="C78" s="27"/>
      <c r="D78" s="27"/>
      <c r="E78" s="28">
        <v>434768.52749489999</v>
      </c>
      <c r="F78" s="29">
        <v>100</v>
      </c>
      <c r="G78" s="55"/>
      <c r="H78" s="14"/>
      <c r="I78" s="14"/>
    </row>
    <row r="79" spans="1:9" ht="10.5" x14ac:dyDescent="0.25">
      <c r="A79" s="14"/>
      <c r="B79" s="14"/>
      <c r="C79" s="14"/>
      <c r="D79" s="14"/>
      <c r="E79" s="57"/>
      <c r="F79" s="7"/>
      <c r="I79" s="14"/>
    </row>
    <row r="80" spans="1:9" ht="10.5" x14ac:dyDescent="0.25">
      <c r="A80" s="73" t="s">
        <v>1250</v>
      </c>
      <c r="B80" s="14"/>
      <c r="C80" s="14"/>
      <c r="D80" s="14"/>
      <c r="E80" s="57"/>
      <c r="F80" s="7"/>
      <c r="I80" s="14"/>
    </row>
    <row r="81" spans="1:6" ht="10.5" x14ac:dyDescent="0.25">
      <c r="A81" s="14" t="s">
        <v>38</v>
      </c>
      <c r="F81" s="7"/>
    </row>
    <row r="82" spans="1:6" ht="10.5" x14ac:dyDescent="0.25">
      <c r="A82" s="14" t="s">
        <v>39</v>
      </c>
      <c r="F82" s="7"/>
    </row>
    <row r="83" spans="1:6" ht="10.5" x14ac:dyDescent="0.25">
      <c r="A83" s="14" t="s">
        <v>40</v>
      </c>
      <c r="B83" s="14"/>
      <c r="C83" s="30" t="s">
        <v>862</v>
      </c>
      <c r="D83" s="14" t="s">
        <v>41</v>
      </c>
      <c r="F83" s="7"/>
    </row>
    <row r="84" spans="1:6" x14ac:dyDescent="0.2">
      <c r="A84" s="7" t="s">
        <v>43</v>
      </c>
      <c r="C84" s="56" t="s">
        <v>860</v>
      </c>
      <c r="D84" s="31">
        <v>10.346399999999999</v>
      </c>
      <c r="F84" s="7"/>
    </row>
    <row r="85" spans="1:6" x14ac:dyDescent="0.2">
      <c r="A85" s="7" t="s">
        <v>44</v>
      </c>
      <c r="C85" s="56" t="s">
        <v>860</v>
      </c>
      <c r="D85" s="31">
        <v>10.346399999999999</v>
      </c>
      <c r="F85" s="7"/>
    </row>
    <row r="86" spans="1:6" x14ac:dyDescent="0.2">
      <c r="A86" s="7" t="s">
        <v>45</v>
      </c>
      <c r="C86" s="56" t="s">
        <v>860</v>
      </c>
      <c r="D86" s="31">
        <v>10.3607</v>
      </c>
      <c r="F86" s="7"/>
    </row>
    <row r="87" spans="1:6" x14ac:dyDescent="0.2">
      <c r="A87" s="7" t="s">
        <v>46</v>
      </c>
      <c r="C87" s="56" t="s">
        <v>860</v>
      </c>
      <c r="D87" s="31">
        <v>10.3607</v>
      </c>
      <c r="F87" s="7"/>
    </row>
    <row r="88" spans="1:6" x14ac:dyDescent="0.2">
      <c r="F88" s="7"/>
    </row>
    <row r="89" spans="1:6" x14ac:dyDescent="0.2">
      <c r="A89" s="7" t="s">
        <v>861</v>
      </c>
      <c r="F89" s="7"/>
    </row>
    <row r="90" spans="1:6" x14ac:dyDescent="0.2">
      <c r="A90" s="7" t="s">
        <v>47</v>
      </c>
      <c r="F90" s="7"/>
    </row>
    <row r="91" spans="1:6" x14ac:dyDescent="0.2">
      <c r="F91" s="7"/>
    </row>
    <row r="92" spans="1:6" ht="10.5" x14ac:dyDescent="0.25">
      <c r="A92" s="14" t="s">
        <v>48</v>
      </c>
      <c r="D92" s="30" t="s">
        <v>49</v>
      </c>
      <c r="F92" s="7"/>
    </row>
    <row r="93" spans="1:6" x14ac:dyDescent="0.2">
      <c r="F93" s="7"/>
    </row>
    <row r="94" spans="1:6" ht="10.5" x14ac:dyDescent="0.25">
      <c r="A94" s="14" t="s">
        <v>347</v>
      </c>
      <c r="D94" s="51">
        <v>5.9999999999999995E-4</v>
      </c>
      <c r="F94" s="7"/>
    </row>
    <row r="95" spans="1:6" x14ac:dyDescent="0.2">
      <c r="F95" s="7"/>
    </row>
    <row r="96" spans="1:6" ht="10.5" x14ac:dyDescent="0.25">
      <c r="A96" s="14" t="s">
        <v>51</v>
      </c>
      <c r="D96" s="30" t="s">
        <v>49</v>
      </c>
      <c r="F96" s="7"/>
    </row>
    <row r="97" spans="1:6" x14ac:dyDescent="0.2">
      <c r="F97" s="7"/>
    </row>
    <row r="98" spans="1:6" ht="10.5" x14ac:dyDescent="0.25">
      <c r="A98" s="14" t="s">
        <v>856</v>
      </c>
      <c r="F98" s="7"/>
    </row>
    <row r="99" spans="1:6" x14ac:dyDescent="0.2">
      <c r="F99" s="7"/>
    </row>
    <row r="100" spans="1:6" ht="10.5" x14ac:dyDescent="0.25">
      <c r="A100" s="61" t="s">
        <v>868</v>
      </c>
      <c r="F100" s="7"/>
    </row>
    <row r="101" spans="1:6" x14ac:dyDescent="0.2">
      <c r="A101" s="62"/>
      <c r="F101" s="7"/>
    </row>
    <row r="102" spans="1:6" x14ac:dyDescent="0.2">
      <c r="A102" s="63"/>
      <c r="F102" s="7"/>
    </row>
    <row r="103" spans="1:6" x14ac:dyDescent="0.2">
      <c r="A103" s="63"/>
      <c r="F103" s="7"/>
    </row>
    <row r="104" spans="1:6" x14ac:dyDescent="0.2">
      <c r="A104" s="63"/>
      <c r="F104" s="7"/>
    </row>
    <row r="105" spans="1:6" x14ac:dyDescent="0.2">
      <c r="A105" s="63"/>
      <c r="F105" s="7"/>
    </row>
    <row r="106" spans="1:6" x14ac:dyDescent="0.2">
      <c r="A106" s="63"/>
      <c r="F106" s="7"/>
    </row>
    <row r="107" spans="1:6" x14ac:dyDescent="0.2">
      <c r="A107" s="63"/>
      <c r="F107" s="7"/>
    </row>
    <row r="108" spans="1:6" x14ac:dyDescent="0.2">
      <c r="A108" s="63"/>
      <c r="F108" s="7"/>
    </row>
    <row r="109" spans="1:6" x14ac:dyDescent="0.2">
      <c r="A109" s="63"/>
      <c r="F109" s="7"/>
    </row>
    <row r="110" spans="1:6" x14ac:dyDescent="0.2">
      <c r="A110" s="63"/>
      <c r="F110" s="7"/>
    </row>
    <row r="111" spans="1:6" x14ac:dyDescent="0.2">
      <c r="A111" s="63"/>
      <c r="F111" s="7"/>
    </row>
    <row r="112" spans="1:6" x14ac:dyDescent="0.2">
      <c r="A112" s="63"/>
    </row>
    <row r="113" spans="1:1" x14ac:dyDescent="0.2">
      <c r="A113" s="63"/>
    </row>
    <row r="114" spans="1:1" ht="10.5" x14ac:dyDescent="0.25">
      <c r="A114" s="61" t="s">
        <v>882</v>
      </c>
    </row>
    <row r="115" spans="1:1" x14ac:dyDescent="0.2">
      <c r="A115" s="63"/>
    </row>
    <row r="116" spans="1:1" ht="10.5" x14ac:dyDescent="0.25">
      <c r="A116" s="61" t="s">
        <v>869</v>
      </c>
    </row>
    <row r="117" spans="1:1" x14ac:dyDescent="0.2">
      <c r="A117" s="63"/>
    </row>
    <row r="118" spans="1:1" x14ac:dyDescent="0.2">
      <c r="A118" s="63"/>
    </row>
    <row r="119" spans="1:1" x14ac:dyDescent="0.2">
      <c r="A119" s="63"/>
    </row>
    <row r="120" spans="1:1" x14ac:dyDescent="0.2">
      <c r="A120" s="63"/>
    </row>
    <row r="121" spans="1:1" x14ac:dyDescent="0.2">
      <c r="A121" s="63"/>
    </row>
    <row r="122" spans="1:1" x14ac:dyDescent="0.2">
      <c r="A122" s="63"/>
    </row>
    <row r="123" spans="1:1" x14ac:dyDescent="0.2">
      <c r="A123" s="63"/>
    </row>
    <row r="124" spans="1:1" x14ac:dyDescent="0.2">
      <c r="A124" s="63"/>
    </row>
    <row r="125" spans="1:1" x14ac:dyDescent="0.2">
      <c r="A125" s="63"/>
    </row>
    <row r="126" spans="1:1" x14ac:dyDescent="0.2">
      <c r="A126" s="63"/>
    </row>
    <row r="127" spans="1:1" x14ac:dyDescent="0.2">
      <c r="A127" s="63"/>
    </row>
    <row r="128" spans="1:1" x14ac:dyDescent="0.2">
      <c r="A128" s="63"/>
    </row>
    <row r="131" spans="1:1" x14ac:dyDescent="0.2">
      <c r="A131" s="7" t="s">
        <v>867</v>
      </c>
    </row>
  </sheetData>
  <mergeCells count="1">
    <mergeCell ref="A1:F1"/>
  </mergeCells>
  <conditionalFormatting sqref="F2:F3 F5:F78">
    <cfRule type="cellIs" dxfId="47" priority="2" stopIfTrue="1" operator="between">
      <formula>0.009</formula>
      <formula>-0.009</formula>
    </cfRule>
  </conditionalFormatting>
  <conditionalFormatting sqref="F112:F233">
    <cfRule type="cellIs" dxfId="4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3"/>
  <sheetViews>
    <sheetView workbookViewId="0">
      <selection sqref="A1:F1"/>
    </sheetView>
  </sheetViews>
  <sheetFormatPr defaultColWidth="9.08984375" defaultRowHeight="10" x14ac:dyDescent="0.2"/>
  <cols>
    <col min="1" max="1" width="38.6328125" style="7" bestFit="1" customWidth="1"/>
    <col min="2" max="2" width="30.36328125" style="7" bestFit="1" customWidth="1"/>
    <col min="3" max="3" width="24.6328125" style="7" bestFit="1" customWidth="1"/>
    <col min="4" max="4" width="15.54296875" style="7" bestFit="1" customWidth="1"/>
    <col min="5" max="5" width="32.90625" style="10" customWidth="1"/>
    <col min="6" max="6" width="13.54296875" style="11" bestFit="1" customWidth="1"/>
    <col min="7" max="16384" width="9.08984375" style="7"/>
  </cols>
  <sheetData>
    <row r="1" spans="1:6" s="1" customFormat="1" ht="14" x14ac:dyDescent="0.25">
      <c r="A1" s="80" t="s">
        <v>18</v>
      </c>
      <c r="B1" s="81"/>
      <c r="C1" s="81"/>
      <c r="D1" s="81"/>
      <c r="E1" s="81"/>
      <c r="F1" s="81"/>
    </row>
    <row r="2" spans="1:6" s="1" customFormat="1" ht="11.5" x14ac:dyDescent="0.25">
      <c r="E2" s="5"/>
      <c r="F2" s="9"/>
    </row>
    <row r="3" spans="1:6" s="1" customFormat="1" ht="11.5" x14ac:dyDescent="0.25">
      <c r="A3" s="8" t="s">
        <v>7</v>
      </c>
      <c r="B3" s="2"/>
      <c r="C3" s="3"/>
      <c r="D3" s="3"/>
      <c r="E3" s="4"/>
      <c r="F3" s="9"/>
    </row>
    <row r="4" spans="1:6" s="1" customFormat="1" ht="26.25" customHeight="1" x14ac:dyDescent="0.25">
      <c r="A4" s="6" t="s">
        <v>2</v>
      </c>
      <c r="B4" s="6" t="s">
        <v>0</v>
      </c>
      <c r="C4" s="13" t="s">
        <v>396</v>
      </c>
      <c r="D4" s="13" t="s">
        <v>1</v>
      </c>
      <c r="E4" s="52" t="s">
        <v>6</v>
      </c>
      <c r="F4" s="12" t="s">
        <v>3</v>
      </c>
    </row>
    <row r="5" spans="1:6" ht="10.5" x14ac:dyDescent="0.25">
      <c r="A5" s="16" t="s">
        <v>101</v>
      </c>
      <c r="B5" s="17"/>
      <c r="C5" s="17"/>
      <c r="D5" s="17"/>
      <c r="E5" s="18"/>
      <c r="F5" s="19"/>
    </row>
    <row r="6" spans="1:6" ht="10.5" x14ac:dyDescent="0.25">
      <c r="A6" s="20" t="s">
        <v>25</v>
      </c>
      <c r="B6" s="21"/>
      <c r="C6" s="21"/>
      <c r="D6" s="21"/>
      <c r="E6" s="22"/>
      <c r="F6" s="23"/>
    </row>
    <row r="7" spans="1:6" x14ac:dyDescent="0.2">
      <c r="A7" s="21" t="s">
        <v>103</v>
      </c>
      <c r="B7" s="21" t="s">
        <v>102</v>
      </c>
      <c r="C7" s="21" t="s">
        <v>104</v>
      </c>
      <c r="D7" s="24">
        <v>6800000</v>
      </c>
      <c r="E7" s="22">
        <v>111309.2</v>
      </c>
      <c r="F7" s="23">
        <v>8.7369461519615701</v>
      </c>
    </row>
    <row r="8" spans="1:6" x14ac:dyDescent="0.2">
      <c r="A8" s="21" t="s">
        <v>106</v>
      </c>
      <c r="B8" s="21" t="s">
        <v>105</v>
      </c>
      <c r="C8" s="21" t="s">
        <v>104</v>
      </c>
      <c r="D8" s="24">
        <v>8300000</v>
      </c>
      <c r="E8" s="22">
        <v>102023.6</v>
      </c>
      <c r="F8" s="23">
        <v>8.0080954622732605</v>
      </c>
    </row>
    <row r="9" spans="1:6" x14ac:dyDescent="0.2">
      <c r="A9" s="21" t="s">
        <v>108</v>
      </c>
      <c r="B9" s="21" t="s">
        <v>107</v>
      </c>
      <c r="C9" s="21" t="s">
        <v>109</v>
      </c>
      <c r="D9" s="24">
        <v>4300000</v>
      </c>
      <c r="E9" s="22">
        <v>83579.100000000006</v>
      </c>
      <c r="F9" s="23">
        <v>6.5603390926303602</v>
      </c>
    </row>
    <row r="10" spans="1:6" x14ac:dyDescent="0.2">
      <c r="A10" s="21" t="s">
        <v>114</v>
      </c>
      <c r="B10" s="21" t="s">
        <v>113</v>
      </c>
      <c r="C10" s="21" t="s">
        <v>115</v>
      </c>
      <c r="D10" s="24">
        <v>4200000</v>
      </c>
      <c r="E10" s="22">
        <v>66740.100000000006</v>
      </c>
      <c r="F10" s="23">
        <v>5.2386025582479299</v>
      </c>
    </row>
    <row r="11" spans="1:6" x14ac:dyDescent="0.2">
      <c r="A11" s="21" t="s">
        <v>117</v>
      </c>
      <c r="B11" s="21" t="s">
        <v>116</v>
      </c>
      <c r="C11" s="21" t="s">
        <v>118</v>
      </c>
      <c r="D11" s="24">
        <v>2100000</v>
      </c>
      <c r="E11" s="22">
        <v>63404.25</v>
      </c>
      <c r="F11" s="23">
        <v>4.9767630892640398</v>
      </c>
    </row>
    <row r="12" spans="1:6" x14ac:dyDescent="0.2">
      <c r="A12" s="21" t="s">
        <v>150</v>
      </c>
      <c r="B12" s="21" t="s">
        <v>149</v>
      </c>
      <c r="C12" s="21" t="s">
        <v>151</v>
      </c>
      <c r="D12" s="24">
        <v>3400000</v>
      </c>
      <c r="E12" s="22">
        <v>61936.1</v>
      </c>
      <c r="F12" s="23">
        <v>4.8615242097015097</v>
      </c>
    </row>
    <row r="13" spans="1:6" x14ac:dyDescent="0.2">
      <c r="A13" s="21" t="s">
        <v>126</v>
      </c>
      <c r="B13" s="21" t="s">
        <v>125</v>
      </c>
      <c r="C13" s="21" t="s">
        <v>127</v>
      </c>
      <c r="D13" s="24">
        <v>23500000</v>
      </c>
      <c r="E13" s="22">
        <v>58874.55</v>
      </c>
      <c r="F13" s="23">
        <v>4.6212152550819603</v>
      </c>
    </row>
    <row r="14" spans="1:6" x14ac:dyDescent="0.2">
      <c r="A14" s="21" t="s">
        <v>120</v>
      </c>
      <c r="B14" s="21" t="s">
        <v>119</v>
      </c>
      <c r="C14" s="21" t="s">
        <v>104</v>
      </c>
      <c r="D14" s="24">
        <v>4800000</v>
      </c>
      <c r="E14" s="22">
        <v>56412</v>
      </c>
      <c r="F14" s="23">
        <v>4.4279233551625197</v>
      </c>
    </row>
    <row r="15" spans="1:6" x14ac:dyDescent="0.2">
      <c r="A15" s="21" t="s">
        <v>275</v>
      </c>
      <c r="B15" s="21" t="s">
        <v>274</v>
      </c>
      <c r="C15" s="21" t="s">
        <v>151</v>
      </c>
      <c r="D15" s="24">
        <v>3200000</v>
      </c>
      <c r="E15" s="22">
        <v>52956.800000000003</v>
      </c>
      <c r="F15" s="23">
        <v>4.1567157968990696</v>
      </c>
    </row>
    <row r="16" spans="1:6" x14ac:dyDescent="0.2">
      <c r="A16" s="21" t="s">
        <v>720</v>
      </c>
      <c r="B16" s="21" t="s">
        <v>719</v>
      </c>
      <c r="C16" s="21" t="s">
        <v>159</v>
      </c>
      <c r="D16" s="24">
        <v>970470</v>
      </c>
      <c r="E16" s="22">
        <v>44736.726060000001</v>
      </c>
      <c r="F16" s="23">
        <v>3.5115009954368199</v>
      </c>
    </row>
    <row r="17" spans="1:6" x14ac:dyDescent="0.2">
      <c r="A17" s="21" t="s">
        <v>519</v>
      </c>
      <c r="B17" s="21" t="s">
        <v>518</v>
      </c>
      <c r="C17" s="21" t="s">
        <v>205</v>
      </c>
      <c r="D17" s="24">
        <v>2560000</v>
      </c>
      <c r="E17" s="22">
        <v>43257.599999999999</v>
      </c>
      <c r="F17" s="23">
        <v>3.3954005766198398</v>
      </c>
    </row>
    <row r="18" spans="1:6" x14ac:dyDescent="0.2">
      <c r="A18" s="21" t="s">
        <v>135</v>
      </c>
      <c r="B18" s="21" t="s">
        <v>134</v>
      </c>
      <c r="C18" s="21" t="s">
        <v>136</v>
      </c>
      <c r="D18" s="24">
        <v>2300000</v>
      </c>
      <c r="E18" s="22">
        <v>40761.75</v>
      </c>
      <c r="F18" s="23">
        <v>3.1994948738264202</v>
      </c>
    </row>
    <row r="19" spans="1:6" x14ac:dyDescent="0.2">
      <c r="A19" s="21" t="s">
        <v>111</v>
      </c>
      <c r="B19" s="21" t="s">
        <v>110</v>
      </c>
      <c r="C19" s="21" t="s">
        <v>112</v>
      </c>
      <c r="D19" s="24">
        <v>1075000</v>
      </c>
      <c r="E19" s="22">
        <v>39824.987500000003</v>
      </c>
      <c r="F19" s="23">
        <v>3.1259659694799899</v>
      </c>
    </row>
    <row r="20" spans="1:6" x14ac:dyDescent="0.2">
      <c r="A20" s="21" t="s">
        <v>167</v>
      </c>
      <c r="B20" s="21" t="s">
        <v>166</v>
      </c>
      <c r="C20" s="21" t="s">
        <v>130</v>
      </c>
      <c r="D20" s="24">
        <v>320000</v>
      </c>
      <c r="E20" s="22">
        <v>39689.599999999999</v>
      </c>
      <c r="F20" s="23">
        <v>3.1153390554679601</v>
      </c>
    </row>
    <row r="21" spans="1:6" x14ac:dyDescent="0.2">
      <c r="A21" s="21" t="s">
        <v>722</v>
      </c>
      <c r="B21" s="21" t="s">
        <v>721</v>
      </c>
      <c r="C21" s="21" t="s">
        <v>188</v>
      </c>
      <c r="D21" s="24">
        <v>20000000</v>
      </c>
      <c r="E21" s="22">
        <v>39056</v>
      </c>
      <c r="F21" s="23">
        <v>3.06560615754143</v>
      </c>
    </row>
    <row r="22" spans="1:6" x14ac:dyDescent="0.2">
      <c r="A22" s="21" t="s">
        <v>207</v>
      </c>
      <c r="B22" s="21" t="s">
        <v>206</v>
      </c>
      <c r="C22" s="21" t="s">
        <v>208</v>
      </c>
      <c r="D22" s="24">
        <v>25000000</v>
      </c>
      <c r="E22" s="22">
        <v>38190</v>
      </c>
      <c r="F22" s="23">
        <v>2.9976315843022201</v>
      </c>
    </row>
    <row r="23" spans="1:6" x14ac:dyDescent="0.2">
      <c r="A23" s="21" t="s">
        <v>156</v>
      </c>
      <c r="B23" s="21" t="s">
        <v>155</v>
      </c>
      <c r="C23" s="21" t="s">
        <v>104</v>
      </c>
      <c r="D23" s="24">
        <v>2650000</v>
      </c>
      <c r="E23" s="22">
        <v>37769.125</v>
      </c>
      <c r="F23" s="23">
        <v>2.9645960202005401</v>
      </c>
    </row>
    <row r="24" spans="1:6" x14ac:dyDescent="0.2">
      <c r="A24" s="21" t="s">
        <v>271</v>
      </c>
      <c r="B24" s="21" t="s">
        <v>270</v>
      </c>
      <c r="C24" s="21" t="s">
        <v>261</v>
      </c>
      <c r="D24" s="24">
        <v>1350000</v>
      </c>
      <c r="E24" s="22">
        <v>37503</v>
      </c>
      <c r="F24" s="23">
        <v>2.94370718266787</v>
      </c>
    </row>
    <row r="25" spans="1:6" x14ac:dyDescent="0.2">
      <c r="A25" s="21" t="s">
        <v>161</v>
      </c>
      <c r="B25" s="21" t="s">
        <v>160</v>
      </c>
      <c r="C25" s="21" t="s">
        <v>162</v>
      </c>
      <c r="D25" s="24">
        <v>4300000</v>
      </c>
      <c r="E25" s="22">
        <v>31764.1</v>
      </c>
      <c r="F25" s="23">
        <v>2.4932461222030402</v>
      </c>
    </row>
    <row r="26" spans="1:6" x14ac:dyDescent="0.2">
      <c r="A26" s="21" t="s">
        <v>124</v>
      </c>
      <c r="B26" s="21" t="s">
        <v>123</v>
      </c>
      <c r="C26" s="21" t="s">
        <v>104</v>
      </c>
      <c r="D26" s="24">
        <v>3800000</v>
      </c>
      <c r="E26" s="22">
        <v>30992.799999999999</v>
      </c>
      <c r="F26" s="23">
        <v>2.4327047961760102</v>
      </c>
    </row>
    <row r="27" spans="1:6" x14ac:dyDescent="0.2">
      <c r="A27" s="21" t="s">
        <v>253</v>
      </c>
      <c r="B27" s="21" t="s">
        <v>252</v>
      </c>
      <c r="C27" s="21" t="s">
        <v>254</v>
      </c>
      <c r="D27" s="24">
        <v>550000</v>
      </c>
      <c r="E27" s="22">
        <v>26565</v>
      </c>
      <c r="F27" s="23">
        <v>2.0851553557734599</v>
      </c>
    </row>
    <row r="28" spans="1:6" x14ac:dyDescent="0.2">
      <c r="A28" s="21" t="s">
        <v>153</v>
      </c>
      <c r="B28" s="21" t="s">
        <v>152</v>
      </c>
      <c r="C28" s="21" t="s">
        <v>154</v>
      </c>
      <c r="D28" s="24">
        <v>4000000</v>
      </c>
      <c r="E28" s="22">
        <v>26012</v>
      </c>
      <c r="F28" s="23">
        <v>2.04174895969807</v>
      </c>
    </row>
    <row r="29" spans="1:6" x14ac:dyDescent="0.2">
      <c r="A29" s="21" t="s">
        <v>499</v>
      </c>
      <c r="B29" s="21" t="s">
        <v>498</v>
      </c>
      <c r="C29" s="21" t="s">
        <v>221</v>
      </c>
      <c r="D29" s="24">
        <v>767769</v>
      </c>
      <c r="E29" s="22">
        <v>22350.139469999998</v>
      </c>
      <c r="F29" s="23">
        <v>1.7543200834991299</v>
      </c>
    </row>
    <row r="30" spans="1:6" x14ac:dyDescent="0.2">
      <c r="A30" s="21" t="s">
        <v>624</v>
      </c>
      <c r="B30" s="21" t="s">
        <v>623</v>
      </c>
      <c r="C30" s="21" t="s">
        <v>159</v>
      </c>
      <c r="D30" s="24">
        <v>575000</v>
      </c>
      <c r="E30" s="22">
        <v>21532.025000000001</v>
      </c>
      <c r="F30" s="23">
        <v>1.69010416899673</v>
      </c>
    </row>
    <row r="31" spans="1:6" x14ac:dyDescent="0.2">
      <c r="A31" s="21" t="s">
        <v>200</v>
      </c>
      <c r="B31" s="21" t="s">
        <v>199</v>
      </c>
      <c r="C31" s="21" t="s">
        <v>196</v>
      </c>
      <c r="D31" s="24">
        <v>1039009</v>
      </c>
      <c r="E31" s="22">
        <v>19648.179690000001</v>
      </c>
      <c r="F31" s="23">
        <v>1.54223629255798</v>
      </c>
    </row>
    <row r="32" spans="1:6" x14ac:dyDescent="0.2">
      <c r="A32" s="21" t="s">
        <v>469</v>
      </c>
      <c r="B32" s="21" t="s">
        <v>468</v>
      </c>
      <c r="C32" s="21" t="s">
        <v>109</v>
      </c>
      <c r="D32" s="24">
        <v>550000</v>
      </c>
      <c r="E32" s="22">
        <v>17077.224999999999</v>
      </c>
      <c r="F32" s="23">
        <v>1.34043542896663</v>
      </c>
    </row>
    <row r="33" spans="1:9" x14ac:dyDescent="0.2">
      <c r="A33" s="21" t="s">
        <v>713</v>
      </c>
      <c r="B33" s="21" t="s">
        <v>712</v>
      </c>
      <c r="C33" s="21" t="s">
        <v>362</v>
      </c>
      <c r="D33" s="24">
        <v>2000000</v>
      </c>
      <c r="E33" s="22">
        <v>12743</v>
      </c>
      <c r="F33" s="23">
        <v>1.0002309316251199</v>
      </c>
    </row>
    <row r="34" spans="1:9" x14ac:dyDescent="0.2">
      <c r="A34" s="21" t="s">
        <v>706</v>
      </c>
      <c r="B34" s="21" t="s">
        <v>705</v>
      </c>
      <c r="C34" s="21" t="s">
        <v>139</v>
      </c>
      <c r="D34" s="24">
        <v>1368783</v>
      </c>
      <c r="E34" s="22">
        <v>9855.9219919999996</v>
      </c>
      <c r="F34" s="23">
        <v>0.77361673358570304</v>
      </c>
    </row>
    <row r="35" spans="1:9" x14ac:dyDescent="0.2">
      <c r="A35" s="21" t="s">
        <v>263</v>
      </c>
      <c r="B35" s="21" t="s">
        <v>262</v>
      </c>
      <c r="C35" s="21" t="s">
        <v>118</v>
      </c>
      <c r="D35" s="24">
        <v>1800000</v>
      </c>
      <c r="E35" s="22">
        <v>6437.7</v>
      </c>
      <c r="F35" s="23">
        <v>0.50531167452899695</v>
      </c>
    </row>
    <row r="36" spans="1:9" x14ac:dyDescent="0.2">
      <c r="A36" s="21" t="s">
        <v>618</v>
      </c>
      <c r="B36" s="21" t="s">
        <v>859</v>
      </c>
      <c r="C36" s="21" t="s">
        <v>205</v>
      </c>
      <c r="D36" s="24">
        <v>343087</v>
      </c>
      <c r="E36" s="22">
        <v>2959.9830929999998</v>
      </c>
      <c r="F36" s="23">
        <v>0.232336706168562</v>
      </c>
    </row>
    <row r="37" spans="1:9" ht="10.5" x14ac:dyDescent="0.25">
      <c r="A37" s="20" t="s">
        <v>29</v>
      </c>
      <c r="B37" s="20"/>
      <c r="C37" s="20"/>
      <c r="D37" s="20"/>
      <c r="E37" s="25">
        <f>SUM(E7:E36)</f>
        <v>1245962.562805</v>
      </c>
      <c r="F37" s="26">
        <f>SUM(F7:F36)</f>
        <v>97.798814640544734</v>
      </c>
      <c r="G37" s="14"/>
      <c r="H37" s="14"/>
      <c r="I37" s="14"/>
    </row>
    <row r="38" spans="1:9" x14ac:dyDescent="0.2">
      <c r="A38" s="21"/>
      <c r="B38" s="21"/>
      <c r="C38" s="21"/>
      <c r="D38" s="21"/>
      <c r="E38" s="22"/>
      <c r="F38" s="23"/>
    </row>
    <row r="39" spans="1:9" ht="10.5" x14ac:dyDescent="0.25">
      <c r="A39" s="20" t="s">
        <v>33</v>
      </c>
      <c r="B39" s="20"/>
      <c r="C39" s="20"/>
      <c r="D39" s="20"/>
      <c r="E39" s="25">
        <f>E37</f>
        <v>1245962.562805</v>
      </c>
      <c r="F39" s="26">
        <f>F37</f>
        <v>97.798814640544734</v>
      </c>
      <c r="G39" s="14"/>
      <c r="H39" s="14"/>
      <c r="I39" s="14"/>
    </row>
    <row r="40" spans="1:9" ht="10.5" x14ac:dyDescent="0.25">
      <c r="A40" s="20"/>
      <c r="B40" s="20"/>
      <c r="C40" s="20"/>
      <c r="D40" s="20"/>
      <c r="E40" s="25"/>
      <c r="F40" s="26"/>
      <c r="G40" s="14"/>
      <c r="H40" s="14"/>
      <c r="I40" s="14"/>
    </row>
    <row r="41" spans="1:9" ht="10.5" x14ac:dyDescent="0.25">
      <c r="A41" s="20" t="s">
        <v>35</v>
      </c>
      <c r="B41" s="20"/>
      <c r="C41" s="20"/>
      <c r="D41" s="20"/>
      <c r="E41" s="25">
        <f>E43-(E37)</f>
        <v>28043.228967099916</v>
      </c>
      <c r="F41" s="26">
        <f>F43-(F37)</f>
        <v>2.2011853594552662</v>
      </c>
      <c r="G41" s="14"/>
      <c r="H41" s="14"/>
      <c r="I41" s="14"/>
    </row>
    <row r="42" spans="1:9" ht="10.5" x14ac:dyDescent="0.25">
      <c r="A42" s="20"/>
      <c r="B42" s="20"/>
      <c r="C42" s="20"/>
      <c r="D42" s="20"/>
      <c r="E42" s="25"/>
      <c r="F42" s="26"/>
      <c r="G42" s="14"/>
      <c r="H42" s="14"/>
      <c r="I42" s="14"/>
    </row>
    <row r="43" spans="1:9" ht="10.5" x14ac:dyDescent="0.25">
      <c r="A43" s="27" t="s">
        <v>34</v>
      </c>
      <c r="B43" s="27"/>
      <c r="C43" s="27"/>
      <c r="D43" s="27"/>
      <c r="E43" s="28">
        <v>1274005.7917720999</v>
      </c>
      <c r="F43" s="29">
        <v>100</v>
      </c>
      <c r="G43" s="14"/>
      <c r="H43" s="14"/>
      <c r="I43" s="14"/>
    </row>
    <row r="45" spans="1:9" ht="10.5" x14ac:dyDescent="0.25">
      <c r="A45" s="14" t="s">
        <v>38</v>
      </c>
    </row>
    <row r="46" spans="1:9" ht="10.5" x14ac:dyDescent="0.25">
      <c r="A46" s="14" t="s">
        <v>39</v>
      </c>
    </row>
    <row r="47" spans="1:9" ht="10.5" x14ac:dyDescent="0.25">
      <c r="A47" s="14" t="s">
        <v>40</v>
      </c>
      <c r="B47" s="14"/>
      <c r="C47" s="30" t="s">
        <v>42</v>
      </c>
      <c r="D47" s="14" t="s">
        <v>41</v>
      </c>
    </row>
    <row r="48" spans="1:9" x14ac:dyDescent="0.2">
      <c r="A48" s="7" t="s">
        <v>43</v>
      </c>
      <c r="C48" s="31">
        <v>92.4495</v>
      </c>
      <c r="D48" s="31">
        <v>110.5001</v>
      </c>
    </row>
    <row r="49" spans="1:7" x14ac:dyDescent="0.2">
      <c r="A49" s="7" t="s">
        <v>44</v>
      </c>
      <c r="C49" s="31">
        <v>36.193899999999999</v>
      </c>
      <c r="D49" s="31">
        <v>39.884900000000002</v>
      </c>
    </row>
    <row r="50" spans="1:7" x14ac:dyDescent="0.2">
      <c r="A50" s="7" t="s">
        <v>45</v>
      </c>
      <c r="C50" s="31">
        <v>102.99120000000001</v>
      </c>
      <c r="D50" s="31">
        <v>123.5907</v>
      </c>
    </row>
    <row r="51" spans="1:7" x14ac:dyDescent="0.2">
      <c r="A51" s="7" t="s">
        <v>46</v>
      </c>
      <c r="C51" s="31">
        <v>42.485399999999998</v>
      </c>
      <c r="D51" s="31">
        <v>46.950299999999999</v>
      </c>
    </row>
    <row r="53" spans="1:7" ht="10.5" x14ac:dyDescent="0.25">
      <c r="A53" s="14" t="s">
        <v>48</v>
      </c>
    </row>
    <row r="54" spans="1:7" ht="10.5" x14ac:dyDescent="0.25">
      <c r="A54" s="82" t="s">
        <v>55</v>
      </c>
      <c r="B54" s="83"/>
      <c r="C54" s="33" t="s">
        <v>56</v>
      </c>
    </row>
    <row r="55" spans="1:7" x14ac:dyDescent="0.2">
      <c r="A55" s="78" t="s">
        <v>44</v>
      </c>
      <c r="B55" s="79"/>
      <c r="C55" s="34">
        <v>3.35</v>
      </c>
    </row>
    <row r="56" spans="1:7" x14ac:dyDescent="0.2">
      <c r="A56" s="78" t="s">
        <v>46</v>
      </c>
      <c r="B56" s="79"/>
      <c r="C56" s="34">
        <v>4</v>
      </c>
    </row>
    <row r="57" spans="1:7" x14ac:dyDescent="0.2">
      <c r="A57" s="7" t="s">
        <v>57</v>
      </c>
    </row>
    <row r="58" spans="1:7" x14ac:dyDescent="0.2">
      <c r="A58" s="7" t="s">
        <v>47</v>
      </c>
    </row>
    <row r="60" spans="1:7" ht="10.5" x14ac:dyDescent="0.25">
      <c r="A60" s="14" t="s">
        <v>347</v>
      </c>
      <c r="D60" s="51">
        <v>8.5999999999999993E-2</v>
      </c>
    </row>
    <row r="62" spans="1:7" ht="10.5" x14ac:dyDescent="0.25">
      <c r="A62" s="84" t="s">
        <v>51</v>
      </c>
      <c r="B62" s="84"/>
      <c r="C62" s="84"/>
      <c r="D62" s="30" t="s">
        <v>49</v>
      </c>
    </row>
    <row r="64" spans="1:7" ht="10.5" x14ac:dyDescent="0.25">
      <c r="A64" s="14" t="s">
        <v>856</v>
      </c>
      <c r="G64" s="11"/>
    </row>
    <row r="65" spans="1:7" x14ac:dyDescent="0.2">
      <c r="A65" s="60"/>
      <c r="G65" s="11"/>
    </row>
    <row r="66" spans="1:7" ht="10.5" x14ac:dyDescent="0.25">
      <c r="A66" s="61" t="s">
        <v>868</v>
      </c>
      <c r="G66" s="11"/>
    </row>
    <row r="67" spans="1:7" x14ac:dyDescent="0.2">
      <c r="A67" s="62"/>
      <c r="G67" s="11"/>
    </row>
    <row r="68" spans="1:7" x14ac:dyDescent="0.2">
      <c r="A68" s="63"/>
      <c r="G68" s="11"/>
    </row>
    <row r="69" spans="1:7" x14ac:dyDescent="0.2">
      <c r="A69" s="63"/>
      <c r="G69" s="11"/>
    </row>
    <row r="70" spans="1:7" x14ac:dyDescent="0.2">
      <c r="A70" s="63"/>
      <c r="G70" s="11"/>
    </row>
    <row r="71" spans="1:7" x14ac:dyDescent="0.2">
      <c r="A71" s="63"/>
      <c r="G71" s="11"/>
    </row>
    <row r="72" spans="1:7" x14ac:dyDescent="0.2">
      <c r="A72" s="63"/>
      <c r="G72" s="11"/>
    </row>
    <row r="73" spans="1:7" x14ac:dyDescent="0.2">
      <c r="A73" s="63"/>
      <c r="G73" s="11"/>
    </row>
    <row r="74" spans="1:7" x14ac:dyDescent="0.2">
      <c r="A74" s="63"/>
      <c r="G74" s="11"/>
    </row>
    <row r="75" spans="1:7" x14ac:dyDescent="0.2">
      <c r="A75" s="63"/>
      <c r="G75" s="11"/>
    </row>
    <row r="76" spans="1:7" x14ac:dyDescent="0.2">
      <c r="A76" s="63"/>
      <c r="G76" s="11"/>
    </row>
    <row r="77" spans="1:7" x14ac:dyDescent="0.2">
      <c r="A77" s="63"/>
      <c r="G77" s="11"/>
    </row>
    <row r="78" spans="1:7" x14ac:dyDescent="0.2">
      <c r="A78" s="63"/>
      <c r="G78" s="11"/>
    </row>
    <row r="79" spans="1:7" x14ac:dyDescent="0.2">
      <c r="A79" s="63"/>
      <c r="G79" s="11"/>
    </row>
    <row r="80" spans="1:7" ht="10.5" x14ac:dyDescent="0.25">
      <c r="A80" s="61" t="s">
        <v>881</v>
      </c>
      <c r="G80" s="11"/>
    </row>
    <row r="81" spans="1:7" x14ac:dyDescent="0.2">
      <c r="A81" s="63"/>
      <c r="G81" s="11"/>
    </row>
    <row r="82" spans="1:7" ht="10.5" x14ac:dyDescent="0.25">
      <c r="A82" s="61" t="s">
        <v>869</v>
      </c>
      <c r="G82" s="11"/>
    </row>
    <row r="83" spans="1:7" x14ac:dyDescent="0.2">
      <c r="A83" s="63"/>
      <c r="G83" s="11"/>
    </row>
    <row r="84" spans="1:7" x14ac:dyDescent="0.2">
      <c r="A84" s="63"/>
      <c r="G84" s="11"/>
    </row>
    <row r="85" spans="1:7" x14ac:dyDescent="0.2">
      <c r="A85" s="63"/>
      <c r="G85" s="11"/>
    </row>
    <row r="86" spans="1:7" x14ac:dyDescent="0.2">
      <c r="A86" s="63"/>
      <c r="G86" s="11"/>
    </row>
    <row r="87" spans="1:7" x14ac:dyDescent="0.2">
      <c r="A87" s="63"/>
      <c r="G87" s="11"/>
    </row>
    <row r="88" spans="1:7" x14ac:dyDescent="0.2">
      <c r="A88" s="63"/>
      <c r="G88" s="11"/>
    </row>
    <row r="89" spans="1:7" x14ac:dyDescent="0.2">
      <c r="A89" s="63"/>
      <c r="G89" s="11"/>
    </row>
    <row r="90" spans="1:7" x14ac:dyDescent="0.2">
      <c r="A90" s="63"/>
      <c r="G90" s="11"/>
    </row>
    <row r="91" spans="1:7" x14ac:dyDescent="0.2">
      <c r="A91" s="63"/>
      <c r="G91" s="11"/>
    </row>
    <row r="92" spans="1:7" x14ac:dyDescent="0.2">
      <c r="A92" s="63"/>
      <c r="G92" s="11"/>
    </row>
    <row r="93" spans="1:7" x14ac:dyDescent="0.2">
      <c r="A93" s="63"/>
      <c r="G93" s="11"/>
    </row>
    <row r="94" spans="1:7" x14ac:dyDescent="0.2">
      <c r="A94" s="63"/>
      <c r="G94" s="11"/>
    </row>
    <row r="95" spans="1:7" x14ac:dyDescent="0.2">
      <c r="G95" s="11"/>
    </row>
    <row r="96" spans="1:7" x14ac:dyDescent="0.2">
      <c r="G96" s="11"/>
    </row>
    <row r="97" spans="1:7" x14ac:dyDescent="0.2">
      <c r="A97" s="7" t="s">
        <v>867</v>
      </c>
      <c r="G97" s="11"/>
    </row>
    <row r="98" spans="1:7" x14ac:dyDescent="0.2">
      <c r="G98" s="11"/>
    </row>
    <row r="99" spans="1:7" x14ac:dyDescent="0.2">
      <c r="G99" s="11"/>
    </row>
    <row r="100" spans="1:7" x14ac:dyDescent="0.2">
      <c r="G100" s="11"/>
    </row>
    <row r="101" spans="1:7" x14ac:dyDescent="0.2">
      <c r="G101" s="11"/>
    </row>
    <row r="102" spans="1:7" x14ac:dyDescent="0.2">
      <c r="G102" s="11"/>
    </row>
    <row r="103" spans="1:7" x14ac:dyDescent="0.2">
      <c r="G103" s="11"/>
    </row>
    <row r="104" spans="1:7" x14ac:dyDescent="0.2">
      <c r="G104" s="11"/>
    </row>
    <row r="105" spans="1:7" x14ac:dyDescent="0.2">
      <c r="G105" s="11"/>
    </row>
    <row r="106" spans="1:7" x14ac:dyDescent="0.2">
      <c r="G106" s="11"/>
    </row>
    <row r="107" spans="1:7" x14ac:dyDescent="0.2">
      <c r="G107" s="11"/>
    </row>
    <row r="108" spans="1:7" x14ac:dyDescent="0.2">
      <c r="G108" s="11"/>
    </row>
    <row r="109" spans="1:7" x14ac:dyDescent="0.2">
      <c r="G109" s="11"/>
    </row>
    <row r="110" spans="1:7" x14ac:dyDescent="0.2">
      <c r="G110" s="11"/>
    </row>
    <row r="111" spans="1:7" x14ac:dyDescent="0.2">
      <c r="G111" s="11"/>
    </row>
    <row r="112" spans="1:7" x14ac:dyDescent="0.2">
      <c r="G112" s="11"/>
    </row>
    <row r="113" spans="7:7" x14ac:dyDescent="0.2">
      <c r="G113" s="11"/>
    </row>
  </sheetData>
  <mergeCells count="5">
    <mergeCell ref="A1:F1"/>
    <mergeCell ref="A54:B54"/>
    <mergeCell ref="A55:B55"/>
    <mergeCell ref="A56:B56"/>
    <mergeCell ref="A62:C62"/>
  </mergeCells>
  <conditionalFormatting sqref="F2:F3">
    <cfRule type="cellIs" dxfId="45" priority="4" stopIfTrue="1" operator="between">
      <formula>0.009</formula>
      <formula>-0.009</formula>
    </cfRule>
  </conditionalFormatting>
  <conditionalFormatting sqref="F5:F96">
    <cfRule type="cellIs" dxfId="44" priority="2" stopIfTrue="1" operator="between">
      <formula>0.009</formula>
      <formula>-0.009</formula>
    </cfRule>
  </conditionalFormatting>
  <conditionalFormatting sqref="F197:F215">
    <cfRule type="cellIs" dxfId="43" priority="3" stopIfTrue="1" operator="between">
      <formula>0.009</formula>
      <formula>-0.009</formula>
    </cfRule>
  </conditionalFormatting>
  <conditionalFormatting sqref="G64:G96">
    <cfRule type="cellIs" dxfId="42" priority="1" stopIfTrue="1" operator="between">
      <formula>0.009</formula>
      <formula>-0.009</formula>
    </cfRule>
  </conditionalFormatting>
  <hyperlinks>
    <hyperlink ref="A67"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35"/>
  <sheetViews>
    <sheetView workbookViewId="0">
      <selection sqref="A1:G1"/>
    </sheetView>
  </sheetViews>
  <sheetFormatPr defaultColWidth="9.08984375" defaultRowHeight="10" x14ac:dyDescent="0.2"/>
  <cols>
    <col min="1" max="1" width="38.6328125" style="7" bestFit="1" customWidth="1"/>
    <col min="2" max="2" width="26.08984375" style="7" bestFit="1" customWidth="1"/>
    <col min="3" max="3" width="25.54296875" style="7" bestFit="1" customWidth="1"/>
    <col min="4" max="4" width="15.54296875" style="7" bestFit="1" customWidth="1"/>
    <col min="5" max="5" width="32.90625" style="10" customWidth="1"/>
    <col min="6" max="6" width="13.54296875" style="11" bestFit="1" customWidth="1"/>
    <col min="7" max="16384" width="9.08984375" style="7"/>
  </cols>
  <sheetData>
    <row r="1" spans="1:7" s="1" customFormat="1" ht="15" customHeight="1" x14ac:dyDescent="0.25">
      <c r="A1" s="80" t="s">
        <v>850</v>
      </c>
      <c r="B1" s="81"/>
      <c r="C1" s="81"/>
      <c r="D1" s="81"/>
      <c r="E1" s="81"/>
      <c r="F1" s="81"/>
      <c r="G1" s="81"/>
    </row>
    <row r="2" spans="1:7" s="1" customFormat="1" ht="11.5" x14ac:dyDescent="0.25">
      <c r="E2" s="5"/>
      <c r="F2" s="9"/>
    </row>
    <row r="3" spans="1:7" s="1" customFormat="1" ht="11.5" x14ac:dyDescent="0.25">
      <c r="A3" s="8" t="s">
        <v>7</v>
      </c>
      <c r="B3" s="2"/>
      <c r="C3" s="3"/>
      <c r="D3" s="3"/>
      <c r="E3" s="4"/>
      <c r="F3" s="9"/>
    </row>
    <row r="4" spans="1:7" s="1" customFormat="1" ht="26.25" customHeight="1" x14ac:dyDescent="0.25">
      <c r="A4" s="6" t="s">
        <v>2</v>
      </c>
      <c r="B4" s="6" t="s">
        <v>0</v>
      </c>
      <c r="C4" s="13" t="s">
        <v>4</v>
      </c>
      <c r="D4" s="13" t="s">
        <v>1</v>
      </c>
      <c r="E4" s="52" t="s">
        <v>6</v>
      </c>
      <c r="F4" s="12" t="s">
        <v>3</v>
      </c>
      <c r="G4" s="12" t="s">
        <v>5</v>
      </c>
    </row>
    <row r="5" spans="1:7" ht="10.5" x14ac:dyDescent="0.25">
      <c r="A5" s="16" t="s">
        <v>101</v>
      </c>
      <c r="B5" s="17"/>
      <c r="C5" s="17"/>
      <c r="D5" s="17"/>
      <c r="E5" s="18"/>
      <c r="F5" s="19"/>
      <c r="G5" s="18"/>
    </row>
    <row r="6" spans="1:7" ht="10.5" x14ac:dyDescent="0.25">
      <c r="A6" s="20" t="s">
        <v>25</v>
      </c>
      <c r="B6" s="21"/>
      <c r="C6" s="21"/>
      <c r="D6" s="21"/>
      <c r="E6" s="22"/>
      <c r="F6" s="23"/>
      <c r="G6" s="22"/>
    </row>
    <row r="7" spans="1:7" x14ac:dyDescent="0.2">
      <c r="A7" s="21" t="s">
        <v>106</v>
      </c>
      <c r="B7" s="21" t="s">
        <v>105</v>
      </c>
      <c r="C7" s="21" t="s">
        <v>104</v>
      </c>
      <c r="D7" s="24">
        <v>10908206</v>
      </c>
      <c r="E7" s="22">
        <v>134083.66815000001</v>
      </c>
      <c r="F7" s="23">
        <v>7.5147223189662897</v>
      </c>
      <c r="G7" s="22"/>
    </row>
    <row r="8" spans="1:7" x14ac:dyDescent="0.2">
      <c r="A8" s="21" t="s">
        <v>103</v>
      </c>
      <c r="B8" s="21" t="s">
        <v>102</v>
      </c>
      <c r="C8" s="21" t="s">
        <v>104</v>
      </c>
      <c r="D8" s="24">
        <v>7934642</v>
      </c>
      <c r="E8" s="22">
        <v>129882.15489999999</v>
      </c>
      <c r="F8" s="23">
        <v>7.2792484105564599</v>
      </c>
      <c r="G8" s="22"/>
    </row>
    <row r="9" spans="1:7" x14ac:dyDescent="0.2">
      <c r="A9" s="21" t="s">
        <v>108</v>
      </c>
      <c r="B9" s="21" t="s">
        <v>107</v>
      </c>
      <c r="C9" s="21" t="s">
        <v>109</v>
      </c>
      <c r="D9" s="24">
        <v>4627000</v>
      </c>
      <c r="E9" s="22">
        <v>89934.998999999996</v>
      </c>
      <c r="F9" s="23">
        <v>5.0404091233948796</v>
      </c>
      <c r="G9" s="22"/>
    </row>
    <row r="10" spans="1:7" x14ac:dyDescent="0.2">
      <c r="A10" s="21" t="s">
        <v>114</v>
      </c>
      <c r="B10" s="21" t="s">
        <v>113</v>
      </c>
      <c r="C10" s="21" t="s">
        <v>115</v>
      </c>
      <c r="D10" s="24">
        <v>5658607</v>
      </c>
      <c r="E10" s="22">
        <v>89918.094530000002</v>
      </c>
      <c r="F10" s="23">
        <v>5.0394617119781699</v>
      </c>
      <c r="G10" s="22"/>
    </row>
    <row r="11" spans="1:7" x14ac:dyDescent="0.2">
      <c r="A11" s="21" t="s">
        <v>111</v>
      </c>
      <c r="B11" s="21" t="s">
        <v>110</v>
      </c>
      <c r="C11" s="21" t="s">
        <v>112</v>
      </c>
      <c r="D11" s="24">
        <v>2131779</v>
      </c>
      <c r="E11" s="22">
        <v>78974.950719999993</v>
      </c>
      <c r="F11" s="23">
        <v>4.4261529610819101</v>
      </c>
      <c r="G11" s="22"/>
    </row>
    <row r="12" spans="1:7" x14ac:dyDescent="0.2">
      <c r="A12" s="21" t="s">
        <v>120</v>
      </c>
      <c r="B12" s="21" t="s">
        <v>119</v>
      </c>
      <c r="C12" s="21" t="s">
        <v>104</v>
      </c>
      <c r="D12" s="24">
        <v>5311448</v>
      </c>
      <c r="E12" s="22">
        <v>62422.79262</v>
      </c>
      <c r="F12" s="23">
        <v>3.4984868730541101</v>
      </c>
      <c r="G12" s="22"/>
    </row>
    <row r="13" spans="1:7" x14ac:dyDescent="0.2">
      <c r="A13" s="21" t="s">
        <v>122</v>
      </c>
      <c r="B13" s="21" t="s">
        <v>121</v>
      </c>
      <c r="C13" s="21" t="s">
        <v>109</v>
      </c>
      <c r="D13" s="24">
        <v>3555589</v>
      </c>
      <c r="E13" s="22">
        <v>62338.364139999998</v>
      </c>
      <c r="F13" s="23">
        <v>3.4937550769169201</v>
      </c>
      <c r="G13" s="22"/>
    </row>
    <row r="14" spans="1:7" x14ac:dyDescent="0.2">
      <c r="A14" s="21" t="s">
        <v>124</v>
      </c>
      <c r="B14" s="21" t="s">
        <v>123</v>
      </c>
      <c r="C14" s="21" t="s">
        <v>104</v>
      </c>
      <c r="D14" s="24">
        <v>7005389</v>
      </c>
      <c r="E14" s="22">
        <v>57135.952680000002</v>
      </c>
      <c r="F14" s="23">
        <v>3.20218580490705</v>
      </c>
      <c r="G14" s="22"/>
    </row>
    <row r="15" spans="1:7" x14ac:dyDescent="0.2">
      <c r="A15" s="21" t="s">
        <v>129</v>
      </c>
      <c r="B15" s="21" t="s">
        <v>128</v>
      </c>
      <c r="C15" s="21" t="s">
        <v>130</v>
      </c>
      <c r="D15" s="24">
        <v>5015220</v>
      </c>
      <c r="E15" s="22">
        <v>55736.647470000004</v>
      </c>
      <c r="F15" s="23">
        <v>3.12376171166947</v>
      </c>
      <c r="G15" s="22"/>
    </row>
    <row r="16" spans="1:7" x14ac:dyDescent="0.2">
      <c r="A16" s="21" t="s">
        <v>117</v>
      </c>
      <c r="B16" s="21" t="s">
        <v>116</v>
      </c>
      <c r="C16" s="21" t="s">
        <v>118</v>
      </c>
      <c r="D16" s="24">
        <v>1767013</v>
      </c>
      <c r="E16" s="22">
        <v>53350.54</v>
      </c>
      <c r="F16" s="23">
        <v>2.9900322626794398</v>
      </c>
      <c r="G16" s="22"/>
    </row>
    <row r="17" spans="1:7" x14ac:dyDescent="0.2">
      <c r="A17" s="21" t="s">
        <v>147</v>
      </c>
      <c r="B17" s="21" t="s">
        <v>146</v>
      </c>
      <c r="C17" s="21" t="s">
        <v>148</v>
      </c>
      <c r="D17" s="24">
        <v>3600000</v>
      </c>
      <c r="E17" s="22">
        <v>53076.6</v>
      </c>
      <c r="F17" s="23">
        <v>2.9746792889693698</v>
      </c>
      <c r="G17" s="22"/>
    </row>
    <row r="18" spans="1:7" x14ac:dyDescent="0.2">
      <c r="A18" s="21" t="s">
        <v>132</v>
      </c>
      <c r="B18" s="21" t="s">
        <v>131</v>
      </c>
      <c r="C18" s="21" t="s">
        <v>133</v>
      </c>
      <c r="D18" s="24">
        <v>12306402</v>
      </c>
      <c r="E18" s="22">
        <v>51219.24512</v>
      </c>
      <c r="F18" s="23">
        <v>2.8705837912584702</v>
      </c>
      <c r="G18" s="22"/>
    </row>
    <row r="19" spans="1:7" x14ac:dyDescent="0.2">
      <c r="A19" s="21" t="s">
        <v>359</v>
      </c>
      <c r="B19" s="21" t="s">
        <v>358</v>
      </c>
      <c r="C19" s="21" t="s">
        <v>196</v>
      </c>
      <c r="D19" s="24">
        <v>1592108</v>
      </c>
      <c r="E19" s="22">
        <v>42968.606760000002</v>
      </c>
      <c r="F19" s="23">
        <v>2.40817657131092</v>
      </c>
      <c r="G19" s="22"/>
    </row>
    <row r="20" spans="1:7" x14ac:dyDescent="0.2">
      <c r="A20" s="21" t="s">
        <v>126</v>
      </c>
      <c r="B20" s="21" t="s">
        <v>125</v>
      </c>
      <c r="C20" s="21" t="s">
        <v>127</v>
      </c>
      <c r="D20" s="24">
        <v>17000000</v>
      </c>
      <c r="E20" s="22">
        <v>42590.1</v>
      </c>
      <c r="F20" s="23">
        <v>2.3869631510898199</v>
      </c>
      <c r="G20" s="22"/>
    </row>
    <row r="21" spans="1:7" x14ac:dyDescent="0.2">
      <c r="A21" s="21" t="s">
        <v>158</v>
      </c>
      <c r="B21" s="21" t="s">
        <v>157</v>
      </c>
      <c r="C21" s="21" t="s">
        <v>159</v>
      </c>
      <c r="D21" s="24">
        <v>3136147</v>
      </c>
      <c r="E21" s="22">
        <v>41847.177490000002</v>
      </c>
      <c r="F21" s="23">
        <v>2.3453260416328101</v>
      </c>
      <c r="G21" s="22"/>
    </row>
    <row r="22" spans="1:7" x14ac:dyDescent="0.2">
      <c r="A22" s="21" t="s">
        <v>256</v>
      </c>
      <c r="B22" s="21" t="s">
        <v>255</v>
      </c>
      <c r="C22" s="21" t="s">
        <v>104</v>
      </c>
      <c r="D22" s="24">
        <v>2023658</v>
      </c>
      <c r="E22" s="22">
        <v>36037.301659999997</v>
      </c>
      <c r="F22" s="23">
        <v>2.0197114147918902</v>
      </c>
      <c r="G22" s="22"/>
    </row>
    <row r="23" spans="1:7" x14ac:dyDescent="0.2">
      <c r="A23" s="21" t="s">
        <v>141</v>
      </c>
      <c r="B23" s="21" t="s">
        <v>140</v>
      </c>
      <c r="C23" s="21" t="s">
        <v>142</v>
      </c>
      <c r="D23" s="24">
        <v>509433</v>
      </c>
      <c r="E23" s="22">
        <v>35290.971080000003</v>
      </c>
      <c r="F23" s="23">
        <v>1.97788329997198</v>
      </c>
      <c r="G23" s="22"/>
    </row>
    <row r="24" spans="1:7" x14ac:dyDescent="0.2">
      <c r="A24" s="21" t="s">
        <v>497</v>
      </c>
      <c r="B24" s="21" t="s">
        <v>496</v>
      </c>
      <c r="C24" s="21" t="s">
        <v>139</v>
      </c>
      <c r="D24" s="24">
        <v>5714451</v>
      </c>
      <c r="E24" s="22">
        <v>35155.30255</v>
      </c>
      <c r="F24" s="23">
        <v>1.9702797540335499</v>
      </c>
      <c r="G24" s="22"/>
    </row>
    <row r="25" spans="1:7" x14ac:dyDescent="0.2">
      <c r="A25" s="21" t="s">
        <v>181</v>
      </c>
      <c r="B25" s="21" t="s">
        <v>180</v>
      </c>
      <c r="C25" s="21" t="s">
        <v>182</v>
      </c>
      <c r="D25" s="24">
        <v>9365082</v>
      </c>
      <c r="E25" s="22">
        <v>28029.690429999999</v>
      </c>
      <c r="F25" s="23">
        <v>1.5709246560319201</v>
      </c>
      <c r="G25" s="22"/>
    </row>
    <row r="26" spans="1:7" x14ac:dyDescent="0.2">
      <c r="A26" s="21" t="s">
        <v>179</v>
      </c>
      <c r="B26" s="21" t="s">
        <v>178</v>
      </c>
      <c r="C26" s="21" t="s">
        <v>109</v>
      </c>
      <c r="D26" s="24">
        <v>1670000</v>
      </c>
      <c r="E26" s="22">
        <v>27329.55</v>
      </c>
      <c r="F26" s="23">
        <v>1.5316852692495899</v>
      </c>
      <c r="G26" s="22"/>
    </row>
    <row r="27" spans="1:7" x14ac:dyDescent="0.2">
      <c r="A27" s="21" t="s">
        <v>654</v>
      </c>
      <c r="B27" s="21" t="s">
        <v>653</v>
      </c>
      <c r="C27" s="21" t="s">
        <v>165</v>
      </c>
      <c r="D27" s="24">
        <v>63253</v>
      </c>
      <c r="E27" s="22">
        <v>26895.52349</v>
      </c>
      <c r="F27" s="23">
        <v>1.5073602433406099</v>
      </c>
      <c r="G27" s="22"/>
    </row>
    <row r="28" spans="1:7" x14ac:dyDescent="0.2">
      <c r="A28" s="21" t="s">
        <v>144</v>
      </c>
      <c r="B28" s="21" t="s">
        <v>143</v>
      </c>
      <c r="C28" s="21" t="s">
        <v>145</v>
      </c>
      <c r="D28" s="24">
        <v>4100000</v>
      </c>
      <c r="E28" s="22">
        <v>26533.15</v>
      </c>
      <c r="F28" s="23">
        <v>1.4870510126141701</v>
      </c>
      <c r="G28" s="22"/>
    </row>
    <row r="29" spans="1:7" x14ac:dyDescent="0.2">
      <c r="A29" s="21" t="s">
        <v>226</v>
      </c>
      <c r="B29" s="21" t="s">
        <v>225</v>
      </c>
      <c r="C29" s="21" t="s">
        <v>139</v>
      </c>
      <c r="D29" s="24">
        <v>1516614</v>
      </c>
      <c r="E29" s="22">
        <v>26444.440009999998</v>
      </c>
      <c r="F29" s="23">
        <v>1.4820792591488501</v>
      </c>
      <c r="G29" s="22"/>
    </row>
    <row r="30" spans="1:7" x14ac:dyDescent="0.2">
      <c r="A30" s="21" t="s">
        <v>687</v>
      </c>
      <c r="B30" s="21" t="s">
        <v>686</v>
      </c>
      <c r="C30" s="21" t="s">
        <v>151</v>
      </c>
      <c r="D30" s="24">
        <v>1106179</v>
      </c>
      <c r="E30" s="22">
        <v>24780.62196</v>
      </c>
      <c r="F30" s="23">
        <v>1.38883053760398</v>
      </c>
      <c r="G30" s="22"/>
    </row>
    <row r="31" spans="1:7" x14ac:dyDescent="0.2">
      <c r="A31" s="21" t="s">
        <v>135</v>
      </c>
      <c r="B31" s="21" t="s">
        <v>134</v>
      </c>
      <c r="C31" s="21" t="s">
        <v>136</v>
      </c>
      <c r="D31" s="24">
        <v>1373457</v>
      </c>
      <c r="E31" s="22">
        <v>24341.091680000001</v>
      </c>
      <c r="F31" s="23">
        <v>1.3641970527765599</v>
      </c>
      <c r="G31" s="22"/>
    </row>
    <row r="32" spans="1:7" x14ac:dyDescent="0.2">
      <c r="A32" s="21" t="s">
        <v>249</v>
      </c>
      <c r="B32" s="21" t="s">
        <v>248</v>
      </c>
      <c r="C32" s="21" t="s">
        <v>130</v>
      </c>
      <c r="D32" s="24">
        <v>801173</v>
      </c>
      <c r="E32" s="22">
        <v>22476.107339999999</v>
      </c>
      <c r="F32" s="23">
        <v>1.2596739618014401</v>
      </c>
      <c r="G32" s="22"/>
    </row>
    <row r="33" spans="1:7" x14ac:dyDescent="0.2">
      <c r="A33" s="21" t="s">
        <v>523</v>
      </c>
      <c r="B33" s="21" t="s">
        <v>522</v>
      </c>
      <c r="C33" s="21" t="s">
        <v>524</v>
      </c>
      <c r="D33" s="24">
        <v>4112112</v>
      </c>
      <c r="E33" s="22">
        <v>22197.18058</v>
      </c>
      <c r="F33" s="23">
        <v>1.2440415050104801</v>
      </c>
      <c r="G33" s="22"/>
    </row>
    <row r="34" spans="1:7" x14ac:dyDescent="0.2">
      <c r="A34" s="21" t="s">
        <v>285</v>
      </c>
      <c r="B34" s="21" t="s">
        <v>284</v>
      </c>
      <c r="C34" s="21" t="s">
        <v>118</v>
      </c>
      <c r="D34" s="24">
        <v>12000000</v>
      </c>
      <c r="E34" s="22">
        <v>21236.400000000001</v>
      </c>
      <c r="F34" s="23">
        <v>1.19019453492253</v>
      </c>
      <c r="G34" s="22"/>
    </row>
    <row r="35" spans="1:7" x14ac:dyDescent="0.2">
      <c r="A35" s="21" t="s">
        <v>204</v>
      </c>
      <c r="B35" s="21" t="s">
        <v>203</v>
      </c>
      <c r="C35" s="21" t="s">
        <v>205</v>
      </c>
      <c r="D35" s="24">
        <v>1144894</v>
      </c>
      <c r="E35" s="22">
        <v>20758.645560000001</v>
      </c>
      <c r="F35" s="23">
        <v>1.16341877615348</v>
      </c>
      <c r="G35" s="22"/>
    </row>
    <row r="36" spans="1:7" x14ac:dyDescent="0.2">
      <c r="A36" s="21" t="s">
        <v>176</v>
      </c>
      <c r="B36" s="21" t="s">
        <v>175</v>
      </c>
      <c r="C36" s="21" t="s">
        <v>177</v>
      </c>
      <c r="D36" s="24">
        <v>8502303</v>
      </c>
      <c r="E36" s="22">
        <v>20209.124</v>
      </c>
      <c r="F36" s="23">
        <v>1.13262082746472</v>
      </c>
      <c r="G36" s="22"/>
    </row>
    <row r="37" spans="1:7" x14ac:dyDescent="0.2">
      <c r="A37" s="21" t="s">
        <v>210</v>
      </c>
      <c r="B37" s="21" t="s">
        <v>209</v>
      </c>
      <c r="C37" s="21" t="s">
        <v>115</v>
      </c>
      <c r="D37" s="24">
        <v>4391504</v>
      </c>
      <c r="E37" s="22">
        <v>20135.045839999999</v>
      </c>
      <c r="F37" s="23">
        <v>1.12846911525412</v>
      </c>
      <c r="G37" s="22"/>
    </row>
    <row r="38" spans="1:7" x14ac:dyDescent="0.2">
      <c r="A38" s="21" t="s">
        <v>150</v>
      </c>
      <c r="B38" s="21" t="s">
        <v>149</v>
      </c>
      <c r="C38" s="21" t="s">
        <v>151</v>
      </c>
      <c r="D38" s="24">
        <v>1071222</v>
      </c>
      <c r="E38" s="22">
        <v>19513.915560000001</v>
      </c>
      <c r="F38" s="23">
        <v>1.0936578541773401</v>
      </c>
      <c r="G38" s="22"/>
    </row>
    <row r="39" spans="1:7" x14ac:dyDescent="0.2">
      <c r="A39" s="21" t="s">
        <v>153</v>
      </c>
      <c r="B39" s="21" t="s">
        <v>152</v>
      </c>
      <c r="C39" s="21" t="s">
        <v>154</v>
      </c>
      <c r="D39" s="24">
        <v>3000000</v>
      </c>
      <c r="E39" s="22">
        <v>19509</v>
      </c>
      <c r="F39" s="23">
        <v>1.0933823615021201</v>
      </c>
      <c r="G39" s="22"/>
    </row>
    <row r="40" spans="1:7" x14ac:dyDescent="0.2">
      <c r="A40" s="21" t="s">
        <v>198</v>
      </c>
      <c r="B40" s="21" t="s">
        <v>197</v>
      </c>
      <c r="C40" s="21" t="s">
        <v>188</v>
      </c>
      <c r="D40" s="24">
        <v>482386</v>
      </c>
      <c r="E40" s="22">
        <v>19444.014889999999</v>
      </c>
      <c r="F40" s="23">
        <v>1.0897402694915499</v>
      </c>
      <c r="G40" s="22"/>
    </row>
    <row r="41" spans="1:7" x14ac:dyDescent="0.2">
      <c r="A41" s="21" t="s">
        <v>607</v>
      </c>
      <c r="B41" s="21" t="s">
        <v>606</v>
      </c>
      <c r="C41" s="21" t="s">
        <v>154</v>
      </c>
      <c r="D41" s="24">
        <v>10084354</v>
      </c>
      <c r="E41" s="22">
        <v>17739.387119999999</v>
      </c>
      <c r="F41" s="23">
        <v>0.99420436623434605</v>
      </c>
      <c r="G41" s="22"/>
    </row>
    <row r="42" spans="1:7" x14ac:dyDescent="0.2">
      <c r="A42" s="21" t="s">
        <v>156</v>
      </c>
      <c r="B42" s="21" t="s">
        <v>155</v>
      </c>
      <c r="C42" s="21" t="s">
        <v>104</v>
      </c>
      <c r="D42" s="24">
        <v>1211321</v>
      </c>
      <c r="E42" s="22">
        <v>17264.35255</v>
      </c>
      <c r="F42" s="23">
        <v>0.96758104264309397</v>
      </c>
      <c r="G42" s="22"/>
    </row>
    <row r="43" spans="1:7" x14ac:dyDescent="0.2">
      <c r="A43" s="21" t="s">
        <v>297</v>
      </c>
      <c r="B43" s="21" t="s">
        <v>296</v>
      </c>
      <c r="C43" s="21" t="s">
        <v>196</v>
      </c>
      <c r="D43" s="24">
        <v>700000</v>
      </c>
      <c r="E43" s="22">
        <v>16304.05</v>
      </c>
      <c r="F43" s="23">
        <v>0.91376086375768195</v>
      </c>
      <c r="G43" s="22"/>
    </row>
    <row r="44" spans="1:7" x14ac:dyDescent="0.2">
      <c r="A44" s="21" t="s">
        <v>174</v>
      </c>
      <c r="B44" s="21" t="s">
        <v>173</v>
      </c>
      <c r="C44" s="21" t="s">
        <v>151</v>
      </c>
      <c r="D44" s="24">
        <v>1097261</v>
      </c>
      <c r="E44" s="22">
        <v>15232.1772</v>
      </c>
      <c r="F44" s="23">
        <v>0.85368772760032396</v>
      </c>
      <c r="G44" s="22"/>
    </row>
    <row r="45" spans="1:7" x14ac:dyDescent="0.2">
      <c r="A45" s="21" t="s">
        <v>218</v>
      </c>
      <c r="B45" s="21" t="s">
        <v>217</v>
      </c>
      <c r="C45" s="21" t="s">
        <v>109</v>
      </c>
      <c r="D45" s="24">
        <v>1380755</v>
      </c>
      <c r="E45" s="22">
        <v>13710.897150000001</v>
      </c>
      <c r="F45" s="23">
        <v>0.76842755160078202</v>
      </c>
      <c r="G45" s="22"/>
    </row>
    <row r="46" spans="1:7" x14ac:dyDescent="0.2">
      <c r="A46" s="21" t="s">
        <v>663</v>
      </c>
      <c r="B46" s="21" t="s">
        <v>662</v>
      </c>
      <c r="C46" s="21" t="s">
        <v>159</v>
      </c>
      <c r="D46" s="24">
        <v>251399</v>
      </c>
      <c r="E46" s="22">
        <v>13271.85601</v>
      </c>
      <c r="F46" s="23">
        <v>0.74382148063611098</v>
      </c>
      <c r="G46" s="22"/>
    </row>
    <row r="47" spans="1:7" x14ac:dyDescent="0.2">
      <c r="A47" s="21" t="s">
        <v>220</v>
      </c>
      <c r="B47" s="21" t="s">
        <v>219</v>
      </c>
      <c r="C47" s="21" t="s">
        <v>221</v>
      </c>
      <c r="D47" s="24">
        <v>492520</v>
      </c>
      <c r="E47" s="22">
        <v>12631.16792</v>
      </c>
      <c r="F47" s="23">
        <v>0.70791410164023805</v>
      </c>
      <c r="G47" s="22"/>
    </row>
    <row r="48" spans="1:7" x14ac:dyDescent="0.2">
      <c r="A48" s="21" t="s">
        <v>326</v>
      </c>
      <c r="B48" s="21" t="s">
        <v>325</v>
      </c>
      <c r="C48" s="21" t="s">
        <v>196</v>
      </c>
      <c r="D48" s="24">
        <v>1443896</v>
      </c>
      <c r="E48" s="22">
        <v>11375.734640000001</v>
      </c>
      <c r="F48" s="23">
        <v>0.63755331408604499</v>
      </c>
      <c r="G48" s="22"/>
    </row>
    <row r="49" spans="1:9" x14ac:dyDescent="0.2">
      <c r="A49" s="21" t="s">
        <v>202</v>
      </c>
      <c r="B49" s="21" t="s">
        <v>201</v>
      </c>
      <c r="C49" s="21" t="s">
        <v>154</v>
      </c>
      <c r="D49" s="24">
        <v>7439709</v>
      </c>
      <c r="E49" s="22">
        <v>10004.17669</v>
      </c>
      <c r="F49" s="23">
        <v>0.56068431668443497</v>
      </c>
      <c r="G49" s="22"/>
    </row>
    <row r="50" spans="1:9" x14ac:dyDescent="0.2">
      <c r="A50" s="21" t="s">
        <v>184</v>
      </c>
      <c r="B50" s="21" t="s">
        <v>183</v>
      </c>
      <c r="C50" s="21" t="s">
        <v>185</v>
      </c>
      <c r="D50" s="24">
        <v>300000</v>
      </c>
      <c r="E50" s="22">
        <v>9443.85</v>
      </c>
      <c r="F50" s="23">
        <v>0.52928079423198404</v>
      </c>
      <c r="G50" s="22"/>
    </row>
    <row r="51" spans="1:9" x14ac:dyDescent="0.2">
      <c r="A51" s="21" t="s">
        <v>161</v>
      </c>
      <c r="B51" s="21" t="s">
        <v>160</v>
      </c>
      <c r="C51" s="21" t="s">
        <v>162</v>
      </c>
      <c r="D51" s="24">
        <v>1223044</v>
      </c>
      <c r="E51" s="22">
        <v>9034.6260280000006</v>
      </c>
      <c r="F51" s="23">
        <v>0.50634582714558096</v>
      </c>
      <c r="G51" s="22"/>
    </row>
    <row r="52" spans="1:9" x14ac:dyDescent="0.2">
      <c r="A52" s="21" t="s">
        <v>582</v>
      </c>
      <c r="B52" s="21" t="s">
        <v>581</v>
      </c>
      <c r="C52" s="21" t="s">
        <v>196</v>
      </c>
      <c r="D52" s="24">
        <v>1076420</v>
      </c>
      <c r="E52" s="22">
        <v>8947.7412499999991</v>
      </c>
      <c r="F52" s="23">
        <v>0.50147636772950499</v>
      </c>
      <c r="G52" s="22"/>
    </row>
    <row r="53" spans="1:9" x14ac:dyDescent="0.2">
      <c r="A53" s="21" t="s">
        <v>187</v>
      </c>
      <c r="B53" s="21" t="s">
        <v>186</v>
      </c>
      <c r="C53" s="21" t="s">
        <v>188</v>
      </c>
      <c r="D53" s="24">
        <v>554677</v>
      </c>
      <c r="E53" s="22">
        <v>8438.0238630000003</v>
      </c>
      <c r="F53" s="23">
        <v>0.47290924484792501</v>
      </c>
      <c r="G53" s="22"/>
    </row>
    <row r="54" spans="1:9" x14ac:dyDescent="0.2">
      <c r="A54" s="21" t="s">
        <v>328</v>
      </c>
      <c r="B54" s="21" t="s">
        <v>327</v>
      </c>
      <c r="C54" s="21" t="s">
        <v>329</v>
      </c>
      <c r="D54" s="24">
        <v>714212</v>
      </c>
      <c r="E54" s="22">
        <v>7663.4947599999996</v>
      </c>
      <c r="F54" s="23">
        <v>0.42950074314664599</v>
      </c>
      <c r="G54" s="22"/>
    </row>
    <row r="55" spans="1:9" x14ac:dyDescent="0.2">
      <c r="A55" s="21" t="s">
        <v>724</v>
      </c>
      <c r="B55" s="21" t="s">
        <v>723</v>
      </c>
      <c r="C55" s="21" t="s">
        <v>139</v>
      </c>
      <c r="D55" s="24">
        <v>2324604</v>
      </c>
      <c r="E55" s="22">
        <v>6892.4508599999999</v>
      </c>
      <c r="F55" s="23">
        <v>0.38628756972905398</v>
      </c>
      <c r="G55" s="22"/>
    </row>
    <row r="56" spans="1:9" x14ac:dyDescent="0.2">
      <c r="A56" s="21" t="s">
        <v>267</v>
      </c>
      <c r="B56" s="21" t="s">
        <v>266</v>
      </c>
      <c r="C56" s="21" t="s">
        <v>182</v>
      </c>
      <c r="D56" s="24">
        <v>131857</v>
      </c>
      <c r="E56" s="22">
        <v>6170.8416719999996</v>
      </c>
      <c r="F56" s="23">
        <v>0.345844965902252</v>
      </c>
      <c r="G56" s="22"/>
    </row>
    <row r="57" spans="1:9" x14ac:dyDescent="0.2">
      <c r="A57" s="21" t="s">
        <v>648</v>
      </c>
      <c r="B57" s="21" t="s">
        <v>647</v>
      </c>
      <c r="C57" s="21" t="s">
        <v>148</v>
      </c>
      <c r="D57" s="24">
        <v>291322</v>
      </c>
      <c r="E57" s="22">
        <v>5973.4119490000003</v>
      </c>
      <c r="F57" s="23">
        <v>0.334780012456948</v>
      </c>
      <c r="G57" s="22"/>
    </row>
    <row r="58" spans="1:9" x14ac:dyDescent="0.2">
      <c r="A58" s="21" t="s">
        <v>726</v>
      </c>
      <c r="B58" s="21" t="s">
        <v>725</v>
      </c>
      <c r="C58" s="21" t="s">
        <v>254</v>
      </c>
      <c r="D58" s="24">
        <v>1007939</v>
      </c>
      <c r="E58" s="22">
        <v>1939.577018</v>
      </c>
      <c r="F58" s="23">
        <v>0.108703639359069</v>
      </c>
      <c r="G58" s="22"/>
    </row>
    <row r="59" spans="1:9" x14ac:dyDescent="0.2">
      <c r="A59" s="21" t="s">
        <v>411</v>
      </c>
      <c r="B59" s="21" t="s">
        <v>858</v>
      </c>
      <c r="C59" s="21" t="s">
        <v>196</v>
      </c>
      <c r="D59" s="24">
        <v>57653</v>
      </c>
      <c r="E59" s="22">
        <v>1025.0991670000001</v>
      </c>
      <c r="F59" s="23">
        <v>5.74517068013898E-2</v>
      </c>
      <c r="G59" s="22"/>
    </row>
    <row r="60" spans="1:9" ht="10.5" x14ac:dyDescent="0.25">
      <c r="A60" s="20" t="s">
        <v>29</v>
      </c>
      <c r="B60" s="20"/>
      <c r="C60" s="20"/>
      <c r="D60" s="20"/>
      <c r="E60" s="25">
        <f>SUM(E7:E59)</f>
        <v>1714859.8860570001</v>
      </c>
      <c r="F60" s="26">
        <f>SUM(F7:F59)</f>
        <v>96.109362441040389</v>
      </c>
      <c r="G60" s="22"/>
      <c r="H60" s="14"/>
      <c r="I60" s="14"/>
    </row>
    <row r="61" spans="1:9" x14ac:dyDescent="0.2">
      <c r="A61" s="21"/>
      <c r="B61" s="21"/>
      <c r="C61" s="21"/>
      <c r="D61" s="21"/>
      <c r="E61" s="22"/>
      <c r="F61" s="23"/>
      <c r="G61" s="22"/>
    </row>
    <row r="62" spans="1:9" ht="10.5" x14ac:dyDescent="0.25">
      <c r="A62" s="20" t="s">
        <v>332</v>
      </c>
      <c r="B62" s="21"/>
      <c r="C62" s="21"/>
      <c r="D62" s="21"/>
      <c r="E62" s="22"/>
      <c r="F62" s="23"/>
      <c r="G62" s="22"/>
    </row>
    <row r="63" spans="1:9" x14ac:dyDescent="0.2">
      <c r="A63" s="21"/>
      <c r="B63" s="21" t="s">
        <v>333</v>
      </c>
      <c r="C63" s="21" t="s">
        <v>191</v>
      </c>
      <c r="D63" s="24">
        <v>73500</v>
      </c>
      <c r="E63" s="22">
        <v>7.3499999999999998E-3</v>
      </c>
      <c r="F63" s="23">
        <v>4.1193092198680499E-7</v>
      </c>
      <c r="G63" s="22"/>
    </row>
    <row r="64" spans="1:9" x14ac:dyDescent="0.2">
      <c r="A64" s="21"/>
      <c r="B64" s="21" t="s">
        <v>727</v>
      </c>
      <c r="C64" s="21" t="s">
        <v>185</v>
      </c>
      <c r="D64" s="24">
        <v>45000</v>
      </c>
      <c r="E64" s="22">
        <v>4.4999999999999997E-3</v>
      </c>
      <c r="F64" s="23">
        <v>2.5220260529804402E-7</v>
      </c>
      <c r="G64" s="22"/>
    </row>
    <row r="65" spans="1:9" ht="10.5" x14ac:dyDescent="0.25">
      <c r="A65" s="20" t="s">
        <v>29</v>
      </c>
      <c r="B65" s="20"/>
      <c r="C65" s="20"/>
      <c r="D65" s="20"/>
      <c r="E65" s="25">
        <f>SUM(E62:E64)</f>
        <v>1.1849999999999999E-2</v>
      </c>
      <c r="F65" s="26">
        <f>SUM(F62:F64)</f>
        <v>6.6413352728484902E-7</v>
      </c>
      <c r="G65" s="22"/>
      <c r="H65" s="14"/>
      <c r="I65" s="14"/>
    </row>
    <row r="66" spans="1:9" x14ac:dyDescent="0.2">
      <c r="A66" s="21"/>
      <c r="B66" s="21"/>
      <c r="C66" s="21"/>
      <c r="D66" s="21"/>
      <c r="E66" s="22"/>
      <c r="F66" s="23"/>
      <c r="G66" s="22"/>
    </row>
    <row r="67" spans="1:9" ht="10.5" x14ac:dyDescent="0.25">
      <c r="A67" s="20" t="s">
        <v>30</v>
      </c>
      <c r="B67" s="21"/>
      <c r="C67" s="21"/>
      <c r="D67" s="21"/>
      <c r="E67" s="22"/>
      <c r="F67" s="23"/>
      <c r="G67" s="22"/>
    </row>
    <row r="68" spans="1:9" ht="10.5" x14ac:dyDescent="0.25">
      <c r="A68" s="20" t="s">
        <v>52</v>
      </c>
      <c r="B68" s="21"/>
      <c r="C68" s="21"/>
      <c r="D68" s="21"/>
      <c r="E68" s="22"/>
      <c r="F68" s="23"/>
      <c r="G68" s="22"/>
    </row>
    <row r="69" spans="1:9" x14ac:dyDescent="0.2">
      <c r="A69" s="21" t="s">
        <v>620</v>
      </c>
      <c r="B69" s="21" t="s">
        <v>619</v>
      </c>
      <c r="C69" s="21" t="s">
        <v>53</v>
      </c>
      <c r="D69" s="24">
        <v>2500000</v>
      </c>
      <c r="E69" s="22">
        <v>2481.61</v>
      </c>
      <c r="F69" s="23">
        <v>0.13908189051859501</v>
      </c>
      <c r="G69" s="22">
        <v>6.5972</v>
      </c>
    </row>
    <row r="70" spans="1:9" ht="10.5" x14ac:dyDescent="0.25">
      <c r="A70" s="20" t="s">
        <v>29</v>
      </c>
      <c r="B70" s="20"/>
      <c r="C70" s="20"/>
      <c r="D70" s="20"/>
      <c r="E70" s="25">
        <f>SUM(E68:E69)</f>
        <v>2481.61</v>
      </c>
      <c r="F70" s="26">
        <f>SUM(F68:F69)</f>
        <v>0.13908189051859501</v>
      </c>
      <c r="G70" s="22"/>
      <c r="H70" s="14"/>
      <c r="I70" s="14"/>
    </row>
    <row r="71" spans="1:9" x14ac:dyDescent="0.2">
      <c r="A71" s="21"/>
      <c r="B71" s="21"/>
      <c r="C71" s="21"/>
      <c r="D71" s="21"/>
      <c r="E71" s="22"/>
      <c r="F71" s="23"/>
      <c r="G71" s="22"/>
    </row>
    <row r="72" spans="1:9" ht="10.5" x14ac:dyDescent="0.25">
      <c r="A72" s="20" t="s">
        <v>33</v>
      </c>
      <c r="B72" s="20"/>
      <c r="C72" s="20"/>
      <c r="D72" s="20"/>
      <c r="E72" s="25">
        <f>E60+E65+E70</f>
        <v>1717341.5079070001</v>
      </c>
      <c r="F72" s="26">
        <f>F60+F65+F70</f>
        <v>96.248444995692509</v>
      </c>
      <c r="G72" s="22"/>
      <c r="H72" s="14"/>
      <c r="I72" s="14"/>
    </row>
    <row r="73" spans="1:9" ht="10.5" x14ac:dyDescent="0.25">
      <c r="A73" s="20"/>
      <c r="B73" s="20"/>
      <c r="C73" s="20"/>
      <c r="D73" s="20"/>
      <c r="E73" s="25"/>
      <c r="F73" s="26"/>
      <c r="G73" s="22"/>
      <c r="H73" s="14"/>
      <c r="I73" s="14"/>
    </row>
    <row r="74" spans="1:9" ht="10.5" x14ac:dyDescent="0.25">
      <c r="A74" s="20" t="s">
        <v>35</v>
      </c>
      <c r="B74" s="20"/>
      <c r="C74" s="20"/>
      <c r="D74" s="20"/>
      <c r="E74" s="25">
        <f>E76-(E60+E65+E70)</f>
        <v>66938.236024299869</v>
      </c>
      <c r="F74" s="26">
        <f>F76-(F60+F65+F70)</f>
        <v>3.751555004307491</v>
      </c>
      <c r="G74" s="22"/>
      <c r="H74" s="14"/>
      <c r="I74" s="14"/>
    </row>
    <row r="75" spans="1:9" ht="10.5" x14ac:dyDescent="0.25">
      <c r="A75" s="20"/>
      <c r="B75" s="20"/>
      <c r="C75" s="20"/>
      <c r="D75" s="20"/>
      <c r="E75" s="25"/>
      <c r="F75" s="26"/>
      <c r="G75" s="22"/>
      <c r="H75" s="14"/>
      <c r="I75" s="14"/>
    </row>
    <row r="76" spans="1:9" ht="10.5" x14ac:dyDescent="0.25">
      <c r="A76" s="27" t="s">
        <v>34</v>
      </c>
      <c r="B76" s="27"/>
      <c r="C76" s="27"/>
      <c r="D76" s="27"/>
      <c r="E76" s="28">
        <v>1784279.7439313</v>
      </c>
      <c r="F76" s="29">
        <v>100</v>
      </c>
      <c r="G76" s="55"/>
      <c r="H76" s="14"/>
      <c r="I76" s="14"/>
    </row>
    <row r="78" spans="1:9" ht="10.5" x14ac:dyDescent="0.25">
      <c r="A78" s="14" t="s">
        <v>37</v>
      </c>
    </row>
    <row r="79" spans="1:9" ht="10.5" x14ac:dyDescent="0.25">
      <c r="A79" s="14" t="s">
        <v>346</v>
      </c>
    </row>
    <row r="81" spans="1:4" ht="10.5" x14ac:dyDescent="0.25">
      <c r="A81" s="14" t="s">
        <v>38</v>
      </c>
    </row>
    <row r="82" spans="1:4" ht="10.5" x14ac:dyDescent="0.25">
      <c r="A82" s="14" t="s">
        <v>39</v>
      </c>
    </row>
    <row r="83" spans="1:4" ht="10.5" x14ac:dyDescent="0.25">
      <c r="A83" s="14" t="s">
        <v>40</v>
      </c>
      <c r="B83" s="14"/>
      <c r="C83" s="30" t="s">
        <v>42</v>
      </c>
      <c r="D83" s="14" t="s">
        <v>41</v>
      </c>
    </row>
    <row r="84" spans="1:4" x14ac:dyDescent="0.2">
      <c r="A84" s="7" t="s">
        <v>43</v>
      </c>
      <c r="C84" s="31">
        <v>1385.0141000000001</v>
      </c>
      <c r="D84" s="31">
        <v>1660.7995000000001</v>
      </c>
    </row>
    <row r="85" spans="1:4" x14ac:dyDescent="0.2">
      <c r="A85" s="7" t="s">
        <v>44</v>
      </c>
      <c r="C85" s="31">
        <v>60.896000000000001</v>
      </c>
      <c r="D85" s="31">
        <v>73.021699999999996</v>
      </c>
    </row>
    <row r="86" spans="1:4" x14ac:dyDescent="0.2">
      <c r="A86" s="7" t="s">
        <v>45</v>
      </c>
      <c r="C86" s="31">
        <v>1525.4431999999999</v>
      </c>
      <c r="D86" s="31">
        <v>1836.1316999999999</v>
      </c>
    </row>
    <row r="87" spans="1:4" x14ac:dyDescent="0.2">
      <c r="A87" s="7" t="s">
        <v>46</v>
      </c>
      <c r="C87" s="31">
        <v>68.226799999999997</v>
      </c>
      <c r="D87" s="31">
        <v>82.119799999999998</v>
      </c>
    </row>
    <row r="89" spans="1:4" x14ac:dyDescent="0.2">
      <c r="A89" s="7" t="s">
        <v>47</v>
      </c>
    </row>
    <row r="91" spans="1:4" ht="10.5" x14ac:dyDescent="0.25">
      <c r="A91" s="14" t="s">
        <v>48</v>
      </c>
      <c r="D91" s="30" t="s">
        <v>49</v>
      </c>
    </row>
    <row r="93" spans="1:4" ht="10.5" x14ac:dyDescent="0.25">
      <c r="A93" s="14" t="s">
        <v>347</v>
      </c>
      <c r="D93" s="51">
        <v>0.16569999999999999</v>
      </c>
    </row>
    <row r="95" spans="1:4" ht="10.5" x14ac:dyDescent="0.25">
      <c r="A95" s="84" t="s">
        <v>51</v>
      </c>
      <c r="B95" s="84"/>
      <c r="C95" s="84"/>
      <c r="D95" s="30">
        <v>1</v>
      </c>
    </row>
    <row r="96" spans="1:4" ht="10.5" x14ac:dyDescent="0.25">
      <c r="A96" s="74"/>
      <c r="B96" s="74"/>
      <c r="C96" s="74"/>
      <c r="D96" s="30"/>
    </row>
    <row r="97" spans="1:7" ht="10.5" x14ac:dyDescent="0.25">
      <c r="A97" s="76" t="s">
        <v>1252</v>
      </c>
    </row>
    <row r="98" spans="1:7" ht="14.5" x14ac:dyDescent="0.35">
      <c r="A98" s="75" t="s">
        <v>1251</v>
      </c>
      <c r="G98" s="14"/>
    </row>
    <row r="99" spans="1:7" ht="14.5" x14ac:dyDescent="0.35">
      <c r="A99" s="65" t="s">
        <v>1254</v>
      </c>
      <c r="G99" s="14"/>
    </row>
    <row r="100" spans="1:7" ht="10.5" x14ac:dyDescent="0.25">
      <c r="G100" s="14"/>
    </row>
    <row r="101" spans="1:7" ht="10.5" x14ac:dyDescent="0.25">
      <c r="A101" s="14" t="s">
        <v>856</v>
      </c>
      <c r="G101" s="14"/>
    </row>
    <row r="102" spans="1:7" ht="10.5" x14ac:dyDescent="0.25">
      <c r="A102" s="14"/>
      <c r="G102" s="14"/>
    </row>
    <row r="103" spans="1:7" ht="10.5" x14ac:dyDescent="0.25">
      <c r="A103" s="61" t="s">
        <v>868</v>
      </c>
      <c r="G103" s="14"/>
    </row>
    <row r="104" spans="1:7" ht="10.5" x14ac:dyDescent="0.25">
      <c r="A104" s="62"/>
      <c r="G104" s="14"/>
    </row>
    <row r="105" spans="1:7" ht="10.5" x14ac:dyDescent="0.25">
      <c r="A105" s="63"/>
      <c r="G105" s="14"/>
    </row>
    <row r="106" spans="1:7" ht="10.5" x14ac:dyDescent="0.25">
      <c r="A106" s="63"/>
      <c r="G106" s="14"/>
    </row>
    <row r="107" spans="1:7" x14ac:dyDescent="0.2">
      <c r="A107" s="63"/>
    </row>
    <row r="108" spans="1:7" x14ac:dyDescent="0.2">
      <c r="A108" s="63"/>
    </row>
    <row r="109" spans="1:7" x14ac:dyDescent="0.2">
      <c r="A109" s="63"/>
    </row>
    <row r="110" spans="1:7" x14ac:dyDescent="0.2">
      <c r="A110" s="63"/>
    </row>
    <row r="111" spans="1:7" x14ac:dyDescent="0.2">
      <c r="A111" s="63"/>
    </row>
    <row r="112" spans="1:7" x14ac:dyDescent="0.2">
      <c r="A112" s="63"/>
    </row>
    <row r="113" spans="1:1" x14ac:dyDescent="0.2">
      <c r="A113" s="63"/>
    </row>
    <row r="114" spans="1:1" x14ac:dyDescent="0.2">
      <c r="A114" s="63"/>
    </row>
    <row r="115" spans="1:1" x14ac:dyDescent="0.2">
      <c r="A115" s="63"/>
    </row>
    <row r="116" spans="1:1" x14ac:dyDescent="0.2">
      <c r="A116" s="63"/>
    </row>
    <row r="117" spans="1:1" ht="10.5" x14ac:dyDescent="0.25">
      <c r="A117" s="61" t="s">
        <v>881</v>
      </c>
    </row>
    <row r="118" spans="1:1" x14ac:dyDescent="0.2">
      <c r="A118" s="63"/>
    </row>
    <row r="119" spans="1:1" ht="10.5" x14ac:dyDescent="0.25">
      <c r="A119" s="61" t="s">
        <v>869</v>
      </c>
    </row>
    <row r="120" spans="1:1" x14ac:dyDescent="0.2">
      <c r="A120" s="63"/>
    </row>
    <row r="121" spans="1:1" x14ac:dyDescent="0.2">
      <c r="A121" s="63"/>
    </row>
    <row r="122" spans="1:1" x14ac:dyDescent="0.2">
      <c r="A122" s="63"/>
    </row>
    <row r="123" spans="1:1" x14ac:dyDescent="0.2">
      <c r="A123" s="63"/>
    </row>
    <row r="124" spans="1:1" x14ac:dyDescent="0.2">
      <c r="A124" s="63"/>
    </row>
    <row r="125" spans="1:1" x14ac:dyDescent="0.2">
      <c r="A125" s="63"/>
    </row>
    <row r="126" spans="1:1" x14ac:dyDescent="0.2">
      <c r="A126" s="63"/>
    </row>
    <row r="127" spans="1:1" x14ac:dyDescent="0.2">
      <c r="A127" s="63"/>
    </row>
    <row r="128" spans="1:1" x14ac:dyDescent="0.2">
      <c r="A128" s="63"/>
    </row>
    <row r="129" spans="1:1" x14ac:dyDescent="0.2">
      <c r="A129" s="63"/>
    </row>
    <row r="130" spans="1:1" x14ac:dyDescent="0.2">
      <c r="A130" s="63"/>
    </row>
    <row r="131" spans="1:1" x14ac:dyDescent="0.2">
      <c r="A131" s="63"/>
    </row>
    <row r="133" spans="1:1" ht="10.5" x14ac:dyDescent="0.25">
      <c r="A133" s="14" t="s">
        <v>883</v>
      </c>
    </row>
    <row r="135" spans="1:1" x14ac:dyDescent="0.2">
      <c r="A135" s="7" t="s">
        <v>867</v>
      </c>
    </row>
  </sheetData>
  <mergeCells count="2">
    <mergeCell ref="A1:G1"/>
    <mergeCell ref="A95:C95"/>
  </mergeCells>
  <conditionalFormatting sqref="F2:F3">
    <cfRule type="cellIs" dxfId="41" priority="3" stopIfTrue="1" operator="between">
      <formula>0.009</formula>
      <formula>-0.009</formula>
    </cfRule>
  </conditionalFormatting>
  <conditionalFormatting sqref="F5:F132">
    <cfRule type="cellIs" dxfId="40" priority="1" stopIfTrue="1" operator="between">
      <formula>0.009</formula>
      <formula>-0.009</formula>
    </cfRule>
  </conditionalFormatting>
  <conditionalFormatting sqref="F234:F235">
    <cfRule type="cellIs" dxfId="39" priority="2" stopIfTrue="1" operator="between">
      <formula>0.009</formula>
      <formula>-0.009</formula>
    </cfRule>
  </conditionalFormatting>
  <hyperlinks>
    <hyperlink ref="A98" r:id="rId1" xr:uid="{85F720B4-183C-4F23-9F23-9F0914BBAB26}"/>
    <hyperlink ref="A99" r:id="rId2" xr:uid="{CDD5591D-FA1B-4457-834D-8DEF11BC851E}"/>
  </hyperlinks>
  <pageMargins left="0.7" right="0.7" top="0.75" bottom="0.75" header="0.3" footer="0.3"/>
  <pageSetup paperSize="9" orientation="portrait" r:id="rId3"/>
  <headerFooter>
    <oddFooter>&amp;C&amp;1#&amp;"Calibri"&amp;10&amp;K000000PUBLIC</oddFooter>
    <evenFooter>&amp;LPUBLIC</evenFooter>
    <firstFooter>&amp;LPUBLIC</firstFooter>
  </headerFooter>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20"/>
  <sheetViews>
    <sheetView workbookViewId="0">
      <selection sqref="A1:F1"/>
    </sheetView>
  </sheetViews>
  <sheetFormatPr defaultColWidth="9.08984375" defaultRowHeight="10" x14ac:dyDescent="0.2"/>
  <cols>
    <col min="1" max="1" width="38.6328125" style="7" bestFit="1" customWidth="1"/>
    <col min="2" max="2" width="34.08984375" style="7" bestFit="1" customWidth="1"/>
    <col min="3" max="3" width="35.453125" style="7" bestFit="1" customWidth="1"/>
    <col min="4" max="4" width="15.54296875" style="7" bestFit="1" customWidth="1"/>
    <col min="5" max="5" width="32.90625" style="10" customWidth="1"/>
    <col min="6" max="6" width="13.54296875" style="11" bestFit="1" customWidth="1"/>
    <col min="7" max="16384" width="9.08984375" style="7"/>
  </cols>
  <sheetData>
    <row r="1" spans="1:6" s="1" customFormat="1" ht="14" x14ac:dyDescent="0.25">
      <c r="A1" s="80" t="s">
        <v>19</v>
      </c>
      <c r="B1" s="81"/>
      <c r="C1" s="81"/>
      <c r="D1" s="81"/>
      <c r="E1" s="81"/>
      <c r="F1" s="81"/>
    </row>
    <row r="2" spans="1:6" s="1" customFormat="1" ht="11.5" x14ac:dyDescent="0.25">
      <c r="E2" s="5"/>
      <c r="F2" s="9"/>
    </row>
    <row r="3" spans="1:6" s="1" customFormat="1" ht="11.5" x14ac:dyDescent="0.25">
      <c r="A3" s="8" t="s">
        <v>7</v>
      </c>
      <c r="B3" s="2"/>
      <c r="C3" s="3"/>
      <c r="D3" s="3"/>
      <c r="E3" s="4"/>
      <c r="F3" s="9"/>
    </row>
    <row r="4" spans="1:6" s="1" customFormat="1" ht="26.25" customHeight="1" x14ac:dyDescent="0.25">
      <c r="A4" s="6" t="s">
        <v>2</v>
      </c>
      <c r="B4" s="6" t="s">
        <v>0</v>
      </c>
      <c r="C4" s="13" t="s">
        <v>396</v>
      </c>
      <c r="D4" s="13" t="s">
        <v>1</v>
      </c>
      <c r="E4" s="52" t="s">
        <v>6</v>
      </c>
      <c r="F4" s="12" t="s">
        <v>3</v>
      </c>
    </row>
    <row r="5" spans="1:6" ht="10.5" x14ac:dyDescent="0.25">
      <c r="A5" s="16" t="s">
        <v>101</v>
      </c>
      <c r="B5" s="17"/>
      <c r="C5" s="17"/>
      <c r="D5" s="17"/>
      <c r="E5" s="18"/>
      <c r="F5" s="19"/>
    </row>
    <row r="6" spans="1:6" ht="10.5" x14ac:dyDescent="0.25">
      <c r="A6" s="20" t="s">
        <v>25</v>
      </c>
      <c r="B6" s="21"/>
      <c r="C6" s="21"/>
      <c r="D6" s="21"/>
      <c r="E6" s="22"/>
      <c r="F6" s="23"/>
    </row>
    <row r="7" spans="1:6" x14ac:dyDescent="0.2">
      <c r="A7" s="21" t="s">
        <v>156</v>
      </c>
      <c r="B7" s="21" t="s">
        <v>155</v>
      </c>
      <c r="C7" s="21" t="s">
        <v>104</v>
      </c>
      <c r="D7" s="24">
        <v>1060445</v>
      </c>
      <c r="E7" s="22">
        <v>15113.99236</v>
      </c>
      <c r="F7" s="23">
        <v>4.1131077045882396</v>
      </c>
    </row>
    <row r="8" spans="1:6" x14ac:dyDescent="0.2">
      <c r="A8" s="21" t="s">
        <v>120</v>
      </c>
      <c r="B8" s="21" t="s">
        <v>119</v>
      </c>
      <c r="C8" s="21" t="s">
        <v>104</v>
      </c>
      <c r="D8" s="24">
        <v>1254801</v>
      </c>
      <c r="E8" s="22">
        <v>14747.04875</v>
      </c>
      <c r="F8" s="23">
        <v>4.0132480147398502</v>
      </c>
    </row>
    <row r="9" spans="1:6" x14ac:dyDescent="0.2">
      <c r="A9" s="21" t="s">
        <v>249</v>
      </c>
      <c r="B9" s="21" t="s">
        <v>248</v>
      </c>
      <c r="C9" s="21" t="s">
        <v>130</v>
      </c>
      <c r="D9" s="24">
        <v>496545</v>
      </c>
      <c r="E9" s="22">
        <v>13930.07343</v>
      </c>
      <c r="F9" s="23">
        <v>3.7909171174420799</v>
      </c>
    </row>
    <row r="10" spans="1:6" x14ac:dyDescent="0.2">
      <c r="A10" s="21" t="s">
        <v>126</v>
      </c>
      <c r="B10" s="21" t="s">
        <v>125</v>
      </c>
      <c r="C10" s="21" t="s">
        <v>127</v>
      </c>
      <c r="D10" s="24">
        <v>4839934</v>
      </c>
      <c r="E10" s="22">
        <v>12125.486650000001</v>
      </c>
      <c r="F10" s="23">
        <v>3.2998185637561601</v>
      </c>
    </row>
    <row r="11" spans="1:6" x14ac:dyDescent="0.2">
      <c r="A11" s="21" t="s">
        <v>646</v>
      </c>
      <c r="B11" s="21" t="s">
        <v>645</v>
      </c>
      <c r="C11" s="21" t="s">
        <v>188</v>
      </c>
      <c r="D11" s="24">
        <v>488797</v>
      </c>
      <c r="E11" s="22">
        <v>12093.082179999999</v>
      </c>
      <c r="F11" s="23">
        <v>3.2910000416843301</v>
      </c>
    </row>
    <row r="12" spans="1:6" x14ac:dyDescent="0.2">
      <c r="A12" s="21" t="s">
        <v>122</v>
      </c>
      <c r="B12" s="21" t="s">
        <v>121</v>
      </c>
      <c r="C12" s="21" t="s">
        <v>109</v>
      </c>
      <c r="D12" s="24">
        <v>669715</v>
      </c>
      <c r="E12" s="22">
        <v>11741.77824</v>
      </c>
      <c r="F12" s="23">
        <v>3.1953965169604301</v>
      </c>
    </row>
    <row r="13" spans="1:6" x14ac:dyDescent="0.2">
      <c r="A13" s="21" t="s">
        <v>729</v>
      </c>
      <c r="B13" s="21" t="s">
        <v>728</v>
      </c>
      <c r="C13" s="21" t="s">
        <v>191</v>
      </c>
      <c r="D13" s="24">
        <v>800542</v>
      </c>
      <c r="E13" s="22">
        <v>11652.689350000001</v>
      </c>
      <c r="F13" s="23">
        <v>3.1711519499973</v>
      </c>
    </row>
    <row r="14" spans="1:6" x14ac:dyDescent="0.2">
      <c r="A14" s="21" t="s">
        <v>459</v>
      </c>
      <c r="B14" s="21" t="s">
        <v>458</v>
      </c>
      <c r="C14" s="21" t="s">
        <v>109</v>
      </c>
      <c r="D14" s="24">
        <v>178102</v>
      </c>
      <c r="E14" s="22">
        <v>11298.879929999999</v>
      </c>
      <c r="F14" s="23">
        <v>3.0748665862962201</v>
      </c>
    </row>
    <row r="15" spans="1:6" x14ac:dyDescent="0.2">
      <c r="A15" s="21" t="s">
        <v>696</v>
      </c>
      <c r="B15" s="21" t="s">
        <v>695</v>
      </c>
      <c r="C15" s="21" t="s">
        <v>362</v>
      </c>
      <c r="D15" s="24">
        <v>725000</v>
      </c>
      <c r="E15" s="22">
        <v>10738.7</v>
      </c>
      <c r="F15" s="23">
        <v>2.9224197455702399</v>
      </c>
    </row>
    <row r="16" spans="1:6" x14ac:dyDescent="0.2">
      <c r="A16" s="21" t="s">
        <v>644</v>
      </c>
      <c r="B16" s="21" t="s">
        <v>643</v>
      </c>
      <c r="C16" s="21" t="s">
        <v>162</v>
      </c>
      <c r="D16" s="24">
        <v>998154</v>
      </c>
      <c r="E16" s="22">
        <v>10728.65827</v>
      </c>
      <c r="F16" s="23">
        <v>2.91968699858674</v>
      </c>
    </row>
    <row r="17" spans="1:6" x14ac:dyDescent="0.2">
      <c r="A17" s="21" t="s">
        <v>111</v>
      </c>
      <c r="B17" s="21" t="s">
        <v>110</v>
      </c>
      <c r="C17" s="21" t="s">
        <v>112</v>
      </c>
      <c r="D17" s="24">
        <v>287069</v>
      </c>
      <c r="E17" s="22">
        <v>10634.90171</v>
      </c>
      <c r="F17" s="23">
        <v>2.89417217628788</v>
      </c>
    </row>
    <row r="18" spans="1:6" x14ac:dyDescent="0.2">
      <c r="A18" s="21" t="s">
        <v>731</v>
      </c>
      <c r="B18" s="21" t="s">
        <v>730</v>
      </c>
      <c r="C18" s="21" t="s">
        <v>130</v>
      </c>
      <c r="D18" s="24">
        <v>7885410</v>
      </c>
      <c r="E18" s="22">
        <v>9299.264013</v>
      </c>
      <c r="F18" s="23">
        <v>2.5306929861959002</v>
      </c>
    </row>
    <row r="19" spans="1:6" x14ac:dyDescent="0.2">
      <c r="A19" s="21" t="s">
        <v>103</v>
      </c>
      <c r="B19" s="21" t="s">
        <v>102</v>
      </c>
      <c r="C19" s="21" t="s">
        <v>104</v>
      </c>
      <c r="D19" s="24">
        <v>565671</v>
      </c>
      <c r="E19" s="22">
        <v>9259.4685989999998</v>
      </c>
      <c r="F19" s="23">
        <v>2.5198630995562898</v>
      </c>
    </row>
    <row r="20" spans="1:6" x14ac:dyDescent="0.2">
      <c r="A20" s="21" t="s">
        <v>733</v>
      </c>
      <c r="B20" s="21" t="s">
        <v>732</v>
      </c>
      <c r="C20" s="21" t="s">
        <v>254</v>
      </c>
      <c r="D20" s="24">
        <v>1880778</v>
      </c>
      <c r="E20" s="22">
        <v>7886.1021540000002</v>
      </c>
      <c r="F20" s="23">
        <v>2.1461164433715001</v>
      </c>
    </row>
    <row r="21" spans="1:6" x14ac:dyDescent="0.2">
      <c r="A21" s="21" t="s">
        <v>477</v>
      </c>
      <c r="B21" s="21" t="s">
        <v>476</v>
      </c>
      <c r="C21" s="21" t="s">
        <v>109</v>
      </c>
      <c r="D21" s="24">
        <v>147126</v>
      </c>
      <c r="E21" s="22">
        <v>7607.6647709999997</v>
      </c>
      <c r="F21" s="23">
        <v>2.0703427551239399</v>
      </c>
    </row>
    <row r="22" spans="1:6" x14ac:dyDescent="0.2">
      <c r="A22" s="21" t="s">
        <v>129</v>
      </c>
      <c r="B22" s="21" t="s">
        <v>128</v>
      </c>
      <c r="C22" s="21" t="s">
        <v>130</v>
      </c>
      <c r="D22" s="24">
        <v>680082</v>
      </c>
      <c r="E22" s="22">
        <v>7558.0913069999997</v>
      </c>
      <c r="F22" s="23">
        <v>2.05685187912872</v>
      </c>
    </row>
    <row r="23" spans="1:6" x14ac:dyDescent="0.2">
      <c r="A23" s="21" t="s">
        <v>735</v>
      </c>
      <c r="B23" s="21" t="s">
        <v>734</v>
      </c>
      <c r="C23" s="21" t="s">
        <v>151</v>
      </c>
      <c r="D23" s="24">
        <v>301557</v>
      </c>
      <c r="E23" s="22">
        <v>7501.9842680000002</v>
      </c>
      <c r="F23" s="23">
        <v>2.0415829621612001</v>
      </c>
    </row>
    <row r="24" spans="1:6" x14ac:dyDescent="0.2">
      <c r="A24" s="21" t="s">
        <v>497</v>
      </c>
      <c r="B24" s="21" t="s">
        <v>496</v>
      </c>
      <c r="C24" s="21" t="s">
        <v>139</v>
      </c>
      <c r="D24" s="24">
        <v>1214592</v>
      </c>
      <c r="E24" s="22">
        <v>7472.1699840000001</v>
      </c>
      <c r="F24" s="23">
        <v>2.0334693308779301</v>
      </c>
    </row>
    <row r="25" spans="1:6" x14ac:dyDescent="0.2">
      <c r="A25" s="21" t="s">
        <v>106</v>
      </c>
      <c r="B25" s="21" t="s">
        <v>105</v>
      </c>
      <c r="C25" s="21" t="s">
        <v>104</v>
      </c>
      <c r="D25" s="24">
        <v>604825</v>
      </c>
      <c r="E25" s="22">
        <v>7434.5088999999998</v>
      </c>
      <c r="F25" s="23">
        <v>2.0232202788026199</v>
      </c>
    </row>
    <row r="26" spans="1:6" x14ac:dyDescent="0.2">
      <c r="A26" s="21" t="s">
        <v>117</v>
      </c>
      <c r="B26" s="21" t="s">
        <v>116</v>
      </c>
      <c r="C26" s="21" t="s">
        <v>118</v>
      </c>
      <c r="D26" s="24">
        <v>239522</v>
      </c>
      <c r="E26" s="22">
        <v>7231.7679850000004</v>
      </c>
      <c r="F26" s="23">
        <v>1.9680465563566101</v>
      </c>
    </row>
    <row r="27" spans="1:6" x14ac:dyDescent="0.2">
      <c r="A27" s="21" t="s">
        <v>499</v>
      </c>
      <c r="B27" s="21" t="s">
        <v>498</v>
      </c>
      <c r="C27" s="21" t="s">
        <v>221</v>
      </c>
      <c r="D27" s="24">
        <v>245000</v>
      </c>
      <c r="E27" s="22">
        <v>7132.0725000000002</v>
      </c>
      <c r="F27" s="23">
        <v>1.9409155205787001</v>
      </c>
    </row>
    <row r="28" spans="1:6" x14ac:dyDescent="0.2">
      <c r="A28" s="21" t="s">
        <v>141</v>
      </c>
      <c r="B28" s="21" t="s">
        <v>140</v>
      </c>
      <c r="C28" s="21" t="s">
        <v>142</v>
      </c>
      <c r="D28" s="24">
        <v>100000</v>
      </c>
      <c r="E28" s="22">
        <v>6927.5</v>
      </c>
      <c r="F28" s="23">
        <v>1.88524335230874</v>
      </c>
    </row>
    <row r="29" spans="1:6" x14ac:dyDescent="0.2">
      <c r="A29" s="21" t="s">
        <v>737</v>
      </c>
      <c r="B29" s="21" t="s">
        <v>736</v>
      </c>
      <c r="C29" s="21" t="s">
        <v>300</v>
      </c>
      <c r="D29" s="24">
        <v>2100798</v>
      </c>
      <c r="E29" s="22">
        <v>6819.1903080000002</v>
      </c>
      <c r="F29" s="23">
        <v>1.8557680543176001</v>
      </c>
    </row>
    <row r="30" spans="1:6" x14ac:dyDescent="0.2">
      <c r="A30" s="21" t="s">
        <v>251</v>
      </c>
      <c r="B30" s="21" t="s">
        <v>250</v>
      </c>
      <c r="C30" s="21" t="s">
        <v>133</v>
      </c>
      <c r="D30" s="24">
        <v>1547238</v>
      </c>
      <c r="E30" s="22">
        <v>6725.0699670000004</v>
      </c>
      <c r="F30" s="23">
        <v>1.83015423299861</v>
      </c>
    </row>
    <row r="31" spans="1:6" x14ac:dyDescent="0.2">
      <c r="A31" s="21" t="s">
        <v>328</v>
      </c>
      <c r="B31" s="21" t="s">
        <v>327</v>
      </c>
      <c r="C31" s="21" t="s">
        <v>329</v>
      </c>
      <c r="D31" s="24">
        <v>619657</v>
      </c>
      <c r="E31" s="22">
        <v>6648.9196099999999</v>
      </c>
      <c r="F31" s="23">
        <v>1.8094307462703301</v>
      </c>
    </row>
    <row r="32" spans="1:6" x14ac:dyDescent="0.2">
      <c r="A32" s="21" t="s">
        <v>640</v>
      </c>
      <c r="B32" s="21" t="s">
        <v>639</v>
      </c>
      <c r="C32" s="21" t="s">
        <v>142</v>
      </c>
      <c r="D32" s="24">
        <v>744376</v>
      </c>
      <c r="E32" s="22">
        <v>6419.8708120000001</v>
      </c>
      <c r="F32" s="23">
        <v>1.74709762122034</v>
      </c>
    </row>
    <row r="33" spans="1:6" x14ac:dyDescent="0.2">
      <c r="A33" s="21" t="s">
        <v>495</v>
      </c>
      <c r="B33" s="21" t="s">
        <v>494</v>
      </c>
      <c r="C33" s="21" t="s">
        <v>205</v>
      </c>
      <c r="D33" s="24">
        <v>503507</v>
      </c>
      <c r="E33" s="22">
        <v>6064.9935690000002</v>
      </c>
      <c r="F33" s="23">
        <v>1.6505216611696101</v>
      </c>
    </row>
    <row r="34" spans="1:6" x14ac:dyDescent="0.2">
      <c r="A34" s="21" t="s">
        <v>253</v>
      </c>
      <c r="B34" s="21" t="s">
        <v>252</v>
      </c>
      <c r="C34" s="21" t="s">
        <v>254</v>
      </c>
      <c r="D34" s="24">
        <v>123025</v>
      </c>
      <c r="E34" s="22">
        <v>5942.1075000000001</v>
      </c>
      <c r="F34" s="23">
        <v>1.6170795616136999</v>
      </c>
    </row>
    <row r="35" spans="1:6" x14ac:dyDescent="0.2">
      <c r="A35" s="21" t="s">
        <v>669</v>
      </c>
      <c r="B35" s="21" t="s">
        <v>668</v>
      </c>
      <c r="C35" s="21" t="s">
        <v>188</v>
      </c>
      <c r="D35" s="24">
        <v>8312275</v>
      </c>
      <c r="E35" s="22">
        <v>5854.3352830000003</v>
      </c>
      <c r="F35" s="23">
        <v>1.59319331280581</v>
      </c>
    </row>
    <row r="36" spans="1:6" x14ac:dyDescent="0.2">
      <c r="A36" s="21" t="s">
        <v>153</v>
      </c>
      <c r="B36" s="21" t="s">
        <v>152</v>
      </c>
      <c r="C36" s="21" t="s">
        <v>154</v>
      </c>
      <c r="D36" s="24">
        <v>882671</v>
      </c>
      <c r="E36" s="22">
        <v>5740.009513</v>
      </c>
      <c r="F36" s="23">
        <v>1.5620808049905699</v>
      </c>
    </row>
    <row r="37" spans="1:6" x14ac:dyDescent="0.2">
      <c r="A37" s="21" t="s">
        <v>108</v>
      </c>
      <c r="B37" s="21" t="s">
        <v>107</v>
      </c>
      <c r="C37" s="21" t="s">
        <v>109</v>
      </c>
      <c r="D37" s="24">
        <v>289557</v>
      </c>
      <c r="E37" s="22">
        <v>5628.1194089999999</v>
      </c>
      <c r="F37" s="23">
        <v>1.5316311370360201</v>
      </c>
    </row>
    <row r="38" spans="1:6" x14ac:dyDescent="0.2">
      <c r="A38" s="21" t="s">
        <v>654</v>
      </c>
      <c r="B38" s="21" t="s">
        <v>653</v>
      </c>
      <c r="C38" s="21" t="s">
        <v>165</v>
      </c>
      <c r="D38" s="24">
        <v>13136</v>
      </c>
      <c r="E38" s="22">
        <v>5585.4994479999996</v>
      </c>
      <c r="F38" s="23">
        <v>1.52003258082513</v>
      </c>
    </row>
    <row r="39" spans="1:6" x14ac:dyDescent="0.2">
      <c r="A39" s="21" t="s">
        <v>739</v>
      </c>
      <c r="B39" s="21" t="s">
        <v>738</v>
      </c>
      <c r="C39" s="21" t="s">
        <v>661</v>
      </c>
      <c r="D39" s="24">
        <v>2161832</v>
      </c>
      <c r="E39" s="22">
        <v>5544.0181640000001</v>
      </c>
      <c r="F39" s="23">
        <v>1.5087439031050001</v>
      </c>
    </row>
    <row r="40" spans="1:6" x14ac:dyDescent="0.2">
      <c r="A40" s="21" t="s">
        <v>584</v>
      </c>
      <c r="B40" s="21" t="s">
        <v>583</v>
      </c>
      <c r="C40" s="21" t="s">
        <v>191</v>
      </c>
      <c r="D40" s="24">
        <v>752270</v>
      </c>
      <c r="E40" s="22">
        <v>5530.3129049999998</v>
      </c>
      <c r="F40" s="23">
        <v>1.50501416677567</v>
      </c>
    </row>
    <row r="41" spans="1:6" x14ac:dyDescent="0.2">
      <c r="A41" s="21" t="s">
        <v>190</v>
      </c>
      <c r="B41" s="21" t="s">
        <v>189</v>
      </c>
      <c r="C41" s="21" t="s">
        <v>191</v>
      </c>
      <c r="D41" s="24">
        <v>749295</v>
      </c>
      <c r="E41" s="22">
        <v>5418.9014399999996</v>
      </c>
      <c r="F41" s="23">
        <v>1.4746947551896401</v>
      </c>
    </row>
    <row r="42" spans="1:6" x14ac:dyDescent="0.2">
      <c r="A42" s="21" t="s">
        <v>652</v>
      </c>
      <c r="B42" s="21" t="s">
        <v>651</v>
      </c>
      <c r="C42" s="21" t="s">
        <v>382</v>
      </c>
      <c r="D42" s="24">
        <v>119305</v>
      </c>
      <c r="E42" s="22">
        <v>5363.2966230000002</v>
      </c>
      <c r="F42" s="23">
        <v>1.45956251244614</v>
      </c>
    </row>
    <row r="43" spans="1:6" x14ac:dyDescent="0.2">
      <c r="A43" s="21" t="s">
        <v>624</v>
      </c>
      <c r="B43" s="21" t="s">
        <v>623</v>
      </c>
      <c r="C43" s="21" t="s">
        <v>159</v>
      </c>
      <c r="D43" s="24">
        <v>126823</v>
      </c>
      <c r="E43" s="22">
        <v>4749.1408810000003</v>
      </c>
      <c r="F43" s="23">
        <v>1.29242674486942</v>
      </c>
    </row>
    <row r="44" spans="1:6" x14ac:dyDescent="0.2">
      <c r="A44" s="21" t="s">
        <v>642</v>
      </c>
      <c r="B44" s="21" t="s">
        <v>641</v>
      </c>
      <c r="C44" s="21" t="s">
        <v>151</v>
      </c>
      <c r="D44" s="24">
        <v>70153</v>
      </c>
      <c r="E44" s="22">
        <v>4328.6856360000002</v>
      </c>
      <c r="F44" s="23">
        <v>1.1780044488637</v>
      </c>
    </row>
    <row r="45" spans="1:6" x14ac:dyDescent="0.2">
      <c r="A45" s="21" t="s">
        <v>150</v>
      </c>
      <c r="B45" s="21" t="s">
        <v>149</v>
      </c>
      <c r="C45" s="21" t="s">
        <v>151</v>
      </c>
      <c r="D45" s="24">
        <v>235539</v>
      </c>
      <c r="E45" s="22">
        <v>4290.6961940000001</v>
      </c>
      <c r="F45" s="23">
        <v>1.1676660377502499</v>
      </c>
    </row>
    <row r="46" spans="1:6" x14ac:dyDescent="0.2">
      <c r="A46" s="21" t="s">
        <v>304</v>
      </c>
      <c r="B46" s="21" t="s">
        <v>303</v>
      </c>
      <c r="C46" s="21" t="s">
        <v>305</v>
      </c>
      <c r="D46" s="24">
        <v>547321</v>
      </c>
      <c r="E46" s="22">
        <v>3838.6358340000002</v>
      </c>
      <c r="F46" s="23">
        <v>1.0446427553926501</v>
      </c>
    </row>
    <row r="47" spans="1:6" x14ac:dyDescent="0.2">
      <c r="A47" s="21" t="s">
        <v>373</v>
      </c>
      <c r="B47" s="21" t="s">
        <v>372</v>
      </c>
      <c r="C47" s="21" t="s">
        <v>191</v>
      </c>
      <c r="D47" s="24">
        <v>1220391</v>
      </c>
      <c r="E47" s="22">
        <v>3836.299109</v>
      </c>
      <c r="F47" s="23">
        <v>1.0440068412429</v>
      </c>
    </row>
    <row r="48" spans="1:6" x14ac:dyDescent="0.2">
      <c r="A48" s="21" t="s">
        <v>741</v>
      </c>
      <c r="B48" s="21" t="s">
        <v>740</v>
      </c>
      <c r="C48" s="21" t="s">
        <v>145</v>
      </c>
      <c r="D48" s="24">
        <v>316499</v>
      </c>
      <c r="E48" s="22">
        <v>3798.4627489999998</v>
      </c>
      <c r="F48" s="23">
        <v>1.03371008972134</v>
      </c>
    </row>
    <row r="49" spans="1:9" x14ac:dyDescent="0.2">
      <c r="A49" s="21" t="s">
        <v>220</v>
      </c>
      <c r="B49" s="21" t="s">
        <v>219</v>
      </c>
      <c r="C49" s="21" t="s">
        <v>221</v>
      </c>
      <c r="D49" s="24">
        <v>145091</v>
      </c>
      <c r="E49" s="22">
        <v>3721.0037860000002</v>
      </c>
      <c r="F49" s="23">
        <v>1.0126304801836401</v>
      </c>
    </row>
    <row r="50" spans="1:9" x14ac:dyDescent="0.2">
      <c r="A50" s="21" t="s">
        <v>200</v>
      </c>
      <c r="B50" s="21" t="s">
        <v>199</v>
      </c>
      <c r="C50" s="21" t="s">
        <v>196</v>
      </c>
      <c r="D50" s="24">
        <v>193246</v>
      </c>
      <c r="E50" s="22">
        <v>3654.378483</v>
      </c>
      <c r="F50" s="23">
        <v>0.99449913271682899</v>
      </c>
    </row>
    <row r="51" spans="1:9" x14ac:dyDescent="0.2">
      <c r="A51" s="21" t="s">
        <v>256</v>
      </c>
      <c r="B51" s="21" t="s">
        <v>255</v>
      </c>
      <c r="C51" s="21" t="s">
        <v>104</v>
      </c>
      <c r="D51" s="24">
        <v>202964</v>
      </c>
      <c r="E51" s="22">
        <v>3614.382912</v>
      </c>
      <c r="F51" s="23">
        <v>0.98361477553898102</v>
      </c>
    </row>
    <row r="52" spans="1:9" x14ac:dyDescent="0.2">
      <c r="A52" s="21" t="s">
        <v>607</v>
      </c>
      <c r="B52" s="21" t="s">
        <v>606</v>
      </c>
      <c r="C52" s="21" t="s">
        <v>154</v>
      </c>
      <c r="D52" s="24">
        <v>2032598</v>
      </c>
      <c r="E52" s="22">
        <v>3575.543142</v>
      </c>
      <c r="F52" s="23">
        <v>0.97304495696118198</v>
      </c>
    </row>
    <row r="53" spans="1:9" x14ac:dyDescent="0.2">
      <c r="A53" s="21" t="s">
        <v>359</v>
      </c>
      <c r="B53" s="21" t="s">
        <v>358</v>
      </c>
      <c r="C53" s="21" t="s">
        <v>196</v>
      </c>
      <c r="D53" s="24">
        <v>131116</v>
      </c>
      <c r="E53" s="22">
        <v>3538.6241660000001</v>
      </c>
      <c r="F53" s="23">
        <v>0.96299786146092303</v>
      </c>
    </row>
    <row r="54" spans="1:9" x14ac:dyDescent="0.2">
      <c r="A54" s="21" t="s">
        <v>743</v>
      </c>
      <c r="B54" s="21" t="s">
        <v>742</v>
      </c>
      <c r="C54" s="21" t="s">
        <v>205</v>
      </c>
      <c r="D54" s="24">
        <v>117422</v>
      </c>
      <c r="E54" s="22">
        <v>3416.0995349999998</v>
      </c>
      <c r="F54" s="23">
        <v>0.92965412330331498</v>
      </c>
    </row>
    <row r="55" spans="1:9" x14ac:dyDescent="0.2">
      <c r="A55" s="21" t="s">
        <v>745</v>
      </c>
      <c r="B55" s="21" t="s">
        <v>744</v>
      </c>
      <c r="C55" s="21" t="s">
        <v>104</v>
      </c>
      <c r="D55" s="24">
        <v>285611</v>
      </c>
      <c r="E55" s="22">
        <v>1967.0029569999999</v>
      </c>
      <c r="F55" s="23">
        <v>0.53529833975544905</v>
      </c>
    </row>
    <row r="56" spans="1:9" x14ac:dyDescent="0.2">
      <c r="A56" s="21" t="s">
        <v>679</v>
      </c>
      <c r="B56" s="21" t="s">
        <v>678</v>
      </c>
      <c r="C56" s="21" t="s">
        <v>159</v>
      </c>
      <c r="D56" s="24">
        <v>29454</v>
      </c>
      <c r="E56" s="22">
        <v>1132.9039290000001</v>
      </c>
      <c r="F56" s="23">
        <v>0.30830741262384698</v>
      </c>
    </row>
    <row r="57" spans="1:9" ht="10.5" x14ac:dyDescent="0.25">
      <c r="A57" s="20" t="s">
        <v>29</v>
      </c>
      <c r="B57" s="20"/>
      <c r="C57" s="20"/>
      <c r="D57" s="20"/>
      <c r="E57" s="25">
        <f>SUM(E7:E56)</f>
        <v>352862.38921500009</v>
      </c>
      <c r="F57" s="26">
        <f>SUM(F7:F56)</f>
        <v>96.027639631520174</v>
      </c>
      <c r="G57" s="14"/>
      <c r="H57" s="14"/>
      <c r="I57" s="14"/>
    </row>
    <row r="58" spans="1:9" x14ac:dyDescent="0.2">
      <c r="A58" s="21"/>
      <c r="B58" s="21"/>
      <c r="C58" s="21"/>
      <c r="D58" s="21"/>
      <c r="E58" s="22"/>
      <c r="F58" s="23"/>
    </row>
    <row r="59" spans="1:9" ht="10.5" x14ac:dyDescent="0.25">
      <c r="A59" s="20" t="s">
        <v>416</v>
      </c>
      <c r="B59" s="21"/>
      <c r="C59" s="21"/>
      <c r="D59" s="21"/>
      <c r="E59" s="22"/>
      <c r="F59" s="23"/>
    </row>
    <row r="60" spans="1:9" x14ac:dyDescent="0.2">
      <c r="A60" s="21" t="s">
        <v>747</v>
      </c>
      <c r="B60" s="21" t="s">
        <v>746</v>
      </c>
      <c r="C60" s="21" t="s">
        <v>224</v>
      </c>
      <c r="D60" s="24">
        <v>598442</v>
      </c>
      <c r="E60" s="22">
        <v>5862.6095249999998</v>
      </c>
      <c r="F60" s="23">
        <v>1.5954450572628101</v>
      </c>
    </row>
    <row r="61" spans="1:9" ht="10.5" x14ac:dyDescent="0.25">
      <c r="A61" s="20" t="s">
        <v>29</v>
      </c>
      <c r="B61" s="20"/>
      <c r="C61" s="20"/>
      <c r="D61" s="20"/>
      <c r="E61" s="25">
        <f>SUM(E59:E60)</f>
        <v>5862.6095249999998</v>
      </c>
      <c r="F61" s="26">
        <f>SUM(F59:F60)</f>
        <v>1.5954450572628101</v>
      </c>
      <c r="G61" s="14"/>
      <c r="H61" s="14"/>
      <c r="I61" s="14"/>
    </row>
    <row r="62" spans="1:9" x14ac:dyDescent="0.2">
      <c r="A62" s="21"/>
      <c r="B62" s="21"/>
      <c r="C62" s="21"/>
      <c r="D62" s="21"/>
      <c r="E62" s="22"/>
      <c r="F62" s="23"/>
    </row>
    <row r="63" spans="1:9" ht="10.5" x14ac:dyDescent="0.25">
      <c r="A63" s="20" t="s">
        <v>33</v>
      </c>
      <c r="B63" s="20"/>
      <c r="C63" s="20"/>
      <c r="D63" s="20"/>
      <c r="E63" s="25">
        <f>E57+E61</f>
        <v>358724.99874000007</v>
      </c>
      <c r="F63" s="26">
        <f>F57+F61</f>
        <v>97.623084688782981</v>
      </c>
      <c r="G63" s="14"/>
      <c r="H63" s="14"/>
      <c r="I63" s="14"/>
    </row>
    <row r="64" spans="1:9" ht="10.5" x14ac:dyDescent="0.25">
      <c r="A64" s="20"/>
      <c r="B64" s="20"/>
      <c r="C64" s="20"/>
      <c r="D64" s="20"/>
      <c r="E64" s="25"/>
      <c r="F64" s="26"/>
      <c r="G64" s="14"/>
      <c r="H64" s="14"/>
      <c r="I64" s="14"/>
    </row>
    <row r="65" spans="1:9" ht="10.5" x14ac:dyDescent="0.25">
      <c r="A65" s="20" t="s">
        <v>35</v>
      </c>
      <c r="B65" s="20"/>
      <c r="C65" s="20"/>
      <c r="D65" s="20"/>
      <c r="E65" s="25">
        <f>E67-(E57+E61)</f>
        <v>8734.1938101999112</v>
      </c>
      <c r="F65" s="26">
        <f>F67-(F57+F61)</f>
        <v>2.3769153112170187</v>
      </c>
      <c r="G65" s="14"/>
      <c r="H65" s="14"/>
      <c r="I65" s="14"/>
    </row>
    <row r="66" spans="1:9" ht="10.5" x14ac:dyDescent="0.25">
      <c r="A66" s="20"/>
      <c r="B66" s="20"/>
      <c r="C66" s="20"/>
      <c r="D66" s="20"/>
      <c r="E66" s="25"/>
      <c r="F66" s="26"/>
      <c r="G66" s="14"/>
      <c r="H66" s="14"/>
      <c r="I66" s="14"/>
    </row>
    <row r="67" spans="1:9" ht="10.5" x14ac:dyDescent="0.25">
      <c r="A67" s="27" t="s">
        <v>34</v>
      </c>
      <c r="B67" s="27"/>
      <c r="C67" s="27"/>
      <c r="D67" s="27"/>
      <c r="E67" s="28">
        <v>367459.19255019998</v>
      </c>
      <c r="F67" s="29">
        <v>100</v>
      </c>
      <c r="G67" s="14"/>
      <c r="H67" s="14"/>
      <c r="I67" s="14"/>
    </row>
    <row r="69" spans="1:9" ht="10.5" x14ac:dyDescent="0.25">
      <c r="A69" s="14" t="s">
        <v>38</v>
      </c>
    </row>
    <row r="70" spans="1:9" ht="10.5" x14ac:dyDescent="0.25">
      <c r="A70" s="14" t="s">
        <v>39</v>
      </c>
    </row>
    <row r="71" spans="1:9" ht="10.5" x14ac:dyDescent="0.25">
      <c r="A71" s="14" t="s">
        <v>40</v>
      </c>
      <c r="B71" s="14"/>
      <c r="C71" s="30" t="s">
        <v>42</v>
      </c>
      <c r="D71" s="14" t="s">
        <v>41</v>
      </c>
    </row>
    <row r="72" spans="1:9" x14ac:dyDescent="0.2">
      <c r="A72" s="7" t="s">
        <v>43</v>
      </c>
      <c r="C72" s="31">
        <v>156.59030000000001</v>
      </c>
      <c r="D72" s="31">
        <v>189.3502</v>
      </c>
    </row>
    <row r="73" spans="1:9" x14ac:dyDescent="0.2">
      <c r="A73" s="7" t="s">
        <v>44</v>
      </c>
      <c r="C73" s="31">
        <v>21.1904</v>
      </c>
      <c r="D73" s="31">
        <v>23.4496</v>
      </c>
    </row>
    <row r="74" spans="1:9" x14ac:dyDescent="0.2">
      <c r="A74" s="7" t="s">
        <v>45</v>
      </c>
      <c r="C74" s="31">
        <v>170.34</v>
      </c>
      <c r="D74" s="31">
        <v>206.70760000000001</v>
      </c>
    </row>
    <row r="75" spans="1:9" x14ac:dyDescent="0.2">
      <c r="A75" s="7" t="s">
        <v>46</v>
      </c>
      <c r="C75" s="31">
        <v>23.967099999999999</v>
      </c>
      <c r="D75" s="31">
        <v>26.587700000000002</v>
      </c>
    </row>
    <row r="77" spans="1:9" ht="10.5" x14ac:dyDescent="0.25">
      <c r="A77" s="14" t="s">
        <v>48</v>
      </c>
    </row>
    <row r="78" spans="1:9" ht="10.5" x14ac:dyDescent="0.25">
      <c r="A78" s="82" t="s">
        <v>55</v>
      </c>
      <c r="B78" s="83"/>
      <c r="C78" s="33" t="s">
        <v>56</v>
      </c>
    </row>
    <row r="79" spans="1:9" x14ac:dyDescent="0.2">
      <c r="A79" s="78" t="s">
        <v>44</v>
      </c>
      <c r="B79" s="79"/>
      <c r="C79" s="34">
        <v>1.75</v>
      </c>
    </row>
    <row r="80" spans="1:9" x14ac:dyDescent="0.2">
      <c r="A80" s="78" t="s">
        <v>46</v>
      </c>
      <c r="B80" s="79"/>
      <c r="C80" s="34">
        <v>2</v>
      </c>
    </row>
    <row r="81" spans="1:4" x14ac:dyDescent="0.2">
      <c r="A81" s="7" t="s">
        <v>57</v>
      </c>
    </row>
    <row r="82" spans="1:4" x14ac:dyDescent="0.2">
      <c r="A82" s="7" t="s">
        <v>47</v>
      </c>
    </row>
    <row r="84" spans="1:4" ht="10.5" x14ac:dyDescent="0.25">
      <c r="A84" s="14" t="s">
        <v>347</v>
      </c>
      <c r="D84" s="51">
        <v>0.50864022990556979</v>
      </c>
    </row>
    <row r="86" spans="1:4" ht="10.5" x14ac:dyDescent="0.25">
      <c r="A86" s="84" t="s">
        <v>51</v>
      </c>
      <c r="B86" s="84"/>
      <c r="C86" s="84"/>
      <c r="D86" s="30" t="s">
        <v>49</v>
      </c>
    </row>
    <row r="88" spans="1:4" ht="10.5" x14ac:dyDescent="0.25">
      <c r="A88" s="14" t="s">
        <v>856</v>
      </c>
    </row>
    <row r="89" spans="1:4" x14ac:dyDescent="0.2">
      <c r="A89" s="60"/>
    </row>
    <row r="90" spans="1:4" ht="10.5" x14ac:dyDescent="0.25">
      <c r="A90" s="61" t="s">
        <v>868</v>
      </c>
    </row>
    <row r="91" spans="1:4" x14ac:dyDescent="0.2">
      <c r="A91" s="62"/>
    </row>
    <row r="92" spans="1:4" x14ac:dyDescent="0.2">
      <c r="A92" s="63"/>
    </row>
    <row r="93" spans="1:4" x14ac:dyDescent="0.2">
      <c r="A93" s="63"/>
    </row>
    <row r="94" spans="1:4" x14ac:dyDescent="0.2">
      <c r="A94" s="63"/>
    </row>
    <row r="95" spans="1:4" x14ac:dyDescent="0.2">
      <c r="A95" s="63"/>
    </row>
    <row r="96" spans="1:4" x14ac:dyDescent="0.2">
      <c r="A96" s="63"/>
    </row>
    <row r="97" spans="1:1" x14ac:dyDescent="0.2">
      <c r="A97" s="63"/>
    </row>
    <row r="98" spans="1:1" x14ac:dyDescent="0.2">
      <c r="A98" s="63"/>
    </row>
    <row r="99" spans="1:1" x14ac:dyDescent="0.2">
      <c r="A99" s="63"/>
    </row>
    <row r="100" spans="1:1" x14ac:dyDescent="0.2">
      <c r="A100" s="63"/>
    </row>
    <row r="101" spans="1:1" x14ac:dyDescent="0.2">
      <c r="A101" s="63"/>
    </row>
    <row r="102" spans="1:1" x14ac:dyDescent="0.2">
      <c r="A102" s="63"/>
    </row>
    <row r="103" spans="1:1" x14ac:dyDescent="0.2">
      <c r="A103" s="63"/>
    </row>
    <row r="104" spans="1:1" ht="10.5" x14ac:dyDescent="0.25">
      <c r="A104" s="61" t="s">
        <v>884</v>
      </c>
    </row>
    <row r="105" spans="1:1" x14ac:dyDescent="0.2">
      <c r="A105" s="63"/>
    </row>
    <row r="106" spans="1:1" ht="10.5" x14ac:dyDescent="0.25">
      <c r="A106" s="61" t="s">
        <v>869</v>
      </c>
    </row>
    <row r="107" spans="1:1" x14ac:dyDescent="0.2">
      <c r="A107" s="63"/>
    </row>
    <row r="108" spans="1:1" x14ac:dyDescent="0.2">
      <c r="A108" s="63"/>
    </row>
    <row r="109" spans="1:1" x14ac:dyDescent="0.2">
      <c r="A109" s="63"/>
    </row>
    <row r="110" spans="1:1" x14ac:dyDescent="0.2">
      <c r="A110" s="63"/>
    </row>
    <row r="111" spans="1:1" x14ac:dyDescent="0.2">
      <c r="A111" s="63"/>
    </row>
    <row r="112" spans="1:1" x14ac:dyDescent="0.2">
      <c r="A112" s="63"/>
    </row>
    <row r="113" spans="1:1" x14ac:dyDescent="0.2">
      <c r="A113" s="63"/>
    </row>
    <row r="114" spans="1:1" x14ac:dyDescent="0.2">
      <c r="A114" s="63"/>
    </row>
    <row r="115" spans="1:1" x14ac:dyDescent="0.2">
      <c r="A115" s="63"/>
    </row>
    <row r="116" spans="1:1" x14ac:dyDescent="0.2">
      <c r="A116" s="63"/>
    </row>
    <row r="117" spans="1:1" x14ac:dyDescent="0.2">
      <c r="A117" s="63"/>
    </row>
    <row r="118" spans="1:1" x14ac:dyDescent="0.2">
      <c r="A118" s="63"/>
    </row>
    <row r="120" spans="1:1" x14ac:dyDescent="0.2">
      <c r="A120" s="7" t="s">
        <v>867</v>
      </c>
    </row>
  </sheetData>
  <mergeCells count="5">
    <mergeCell ref="A1:F1"/>
    <mergeCell ref="A78:B78"/>
    <mergeCell ref="A79:B79"/>
    <mergeCell ref="A80:B80"/>
    <mergeCell ref="A86:C86"/>
  </mergeCells>
  <conditionalFormatting sqref="F2:F3">
    <cfRule type="cellIs" dxfId="38" priority="3" stopIfTrue="1" operator="between">
      <formula>0.009</formula>
      <formula>-0.009</formula>
    </cfRule>
  </conditionalFormatting>
  <conditionalFormatting sqref="F5:F120">
    <cfRule type="cellIs" dxfId="37" priority="1" stopIfTrue="1" operator="between">
      <formula>0.009</formula>
      <formula>-0.009</formula>
    </cfRule>
  </conditionalFormatting>
  <conditionalFormatting sqref="F221:F222">
    <cfRule type="cellIs" dxfId="36" priority="2" stopIfTrue="1" operator="between">
      <formula>0.009</formula>
      <formula>-0.009</formula>
    </cfRule>
  </conditionalFormatting>
  <hyperlinks>
    <hyperlink ref="A89"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15"/>
  <sheetViews>
    <sheetView workbookViewId="0">
      <selection sqref="A1:F1"/>
    </sheetView>
  </sheetViews>
  <sheetFormatPr defaultColWidth="9.08984375" defaultRowHeight="10" x14ac:dyDescent="0.2"/>
  <cols>
    <col min="1" max="1" width="38.6328125" style="7" bestFit="1" customWidth="1"/>
    <col min="2" max="2" width="34.08984375" style="7" bestFit="1" customWidth="1"/>
    <col min="3" max="3" width="25.54296875" style="7" bestFit="1" customWidth="1"/>
    <col min="4" max="4" width="15.54296875" style="7" bestFit="1" customWidth="1"/>
    <col min="5" max="5" width="32.90625" style="10" customWidth="1"/>
    <col min="6" max="6" width="13.54296875" style="11" bestFit="1" customWidth="1"/>
    <col min="7" max="16384" width="9.08984375" style="7"/>
  </cols>
  <sheetData>
    <row r="1" spans="1:6" s="1" customFormat="1" ht="14" x14ac:dyDescent="0.25">
      <c r="A1" s="80" t="s">
        <v>20</v>
      </c>
      <c r="B1" s="81"/>
      <c r="C1" s="81"/>
      <c r="D1" s="81"/>
      <c r="E1" s="81"/>
      <c r="F1" s="81"/>
    </row>
    <row r="2" spans="1:6" s="1" customFormat="1" ht="11.5" x14ac:dyDescent="0.25">
      <c r="E2" s="5"/>
      <c r="F2" s="9"/>
    </row>
    <row r="3" spans="1:6" s="1" customFormat="1" ht="11.5" x14ac:dyDescent="0.25">
      <c r="A3" s="8" t="s">
        <v>7</v>
      </c>
      <c r="B3" s="2"/>
      <c r="C3" s="3"/>
      <c r="D3" s="3"/>
      <c r="E3" s="4"/>
      <c r="F3" s="9"/>
    </row>
    <row r="4" spans="1:6" s="1" customFormat="1" ht="26.25" customHeight="1" x14ac:dyDescent="0.25">
      <c r="A4" s="6" t="s">
        <v>2</v>
      </c>
      <c r="B4" s="6" t="s">
        <v>0</v>
      </c>
      <c r="C4" s="13" t="s">
        <v>396</v>
      </c>
      <c r="D4" s="13" t="s">
        <v>1</v>
      </c>
      <c r="E4" s="52" t="s">
        <v>6</v>
      </c>
      <c r="F4" s="12" t="s">
        <v>3</v>
      </c>
    </row>
    <row r="5" spans="1:6" ht="10.5" x14ac:dyDescent="0.25">
      <c r="A5" s="16" t="s">
        <v>101</v>
      </c>
      <c r="B5" s="17"/>
      <c r="C5" s="17"/>
      <c r="D5" s="17"/>
      <c r="E5" s="18"/>
      <c r="F5" s="19"/>
    </row>
    <row r="6" spans="1:6" ht="10.5" x14ac:dyDescent="0.25">
      <c r="A6" s="20" t="s">
        <v>25</v>
      </c>
      <c r="B6" s="21"/>
      <c r="C6" s="21"/>
      <c r="D6" s="21"/>
      <c r="E6" s="22"/>
      <c r="F6" s="23"/>
    </row>
    <row r="7" spans="1:6" x14ac:dyDescent="0.2">
      <c r="A7" s="21" t="s">
        <v>120</v>
      </c>
      <c r="B7" s="21" t="s">
        <v>119</v>
      </c>
      <c r="C7" s="21" t="s">
        <v>104</v>
      </c>
      <c r="D7" s="24">
        <v>4869598</v>
      </c>
      <c r="E7" s="22">
        <v>57229.950499999999</v>
      </c>
      <c r="F7" s="23">
        <v>6.9499402835131603</v>
      </c>
    </row>
    <row r="8" spans="1:6" x14ac:dyDescent="0.2">
      <c r="A8" s="21" t="s">
        <v>103</v>
      </c>
      <c r="B8" s="21" t="s">
        <v>102</v>
      </c>
      <c r="C8" s="21" t="s">
        <v>104</v>
      </c>
      <c r="D8" s="24">
        <v>3244764</v>
      </c>
      <c r="E8" s="22">
        <v>53113.541920000003</v>
      </c>
      <c r="F8" s="23">
        <v>6.4500482940287203</v>
      </c>
    </row>
    <row r="9" spans="1:6" x14ac:dyDescent="0.2">
      <c r="A9" s="21" t="s">
        <v>106</v>
      </c>
      <c r="B9" s="21" t="s">
        <v>105</v>
      </c>
      <c r="C9" s="21" t="s">
        <v>104</v>
      </c>
      <c r="D9" s="24">
        <v>4099826</v>
      </c>
      <c r="E9" s="22">
        <v>50395.06119</v>
      </c>
      <c r="F9" s="23">
        <v>6.1199190772407102</v>
      </c>
    </row>
    <row r="10" spans="1:6" x14ac:dyDescent="0.2">
      <c r="A10" s="21" t="s">
        <v>122</v>
      </c>
      <c r="B10" s="21" t="s">
        <v>121</v>
      </c>
      <c r="C10" s="21" t="s">
        <v>109</v>
      </c>
      <c r="D10" s="24">
        <v>2051948</v>
      </c>
      <c r="E10" s="22">
        <v>35975.778310000002</v>
      </c>
      <c r="F10" s="23">
        <v>4.36885771738363</v>
      </c>
    </row>
    <row r="11" spans="1:6" x14ac:dyDescent="0.2">
      <c r="A11" s="21" t="s">
        <v>111</v>
      </c>
      <c r="B11" s="21" t="s">
        <v>110</v>
      </c>
      <c r="C11" s="21" t="s">
        <v>112</v>
      </c>
      <c r="D11" s="24">
        <v>928294</v>
      </c>
      <c r="E11" s="22">
        <v>34390.043669999999</v>
      </c>
      <c r="F11" s="23">
        <v>4.1762879011036302</v>
      </c>
    </row>
    <row r="12" spans="1:6" x14ac:dyDescent="0.2">
      <c r="A12" s="21" t="s">
        <v>156</v>
      </c>
      <c r="B12" s="21" t="s">
        <v>155</v>
      </c>
      <c r="C12" s="21" t="s">
        <v>104</v>
      </c>
      <c r="D12" s="24">
        <v>2378880</v>
      </c>
      <c r="E12" s="22">
        <v>33904.987200000003</v>
      </c>
      <c r="F12" s="23">
        <v>4.1173831934954803</v>
      </c>
    </row>
    <row r="13" spans="1:6" x14ac:dyDescent="0.2">
      <c r="A13" s="21" t="s">
        <v>108</v>
      </c>
      <c r="B13" s="21" t="s">
        <v>107</v>
      </c>
      <c r="C13" s="21" t="s">
        <v>109</v>
      </c>
      <c r="D13" s="24">
        <v>1728592</v>
      </c>
      <c r="E13" s="22">
        <v>33598.642699999997</v>
      </c>
      <c r="F13" s="23">
        <v>4.0801810648446297</v>
      </c>
    </row>
    <row r="14" spans="1:6" x14ac:dyDescent="0.2">
      <c r="A14" s="21" t="s">
        <v>249</v>
      </c>
      <c r="B14" s="21" t="s">
        <v>248</v>
      </c>
      <c r="C14" s="21" t="s">
        <v>130</v>
      </c>
      <c r="D14" s="24">
        <v>1192497</v>
      </c>
      <c r="E14" s="22">
        <v>33454.310839999998</v>
      </c>
      <c r="F14" s="23">
        <v>4.0626535674548103</v>
      </c>
    </row>
    <row r="15" spans="1:6" x14ac:dyDescent="0.2">
      <c r="A15" s="21" t="s">
        <v>117</v>
      </c>
      <c r="B15" s="21" t="s">
        <v>116</v>
      </c>
      <c r="C15" s="21" t="s">
        <v>118</v>
      </c>
      <c r="D15" s="24">
        <v>1078801</v>
      </c>
      <c r="E15" s="22">
        <v>32571.699189999999</v>
      </c>
      <c r="F15" s="23">
        <v>3.9554702096597798</v>
      </c>
    </row>
    <row r="16" spans="1:6" x14ac:dyDescent="0.2">
      <c r="A16" s="21" t="s">
        <v>696</v>
      </c>
      <c r="B16" s="21" t="s">
        <v>695</v>
      </c>
      <c r="C16" s="21" t="s">
        <v>362</v>
      </c>
      <c r="D16" s="24">
        <v>2000000</v>
      </c>
      <c r="E16" s="22">
        <v>29624</v>
      </c>
      <c r="F16" s="23">
        <v>3.59750496304892</v>
      </c>
    </row>
    <row r="17" spans="1:6" x14ac:dyDescent="0.2">
      <c r="A17" s="21" t="s">
        <v>126</v>
      </c>
      <c r="B17" s="21" t="s">
        <v>125</v>
      </c>
      <c r="C17" s="21" t="s">
        <v>127</v>
      </c>
      <c r="D17" s="24">
        <v>11174360</v>
      </c>
      <c r="E17" s="22">
        <v>27995.124110000001</v>
      </c>
      <c r="F17" s="23">
        <v>3.3996961222959601</v>
      </c>
    </row>
    <row r="18" spans="1:6" x14ac:dyDescent="0.2">
      <c r="A18" s="21" t="s">
        <v>129</v>
      </c>
      <c r="B18" s="21" t="s">
        <v>128</v>
      </c>
      <c r="C18" s="21" t="s">
        <v>130</v>
      </c>
      <c r="D18" s="24">
        <v>2286747</v>
      </c>
      <c r="E18" s="22">
        <v>25413.762780000001</v>
      </c>
      <c r="F18" s="23">
        <v>3.0862185299351199</v>
      </c>
    </row>
    <row r="19" spans="1:6" x14ac:dyDescent="0.2">
      <c r="A19" s="21" t="s">
        <v>141</v>
      </c>
      <c r="B19" s="21" t="s">
        <v>140</v>
      </c>
      <c r="C19" s="21" t="s">
        <v>142</v>
      </c>
      <c r="D19" s="24">
        <v>252757</v>
      </c>
      <c r="E19" s="22">
        <v>17509.741180000001</v>
      </c>
      <c r="F19" s="23">
        <v>2.1263631108814498</v>
      </c>
    </row>
    <row r="20" spans="1:6" x14ac:dyDescent="0.2">
      <c r="A20" s="21" t="s">
        <v>729</v>
      </c>
      <c r="B20" s="21" t="s">
        <v>728</v>
      </c>
      <c r="C20" s="21" t="s">
        <v>191</v>
      </c>
      <c r="D20" s="24">
        <v>1182160</v>
      </c>
      <c r="E20" s="22">
        <v>17207.520960000002</v>
      </c>
      <c r="F20" s="23">
        <v>2.0896618301164001</v>
      </c>
    </row>
    <row r="21" spans="1:6" x14ac:dyDescent="0.2">
      <c r="A21" s="21" t="s">
        <v>741</v>
      </c>
      <c r="B21" s="21" t="s">
        <v>740</v>
      </c>
      <c r="C21" s="21" t="s">
        <v>145</v>
      </c>
      <c r="D21" s="24">
        <v>1409955</v>
      </c>
      <c r="E21" s="22">
        <v>16921.574929999999</v>
      </c>
      <c r="F21" s="23">
        <v>2.0549368685281899</v>
      </c>
    </row>
    <row r="22" spans="1:6" x14ac:dyDescent="0.2">
      <c r="A22" s="21" t="s">
        <v>735</v>
      </c>
      <c r="B22" s="21" t="s">
        <v>734</v>
      </c>
      <c r="C22" s="21" t="s">
        <v>151</v>
      </c>
      <c r="D22" s="24">
        <v>677203</v>
      </c>
      <c r="E22" s="22">
        <v>16847.117630000001</v>
      </c>
      <c r="F22" s="23">
        <v>2.0458948584591501</v>
      </c>
    </row>
    <row r="23" spans="1:6" x14ac:dyDescent="0.2">
      <c r="A23" s="21" t="s">
        <v>251</v>
      </c>
      <c r="B23" s="21" t="s">
        <v>250</v>
      </c>
      <c r="C23" s="21" t="s">
        <v>133</v>
      </c>
      <c r="D23" s="24">
        <v>3831380</v>
      </c>
      <c r="E23" s="22">
        <v>16653.09317</v>
      </c>
      <c r="F23" s="23">
        <v>2.0223327480823299</v>
      </c>
    </row>
    <row r="24" spans="1:6" x14ac:dyDescent="0.2">
      <c r="A24" s="21" t="s">
        <v>256</v>
      </c>
      <c r="B24" s="21" t="s">
        <v>255</v>
      </c>
      <c r="C24" s="21" t="s">
        <v>104</v>
      </c>
      <c r="D24" s="24">
        <v>918144</v>
      </c>
      <c r="E24" s="22">
        <v>16350.308349999999</v>
      </c>
      <c r="F24" s="23">
        <v>1.9855629029336099</v>
      </c>
    </row>
    <row r="25" spans="1:6" x14ac:dyDescent="0.2">
      <c r="A25" s="21" t="s">
        <v>459</v>
      </c>
      <c r="B25" s="21" t="s">
        <v>458</v>
      </c>
      <c r="C25" s="21" t="s">
        <v>109</v>
      </c>
      <c r="D25" s="24">
        <v>257236</v>
      </c>
      <c r="E25" s="22">
        <v>16319.18046</v>
      </c>
      <c r="F25" s="23">
        <v>1.9817827672745401</v>
      </c>
    </row>
    <row r="26" spans="1:6" x14ac:dyDescent="0.2">
      <c r="A26" s="21" t="s">
        <v>253</v>
      </c>
      <c r="B26" s="21" t="s">
        <v>252</v>
      </c>
      <c r="C26" s="21" t="s">
        <v>254</v>
      </c>
      <c r="D26" s="24">
        <v>285208</v>
      </c>
      <c r="E26" s="22">
        <v>13775.546399999999</v>
      </c>
      <c r="F26" s="23">
        <v>1.67288673179553</v>
      </c>
    </row>
    <row r="27" spans="1:6" x14ac:dyDescent="0.2">
      <c r="A27" s="21" t="s">
        <v>150</v>
      </c>
      <c r="B27" s="21" t="s">
        <v>149</v>
      </c>
      <c r="C27" s="21" t="s">
        <v>151</v>
      </c>
      <c r="D27" s="24">
        <v>732917</v>
      </c>
      <c r="E27" s="22">
        <v>13351.18253</v>
      </c>
      <c r="F27" s="23">
        <v>1.62135246469913</v>
      </c>
    </row>
    <row r="28" spans="1:6" x14ac:dyDescent="0.2">
      <c r="A28" s="21" t="s">
        <v>644</v>
      </c>
      <c r="B28" s="21" t="s">
        <v>643</v>
      </c>
      <c r="C28" s="21" t="s">
        <v>162</v>
      </c>
      <c r="D28" s="24">
        <v>1194498</v>
      </c>
      <c r="E28" s="22">
        <v>12839.061750000001</v>
      </c>
      <c r="F28" s="23">
        <v>1.55916109797855</v>
      </c>
    </row>
    <row r="29" spans="1:6" x14ac:dyDescent="0.2">
      <c r="A29" s="21" t="s">
        <v>161</v>
      </c>
      <c r="B29" s="21" t="s">
        <v>160</v>
      </c>
      <c r="C29" s="21" t="s">
        <v>162</v>
      </c>
      <c r="D29" s="24">
        <v>1693248</v>
      </c>
      <c r="E29" s="22">
        <v>12508.02298</v>
      </c>
      <c r="F29" s="23">
        <v>1.51896012518498</v>
      </c>
    </row>
    <row r="30" spans="1:6" x14ac:dyDescent="0.2">
      <c r="A30" s="21" t="s">
        <v>359</v>
      </c>
      <c r="B30" s="21" t="s">
        <v>358</v>
      </c>
      <c r="C30" s="21" t="s">
        <v>196</v>
      </c>
      <c r="D30" s="24">
        <v>445687</v>
      </c>
      <c r="E30" s="22">
        <v>12028.4236</v>
      </c>
      <c r="F30" s="23">
        <v>1.46071812039747</v>
      </c>
    </row>
    <row r="31" spans="1:6" x14ac:dyDescent="0.2">
      <c r="A31" s="21" t="s">
        <v>646</v>
      </c>
      <c r="B31" s="21" t="s">
        <v>645</v>
      </c>
      <c r="C31" s="21" t="s">
        <v>188</v>
      </c>
      <c r="D31" s="24">
        <v>469712</v>
      </c>
      <c r="E31" s="22">
        <v>11620.909739999999</v>
      </c>
      <c r="F31" s="23">
        <v>1.4112300994056699</v>
      </c>
    </row>
    <row r="32" spans="1:6" x14ac:dyDescent="0.2">
      <c r="A32" s="21" t="s">
        <v>749</v>
      </c>
      <c r="B32" s="21" t="s">
        <v>748</v>
      </c>
      <c r="C32" s="21" t="s">
        <v>151</v>
      </c>
      <c r="D32" s="24">
        <v>286368</v>
      </c>
      <c r="E32" s="22">
        <v>9980.3543520000003</v>
      </c>
      <c r="F32" s="23">
        <v>1.2120029136614501</v>
      </c>
    </row>
    <row r="33" spans="1:6" x14ac:dyDescent="0.2">
      <c r="A33" s="21" t="s">
        <v>652</v>
      </c>
      <c r="B33" s="21" t="s">
        <v>651</v>
      </c>
      <c r="C33" s="21" t="s">
        <v>382</v>
      </c>
      <c r="D33" s="24">
        <v>211920</v>
      </c>
      <c r="E33" s="22">
        <v>9526.7576399999998</v>
      </c>
      <c r="F33" s="23">
        <v>1.15691864338591</v>
      </c>
    </row>
    <row r="34" spans="1:6" x14ac:dyDescent="0.2">
      <c r="A34" s="21" t="s">
        <v>147</v>
      </c>
      <c r="B34" s="21" t="s">
        <v>146</v>
      </c>
      <c r="C34" s="21" t="s">
        <v>148</v>
      </c>
      <c r="D34" s="24">
        <v>634041</v>
      </c>
      <c r="E34" s="22">
        <v>9347.9834840000003</v>
      </c>
      <c r="F34" s="23">
        <v>1.1352085126312901</v>
      </c>
    </row>
    <row r="35" spans="1:6" x14ac:dyDescent="0.2">
      <c r="A35" s="21" t="s">
        <v>304</v>
      </c>
      <c r="B35" s="21" t="s">
        <v>303</v>
      </c>
      <c r="C35" s="21" t="s">
        <v>305</v>
      </c>
      <c r="D35" s="24">
        <v>1293297</v>
      </c>
      <c r="E35" s="22">
        <v>9070.5385100000003</v>
      </c>
      <c r="F35" s="23">
        <v>1.10151590964256</v>
      </c>
    </row>
    <row r="36" spans="1:6" x14ac:dyDescent="0.2">
      <c r="A36" s="21" t="s">
        <v>477</v>
      </c>
      <c r="B36" s="21" t="s">
        <v>476</v>
      </c>
      <c r="C36" s="21" t="s">
        <v>109</v>
      </c>
      <c r="D36" s="24">
        <v>170697</v>
      </c>
      <c r="E36" s="22">
        <v>8826.4858249999997</v>
      </c>
      <c r="F36" s="23">
        <v>1.0718784283593801</v>
      </c>
    </row>
    <row r="37" spans="1:6" x14ac:dyDescent="0.2">
      <c r="A37" s="21" t="s">
        <v>624</v>
      </c>
      <c r="B37" s="21" t="s">
        <v>623</v>
      </c>
      <c r="C37" s="21" t="s">
        <v>159</v>
      </c>
      <c r="D37" s="24">
        <v>224099</v>
      </c>
      <c r="E37" s="22">
        <v>8391.8352529999993</v>
      </c>
      <c r="F37" s="23">
        <v>1.0190949558383899</v>
      </c>
    </row>
    <row r="38" spans="1:6" x14ac:dyDescent="0.2">
      <c r="A38" s="21" t="s">
        <v>269</v>
      </c>
      <c r="B38" s="21" t="s">
        <v>268</v>
      </c>
      <c r="C38" s="21" t="s">
        <v>127</v>
      </c>
      <c r="D38" s="24">
        <v>113657</v>
      </c>
      <c r="E38" s="22">
        <v>8136.4204879999998</v>
      </c>
      <c r="F38" s="23">
        <v>0.98807767644588496</v>
      </c>
    </row>
    <row r="39" spans="1:6" x14ac:dyDescent="0.2">
      <c r="A39" s="21" t="s">
        <v>713</v>
      </c>
      <c r="B39" s="21" t="s">
        <v>712</v>
      </c>
      <c r="C39" s="21" t="s">
        <v>362</v>
      </c>
      <c r="D39" s="24">
        <v>1254548</v>
      </c>
      <c r="E39" s="22">
        <v>7993.3525820000004</v>
      </c>
      <c r="F39" s="23">
        <v>0.970703672196357</v>
      </c>
    </row>
    <row r="40" spans="1:6" x14ac:dyDescent="0.2">
      <c r="A40" s="21" t="s">
        <v>195</v>
      </c>
      <c r="B40" s="21" t="s">
        <v>194</v>
      </c>
      <c r="C40" s="21" t="s">
        <v>196</v>
      </c>
      <c r="D40" s="24">
        <v>70621</v>
      </c>
      <c r="E40" s="22">
        <v>7981.5147989999996</v>
      </c>
      <c r="F40" s="23">
        <v>0.96926610525421597</v>
      </c>
    </row>
    <row r="41" spans="1:6" x14ac:dyDescent="0.2">
      <c r="A41" s="21" t="s">
        <v>328</v>
      </c>
      <c r="B41" s="21" t="s">
        <v>327</v>
      </c>
      <c r="C41" s="21" t="s">
        <v>329</v>
      </c>
      <c r="D41" s="24">
        <v>734902</v>
      </c>
      <c r="E41" s="22">
        <v>7885.4984599999998</v>
      </c>
      <c r="F41" s="23">
        <v>0.95760598993939405</v>
      </c>
    </row>
    <row r="42" spans="1:6" x14ac:dyDescent="0.2">
      <c r="A42" s="21" t="s">
        <v>669</v>
      </c>
      <c r="B42" s="21" t="s">
        <v>668</v>
      </c>
      <c r="C42" s="21" t="s">
        <v>188</v>
      </c>
      <c r="D42" s="24">
        <v>10830984</v>
      </c>
      <c r="E42" s="22">
        <v>7628.2620310000002</v>
      </c>
      <c r="F42" s="23">
        <v>0.92636748973670402</v>
      </c>
    </row>
    <row r="43" spans="1:6" x14ac:dyDescent="0.2">
      <c r="A43" s="21" t="s">
        <v>495</v>
      </c>
      <c r="B43" s="21" t="s">
        <v>494</v>
      </c>
      <c r="C43" s="21" t="s">
        <v>205</v>
      </c>
      <c r="D43" s="24">
        <v>601831</v>
      </c>
      <c r="E43" s="22">
        <v>7249.3553110000003</v>
      </c>
      <c r="F43" s="23">
        <v>0.88035348738278196</v>
      </c>
    </row>
    <row r="44" spans="1:6" x14ac:dyDescent="0.2">
      <c r="A44" s="21" t="s">
        <v>153</v>
      </c>
      <c r="B44" s="21" t="s">
        <v>152</v>
      </c>
      <c r="C44" s="21" t="s">
        <v>154</v>
      </c>
      <c r="D44" s="24">
        <v>1071142</v>
      </c>
      <c r="E44" s="22">
        <v>6965.636426</v>
      </c>
      <c r="F44" s="23">
        <v>0.84589898775753902</v>
      </c>
    </row>
    <row r="45" spans="1:6" x14ac:dyDescent="0.2">
      <c r="A45" s="21" t="s">
        <v>281</v>
      </c>
      <c r="B45" s="21" t="s">
        <v>280</v>
      </c>
      <c r="C45" s="21" t="s">
        <v>133</v>
      </c>
      <c r="D45" s="24">
        <v>2034115</v>
      </c>
      <c r="E45" s="22">
        <v>6863.10401</v>
      </c>
      <c r="F45" s="23">
        <v>0.83344756744180204</v>
      </c>
    </row>
    <row r="46" spans="1:6" x14ac:dyDescent="0.2">
      <c r="A46" s="21" t="s">
        <v>607</v>
      </c>
      <c r="B46" s="21" t="s">
        <v>606</v>
      </c>
      <c r="C46" s="21" t="s">
        <v>154</v>
      </c>
      <c r="D46" s="24">
        <v>3650315</v>
      </c>
      <c r="E46" s="22">
        <v>6421.2691169999998</v>
      </c>
      <c r="F46" s="23">
        <v>0.77979163912639204</v>
      </c>
    </row>
    <row r="47" spans="1:6" x14ac:dyDescent="0.2">
      <c r="A47" s="21" t="s">
        <v>743</v>
      </c>
      <c r="B47" s="21" t="s">
        <v>742</v>
      </c>
      <c r="C47" s="21" t="s">
        <v>205</v>
      </c>
      <c r="D47" s="24">
        <v>215758</v>
      </c>
      <c r="E47" s="22">
        <v>6276.9396150000002</v>
      </c>
      <c r="F47" s="23">
        <v>0.76226442808941597</v>
      </c>
    </row>
    <row r="48" spans="1:6" x14ac:dyDescent="0.2">
      <c r="A48" s="21" t="s">
        <v>167</v>
      </c>
      <c r="B48" s="21" t="s">
        <v>166</v>
      </c>
      <c r="C48" s="21" t="s">
        <v>130</v>
      </c>
      <c r="D48" s="24">
        <v>49711</v>
      </c>
      <c r="E48" s="22">
        <v>6165.6553299999996</v>
      </c>
      <c r="F48" s="23">
        <v>0.74875019072792404</v>
      </c>
    </row>
    <row r="49" spans="1:9" x14ac:dyDescent="0.2">
      <c r="A49" s="21" t="s">
        <v>640</v>
      </c>
      <c r="B49" s="21" t="s">
        <v>639</v>
      </c>
      <c r="C49" s="21" t="s">
        <v>142</v>
      </c>
      <c r="D49" s="24">
        <v>709224</v>
      </c>
      <c r="E49" s="22">
        <v>6116.7023879999997</v>
      </c>
      <c r="F49" s="23">
        <v>0.74280540096959102</v>
      </c>
    </row>
    <row r="50" spans="1:9" x14ac:dyDescent="0.2">
      <c r="A50" s="21" t="s">
        <v>751</v>
      </c>
      <c r="B50" s="21" t="s">
        <v>750</v>
      </c>
      <c r="C50" s="21" t="s">
        <v>130</v>
      </c>
      <c r="D50" s="24">
        <v>112779</v>
      </c>
      <c r="E50" s="22">
        <v>5594.4022949999999</v>
      </c>
      <c r="F50" s="23">
        <v>0.67937787002277705</v>
      </c>
    </row>
    <row r="51" spans="1:9" x14ac:dyDescent="0.2">
      <c r="A51" s="21" t="s">
        <v>287</v>
      </c>
      <c r="B51" s="21" t="s">
        <v>286</v>
      </c>
      <c r="C51" s="21" t="s">
        <v>139</v>
      </c>
      <c r="D51" s="24">
        <v>150000</v>
      </c>
      <c r="E51" s="22">
        <v>5347.7250000000004</v>
      </c>
      <c r="F51" s="23">
        <v>0.64942165907780103</v>
      </c>
    </row>
    <row r="52" spans="1:9" x14ac:dyDescent="0.2">
      <c r="A52" s="21" t="s">
        <v>497</v>
      </c>
      <c r="B52" s="21" t="s">
        <v>496</v>
      </c>
      <c r="C52" s="21" t="s">
        <v>139</v>
      </c>
      <c r="D52" s="24">
        <v>784973</v>
      </c>
      <c r="E52" s="22">
        <v>4829.1538959999998</v>
      </c>
      <c r="F52" s="23">
        <v>0.58644697232605403</v>
      </c>
    </row>
    <row r="53" spans="1:9" x14ac:dyDescent="0.2">
      <c r="A53" s="21" t="s">
        <v>654</v>
      </c>
      <c r="B53" s="21" t="s">
        <v>653</v>
      </c>
      <c r="C53" s="21" t="s">
        <v>165</v>
      </c>
      <c r="D53" s="24">
        <v>9842</v>
      </c>
      <c r="E53" s="22">
        <v>4184.872531</v>
      </c>
      <c r="F53" s="23">
        <v>0.50820617404805501</v>
      </c>
    </row>
    <row r="54" spans="1:9" ht="10.5" x14ac:dyDescent="0.25">
      <c r="A54" s="20" t="s">
        <v>29</v>
      </c>
      <c r="B54" s="20"/>
      <c r="C54" s="20"/>
      <c r="D54" s="20"/>
      <c r="E54" s="25">
        <f>SUM(E7:E53)</f>
        <v>802382.40543299995</v>
      </c>
      <c r="F54" s="26">
        <f>SUM(F7:F53)</f>
        <v>97.440409323803181</v>
      </c>
      <c r="G54" s="14"/>
      <c r="H54" s="14"/>
      <c r="I54" s="14"/>
    </row>
    <row r="55" spans="1:9" x14ac:dyDescent="0.2">
      <c r="A55" s="21"/>
      <c r="B55" s="21"/>
      <c r="C55" s="21"/>
      <c r="D55" s="21"/>
      <c r="E55" s="22"/>
      <c r="F55" s="23"/>
    </row>
    <row r="56" spans="1:9" ht="10.5" x14ac:dyDescent="0.25">
      <c r="A56" s="20" t="s">
        <v>416</v>
      </c>
      <c r="B56" s="21"/>
      <c r="C56" s="21"/>
      <c r="D56" s="21"/>
      <c r="E56" s="22"/>
      <c r="F56" s="23"/>
    </row>
    <row r="57" spans="1:9" x14ac:dyDescent="0.2">
      <c r="A57" s="21" t="s">
        <v>435</v>
      </c>
      <c r="B57" s="21" t="s">
        <v>434</v>
      </c>
      <c r="C57" s="21" t="s">
        <v>224</v>
      </c>
      <c r="D57" s="24">
        <v>137769</v>
      </c>
      <c r="E57" s="22">
        <v>8986.4811119999995</v>
      </c>
      <c r="F57" s="23">
        <v>1.0913080745599999</v>
      </c>
    </row>
    <row r="58" spans="1:9" ht="10.5" x14ac:dyDescent="0.25">
      <c r="A58" s="20" t="s">
        <v>29</v>
      </c>
      <c r="B58" s="20"/>
      <c r="C58" s="20"/>
      <c r="D58" s="20"/>
      <c r="E58" s="25">
        <f>SUM(E56:E57)</f>
        <v>8986.4811119999995</v>
      </c>
      <c r="F58" s="26">
        <f>SUM(F56:F57)</f>
        <v>1.0913080745599999</v>
      </c>
      <c r="G58" s="14"/>
      <c r="H58" s="14"/>
      <c r="I58" s="14"/>
    </row>
    <row r="59" spans="1:9" x14ac:dyDescent="0.2">
      <c r="A59" s="21"/>
      <c r="B59" s="21"/>
      <c r="C59" s="21"/>
      <c r="D59" s="21"/>
      <c r="E59" s="22"/>
      <c r="F59" s="23"/>
    </row>
    <row r="60" spans="1:9" ht="10.5" x14ac:dyDescent="0.25">
      <c r="A60" s="20" t="s">
        <v>33</v>
      </c>
      <c r="B60" s="20"/>
      <c r="C60" s="20"/>
      <c r="D60" s="20"/>
      <c r="E60" s="25">
        <f>E54+E58</f>
        <v>811368.8865449999</v>
      </c>
      <c r="F60" s="26">
        <f>F54+F58</f>
        <v>98.531717398363185</v>
      </c>
      <c r="G60" s="14"/>
      <c r="H60" s="14"/>
      <c r="I60" s="14"/>
    </row>
    <row r="61" spans="1:9" ht="10.5" x14ac:dyDescent="0.25">
      <c r="A61" s="20"/>
      <c r="B61" s="20"/>
      <c r="C61" s="20"/>
      <c r="D61" s="20"/>
      <c r="E61" s="25"/>
      <c r="F61" s="26"/>
      <c r="G61" s="14"/>
      <c r="H61" s="14"/>
      <c r="I61" s="14"/>
    </row>
    <row r="62" spans="1:9" ht="10.5" x14ac:dyDescent="0.25">
      <c r="A62" s="20" t="s">
        <v>35</v>
      </c>
      <c r="B62" s="20"/>
      <c r="C62" s="20"/>
      <c r="D62" s="20"/>
      <c r="E62" s="25">
        <f>E64-(E54+E58)</f>
        <v>12090.714047000045</v>
      </c>
      <c r="F62" s="26">
        <f>F64-(F54+F58)</f>
        <v>1.4682826016368153</v>
      </c>
      <c r="G62" s="14"/>
      <c r="H62" s="14"/>
      <c r="I62" s="14"/>
    </row>
    <row r="63" spans="1:9" ht="10.5" x14ac:dyDescent="0.25">
      <c r="A63" s="20"/>
      <c r="B63" s="20"/>
      <c r="C63" s="20"/>
      <c r="D63" s="20"/>
      <c r="E63" s="25"/>
      <c r="F63" s="26"/>
      <c r="G63" s="14"/>
      <c r="H63" s="14"/>
      <c r="I63" s="14"/>
    </row>
    <row r="64" spans="1:9" ht="10.5" x14ac:dyDescent="0.25">
      <c r="A64" s="27" t="s">
        <v>34</v>
      </c>
      <c r="B64" s="27"/>
      <c r="C64" s="27"/>
      <c r="D64" s="27"/>
      <c r="E64" s="28">
        <v>823459.60059199994</v>
      </c>
      <c r="F64" s="29">
        <v>100</v>
      </c>
      <c r="G64" s="14"/>
      <c r="H64" s="14"/>
      <c r="I64" s="14"/>
    </row>
    <row r="66" spans="1:4" ht="10.5" x14ac:dyDescent="0.25">
      <c r="A66" s="14" t="s">
        <v>38</v>
      </c>
    </row>
    <row r="67" spans="1:4" ht="10.5" x14ac:dyDescent="0.25">
      <c r="A67" s="14" t="s">
        <v>39</v>
      </c>
    </row>
    <row r="68" spans="1:4" ht="10.5" x14ac:dyDescent="0.25">
      <c r="A68" s="14" t="s">
        <v>40</v>
      </c>
      <c r="B68" s="14"/>
      <c r="C68" s="30" t="s">
        <v>42</v>
      </c>
      <c r="D68" s="14" t="s">
        <v>41</v>
      </c>
    </row>
    <row r="69" spans="1:4" x14ac:dyDescent="0.2">
      <c r="A69" s="7" t="s">
        <v>43</v>
      </c>
      <c r="C69" s="31">
        <v>870.54489999999998</v>
      </c>
      <c r="D69" s="31">
        <v>1023.6433</v>
      </c>
    </row>
    <row r="70" spans="1:4" x14ac:dyDescent="0.2">
      <c r="A70" s="7" t="s">
        <v>44</v>
      </c>
      <c r="C70" s="31">
        <v>44.132300000000001</v>
      </c>
      <c r="D70" s="31">
        <v>51.893599999999999</v>
      </c>
    </row>
    <row r="71" spans="1:4" x14ac:dyDescent="0.2">
      <c r="A71" s="7" t="s">
        <v>45</v>
      </c>
      <c r="C71" s="31">
        <v>953.51549999999997</v>
      </c>
      <c r="D71" s="31">
        <v>1125.8016</v>
      </c>
    </row>
    <row r="72" spans="1:4" x14ac:dyDescent="0.2">
      <c r="A72" s="7" t="s">
        <v>46</v>
      </c>
      <c r="C72" s="31">
        <v>50.753599999999999</v>
      </c>
      <c r="D72" s="31">
        <v>59.920400000000001</v>
      </c>
    </row>
    <row r="74" spans="1:4" x14ac:dyDescent="0.2">
      <c r="A74" s="7" t="s">
        <v>47</v>
      </c>
    </row>
    <row r="76" spans="1:4" ht="10.5" x14ac:dyDescent="0.25">
      <c r="A76" s="14" t="s">
        <v>48</v>
      </c>
      <c r="D76" s="30" t="s">
        <v>49</v>
      </c>
    </row>
    <row r="78" spans="1:4" ht="10.5" x14ac:dyDescent="0.25">
      <c r="A78" s="14" t="s">
        <v>347</v>
      </c>
      <c r="D78" s="51">
        <v>0.40213257829775068</v>
      </c>
    </row>
    <row r="80" spans="1:4" ht="10.5" x14ac:dyDescent="0.25">
      <c r="A80" s="84" t="s">
        <v>51</v>
      </c>
      <c r="B80" s="84"/>
      <c r="C80" s="84"/>
      <c r="D80" s="30" t="s">
        <v>49</v>
      </c>
    </row>
    <row r="82" spans="1:1" ht="10.5" x14ac:dyDescent="0.25">
      <c r="A82" s="14" t="s">
        <v>856</v>
      </c>
    </row>
    <row r="83" spans="1:1" x14ac:dyDescent="0.2">
      <c r="A83" s="60"/>
    </row>
    <row r="84" spans="1:1" ht="10.5" x14ac:dyDescent="0.25">
      <c r="A84" s="61" t="s">
        <v>868</v>
      </c>
    </row>
    <row r="85" spans="1:1" x14ac:dyDescent="0.2">
      <c r="A85" s="62"/>
    </row>
    <row r="86" spans="1:1" x14ac:dyDescent="0.2">
      <c r="A86" s="63"/>
    </row>
    <row r="87" spans="1:1" x14ac:dyDescent="0.2">
      <c r="A87" s="63"/>
    </row>
    <row r="88" spans="1:1" x14ac:dyDescent="0.2">
      <c r="A88" s="63"/>
    </row>
    <row r="89" spans="1:1" x14ac:dyDescent="0.2">
      <c r="A89" s="63"/>
    </row>
    <row r="90" spans="1:1" x14ac:dyDescent="0.2">
      <c r="A90" s="63"/>
    </row>
    <row r="91" spans="1:1" x14ac:dyDescent="0.2">
      <c r="A91" s="63"/>
    </row>
    <row r="92" spans="1:1" x14ac:dyDescent="0.2">
      <c r="A92" s="63"/>
    </row>
    <row r="93" spans="1:1" x14ac:dyDescent="0.2">
      <c r="A93" s="63"/>
    </row>
    <row r="94" spans="1:1" x14ac:dyDescent="0.2">
      <c r="A94" s="63"/>
    </row>
    <row r="95" spans="1:1" x14ac:dyDescent="0.2">
      <c r="A95" s="63"/>
    </row>
    <row r="96" spans="1:1" x14ac:dyDescent="0.2">
      <c r="A96" s="63"/>
    </row>
    <row r="97" spans="1:1" x14ac:dyDescent="0.2">
      <c r="A97" s="63"/>
    </row>
    <row r="98" spans="1:1" ht="10.5" x14ac:dyDescent="0.25">
      <c r="A98" s="61" t="s">
        <v>885</v>
      </c>
    </row>
    <row r="99" spans="1:1" x14ac:dyDescent="0.2">
      <c r="A99" s="63"/>
    </row>
    <row r="100" spans="1:1" ht="10.5" x14ac:dyDescent="0.25">
      <c r="A100" s="61" t="s">
        <v>869</v>
      </c>
    </row>
    <row r="101" spans="1:1" x14ac:dyDescent="0.2">
      <c r="A101" s="63"/>
    </row>
    <row r="102" spans="1:1" x14ac:dyDescent="0.2">
      <c r="A102" s="63"/>
    </row>
    <row r="103" spans="1:1" x14ac:dyDescent="0.2">
      <c r="A103" s="63"/>
    </row>
    <row r="104" spans="1:1" x14ac:dyDescent="0.2">
      <c r="A104" s="63"/>
    </row>
    <row r="105" spans="1:1" x14ac:dyDescent="0.2">
      <c r="A105" s="63"/>
    </row>
    <row r="106" spans="1:1" x14ac:dyDescent="0.2">
      <c r="A106" s="63"/>
    </row>
    <row r="107" spans="1:1" x14ac:dyDescent="0.2">
      <c r="A107" s="63"/>
    </row>
    <row r="108" spans="1:1" x14ac:dyDescent="0.2">
      <c r="A108" s="63"/>
    </row>
    <row r="109" spans="1:1" x14ac:dyDescent="0.2">
      <c r="A109" s="63"/>
    </row>
    <row r="110" spans="1:1" x14ac:dyDescent="0.2">
      <c r="A110" s="63"/>
    </row>
    <row r="111" spans="1:1" x14ac:dyDescent="0.2">
      <c r="A111" s="63"/>
    </row>
    <row r="112" spans="1:1" x14ac:dyDescent="0.2">
      <c r="A112" s="63"/>
    </row>
    <row r="115" spans="1:1" x14ac:dyDescent="0.2">
      <c r="A115" s="7" t="s">
        <v>867</v>
      </c>
    </row>
  </sheetData>
  <mergeCells count="2">
    <mergeCell ref="A1:F1"/>
    <mergeCell ref="A80:C80"/>
  </mergeCells>
  <conditionalFormatting sqref="F2:F3">
    <cfRule type="cellIs" dxfId="35" priority="3" stopIfTrue="1" operator="between">
      <formula>0.009</formula>
      <formula>-0.009</formula>
    </cfRule>
  </conditionalFormatting>
  <conditionalFormatting sqref="F5:F114">
    <cfRule type="cellIs" dxfId="34" priority="1" stopIfTrue="1" operator="between">
      <formula>0.009</formula>
      <formula>-0.009</formula>
    </cfRule>
  </conditionalFormatting>
  <conditionalFormatting sqref="F215:F217">
    <cfRule type="cellIs" dxfId="33" priority="2" stopIfTrue="1" operator="between">
      <formula>0.009</formula>
      <formula>-0.009</formula>
    </cfRule>
  </conditionalFormatting>
  <hyperlinks>
    <hyperlink ref="A83"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06"/>
  <sheetViews>
    <sheetView workbookViewId="0">
      <selection sqref="A1:F1"/>
    </sheetView>
  </sheetViews>
  <sheetFormatPr defaultColWidth="9.08984375" defaultRowHeight="10" x14ac:dyDescent="0.2"/>
  <cols>
    <col min="1" max="1" width="38.6328125" style="7" bestFit="1" customWidth="1"/>
    <col min="2" max="2" width="32.08984375" style="7" bestFit="1" customWidth="1"/>
    <col min="3" max="3" width="20" style="7" bestFit="1" customWidth="1"/>
    <col min="4" max="4" width="15.54296875" style="7" bestFit="1" customWidth="1"/>
    <col min="5" max="5" width="32.90625" style="10" customWidth="1"/>
    <col min="6" max="6" width="13.54296875" style="11" bestFit="1" customWidth="1"/>
    <col min="7" max="16384" width="9.08984375" style="7"/>
  </cols>
  <sheetData>
    <row r="1" spans="1:6" s="1" customFormat="1" ht="14" x14ac:dyDescent="0.25">
      <c r="A1" s="80" t="s">
        <v>21</v>
      </c>
      <c r="B1" s="81"/>
      <c r="C1" s="81"/>
      <c r="D1" s="81"/>
      <c r="E1" s="81"/>
      <c r="F1" s="81"/>
    </row>
    <row r="2" spans="1:6" s="1" customFormat="1" ht="11.5" x14ac:dyDescent="0.25">
      <c r="E2" s="5"/>
      <c r="F2" s="9"/>
    </row>
    <row r="3" spans="1:6" s="1" customFormat="1" ht="11.5" x14ac:dyDescent="0.25">
      <c r="A3" s="8" t="s">
        <v>7</v>
      </c>
      <c r="B3" s="2"/>
      <c r="C3" s="3"/>
      <c r="D3" s="3"/>
      <c r="E3" s="4"/>
      <c r="F3" s="9"/>
    </row>
    <row r="4" spans="1:6" s="1" customFormat="1" ht="26.25" customHeight="1" x14ac:dyDescent="0.25">
      <c r="A4" s="6" t="s">
        <v>2</v>
      </c>
      <c r="B4" s="6" t="s">
        <v>0</v>
      </c>
      <c r="C4" s="13" t="s">
        <v>396</v>
      </c>
      <c r="D4" s="13" t="s">
        <v>1</v>
      </c>
      <c r="E4" s="52" t="s">
        <v>6</v>
      </c>
      <c r="F4" s="12" t="s">
        <v>3</v>
      </c>
    </row>
    <row r="5" spans="1:6" ht="10.5" x14ac:dyDescent="0.25">
      <c r="A5" s="16" t="s">
        <v>101</v>
      </c>
      <c r="B5" s="17"/>
      <c r="C5" s="17"/>
      <c r="D5" s="17"/>
      <c r="E5" s="18"/>
      <c r="F5" s="19"/>
    </row>
    <row r="6" spans="1:6" ht="10.5" x14ac:dyDescent="0.25">
      <c r="A6" s="20" t="s">
        <v>25</v>
      </c>
      <c r="B6" s="21"/>
      <c r="C6" s="21"/>
      <c r="D6" s="21"/>
      <c r="E6" s="22"/>
      <c r="F6" s="23"/>
    </row>
    <row r="7" spans="1:6" x14ac:dyDescent="0.2">
      <c r="A7" s="21" t="s">
        <v>111</v>
      </c>
      <c r="B7" s="21" t="s">
        <v>110</v>
      </c>
      <c r="C7" s="21" t="s">
        <v>112</v>
      </c>
      <c r="D7" s="24">
        <v>720000</v>
      </c>
      <c r="E7" s="22">
        <v>26673.48</v>
      </c>
      <c r="F7" s="23">
        <v>9.1840655305755305</v>
      </c>
    </row>
    <row r="8" spans="1:6" x14ac:dyDescent="0.2">
      <c r="A8" s="21" t="s">
        <v>132</v>
      </c>
      <c r="B8" s="21" t="s">
        <v>131</v>
      </c>
      <c r="C8" s="21" t="s">
        <v>133</v>
      </c>
      <c r="D8" s="24">
        <v>3930000</v>
      </c>
      <c r="E8" s="22">
        <v>16356.66</v>
      </c>
      <c r="F8" s="23">
        <v>5.6318349649668402</v>
      </c>
    </row>
    <row r="9" spans="1:6" x14ac:dyDescent="0.2">
      <c r="A9" s="21" t="s">
        <v>169</v>
      </c>
      <c r="B9" s="21" t="s">
        <v>168</v>
      </c>
      <c r="C9" s="21" t="s">
        <v>170</v>
      </c>
      <c r="D9" s="24">
        <v>4500000</v>
      </c>
      <c r="E9" s="22">
        <v>14883.75</v>
      </c>
      <c r="F9" s="23">
        <v>5.1246907167982396</v>
      </c>
    </row>
    <row r="10" spans="1:6" x14ac:dyDescent="0.2">
      <c r="A10" s="21" t="s">
        <v>106</v>
      </c>
      <c r="B10" s="21" t="s">
        <v>105</v>
      </c>
      <c r="C10" s="21" t="s">
        <v>104</v>
      </c>
      <c r="D10" s="24">
        <v>1200000</v>
      </c>
      <c r="E10" s="22">
        <v>14750.4</v>
      </c>
      <c r="F10" s="23">
        <v>5.0787763802174002</v>
      </c>
    </row>
    <row r="11" spans="1:6" x14ac:dyDescent="0.2">
      <c r="A11" s="21" t="s">
        <v>117</v>
      </c>
      <c r="B11" s="21" t="s">
        <v>116</v>
      </c>
      <c r="C11" s="21" t="s">
        <v>118</v>
      </c>
      <c r="D11" s="24">
        <v>440000</v>
      </c>
      <c r="E11" s="22">
        <v>13284.7</v>
      </c>
      <c r="F11" s="23">
        <v>4.5741146394859902</v>
      </c>
    </row>
    <row r="12" spans="1:6" x14ac:dyDescent="0.2">
      <c r="A12" s="21" t="s">
        <v>158</v>
      </c>
      <c r="B12" s="21" t="s">
        <v>157</v>
      </c>
      <c r="C12" s="21" t="s">
        <v>159</v>
      </c>
      <c r="D12" s="24">
        <v>875000</v>
      </c>
      <c r="E12" s="22">
        <v>11675.5625</v>
      </c>
      <c r="F12" s="23">
        <v>4.0200652898058404</v>
      </c>
    </row>
    <row r="13" spans="1:6" x14ac:dyDescent="0.2">
      <c r="A13" s="21" t="s">
        <v>281</v>
      </c>
      <c r="B13" s="21" t="s">
        <v>280</v>
      </c>
      <c r="C13" s="21" t="s">
        <v>133</v>
      </c>
      <c r="D13" s="24">
        <v>3365000</v>
      </c>
      <c r="E13" s="22">
        <v>11353.51</v>
      </c>
      <c r="F13" s="23">
        <v>3.90917794911068</v>
      </c>
    </row>
    <row r="14" spans="1:6" x14ac:dyDescent="0.2">
      <c r="A14" s="21" t="s">
        <v>114</v>
      </c>
      <c r="B14" s="21" t="s">
        <v>113</v>
      </c>
      <c r="C14" s="21" t="s">
        <v>115</v>
      </c>
      <c r="D14" s="24">
        <v>710000</v>
      </c>
      <c r="E14" s="22">
        <v>11282.254999999999</v>
      </c>
      <c r="F14" s="23">
        <v>3.8846438204787499</v>
      </c>
    </row>
    <row r="15" spans="1:6" x14ac:dyDescent="0.2">
      <c r="A15" s="21" t="s">
        <v>543</v>
      </c>
      <c r="B15" s="21" t="s">
        <v>542</v>
      </c>
      <c r="C15" s="21" t="s">
        <v>159</v>
      </c>
      <c r="D15" s="24">
        <v>807847</v>
      </c>
      <c r="E15" s="22">
        <v>10497.97177</v>
      </c>
      <c r="F15" s="23">
        <v>3.6146037440113599</v>
      </c>
    </row>
    <row r="16" spans="1:6" x14ac:dyDescent="0.2">
      <c r="A16" s="21" t="s">
        <v>753</v>
      </c>
      <c r="B16" s="21" t="s">
        <v>752</v>
      </c>
      <c r="C16" s="21" t="s">
        <v>112</v>
      </c>
      <c r="D16" s="24">
        <v>3100000</v>
      </c>
      <c r="E16" s="22">
        <v>9890.5499999999993</v>
      </c>
      <c r="F16" s="23">
        <v>3.40545963006829</v>
      </c>
    </row>
    <row r="17" spans="1:6" x14ac:dyDescent="0.2">
      <c r="A17" s="21" t="s">
        <v>720</v>
      </c>
      <c r="B17" s="21" t="s">
        <v>719</v>
      </c>
      <c r="C17" s="21" t="s">
        <v>159</v>
      </c>
      <c r="D17" s="24">
        <v>213867</v>
      </c>
      <c r="E17" s="22">
        <v>9858.8409659999998</v>
      </c>
      <c r="F17" s="23">
        <v>3.3945417503552799</v>
      </c>
    </row>
    <row r="18" spans="1:6" x14ac:dyDescent="0.2">
      <c r="A18" s="21" t="s">
        <v>566</v>
      </c>
      <c r="B18" s="21" t="s">
        <v>565</v>
      </c>
      <c r="C18" s="21" t="s">
        <v>329</v>
      </c>
      <c r="D18" s="24">
        <v>180000</v>
      </c>
      <c r="E18" s="22">
        <v>9329.0400000000009</v>
      </c>
      <c r="F18" s="23">
        <v>3.2121236035703</v>
      </c>
    </row>
    <row r="19" spans="1:6" x14ac:dyDescent="0.2">
      <c r="A19" s="21" t="s">
        <v>120</v>
      </c>
      <c r="B19" s="21" t="s">
        <v>119</v>
      </c>
      <c r="C19" s="21" t="s">
        <v>104</v>
      </c>
      <c r="D19" s="24">
        <v>725000</v>
      </c>
      <c r="E19" s="22">
        <v>8520.5625</v>
      </c>
      <c r="F19" s="23">
        <v>2.9337530894868</v>
      </c>
    </row>
    <row r="20" spans="1:6" x14ac:dyDescent="0.2">
      <c r="A20" s="21" t="s">
        <v>519</v>
      </c>
      <c r="B20" s="21" t="s">
        <v>518</v>
      </c>
      <c r="C20" s="21" t="s">
        <v>205</v>
      </c>
      <c r="D20" s="24">
        <v>485000</v>
      </c>
      <c r="E20" s="22">
        <v>8195.2875000000004</v>
      </c>
      <c r="F20" s="23">
        <v>2.8217561953635801</v>
      </c>
    </row>
    <row r="21" spans="1:6" x14ac:dyDescent="0.2">
      <c r="A21" s="21" t="s">
        <v>532</v>
      </c>
      <c r="B21" s="21" t="s">
        <v>531</v>
      </c>
      <c r="C21" s="21" t="s">
        <v>533</v>
      </c>
      <c r="D21" s="24">
        <v>950000</v>
      </c>
      <c r="E21" s="22">
        <v>6165.0249999999996</v>
      </c>
      <c r="F21" s="23">
        <v>2.1227074081685799</v>
      </c>
    </row>
    <row r="22" spans="1:6" x14ac:dyDescent="0.2">
      <c r="A22" s="21" t="s">
        <v>207</v>
      </c>
      <c r="B22" s="21" t="s">
        <v>206</v>
      </c>
      <c r="C22" s="21" t="s">
        <v>208</v>
      </c>
      <c r="D22" s="24">
        <v>3950000</v>
      </c>
      <c r="E22" s="22">
        <v>6034.02</v>
      </c>
      <c r="F22" s="23">
        <v>2.07760048905517</v>
      </c>
    </row>
    <row r="23" spans="1:6" x14ac:dyDescent="0.2">
      <c r="A23" s="21" t="s">
        <v>547</v>
      </c>
      <c r="B23" s="21" t="s">
        <v>546</v>
      </c>
      <c r="C23" s="21" t="s">
        <v>427</v>
      </c>
      <c r="D23" s="24">
        <v>762057</v>
      </c>
      <c r="E23" s="22">
        <v>5844.2151329999997</v>
      </c>
      <c r="F23" s="23">
        <v>2.0122479240149098</v>
      </c>
    </row>
    <row r="24" spans="1:6" x14ac:dyDescent="0.2">
      <c r="A24" s="21" t="s">
        <v>733</v>
      </c>
      <c r="B24" s="21" t="s">
        <v>732</v>
      </c>
      <c r="C24" s="21" t="s">
        <v>254</v>
      </c>
      <c r="D24" s="24">
        <v>1300000</v>
      </c>
      <c r="E24" s="22">
        <v>5450.9</v>
      </c>
      <c r="F24" s="23">
        <v>1.8768238265353501</v>
      </c>
    </row>
    <row r="25" spans="1:6" x14ac:dyDescent="0.2">
      <c r="A25" s="21" t="s">
        <v>253</v>
      </c>
      <c r="B25" s="21" t="s">
        <v>252</v>
      </c>
      <c r="C25" s="21" t="s">
        <v>254</v>
      </c>
      <c r="D25" s="24">
        <v>110000</v>
      </c>
      <c r="E25" s="22">
        <v>5313</v>
      </c>
      <c r="F25" s="23">
        <v>1.82934285904756</v>
      </c>
    </row>
    <row r="26" spans="1:6" x14ac:dyDescent="0.2">
      <c r="A26" s="21" t="s">
        <v>210</v>
      </c>
      <c r="B26" s="21" t="s">
        <v>209</v>
      </c>
      <c r="C26" s="21" t="s">
        <v>115</v>
      </c>
      <c r="D26" s="24">
        <v>1139036</v>
      </c>
      <c r="E26" s="22">
        <v>5222.4800599999999</v>
      </c>
      <c r="F26" s="23">
        <v>1.7981755325200901</v>
      </c>
    </row>
    <row r="27" spans="1:6" x14ac:dyDescent="0.2">
      <c r="A27" s="21" t="s">
        <v>138</v>
      </c>
      <c r="B27" s="21" t="s">
        <v>137</v>
      </c>
      <c r="C27" s="21" t="s">
        <v>139</v>
      </c>
      <c r="D27" s="24">
        <v>1067161</v>
      </c>
      <c r="E27" s="22">
        <v>5090.8915509999997</v>
      </c>
      <c r="F27" s="23">
        <v>1.7528677028058299</v>
      </c>
    </row>
    <row r="28" spans="1:6" x14ac:dyDescent="0.2">
      <c r="A28" s="21" t="s">
        <v>200</v>
      </c>
      <c r="B28" s="21" t="s">
        <v>199</v>
      </c>
      <c r="C28" s="21" t="s">
        <v>196</v>
      </c>
      <c r="D28" s="24">
        <v>266526</v>
      </c>
      <c r="E28" s="22">
        <v>5040.1399229999997</v>
      </c>
      <c r="F28" s="23">
        <v>1.73539318214578</v>
      </c>
    </row>
    <row r="29" spans="1:6" x14ac:dyDescent="0.2">
      <c r="A29" s="21" t="s">
        <v>677</v>
      </c>
      <c r="B29" s="21" t="s">
        <v>676</v>
      </c>
      <c r="C29" s="21" t="s">
        <v>159</v>
      </c>
      <c r="D29" s="24">
        <v>335000</v>
      </c>
      <c r="E29" s="22">
        <v>4898.0349999999999</v>
      </c>
      <c r="F29" s="23">
        <v>1.6864643987605901</v>
      </c>
    </row>
    <row r="30" spans="1:6" x14ac:dyDescent="0.2">
      <c r="A30" s="21" t="s">
        <v>124</v>
      </c>
      <c r="B30" s="21" t="s">
        <v>123</v>
      </c>
      <c r="C30" s="21" t="s">
        <v>104</v>
      </c>
      <c r="D30" s="24">
        <v>575000</v>
      </c>
      <c r="E30" s="22">
        <v>4689.7</v>
      </c>
      <c r="F30" s="23">
        <v>1.6147316405186001</v>
      </c>
    </row>
    <row r="31" spans="1:6" x14ac:dyDescent="0.2">
      <c r="A31" s="21" t="s">
        <v>689</v>
      </c>
      <c r="B31" s="21" t="s">
        <v>688</v>
      </c>
      <c r="C31" s="21" t="s">
        <v>254</v>
      </c>
      <c r="D31" s="24">
        <v>485000</v>
      </c>
      <c r="E31" s="22">
        <v>4680.7349999999997</v>
      </c>
      <c r="F31" s="23">
        <v>1.6116448611601699</v>
      </c>
    </row>
    <row r="32" spans="1:6" x14ac:dyDescent="0.2">
      <c r="A32" s="21" t="s">
        <v>624</v>
      </c>
      <c r="B32" s="21" t="s">
        <v>623</v>
      </c>
      <c r="C32" s="21" t="s">
        <v>159</v>
      </c>
      <c r="D32" s="24">
        <v>124000</v>
      </c>
      <c r="E32" s="22">
        <v>4643.4279999999999</v>
      </c>
      <c r="F32" s="23">
        <v>1.5987995206665699</v>
      </c>
    </row>
    <row r="33" spans="1:6" x14ac:dyDescent="0.2">
      <c r="A33" s="21" t="s">
        <v>451</v>
      </c>
      <c r="B33" s="21" t="s">
        <v>450</v>
      </c>
      <c r="C33" s="21" t="s">
        <v>127</v>
      </c>
      <c r="D33" s="24">
        <v>150000</v>
      </c>
      <c r="E33" s="22">
        <v>4500.0749999999998</v>
      </c>
      <c r="F33" s="23">
        <v>1.54944100629182</v>
      </c>
    </row>
    <row r="34" spans="1:6" x14ac:dyDescent="0.2">
      <c r="A34" s="21" t="s">
        <v>545</v>
      </c>
      <c r="B34" s="21" t="s">
        <v>544</v>
      </c>
      <c r="C34" s="21" t="s">
        <v>427</v>
      </c>
      <c r="D34" s="24">
        <v>1000000</v>
      </c>
      <c r="E34" s="22">
        <v>4383.5</v>
      </c>
      <c r="F34" s="23">
        <v>1.5093025451976201</v>
      </c>
    </row>
    <row r="35" spans="1:6" x14ac:dyDescent="0.2">
      <c r="A35" s="21" t="s">
        <v>521</v>
      </c>
      <c r="B35" s="21" t="s">
        <v>520</v>
      </c>
      <c r="C35" s="21" t="s">
        <v>112</v>
      </c>
      <c r="D35" s="24">
        <v>250000</v>
      </c>
      <c r="E35" s="22">
        <v>4088.125</v>
      </c>
      <c r="F35" s="23">
        <v>1.4076006541772601</v>
      </c>
    </row>
    <row r="36" spans="1:6" x14ac:dyDescent="0.2">
      <c r="A36" s="21" t="s">
        <v>216</v>
      </c>
      <c r="B36" s="21" t="s">
        <v>215</v>
      </c>
      <c r="C36" s="21" t="s">
        <v>139</v>
      </c>
      <c r="D36" s="24">
        <v>90000</v>
      </c>
      <c r="E36" s="22">
        <v>4020.57</v>
      </c>
      <c r="F36" s="23">
        <v>1.38434048914</v>
      </c>
    </row>
    <row r="37" spans="1:6" x14ac:dyDescent="0.2">
      <c r="A37" s="21" t="s">
        <v>386</v>
      </c>
      <c r="B37" s="21" t="s">
        <v>385</v>
      </c>
      <c r="C37" s="21" t="s">
        <v>254</v>
      </c>
      <c r="D37" s="24">
        <v>3500000</v>
      </c>
      <c r="E37" s="22">
        <v>3498.6</v>
      </c>
      <c r="F37" s="23">
        <v>1.20461865738072</v>
      </c>
    </row>
    <row r="38" spans="1:6" x14ac:dyDescent="0.2">
      <c r="A38" s="21" t="s">
        <v>326</v>
      </c>
      <c r="B38" s="21" t="s">
        <v>325</v>
      </c>
      <c r="C38" s="21" t="s">
        <v>196</v>
      </c>
      <c r="D38" s="24">
        <v>419853</v>
      </c>
      <c r="E38" s="22">
        <v>3307.8118610000001</v>
      </c>
      <c r="F38" s="23">
        <v>1.13892753754812</v>
      </c>
    </row>
    <row r="39" spans="1:6" x14ac:dyDescent="0.2">
      <c r="A39" s="21" t="s">
        <v>181</v>
      </c>
      <c r="B39" s="21" t="s">
        <v>180</v>
      </c>
      <c r="C39" s="21" t="s">
        <v>182</v>
      </c>
      <c r="D39" s="24">
        <v>1100000</v>
      </c>
      <c r="E39" s="22">
        <v>3292.3</v>
      </c>
      <c r="F39" s="23">
        <v>1.1335865791158</v>
      </c>
    </row>
    <row r="40" spans="1:6" x14ac:dyDescent="0.2">
      <c r="A40" s="21" t="s">
        <v>167</v>
      </c>
      <c r="B40" s="21" t="s">
        <v>166</v>
      </c>
      <c r="C40" s="21" t="s">
        <v>130</v>
      </c>
      <c r="D40" s="24">
        <v>20000</v>
      </c>
      <c r="E40" s="22">
        <v>2480.6</v>
      </c>
      <c r="F40" s="23">
        <v>0.854106511604248</v>
      </c>
    </row>
    <row r="41" spans="1:6" x14ac:dyDescent="0.2">
      <c r="A41" s="21" t="s">
        <v>706</v>
      </c>
      <c r="B41" s="21" t="s">
        <v>705</v>
      </c>
      <c r="C41" s="21" t="s">
        <v>139</v>
      </c>
      <c r="D41" s="24">
        <v>317957</v>
      </c>
      <c r="E41" s="22">
        <v>2289.4493790000001</v>
      </c>
      <c r="F41" s="23">
        <v>0.78829058396847596</v>
      </c>
    </row>
    <row r="42" spans="1:6" x14ac:dyDescent="0.2">
      <c r="A42" s="21" t="s">
        <v>267</v>
      </c>
      <c r="B42" s="21" t="s">
        <v>266</v>
      </c>
      <c r="C42" s="21" t="s">
        <v>182</v>
      </c>
      <c r="D42" s="24">
        <v>35000</v>
      </c>
      <c r="E42" s="22">
        <v>1637.9825000000001</v>
      </c>
      <c r="F42" s="23">
        <v>0.56398110100129195</v>
      </c>
    </row>
    <row r="43" spans="1:6" x14ac:dyDescent="0.2">
      <c r="A43" s="21" t="s">
        <v>398</v>
      </c>
      <c r="B43" s="21" t="s">
        <v>397</v>
      </c>
      <c r="C43" s="21" t="s">
        <v>133</v>
      </c>
      <c r="D43" s="24">
        <v>1650000</v>
      </c>
      <c r="E43" s="22">
        <v>1585.98</v>
      </c>
      <c r="F43" s="23">
        <v>0.54607588699270504</v>
      </c>
    </row>
    <row r="44" spans="1:6" x14ac:dyDescent="0.2">
      <c r="A44" s="21" t="s">
        <v>755</v>
      </c>
      <c r="B44" s="21" t="s">
        <v>754</v>
      </c>
      <c r="C44" s="21" t="s">
        <v>560</v>
      </c>
      <c r="D44" s="24">
        <v>188356</v>
      </c>
      <c r="E44" s="22">
        <v>981.61729400000002</v>
      </c>
      <c r="F44" s="23">
        <v>0.33798505309551802</v>
      </c>
    </row>
    <row r="45" spans="1:6" x14ac:dyDescent="0.2">
      <c r="A45" s="21" t="s">
        <v>204</v>
      </c>
      <c r="B45" s="21" t="s">
        <v>203</v>
      </c>
      <c r="C45" s="21" t="s">
        <v>205</v>
      </c>
      <c r="D45" s="24">
        <v>53012</v>
      </c>
      <c r="E45" s="22">
        <v>961.18707800000004</v>
      </c>
      <c r="F45" s="23">
        <v>0.330950633794106</v>
      </c>
    </row>
    <row r="46" spans="1:6" x14ac:dyDescent="0.2">
      <c r="A46" s="21" t="s">
        <v>698</v>
      </c>
      <c r="B46" s="21" t="s">
        <v>697</v>
      </c>
      <c r="C46" s="21" t="s">
        <v>112</v>
      </c>
      <c r="D46" s="24">
        <v>63500</v>
      </c>
      <c r="E46" s="22">
        <v>875.63324999999998</v>
      </c>
      <c r="F46" s="23">
        <v>0.301493211562602</v>
      </c>
    </row>
    <row r="47" spans="1:6" x14ac:dyDescent="0.2">
      <c r="A47" s="21" t="s">
        <v>263</v>
      </c>
      <c r="B47" s="21" t="s">
        <v>262</v>
      </c>
      <c r="C47" s="21" t="s">
        <v>118</v>
      </c>
      <c r="D47" s="24">
        <v>200000</v>
      </c>
      <c r="E47" s="22">
        <v>715.3</v>
      </c>
      <c r="F47" s="23">
        <v>0.246288151153156</v>
      </c>
    </row>
    <row r="48" spans="1:6" x14ac:dyDescent="0.2">
      <c r="A48" s="21" t="s">
        <v>618</v>
      </c>
      <c r="B48" s="21" t="s">
        <v>859</v>
      </c>
      <c r="C48" s="21" t="s">
        <v>205</v>
      </c>
      <c r="D48" s="24">
        <v>62553</v>
      </c>
      <c r="E48" s="22">
        <v>539.67600749999997</v>
      </c>
      <c r="F48" s="23">
        <v>0.185818266613857</v>
      </c>
    </row>
    <row r="49" spans="1:9" ht="10.5" x14ac:dyDescent="0.25">
      <c r="A49" s="20" t="s">
        <v>29</v>
      </c>
      <c r="B49" s="20"/>
      <c r="C49" s="20"/>
      <c r="D49" s="20"/>
      <c r="E49" s="25">
        <f>SUM(E7:E48)</f>
        <v>278783.54727249988</v>
      </c>
      <c r="F49" s="26">
        <f>SUM(F7:F48)</f>
        <v>95.989213518331368</v>
      </c>
      <c r="G49" s="14"/>
      <c r="H49" s="14"/>
      <c r="I49" s="14"/>
    </row>
    <row r="50" spans="1:9" x14ac:dyDescent="0.2">
      <c r="A50" s="21"/>
      <c r="B50" s="21"/>
      <c r="C50" s="21"/>
      <c r="D50" s="21"/>
      <c r="E50" s="22"/>
      <c r="F50" s="23"/>
    </row>
    <row r="51" spans="1:9" ht="10.5" x14ac:dyDescent="0.25">
      <c r="A51" s="20" t="s">
        <v>33</v>
      </c>
      <c r="B51" s="20"/>
      <c r="C51" s="20"/>
      <c r="D51" s="20"/>
      <c r="E51" s="25">
        <f>E49</f>
        <v>278783.54727249988</v>
      </c>
      <c r="F51" s="26">
        <f>F49</f>
        <v>95.989213518331368</v>
      </c>
      <c r="G51" s="14"/>
      <c r="H51" s="14"/>
      <c r="I51" s="14"/>
    </row>
    <row r="52" spans="1:9" ht="10.5" x14ac:dyDescent="0.25">
      <c r="A52" s="20"/>
      <c r="B52" s="20"/>
      <c r="C52" s="20"/>
      <c r="D52" s="20"/>
      <c r="E52" s="25"/>
      <c r="F52" s="26"/>
      <c r="G52" s="14"/>
      <c r="H52" s="14"/>
      <c r="I52" s="14"/>
    </row>
    <row r="53" spans="1:9" ht="10.5" x14ac:dyDescent="0.25">
      <c r="A53" s="20" t="s">
        <v>35</v>
      </c>
      <c r="B53" s="20"/>
      <c r="C53" s="20"/>
      <c r="D53" s="20"/>
      <c r="E53" s="25">
        <f>E55-(E49)</f>
        <v>11648.613857000135</v>
      </c>
      <c r="F53" s="26">
        <f>F55-(F49)</f>
        <v>4.0107864816686316</v>
      </c>
      <c r="G53" s="14"/>
      <c r="H53" s="14"/>
      <c r="I53" s="14"/>
    </row>
    <row r="54" spans="1:9" ht="10.5" x14ac:dyDescent="0.25">
      <c r="A54" s="20"/>
      <c r="B54" s="20"/>
      <c r="C54" s="20"/>
      <c r="D54" s="20"/>
      <c r="E54" s="25"/>
      <c r="F54" s="26"/>
      <c r="G54" s="14"/>
      <c r="H54" s="14"/>
      <c r="I54" s="14"/>
    </row>
    <row r="55" spans="1:9" ht="10.5" x14ac:dyDescent="0.25">
      <c r="A55" s="27" t="s">
        <v>34</v>
      </c>
      <c r="B55" s="27"/>
      <c r="C55" s="27"/>
      <c r="D55" s="27"/>
      <c r="E55" s="28">
        <v>290432.16112950002</v>
      </c>
      <c r="F55" s="29">
        <v>100</v>
      </c>
      <c r="G55" s="14"/>
      <c r="H55" s="14"/>
      <c r="I55" s="14"/>
    </row>
    <row r="57" spans="1:9" ht="10.5" x14ac:dyDescent="0.25">
      <c r="A57" s="14" t="s">
        <v>38</v>
      </c>
    </row>
    <row r="58" spans="1:9" ht="10.5" x14ac:dyDescent="0.25">
      <c r="A58" s="14" t="s">
        <v>39</v>
      </c>
    </row>
    <row r="59" spans="1:9" ht="10.5" x14ac:dyDescent="0.25">
      <c r="A59" s="14" t="s">
        <v>40</v>
      </c>
      <c r="B59" s="14"/>
      <c r="C59" s="30" t="s">
        <v>42</v>
      </c>
      <c r="D59" s="14" t="s">
        <v>41</v>
      </c>
    </row>
    <row r="60" spans="1:9" x14ac:dyDescent="0.2">
      <c r="A60" s="7" t="s">
        <v>43</v>
      </c>
      <c r="C60" s="31">
        <v>119.97239999999999</v>
      </c>
      <c r="D60" s="31">
        <v>146.63810000000001</v>
      </c>
    </row>
    <row r="61" spans="1:9" x14ac:dyDescent="0.2">
      <c r="A61" s="7" t="s">
        <v>44</v>
      </c>
      <c r="C61" s="31">
        <v>40.969299999999997</v>
      </c>
      <c r="D61" s="31">
        <v>50.075400000000002</v>
      </c>
    </row>
    <row r="62" spans="1:9" x14ac:dyDescent="0.2">
      <c r="A62" s="7" t="s">
        <v>45</v>
      </c>
      <c r="C62" s="31">
        <v>135.9967</v>
      </c>
      <c r="D62" s="31">
        <v>167.0701</v>
      </c>
    </row>
    <row r="63" spans="1:9" x14ac:dyDescent="0.2">
      <c r="A63" s="7" t="s">
        <v>46</v>
      </c>
      <c r="C63" s="31">
        <v>48.813299999999998</v>
      </c>
      <c r="D63" s="31">
        <v>59.964399999999998</v>
      </c>
    </row>
    <row r="65" spans="1:4" x14ac:dyDescent="0.2">
      <c r="A65" s="7" t="s">
        <v>47</v>
      </c>
    </row>
    <row r="67" spans="1:4" ht="10.5" x14ac:dyDescent="0.25">
      <c r="A67" s="14" t="s">
        <v>48</v>
      </c>
      <c r="D67" s="30" t="s">
        <v>49</v>
      </c>
    </row>
    <row r="69" spans="1:4" ht="10.5" x14ac:dyDescent="0.25">
      <c r="A69" s="14" t="s">
        <v>347</v>
      </c>
      <c r="D69" s="51">
        <v>0.11</v>
      </c>
    </row>
    <row r="71" spans="1:4" ht="10.5" x14ac:dyDescent="0.25">
      <c r="A71" s="84" t="s">
        <v>51</v>
      </c>
      <c r="B71" s="84"/>
      <c r="C71" s="84"/>
      <c r="D71" s="30" t="s">
        <v>49</v>
      </c>
    </row>
    <row r="73" spans="1:4" ht="10.5" x14ac:dyDescent="0.25">
      <c r="A73" s="14" t="s">
        <v>856</v>
      </c>
    </row>
    <row r="74" spans="1:4" x14ac:dyDescent="0.2">
      <c r="A74" s="60"/>
    </row>
    <row r="75" spans="1:4" ht="10.5" x14ac:dyDescent="0.25">
      <c r="A75" s="61" t="s">
        <v>868</v>
      </c>
    </row>
    <row r="76" spans="1:4" x14ac:dyDescent="0.2">
      <c r="A76" s="62"/>
    </row>
    <row r="77" spans="1:4" x14ac:dyDescent="0.2">
      <c r="A77" s="63"/>
    </row>
    <row r="78" spans="1:4" x14ac:dyDescent="0.2">
      <c r="A78" s="63"/>
    </row>
    <row r="79" spans="1:4" x14ac:dyDescent="0.2">
      <c r="A79" s="63"/>
    </row>
    <row r="80" spans="1:4" x14ac:dyDescent="0.2">
      <c r="A80" s="63"/>
    </row>
    <row r="81" spans="1:1" x14ac:dyDescent="0.2">
      <c r="A81" s="63"/>
    </row>
    <row r="82" spans="1:1" x14ac:dyDescent="0.2">
      <c r="A82" s="63"/>
    </row>
    <row r="83" spans="1:1" x14ac:dyDescent="0.2">
      <c r="A83" s="63"/>
    </row>
    <row r="84" spans="1:1" x14ac:dyDescent="0.2">
      <c r="A84" s="63"/>
    </row>
    <row r="85" spans="1:1" x14ac:dyDescent="0.2">
      <c r="A85" s="63"/>
    </row>
    <row r="86" spans="1:1" x14ac:dyDescent="0.2">
      <c r="A86" s="63"/>
    </row>
    <row r="87" spans="1:1" x14ac:dyDescent="0.2">
      <c r="A87" s="63"/>
    </row>
    <row r="88" spans="1:1" x14ac:dyDescent="0.2">
      <c r="A88" s="63"/>
    </row>
    <row r="89" spans="1:1" ht="10.5" x14ac:dyDescent="0.25">
      <c r="A89" s="61" t="s">
        <v>886</v>
      </c>
    </row>
    <row r="90" spans="1:1" x14ac:dyDescent="0.2">
      <c r="A90" s="63"/>
    </row>
    <row r="91" spans="1:1" ht="10.5" x14ac:dyDescent="0.25">
      <c r="A91" s="61" t="s">
        <v>869</v>
      </c>
    </row>
    <row r="92" spans="1:1" x14ac:dyDescent="0.2">
      <c r="A92" s="63"/>
    </row>
    <row r="93" spans="1:1" x14ac:dyDescent="0.2">
      <c r="A93" s="63"/>
    </row>
    <row r="94" spans="1:1" x14ac:dyDescent="0.2">
      <c r="A94" s="63"/>
    </row>
    <row r="95" spans="1:1" x14ac:dyDescent="0.2">
      <c r="A95" s="63"/>
    </row>
    <row r="96" spans="1:1" x14ac:dyDescent="0.2">
      <c r="A96" s="63"/>
    </row>
    <row r="97" spans="1:1" x14ac:dyDescent="0.2">
      <c r="A97" s="63"/>
    </row>
    <row r="98" spans="1:1" x14ac:dyDescent="0.2">
      <c r="A98" s="63"/>
    </row>
    <row r="99" spans="1:1" x14ac:dyDescent="0.2">
      <c r="A99" s="63"/>
    </row>
    <row r="100" spans="1:1" x14ac:dyDescent="0.2">
      <c r="A100" s="63"/>
    </row>
    <row r="101" spans="1:1" x14ac:dyDescent="0.2">
      <c r="A101" s="63"/>
    </row>
    <row r="102" spans="1:1" x14ac:dyDescent="0.2">
      <c r="A102" s="63"/>
    </row>
    <row r="103" spans="1:1" x14ac:dyDescent="0.2">
      <c r="A103" s="63"/>
    </row>
    <row r="106" spans="1:1" x14ac:dyDescent="0.2">
      <c r="A106" s="7" t="s">
        <v>867</v>
      </c>
    </row>
  </sheetData>
  <mergeCells count="2">
    <mergeCell ref="A1:F1"/>
    <mergeCell ref="A71:C71"/>
  </mergeCells>
  <conditionalFormatting sqref="F2:F3">
    <cfRule type="cellIs" dxfId="32" priority="3" stopIfTrue="1" operator="between">
      <formula>0.009</formula>
      <formula>-0.009</formula>
    </cfRule>
  </conditionalFormatting>
  <conditionalFormatting sqref="F5:F105">
    <cfRule type="cellIs" dxfId="31" priority="1" stopIfTrue="1" operator="between">
      <formula>0.009</formula>
      <formula>-0.009</formula>
    </cfRule>
  </conditionalFormatting>
  <conditionalFormatting sqref="F206:F208">
    <cfRule type="cellIs" dxfId="30" priority="2" stopIfTrue="1" operator="between">
      <formula>0.009</formula>
      <formula>-0.009</formula>
    </cfRule>
  </conditionalFormatting>
  <hyperlinks>
    <hyperlink ref="A74"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16"/>
  <sheetViews>
    <sheetView workbookViewId="0">
      <selection sqref="A1:F1"/>
    </sheetView>
  </sheetViews>
  <sheetFormatPr defaultColWidth="9.08984375" defaultRowHeight="10" x14ac:dyDescent="0.2"/>
  <cols>
    <col min="1" max="1" width="38.6328125" style="7" bestFit="1" customWidth="1"/>
    <col min="2" max="2" width="33.08984375" style="7" bestFit="1" customWidth="1"/>
    <col min="3" max="3" width="25.54296875" style="7" bestFit="1" customWidth="1"/>
    <col min="4" max="4" width="15.54296875" style="7" bestFit="1" customWidth="1"/>
    <col min="5" max="5" width="32.90625" style="10" customWidth="1"/>
    <col min="6" max="6" width="13.54296875" style="11" bestFit="1" customWidth="1"/>
    <col min="7" max="16384" width="9.08984375" style="7"/>
  </cols>
  <sheetData>
    <row r="1" spans="1:6" s="1" customFormat="1" ht="14" x14ac:dyDescent="0.25">
      <c r="A1" s="80" t="s">
        <v>22</v>
      </c>
      <c r="B1" s="81"/>
      <c r="C1" s="81"/>
      <c r="D1" s="81"/>
      <c r="E1" s="81"/>
      <c r="F1" s="81"/>
    </row>
    <row r="2" spans="1:6" s="1" customFormat="1" ht="11.5" x14ac:dyDescent="0.25">
      <c r="E2" s="5"/>
      <c r="F2" s="9"/>
    </row>
    <row r="3" spans="1:6" s="1" customFormat="1" ht="11.5" x14ac:dyDescent="0.25">
      <c r="A3" s="8" t="s">
        <v>7</v>
      </c>
      <c r="B3" s="2"/>
      <c r="C3" s="3"/>
      <c r="D3" s="3"/>
      <c r="E3" s="4"/>
      <c r="F3" s="9"/>
    </row>
    <row r="4" spans="1:6" s="1" customFormat="1" ht="26.25" customHeight="1" x14ac:dyDescent="0.25">
      <c r="A4" s="6" t="s">
        <v>2</v>
      </c>
      <c r="B4" s="6" t="s">
        <v>0</v>
      </c>
      <c r="C4" s="13" t="s">
        <v>396</v>
      </c>
      <c r="D4" s="13" t="s">
        <v>1</v>
      </c>
      <c r="E4" s="52" t="s">
        <v>6</v>
      </c>
      <c r="F4" s="12" t="s">
        <v>3</v>
      </c>
    </row>
    <row r="5" spans="1:6" ht="10.5" x14ac:dyDescent="0.25">
      <c r="A5" s="16" t="s">
        <v>101</v>
      </c>
      <c r="B5" s="17"/>
      <c r="C5" s="17"/>
      <c r="D5" s="17"/>
      <c r="E5" s="18"/>
      <c r="F5" s="19"/>
    </row>
    <row r="6" spans="1:6" ht="10.5" x14ac:dyDescent="0.25">
      <c r="A6" s="20" t="s">
        <v>25</v>
      </c>
      <c r="B6" s="21"/>
      <c r="C6" s="21"/>
      <c r="D6" s="21"/>
      <c r="E6" s="22"/>
      <c r="F6" s="23"/>
    </row>
    <row r="7" spans="1:6" x14ac:dyDescent="0.2">
      <c r="A7" s="21" t="s">
        <v>106</v>
      </c>
      <c r="B7" s="21" t="s">
        <v>105</v>
      </c>
      <c r="C7" s="21" t="s">
        <v>104</v>
      </c>
      <c r="D7" s="24">
        <v>118055</v>
      </c>
      <c r="E7" s="22">
        <v>1451.1320599999999</v>
      </c>
      <c r="F7" s="23">
        <v>5.8563570189909004</v>
      </c>
    </row>
    <row r="8" spans="1:6" x14ac:dyDescent="0.2">
      <c r="A8" s="21" t="s">
        <v>103</v>
      </c>
      <c r="B8" s="21" t="s">
        <v>102</v>
      </c>
      <c r="C8" s="21" t="s">
        <v>104</v>
      </c>
      <c r="D8" s="24">
        <v>61202</v>
      </c>
      <c r="E8" s="22">
        <v>1001.8155379999999</v>
      </c>
      <c r="F8" s="23">
        <v>4.0430430967808997</v>
      </c>
    </row>
    <row r="9" spans="1:6" x14ac:dyDescent="0.2">
      <c r="A9" s="21" t="s">
        <v>111</v>
      </c>
      <c r="B9" s="21" t="s">
        <v>110</v>
      </c>
      <c r="C9" s="21" t="s">
        <v>112</v>
      </c>
      <c r="D9" s="24">
        <v>22217</v>
      </c>
      <c r="E9" s="22">
        <v>823.06209049999995</v>
      </c>
      <c r="F9" s="23">
        <v>3.3216449306240201</v>
      </c>
    </row>
    <row r="10" spans="1:6" x14ac:dyDescent="0.2">
      <c r="A10" s="21" t="s">
        <v>117</v>
      </c>
      <c r="B10" s="21" t="s">
        <v>116</v>
      </c>
      <c r="C10" s="21" t="s">
        <v>118</v>
      </c>
      <c r="D10" s="24">
        <v>25515</v>
      </c>
      <c r="E10" s="22">
        <v>770.36163750000003</v>
      </c>
      <c r="F10" s="23">
        <v>3.1089608639302302</v>
      </c>
    </row>
    <row r="11" spans="1:6" x14ac:dyDescent="0.2">
      <c r="A11" s="21" t="s">
        <v>126</v>
      </c>
      <c r="B11" s="21" t="s">
        <v>125</v>
      </c>
      <c r="C11" s="21" t="s">
        <v>127</v>
      </c>
      <c r="D11" s="24">
        <v>304845</v>
      </c>
      <c r="E11" s="22">
        <v>763.72817850000001</v>
      </c>
      <c r="F11" s="23">
        <v>3.0821901066396502</v>
      </c>
    </row>
    <row r="12" spans="1:6" x14ac:dyDescent="0.2">
      <c r="A12" s="21" t="s">
        <v>147</v>
      </c>
      <c r="B12" s="21" t="s">
        <v>146</v>
      </c>
      <c r="C12" s="21" t="s">
        <v>148</v>
      </c>
      <c r="D12" s="24">
        <v>43899</v>
      </c>
      <c r="E12" s="22">
        <v>647.22490649999997</v>
      </c>
      <c r="F12" s="23">
        <v>2.6120159760283999</v>
      </c>
    </row>
    <row r="13" spans="1:6" x14ac:dyDescent="0.2">
      <c r="A13" s="21" t="s">
        <v>161</v>
      </c>
      <c r="B13" s="21" t="s">
        <v>160</v>
      </c>
      <c r="C13" s="21" t="s">
        <v>162</v>
      </c>
      <c r="D13" s="24">
        <v>85485</v>
      </c>
      <c r="E13" s="22">
        <v>631.47769500000004</v>
      </c>
      <c r="F13" s="23">
        <v>2.5484647010344799</v>
      </c>
    </row>
    <row r="14" spans="1:6" x14ac:dyDescent="0.2">
      <c r="A14" s="21" t="s">
        <v>741</v>
      </c>
      <c r="B14" s="21" t="s">
        <v>740</v>
      </c>
      <c r="C14" s="21" t="s">
        <v>145</v>
      </c>
      <c r="D14" s="24">
        <v>51251</v>
      </c>
      <c r="E14" s="22">
        <v>615.08887649999997</v>
      </c>
      <c r="F14" s="23">
        <v>2.4823240823402402</v>
      </c>
    </row>
    <row r="15" spans="1:6" x14ac:dyDescent="0.2">
      <c r="A15" s="21" t="s">
        <v>656</v>
      </c>
      <c r="B15" s="21" t="s">
        <v>655</v>
      </c>
      <c r="C15" s="21" t="s">
        <v>154</v>
      </c>
      <c r="D15" s="24">
        <v>89727</v>
      </c>
      <c r="E15" s="22">
        <v>580.98232499999995</v>
      </c>
      <c r="F15" s="23">
        <v>2.3446797233074701</v>
      </c>
    </row>
    <row r="16" spans="1:6" x14ac:dyDescent="0.2">
      <c r="A16" s="21" t="s">
        <v>638</v>
      </c>
      <c r="B16" s="21" t="s">
        <v>637</v>
      </c>
      <c r="C16" s="21" t="s">
        <v>205</v>
      </c>
      <c r="D16" s="24">
        <v>31199</v>
      </c>
      <c r="E16" s="22">
        <v>552.95547650000003</v>
      </c>
      <c r="F16" s="23">
        <v>2.2315713195601501</v>
      </c>
    </row>
    <row r="17" spans="1:9" x14ac:dyDescent="0.2">
      <c r="A17" s="21" t="s">
        <v>108</v>
      </c>
      <c r="B17" s="21" t="s">
        <v>107</v>
      </c>
      <c r="C17" s="21" t="s">
        <v>109</v>
      </c>
      <c r="D17" s="24">
        <v>27920</v>
      </c>
      <c r="E17" s="22">
        <v>542.68104000000005</v>
      </c>
      <c r="F17" s="23">
        <v>2.1901066107500098</v>
      </c>
    </row>
    <row r="18" spans="1:9" x14ac:dyDescent="0.2">
      <c r="A18" s="21" t="s">
        <v>129</v>
      </c>
      <c r="B18" s="21" t="s">
        <v>128</v>
      </c>
      <c r="C18" s="21" t="s">
        <v>130</v>
      </c>
      <c r="D18" s="24">
        <v>47881</v>
      </c>
      <c r="E18" s="22">
        <v>532.12549349999995</v>
      </c>
      <c r="F18" s="23">
        <v>2.14750742178677</v>
      </c>
    </row>
    <row r="19" spans="1:9" x14ac:dyDescent="0.2">
      <c r="A19" s="21" t="s">
        <v>749</v>
      </c>
      <c r="B19" s="21" t="s">
        <v>748</v>
      </c>
      <c r="C19" s="21" t="s">
        <v>151</v>
      </c>
      <c r="D19" s="24">
        <v>9805</v>
      </c>
      <c r="E19" s="22">
        <v>341.71895749999999</v>
      </c>
      <c r="F19" s="23">
        <v>1.3790806987458999</v>
      </c>
    </row>
    <row r="20" spans="1:9" x14ac:dyDescent="0.2">
      <c r="A20" s="21" t="s">
        <v>646</v>
      </c>
      <c r="B20" s="21" t="s">
        <v>645</v>
      </c>
      <c r="C20" s="21" t="s">
        <v>188</v>
      </c>
      <c r="D20" s="24">
        <v>12937</v>
      </c>
      <c r="E20" s="22">
        <v>320.06784850000003</v>
      </c>
      <c r="F20" s="23">
        <v>1.2917029695535001</v>
      </c>
    </row>
    <row r="21" spans="1:9" x14ac:dyDescent="0.2">
      <c r="A21" s="21" t="s">
        <v>141</v>
      </c>
      <c r="B21" s="21" t="s">
        <v>140</v>
      </c>
      <c r="C21" s="21" t="s">
        <v>142</v>
      </c>
      <c r="D21" s="24">
        <v>3737</v>
      </c>
      <c r="E21" s="22">
        <v>258.880675</v>
      </c>
      <c r="F21" s="23">
        <v>1.0447689082945</v>
      </c>
    </row>
    <row r="22" spans="1:9" x14ac:dyDescent="0.2">
      <c r="A22" s="21" t="s">
        <v>198</v>
      </c>
      <c r="B22" s="21" t="s">
        <v>197</v>
      </c>
      <c r="C22" s="21" t="s">
        <v>188</v>
      </c>
      <c r="D22" s="24">
        <v>5805</v>
      </c>
      <c r="E22" s="22">
        <v>233.98794000000001</v>
      </c>
      <c r="F22" s="23">
        <v>0.94430889686099395</v>
      </c>
    </row>
    <row r="23" spans="1:9" x14ac:dyDescent="0.2">
      <c r="A23" s="21" t="s">
        <v>328</v>
      </c>
      <c r="B23" s="21" t="s">
        <v>327</v>
      </c>
      <c r="C23" s="21" t="s">
        <v>329</v>
      </c>
      <c r="D23" s="24">
        <v>19510</v>
      </c>
      <c r="E23" s="22">
        <v>209.34229999999999</v>
      </c>
      <c r="F23" s="23">
        <v>0.844846090697423</v>
      </c>
    </row>
    <row r="24" spans="1:9" x14ac:dyDescent="0.2">
      <c r="A24" s="21" t="s">
        <v>304</v>
      </c>
      <c r="B24" s="21" t="s">
        <v>303</v>
      </c>
      <c r="C24" s="21" t="s">
        <v>305</v>
      </c>
      <c r="D24" s="24">
        <v>28035</v>
      </c>
      <c r="E24" s="22">
        <v>196.62347249999999</v>
      </c>
      <c r="F24" s="23">
        <v>0.79351651377183297</v>
      </c>
    </row>
    <row r="25" spans="1:9" x14ac:dyDescent="0.2">
      <c r="A25" s="21" t="s">
        <v>640</v>
      </c>
      <c r="B25" s="21" t="s">
        <v>639</v>
      </c>
      <c r="C25" s="21" t="s">
        <v>142</v>
      </c>
      <c r="D25" s="24">
        <v>17543</v>
      </c>
      <c r="E25" s="22">
        <v>151.29960349999999</v>
      </c>
      <c r="F25" s="23">
        <v>0.61060224589605205</v>
      </c>
    </row>
    <row r="26" spans="1:9" x14ac:dyDescent="0.2">
      <c r="A26" s="21" t="s">
        <v>256</v>
      </c>
      <c r="B26" s="21" t="s">
        <v>255</v>
      </c>
      <c r="C26" s="21" t="s">
        <v>104</v>
      </c>
      <c r="D26" s="24">
        <v>2761</v>
      </c>
      <c r="E26" s="22">
        <v>49.167887999999998</v>
      </c>
      <c r="F26" s="23">
        <v>0.198427637246026</v>
      </c>
    </row>
    <row r="27" spans="1:9" ht="10.5" x14ac:dyDescent="0.25">
      <c r="A27" s="20" t="s">
        <v>29</v>
      </c>
      <c r="B27" s="20"/>
      <c r="C27" s="20"/>
      <c r="D27" s="20"/>
      <c r="E27" s="25">
        <f>SUM(E7:E26)</f>
        <v>10673.724002499999</v>
      </c>
      <c r="F27" s="26">
        <f>SUM(F7:F26)</f>
        <v>43.076119812839458</v>
      </c>
      <c r="G27" s="14"/>
      <c r="H27" s="14"/>
      <c r="I27" s="14"/>
    </row>
    <row r="28" spans="1:9" x14ac:dyDescent="0.2">
      <c r="A28" s="21"/>
      <c r="B28" s="21"/>
      <c r="C28" s="21"/>
      <c r="D28" s="21"/>
      <c r="E28" s="22"/>
      <c r="F28" s="23"/>
    </row>
    <row r="29" spans="1:9" ht="10.5" x14ac:dyDescent="0.25">
      <c r="A29" s="20" t="s">
        <v>416</v>
      </c>
      <c r="B29" s="21"/>
      <c r="C29" s="21"/>
      <c r="D29" s="21"/>
      <c r="E29" s="22"/>
      <c r="F29" s="23"/>
    </row>
    <row r="30" spans="1:9" x14ac:dyDescent="0.2">
      <c r="A30" s="21" t="s">
        <v>757</v>
      </c>
      <c r="B30" s="21" t="s">
        <v>756</v>
      </c>
      <c r="C30" s="21" t="s">
        <v>419</v>
      </c>
      <c r="D30" s="24">
        <v>122000</v>
      </c>
      <c r="E30" s="22">
        <v>3023.8134420000001</v>
      </c>
      <c r="F30" s="23">
        <v>12.2032525938237</v>
      </c>
    </row>
    <row r="31" spans="1:9" x14ac:dyDescent="0.2">
      <c r="A31" s="21" t="s">
        <v>759</v>
      </c>
      <c r="B31" s="21" t="s">
        <v>758</v>
      </c>
      <c r="C31" s="21" t="s">
        <v>419</v>
      </c>
      <c r="D31" s="24">
        <v>35120</v>
      </c>
      <c r="E31" s="22">
        <v>1640.930038</v>
      </c>
      <c r="F31" s="23">
        <v>6.6223277747128702</v>
      </c>
    </row>
    <row r="32" spans="1:9" x14ac:dyDescent="0.2">
      <c r="A32" s="21" t="s">
        <v>761</v>
      </c>
      <c r="B32" s="21" t="s">
        <v>760</v>
      </c>
      <c r="C32" s="21" t="s">
        <v>109</v>
      </c>
      <c r="D32" s="24">
        <v>27900</v>
      </c>
      <c r="E32" s="22">
        <v>1146.486322</v>
      </c>
      <c r="F32" s="23">
        <v>4.6268933090912201</v>
      </c>
    </row>
    <row r="33" spans="1:6" x14ac:dyDescent="0.2">
      <c r="A33" s="21" t="s">
        <v>763</v>
      </c>
      <c r="B33" s="21" t="s">
        <v>762</v>
      </c>
      <c r="C33" s="21" t="s">
        <v>162</v>
      </c>
      <c r="D33" s="24">
        <v>111800</v>
      </c>
      <c r="E33" s="22">
        <v>666.8753514</v>
      </c>
      <c r="F33" s="23">
        <v>2.69131959290005</v>
      </c>
    </row>
    <row r="34" spans="1:6" x14ac:dyDescent="0.2">
      <c r="A34" s="21" t="s">
        <v>431</v>
      </c>
      <c r="B34" s="21" t="s">
        <v>430</v>
      </c>
      <c r="C34" s="21" t="s">
        <v>130</v>
      </c>
      <c r="D34" s="24">
        <v>3611</v>
      </c>
      <c r="E34" s="22">
        <v>580.18318390000002</v>
      </c>
      <c r="F34" s="23">
        <v>2.3414546167033601</v>
      </c>
    </row>
    <row r="35" spans="1:6" x14ac:dyDescent="0.2">
      <c r="A35" s="21" t="s">
        <v>765</v>
      </c>
      <c r="B35" s="21" t="s">
        <v>764</v>
      </c>
      <c r="C35" s="21" t="s">
        <v>127</v>
      </c>
      <c r="D35" s="24">
        <v>65104</v>
      </c>
      <c r="E35" s="22">
        <v>570.42699860000005</v>
      </c>
      <c r="F35" s="23">
        <v>2.3020814226053399</v>
      </c>
    </row>
    <row r="36" spans="1:6" x14ac:dyDescent="0.2">
      <c r="A36" s="21" t="s">
        <v>767</v>
      </c>
      <c r="B36" s="21" t="s">
        <v>766</v>
      </c>
      <c r="C36" s="21" t="s">
        <v>419</v>
      </c>
      <c r="D36" s="24">
        <v>5196</v>
      </c>
      <c r="E36" s="22">
        <v>567.56512929999997</v>
      </c>
      <c r="F36" s="23">
        <v>2.2905317305928299</v>
      </c>
    </row>
    <row r="37" spans="1:6" x14ac:dyDescent="0.2">
      <c r="A37" s="21" t="s">
        <v>769</v>
      </c>
      <c r="B37" s="21" t="s">
        <v>768</v>
      </c>
      <c r="C37" s="21" t="s">
        <v>104</v>
      </c>
      <c r="D37" s="24">
        <v>885100</v>
      </c>
      <c r="E37" s="22">
        <v>495.95177899999999</v>
      </c>
      <c r="F37" s="23">
        <v>2.0015205797518298</v>
      </c>
    </row>
    <row r="38" spans="1:6" x14ac:dyDescent="0.2">
      <c r="A38" s="21" t="s">
        <v>418</v>
      </c>
      <c r="B38" s="21" t="s">
        <v>417</v>
      </c>
      <c r="C38" s="21" t="s">
        <v>419</v>
      </c>
      <c r="D38" s="24">
        <v>14000</v>
      </c>
      <c r="E38" s="22">
        <v>455.79849739999997</v>
      </c>
      <c r="F38" s="23">
        <v>1.83947333469705</v>
      </c>
    </row>
    <row r="39" spans="1:6" x14ac:dyDescent="0.2">
      <c r="A39" s="21" t="s">
        <v>771</v>
      </c>
      <c r="B39" s="21" t="s">
        <v>770</v>
      </c>
      <c r="C39" s="21" t="s">
        <v>127</v>
      </c>
      <c r="D39" s="24">
        <v>2649000</v>
      </c>
      <c r="E39" s="22">
        <v>416.90490770000002</v>
      </c>
      <c r="F39" s="23">
        <v>1.6825098485251899</v>
      </c>
    </row>
    <row r="40" spans="1:6" x14ac:dyDescent="0.2">
      <c r="A40" s="21" t="s">
        <v>773</v>
      </c>
      <c r="B40" s="21" t="s">
        <v>772</v>
      </c>
      <c r="C40" s="21" t="s">
        <v>104</v>
      </c>
      <c r="D40" s="24">
        <v>15240</v>
      </c>
      <c r="E40" s="22">
        <v>356.8676557</v>
      </c>
      <c r="F40" s="23">
        <v>1.44021654397845</v>
      </c>
    </row>
    <row r="41" spans="1:6" x14ac:dyDescent="0.2">
      <c r="A41" s="21" t="s">
        <v>775</v>
      </c>
      <c r="B41" s="21" t="s">
        <v>774</v>
      </c>
      <c r="C41" s="21" t="s">
        <v>422</v>
      </c>
      <c r="D41" s="24">
        <v>11587</v>
      </c>
      <c r="E41" s="22">
        <v>328.58084229999997</v>
      </c>
      <c r="F41" s="23">
        <v>1.32605899569854</v>
      </c>
    </row>
    <row r="42" spans="1:6" x14ac:dyDescent="0.2">
      <c r="A42" s="21" t="s">
        <v>777</v>
      </c>
      <c r="B42" s="21" t="s">
        <v>776</v>
      </c>
      <c r="C42" s="21" t="s">
        <v>188</v>
      </c>
      <c r="D42" s="24">
        <v>14500</v>
      </c>
      <c r="E42" s="22">
        <v>316.11932289999999</v>
      </c>
      <c r="F42" s="23">
        <v>1.27576784121499</v>
      </c>
    </row>
    <row r="43" spans="1:6" x14ac:dyDescent="0.2">
      <c r="A43" s="21" t="s">
        <v>779</v>
      </c>
      <c r="B43" s="21" t="s">
        <v>778</v>
      </c>
      <c r="C43" s="21" t="s">
        <v>127</v>
      </c>
      <c r="D43" s="24">
        <v>24190</v>
      </c>
      <c r="E43" s="22">
        <v>307.57756649999999</v>
      </c>
      <c r="F43" s="23">
        <v>1.2412957373820399</v>
      </c>
    </row>
    <row r="44" spans="1:6" x14ac:dyDescent="0.2">
      <c r="A44" s="21" t="s">
        <v>781</v>
      </c>
      <c r="B44" s="21" t="s">
        <v>780</v>
      </c>
      <c r="C44" s="21" t="s">
        <v>148</v>
      </c>
      <c r="D44" s="24">
        <v>317900</v>
      </c>
      <c r="E44" s="22">
        <v>306.40782300000001</v>
      </c>
      <c r="F44" s="23">
        <v>1.2365749847052301</v>
      </c>
    </row>
    <row r="45" spans="1:6" x14ac:dyDescent="0.2">
      <c r="A45" s="21" t="s">
        <v>783</v>
      </c>
      <c r="B45" s="21" t="s">
        <v>782</v>
      </c>
      <c r="C45" s="21" t="s">
        <v>104</v>
      </c>
      <c r="D45" s="24">
        <v>76000</v>
      </c>
      <c r="E45" s="22">
        <v>264.47777880000001</v>
      </c>
      <c r="F45" s="23">
        <v>1.0673572302182499</v>
      </c>
    </row>
    <row r="46" spans="1:6" x14ac:dyDescent="0.2">
      <c r="A46" s="21" t="s">
        <v>785</v>
      </c>
      <c r="B46" s="21" t="s">
        <v>784</v>
      </c>
      <c r="C46" s="21" t="s">
        <v>154</v>
      </c>
      <c r="D46" s="24">
        <v>387687</v>
      </c>
      <c r="E46" s="22">
        <v>259.40392609999998</v>
      </c>
      <c r="F46" s="23">
        <v>1.0468806011835601</v>
      </c>
    </row>
    <row r="47" spans="1:6" x14ac:dyDescent="0.2">
      <c r="A47" s="21" t="s">
        <v>787</v>
      </c>
      <c r="B47" s="21" t="s">
        <v>786</v>
      </c>
      <c r="C47" s="21" t="s">
        <v>419</v>
      </c>
      <c r="D47" s="24">
        <v>1159</v>
      </c>
      <c r="E47" s="22">
        <v>258.00816029999999</v>
      </c>
      <c r="F47" s="23">
        <v>1.0412476866714899</v>
      </c>
    </row>
    <row r="48" spans="1:6" x14ac:dyDescent="0.2">
      <c r="A48" s="21" t="s">
        <v>426</v>
      </c>
      <c r="B48" s="21" t="s">
        <v>425</v>
      </c>
      <c r="C48" s="21" t="s">
        <v>427</v>
      </c>
      <c r="D48" s="24">
        <v>53000</v>
      </c>
      <c r="E48" s="22">
        <v>256.74110639999998</v>
      </c>
      <c r="F48" s="23">
        <v>1.0361342168466201</v>
      </c>
    </row>
    <row r="49" spans="1:9" x14ac:dyDescent="0.2">
      <c r="A49" s="21" t="s">
        <v>789</v>
      </c>
      <c r="B49" s="21" t="s">
        <v>788</v>
      </c>
      <c r="C49" s="21" t="s">
        <v>154</v>
      </c>
      <c r="D49" s="24">
        <v>3022</v>
      </c>
      <c r="E49" s="22">
        <v>243.75870660000001</v>
      </c>
      <c r="F49" s="23">
        <v>0.98374093694618903</v>
      </c>
    </row>
    <row r="50" spans="1:9" x14ac:dyDescent="0.2">
      <c r="A50" s="21" t="s">
        <v>791</v>
      </c>
      <c r="B50" s="21" t="s">
        <v>790</v>
      </c>
      <c r="C50" s="21" t="s">
        <v>142</v>
      </c>
      <c r="D50" s="24">
        <v>351800</v>
      </c>
      <c r="E50" s="22">
        <v>241.93035620000001</v>
      </c>
      <c r="F50" s="23">
        <v>0.97636223379892695</v>
      </c>
    </row>
    <row r="51" spans="1:9" x14ac:dyDescent="0.2">
      <c r="A51" s="21" t="s">
        <v>793</v>
      </c>
      <c r="B51" s="21" t="s">
        <v>792</v>
      </c>
      <c r="C51" s="21" t="s">
        <v>139</v>
      </c>
      <c r="D51" s="24">
        <v>31300</v>
      </c>
      <c r="E51" s="22">
        <v>239.68870440000001</v>
      </c>
      <c r="F51" s="23">
        <v>0.96731556353718395</v>
      </c>
    </row>
    <row r="52" spans="1:9" x14ac:dyDescent="0.2">
      <c r="A52" s="21" t="s">
        <v>795</v>
      </c>
      <c r="B52" s="21" t="s">
        <v>794</v>
      </c>
      <c r="C52" s="21" t="s">
        <v>104</v>
      </c>
      <c r="D52" s="24">
        <v>853200</v>
      </c>
      <c r="E52" s="22">
        <v>238.45977360000001</v>
      </c>
      <c r="F52" s="23">
        <v>0.96235594772080202</v>
      </c>
    </row>
    <row r="53" spans="1:9" x14ac:dyDescent="0.2">
      <c r="A53" s="21" t="s">
        <v>797</v>
      </c>
      <c r="B53" s="21" t="s">
        <v>796</v>
      </c>
      <c r="C53" s="21" t="s">
        <v>798</v>
      </c>
      <c r="D53" s="24">
        <v>109000</v>
      </c>
      <c r="E53" s="22">
        <v>155.71336299999999</v>
      </c>
      <c r="F53" s="23">
        <v>0.62841492617544903</v>
      </c>
    </row>
    <row r="54" spans="1:9" x14ac:dyDescent="0.2">
      <c r="A54" s="21" t="s">
        <v>800</v>
      </c>
      <c r="B54" s="21" t="s">
        <v>799</v>
      </c>
      <c r="C54" s="21" t="s">
        <v>205</v>
      </c>
      <c r="D54" s="24">
        <v>243100</v>
      </c>
      <c r="E54" s="22">
        <v>128.17321960000001</v>
      </c>
      <c r="F54" s="23">
        <v>0.517270726036555</v>
      </c>
    </row>
    <row r="55" spans="1:9" x14ac:dyDescent="0.2">
      <c r="A55" s="21" t="s">
        <v>802</v>
      </c>
      <c r="B55" s="21" t="s">
        <v>801</v>
      </c>
      <c r="C55" s="21" t="s">
        <v>104</v>
      </c>
      <c r="D55" s="24">
        <v>48530</v>
      </c>
      <c r="E55" s="22">
        <v>110.75702320000001</v>
      </c>
      <c r="F55" s="23">
        <v>0.44698390180963798</v>
      </c>
    </row>
    <row r="56" spans="1:9" x14ac:dyDescent="0.2">
      <c r="A56" s="21" t="s">
        <v>804</v>
      </c>
      <c r="B56" s="21" t="s">
        <v>803</v>
      </c>
      <c r="C56" s="21" t="s">
        <v>191</v>
      </c>
      <c r="D56" s="24">
        <v>7350</v>
      </c>
      <c r="E56" s="22">
        <v>97.155689699999996</v>
      </c>
      <c r="F56" s="23">
        <v>0.39209278121075802</v>
      </c>
    </row>
    <row r="57" spans="1:9" x14ac:dyDescent="0.2">
      <c r="A57" s="21" t="s">
        <v>806</v>
      </c>
      <c r="B57" s="21" t="s">
        <v>805</v>
      </c>
      <c r="C57" s="21" t="s">
        <v>154</v>
      </c>
      <c r="D57" s="24">
        <v>1350</v>
      </c>
      <c r="E57" s="22">
        <v>53.761514499999997</v>
      </c>
      <c r="F57" s="23">
        <v>0.21696620967333299</v>
      </c>
    </row>
    <row r="58" spans="1:9" x14ac:dyDescent="0.2">
      <c r="A58" s="21" t="s">
        <v>808</v>
      </c>
      <c r="B58" s="21" t="s">
        <v>807</v>
      </c>
      <c r="C58" s="21" t="s">
        <v>127</v>
      </c>
      <c r="D58" s="24">
        <v>4500</v>
      </c>
      <c r="E58" s="22">
        <v>50.8764197</v>
      </c>
      <c r="F58" s="23">
        <v>0.205322786136516</v>
      </c>
    </row>
    <row r="59" spans="1:9" ht="10.5" x14ac:dyDescent="0.25">
      <c r="A59" s="20" t="s">
        <v>29</v>
      </c>
      <c r="B59" s="20"/>
      <c r="C59" s="20"/>
      <c r="D59" s="20"/>
      <c r="E59" s="25">
        <f>SUM(E29:E58)</f>
        <v>13779.394601799997</v>
      </c>
      <c r="F59" s="26">
        <f>SUM(F29:F58)</f>
        <v>55.609724654347957</v>
      </c>
      <c r="G59" s="14"/>
      <c r="H59" s="14"/>
      <c r="I59" s="14"/>
    </row>
    <row r="60" spans="1:9" x14ac:dyDescent="0.2">
      <c r="A60" s="21"/>
      <c r="B60" s="21"/>
      <c r="C60" s="21"/>
      <c r="D60" s="21"/>
      <c r="E60" s="22"/>
      <c r="F60" s="23"/>
    </row>
    <row r="61" spans="1:9" ht="10.5" x14ac:dyDescent="0.25">
      <c r="A61" s="20" t="s">
        <v>33</v>
      </c>
      <c r="B61" s="20"/>
      <c r="C61" s="20"/>
      <c r="D61" s="20"/>
      <c r="E61" s="25">
        <f>E27+E59</f>
        <v>24453.118604299998</v>
      </c>
      <c r="F61" s="26">
        <f>F27+F59</f>
        <v>98.685844467187422</v>
      </c>
      <c r="G61" s="14"/>
      <c r="H61" s="14"/>
      <c r="I61" s="14"/>
    </row>
    <row r="62" spans="1:9" ht="10.5" x14ac:dyDescent="0.25">
      <c r="A62" s="20"/>
      <c r="B62" s="20"/>
      <c r="C62" s="20"/>
      <c r="D62" s="20"/>
      <c r="E62" s="25"/>
      <c r="F62" s="26"/>
      <c r="G62" s="14"/>
      <c r="H62" s="14"/>
      <c r="I62" s="14"/>
    </row>
    <row r="63" spans="1:9" ht="10.5" x14ac:dyDescent="0.25">
      <c r="A63" s="20" t="s">
        <v>35</v>
      </c>
      <c r="B63" s="20"/>
      <c r="C63" s="20"/>
      <c r="D63" s="20"/>
      <c r="E63" s="25">
        <f>E65-(E27+E59)</f>
        <v>325.63131300000168</v>
      </c>
      <c r="F63" s="26">
        <f>F65-(F27+F59)</f>
        <v>1.3141555328125776</v>
      </c>
      <c r="G63" s="14"/>
      <c r="H63" s="14"/>
      <c r="I63" s="14"/>
    </row>
    <row r="64" spans="1:9" ht="10.5" x14ac:dyDescent="0.25">
      <c r="A64" s="20"/>
      <c r="B64" s="20"/>
      <c r="C64" s="20"/>
      <c r="D64" s="20"/>
      <c r="E64" s="25"/>
      <c r="F64" s="26"/>
      <c r="G64" s="14"/>
      <c r="H64" s="14"/>
      <c r="I64" s="14"/>
    </row>
    <row r="65" spans="1:9" ht="10.5" x14ac:dyDescent="0.25">
      <c r="A65" s="27" t="s">
        <v>34</v>
      </c>
      <c r="B65" s="27"/>
      <c r="C65" s="27"/>
      <c r="D65" s="27"/>
      <c r="E65" s="28">
        <v>24778.7499173</v>
      </c>
      <c r="F65" s="29">
        <v>100</v>
      </c>
      <c r="G65" s="14"/>
      <c r="H65" s="14"/>
      <c r="I65" s="14"/>
    </row>
    <row r="67" spans="1:9" ht="10.5" x14ac:dyDescent="0.25">
      <c r="A67" s="14" t="s">
        <v>38</v>
      </c>
    </row>
    <row r="68" spans="1:9" ht="10.5" x14ac:dyDescent="0.25">
      <c r="A68" s="14" t="s">
        <v>39</v>
      </c>
    </row>
    <row r="69" spans="1:9" ht="10.5" x14ac:dyDescent="0.25">
      <c r="A69" s="14" t="s">
        <v>40</v>
      </c>
      <c r="B69" s="14"/>
      <c r="C69" s="30" t="s">
        <v>42</v>
      </c>
      <c r="D69" s="14" t="s">
        <v>41</v>
      </c>
    </row>
    <row r="70" spans="1:9" x14ac:dyDescent="0.2">
      <c r="A70" s="7" t="s">
        <v>43</v>
      </c>
      <c r="C70" s="31">
        <v>24.962599999999998</v>
      </c>
      <c r="D70" s="31">
        <v>28.427600000000002</v>
      </c>
    </row>
    <row r="71" spans="1:9" x14ac:dyDescent="0.2">
      <c r="A71" s="7" t="s">
        <v>44</v>
      </c>
      <c r="C71" s="31">
        <v>11.7828</v>
      </c>
      <c r="D71" s="31">
        <v>13.4184</v>
      </c>
    </row>
    <row r="72" spans="1:9" x14ac:dyDescent="0.2">
      <c r="A72" s="7" t="s">
        <v>45</v>
      </c>
      <c r="C72" s="31">
        <v>26.974599999999999</v>
      </c>
      <c r="D72" s="31">
        <v>30.8489</v>
      </c>
    </row>
    <row r="73" spans="1:9" x14ac:dyDescent="0.2">
      <c r="A73" s="7" t="s">
        <v>46</v>
      </c>
      <c r="C73" s="31">
        <v>12.3544</v>
      </c>
      <c r="D73" s="31">
        <v>14.1281</v>
      </c>
    </row>
    <row r="75" spans="1:9" x14ac:dyDescent="0.2">
      <c r="A75" s="7" t="s">
        <v>47</v>
      </c>
    </row>
    <row r="77" spans="1:9" ht="10.5" x14ac:dyDescent="0.25">
      <c r="A77" s="14" t="s">
        <v>48</v>
      </c>
      <c r="D77" s="30" t="s">
        <v>49</v>
      </c>
    </row>
    <row r="79" spans="1:9" ht="10.5" x14ac:dyDescent="0.25">
      <c r="A79" s="14" t="s">
        <v>347</v>
      </c>
      <c r="D79" s="51">
        <v>0.35332748987757134</v>
      </c>
    </row>
    <row r="81" spans="1:4" ht="10.5" x14ac:dyDescent="0.25">
      <c r="A81" s="84" t="s">
        <v>51</v>
      </c>
      <c r="B81" s="84"/>
      <c r="C81" s="84"/>
      <c r="D81" s="30" t="s">
        <v>49</v>
      </c>
    </row>
    <row r="83" spans="1:4" ht="10.5" x14ac:dyDescent="0.25">
      <c r="A83" s="14" t="s">
        <v>856</v>
      </c>
    </row>
    <row r="84" spans="1:4" x14ac:dyDescent="0.2">
      <c r="A84" s="60"/>
    </row>
    <row r="85" spans="1:4" ht="10.5" x14ac:dyDescent="0.25">
      <c r="A85" s="61" t="s">
        <v>868</v>
      </c>
    </row>
    <row r="86" spans="1:4" x14ac:dyDescent="0.2">
      <c r="A86" s="62"/>
    </row>
    <row r="87" spans="1:4" x14ac:dyDescent="0.2">
      <c r="A87" s="63"/>
    </row>
    <row r="88" spans="1:4" x14ac:dyDescent="0.2">
      <c r="A88" s="63"/>
    </row>
    <row r="89" spans="1:4" x14ac:dyDescent="0.2">
      <c r="A89" s="63"/>
    </row>
    <row r="90" spans="1:4" x14ac:dyDescent="0.2">
      <c r="A90" s="63"/>
    </row>
    <row r="91" spans="1:4" x14ac:dyDescent="0.2">
      <c r="A91" s="63"/>
    </row>
    <row r="92" spans="1:4" x14ac:dyDescent="0.2">
      <c r="A92" s="63"/>
    </row>
    <row r="93" spans="1:4" x14ac:dyDescent="0.2">
      <c r="A93" s="63"/>
    </row>
    <row r="94" spans="1:4" x14ac:dyDescent="0.2">
      <c r="A94" s="63"/>
    </row>
    <row r="95" spans="1:4" x14ac:dyDescent="0.2">
      <c r="A95" s="63"/>
    </row>
    <row r="96" spans="1:4" x14ac:dyDescent="0.2">
      <c r="A96" s="63"/>
    </row>
    <row r="97" spans="1:1" x14ac:dyDescent="0.2">
      <c r="A97" s="63"/>
    </row>
    <row r="98" spans="1:1" x14ac:dyDescent="0.2">
      <c r="A98" s="63"/>
    </row>
    <row r="99" spans="1:1" ht="10.5" x14ac:dyDescent="0.25">
      <c r="A99" s="61" t="s">
        <v>887</v>
      </c>
    </row>
    <row r="100" spans="1:1" x14ac:dyDescent="0.2">
      <c r="A100" s="63"/>
    </row>
    <row r="101" spans="1:1" ht="10.5" x14ac:dyDescent="0.25">
      <c r="A101" s="61" t="s">
        <v>869</v>
      </c>
    </row>
    <row r="102" spans="1:1" x14ac:dyDescent="0.2">
      <c r="A102" s="63"/>
    </row>
    <row r="103" spans="1:1" x14ac:dyDescent="0.2">
      <c r="A103" s="63"/>
    </row>
    <row r="104" spans="1:1" x14ac:dyDescent="0.2">
      <c r="A104" s="63"/>
    </row>
    <row r="105" spans="1:1" x14ac:dyDescent="0.2">
      <c r="A105" s="63"/>
    </row>
    <row r="106" spans="1:1" x14ac:dyDescent="0.2">
      <c r="A106" s="63"/>
    </row>
    <row r="107" spans="1:1" x14ac:dyDescent="0.2">
      <c r="A107" s="63"/>
    </row>
    <row r="108" spans="1:1" x14ac:dyDescent="0.2">
      <c r="A108" s="63"/>
    </row>
    <row r="109" spans="1:1" x14ac:dyDescent="0.2">
      <c r="A109" s="63"/>
    </row>
    <row r="110" spans="1:1" x14ac:dyDescent="0.2">
      <c r="A110" s="63"/>
    </row>
    <row r="111" spans="1:1" x14ac:dyDescent="0.2">
      <c r="A111" s="63"/>
    </row>
    <row r="112" spans="1:1" x14ac:dyDescent="0.2">
      <c r="A112" s="63"/>
    </row>
    <row r="113" spans="1:1" x14ac:dyDescent="0.2">
      <c r="A113" s="63"/>
    </row>
    <row r="116" spans="1:1" x14ac:dyDescent="0.2">
      <c r="A116" s="7" t="s">
        <v>867</v>
      </c>
    </row>
  </sheetData>
  <mergeCells count="2">
    <mergeCell ref="A1:F1"/>
    <mergeCell ref="A81:C81"/>
  </mergeCells>
  <conditionalFormatting sqref="F2:F3">
    <cfRule type="cellIs" dxfId="29" priority="3" stopIfTrue="1" operator="between">
      <formula>0.009</formula>
      <formula>-0.009</formula>
    </cfRule>
  </conditionalFormatting>
  <conditionalFormatting sqref="F5:F115">
    <cfRule type="cellIs" dxfId="28" priority="1" stopIfTrue="1" operator="between">
      <formula>0.009</formula>
      <formula>-0.009</formula>
    </cfRule>
  </conditionalFormatting>
  <conditionalFormatting sqref="F216:F218">
    <cfRule type="cellIs" dxfId="27" priority="2" stopIfTrue="1" operator="between">
      <formula>0.009</formula>
      <formula>-0.009</formula>
    </cfRule>
  </conditionalFormatting>
  <hyperlinks>
    <hyperlink ref="A86" r:id="rId1" tooltip="https://www.franklintempletonindia.com/downloadsServlet/pdf/product-labels-jg9o5k7l" display="https://www.franklintempletonindia.com/downloadsServlet/pdf/product-labels-jg9o5k7l"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119"/>
  <sheetViews>
    <sheetView workbookViewId="0">
      <selection sqref="A1:F1"/>
    </sheetView>
  </sheetViews>
  <sheetFormatPr defaultColWidth="9.08984375" defaultRowHeight="10" x14ac:dyDescent="0.2"/>
  <cols>
    <col min="1" max="1" width="38.6328125" style="7" bestFit="1" customWidth="1"/>
    <col min="2" max="2" width="31.6328125" style="7" bestFit="1" customWidth="1"/>
    <col min="3" max="3" width="25.54296875" style="7" bestFit="1" customWidth="1"/>
    <col min="4" max="4" width="15.54296875" style="7" bestFit="1" customWidth="1"/>
    <col min="5" max="5" width="32.90625" style="10" customWidth="1"/>
    <col min="6" max="6" width="13.54296875" style="11" bestFit="1" customWidth="1"/>
    <col min="7" max="16384" width="9.08984375" style="7"/>
  </cols>
  <sheetData>
    <row r="1" spans="1:6" s="1" customFormat="1" ht="15" customHeight="1" x14ac:dyDescent="0.25">
      <c r="A1" s="80" t="s">
        <v>851</v>
      </c>
      <c r="B1" s="81"/>
      <c r="C1" s="81"/>
      <c r="D1" s="81"/>
      <c r="E1" s="81"/>
      <c r="F1" s="81"/>
    </row>
    <row r="2" spans="1:6" s="1" customFormat="1" ht="11.5" x14ac:dyDescent="0.25">
      <c r="E2" s="5"/>
      <c r="F2" s="9"/>
    </row>
    <row r="3" spans="1:6" s="1" customFormat="1" ht="11.5" x14ac:dyDescent="0.25">
      <c r="A3" s="8" t="s">
        <v>7</v>
      </c>
      <c r="B3" s="2"/>
      <c r="C3" s="3"/>
      <c r="D3" s="3"/>
      <c r="E3" s="4"/>
      <c r="F3" s="9"/>
    </row>
    <row r="4" spans="1:6" s="1" customFormat="1" ht="26.25" customHeight="1" x14ac:dyDescent="0.25">
      <c r="A4" s="6" t="s">
        <v>2</v>
      </c>
      <c r="B4" s="6" t="s">
        <v>0</v>
      </c>
      <c r="C4" s="13" t="s">
        <v>396</v>
      </c>
      <c r="D4" s="13" t="s">
        <v>1</v>
      </c>
      <c r="E4" s="52" t="s">
        <v>6</v>
      </c>
      <c r="F4" s="12" t="s">
        <v>3</v>
      </c>
    </row>
    <row r="5" spans="1:6" ht="10.5" x14ac:dyDescent="0.25">
      <c r="A5" s="16" t="s">
        <v>101</v>
      </c>
      <c r="B5" s="17"/>
      <c r="C5" s="17"/>
      <c r="D5" s="17"/>
      <c r="E5" s="18"/>
      <c r="F5" s="19"/>
    </row>
    <row r="6" spans="1:6" ht="10.5" x14ac:dyDescent="0.25">
      <c r="A6" s="20" t="s">
        <v>25</v>
      </c>
      <c r="B6" s="21"/>
      <c r="C6" s="21"/>
      <c r="D6" s="21"/>
      <c r="E6" s="22"/>
      <c r="F6" s="23"/>
    </row>
    <row r="7" spans="1:6" x14ac:dyDescent="0.2">
      <c r="A7" s="21" t="s">
        <v>103</v>
      </c>
      <c r="B7" s="21" t="s">
        <v>102</v>
      </c>
      <c r="C7" s="21" t="s">
        <v>104</v>
      </c>
      <c r="D7" s="24">
        <v>489818</v>
      </c>
      <c r="E7" s="22">
        <v>8017.8308420000003</v>
      </c>
      <c r="F7" s="23">
        <v>11.008201964410301</v>
      </c>
    </row>
    <row r="8" spans="1:6" x14ac:dyDescent="0.2">
      <c r="A8" s="21" t="s">
        <v>117</v>
      </c>
      <c r="B8" s="21" t="s">
        <v>116</v>
      </c>
      <c r="C8" s="21" t="s">
        <v>118</v>
      </c>
      <c r="D8" s="24">
        <v>220094</v>
      </c>
      <c r="E8" s="22">
        <v>6645.1880950000004</v>
      </c>
      <c r="F8" s="23">
        <v>9.1236113710535491</v>
      </c>
    </row>
    <row r="9" spans="1:6" x14ac:dyDescent="0.2">
      <c r="A9" s="21" t="s">
        <v>106</v>
      </c>
      <c r="B9" s="21" t="s">
        <v>105</v>
      </c>
      <c r="C9" s="21" t="s">
        <v>104</v>
      </c>
      <c r="D9" s="24">
        <v>458310</v>
      </c>
      <c r="E9" s="22">
        <v>5633.5465199999999</v>
      </c>
      <c r="F9" s="23">
        <v>7.7346627897417104</v>
      </c>
    </row>
    <row r="10" spans="1:6" x14ac:dyDescent="0.2">
      <c r="A10" s="21" t="s">
        <v>108</v>
      </c>
      <c r="B10" s="21" t="s">
        <v>107</v>
      </c>
      <c r="C10" s="21" t="s">
        <v>109</v>
      </c>
      <c r="D10" s="24">
        <v>233839</v>
      </c>
      <c r="E10" s="22">
        <v>4545.128643</v>
      </c>
      <c r="F10" s="23">
        <v>6.2403030248876599</v>
      </c>
    </row>
    <row r="11" spans="1:6" x14ac:dyDescent="0.2">
      <c r="A11" s="21" t="s">
        <v>283</v>
      </c>
      <c r="B11" s="21" t="s">
        <v>282</v>
      </c>
      <c r="C11" s="21" t="s">
        <v>109</v>
      </c>
      <c r="D11" s="24">
        <v>65834</v>
      </c>
      <c r="E11" s="22">
        <v>2997.9157749999999</v>
      </c>
      <c r="F11" s="23">
        <v>4.1160337470102597</v>
      </c>
    </row>
    <row r="12" spans="1:6" x14ac:dyDescent="0.2">
      <c r="A12" s="21" t="s">
        <v>260</v>
      </c>
      <c r="B12" s="21" t="s">
        <v>259</v>
      </c>
      <c r="C12" s="21" t="s">
        <v>261</v>
      </c>
      <c r="D12" s="24">
        <v>586607</v>
      </c>
      <c r="E12" s="22">
        <v>2944.1805330000002</v>
      </c>
      <c r="F12" s="23">
        <v>4.0422571348318304</v>
      </c>
    </row>
    <row r="13" spans="1:6" x14ac:dyDescent="0.2">
      <c r="A13" s="21" t="s">
        <v>111</v>
      </c>
      <c r="B13" s="21" t="s">
        <v>110</v>
      </c>
      <c r="C13" s="21" t="s">
        <v>112</v>
      </c>
      <c r="D13" s="24">
        <v>76093</v>
      </c>
      <c r="E13" s="22">
        <v>2818.9793249999998</v>
      </c>
      <c r="F13" s="23">
        <v>3.87036024513537</v>
      </c>
    </row>
    <row r="14" spans="1:6" x14ac:dyDescent="0.2">
      <c r="A14" s="21" t="s">
        <v>114</v>
      </c>
      <c r="B14" s="21" t="s">
        <v>113</v>
      </c>
      <c r="C14" s="21" t="s">
        <v>115</v>
      </c>
      <c r="D14" s="24">
        <v>172998</v>
      </c>
      <c r="E14" s="22">
        <v>2749.024719</v>
      </c>
      <c r="F14" s="23">
        <v>3.7743150121585298</v>
      </c>
    </row>
    <row r="15" spans="1:6" x14ac:dyDescent="0.2">
      <c r="A15" s="21" t="s">
        <v>120</v>
      </c>
      <c r="B15" s="21" t="s">
        <v>119</v>
      </c>
      <c r="C15" s="21" t="s">
        <v>104</v>
      </c>
      <c r="D15" s="24">
        <v>185007</v>
      </c>
      <c r="E15" s="22">
        <v>2174.2947680000002</v>
      </c>
      <c r="F15" s="23">
        <v>2.9852308445976399</v>
      </c>
    </row>
    <row r="16" spans="1:6" x14ac:dyDescent="0.2">
      <c r="A16" s="21" t="s">
        <v>124</v>
      </c>
      <c r="B16" s="21" t="s">
        <v>123</v>
      </c>
      <c r="C16" s="21" t="s">
        <v>104</v>
      </c>
      <c r="D16" s="24">
        <v>249522</v>
      </c>
      <c r="E16" s="22">
        <v>2035.1014319999999</v>
      </c>
      <c r="F16" s="23">
        <v>2.79412325141152</v>
      </c>
    </row>
    <row r="17" spans="1:6" x14ac:dyDescent="0.2">
      <c r="A17" s="21" t="s">
        <v>249</v>
      </c>
      <c r="B17" s="21" t="s">
        <v>248</v>
      </c>
      <c r="C17" s="21" t="s">
        <v>130</v>
      </c>
      <c r="D17" s="24">
        <v>63158</v>
      </c>
      <c r="E17" s="22">
        <v>1771.8345320000001</v>
      </c>
      <c r="F17" s="23">
        <v>2.43266698439189</v>
      </c>
    </row>
    <row r="18" spans="1:6" x14ac:dyDescent="0.2">
      <c r="A18" s="21" t="s">
        <v>256</v>
      </c>
      <c r="B18" s="21" t="s">
        <v>255</v>
      </c>
      <c r="C18" s="21" t="s">
        <v>104</v>
      </c>
      <c r="D18" s="24">
        <v>95770</v>
      </c>
      <c r="E18" s="22">
        <v>1705.47216</v>
      </c>
      <c r="F18" s="23">
        <v>2.3415537633463002</v>
      </c>
    </row>
    <row r="19" spans="1:6" x14ac:dyDescent="0.2">
      <c r="A19" s="21" t="s">
        <v>271</v>
      </c>
      <c r="B19" s="21" t="s">
        <v>270</v>
      </c>
      <c r="C19" s="21" t="s">
        <v>261</v>
      </c>
      <c r="D19" s="24">
        <v>58130</v>
      </c>
      <c r="E19" s="22">
        <v>1614.8514</v>
      </c>
      <c r="F19" s="23">
        <v>2.2171346220714798</v>
      </c>
    </row>
    <row r="20" spans="1:6" x14ac:dyDescent="0.2">
      <c r="A20" s="21" t="s">
        <v>258</v>
      </c>
      <c r="B20" s="21" t="s">
        <v>257</v>
      </c>
      <c r="C20" s="21" t="s">
        <v>191</v>
      </c>
      <c r="D20" s="24">
        <v>18042</v>
      </c>
      <c r="E20" s="22">
        <v>1299.0510630000001</v>
      </c>
      <c r="F20" s="23">
        <v>1.7835517792015201</v>
      </c>
    </row>
    <row r="21" spans="1:6" x14ac:dyDescent="0.2">
      <c r="A21" s="21" t="s">
        <v>132</v>
      </c>
      <c r="B21" s="21" t="s">
        <v>131</v>
      </c>
      <c r="C21" s="21" t="s">
        <v>133</v>
      </c>
      <c r="D21" s="24">
        <v>308563</v>
      </c>
      <c r="E21" s="22">
        <v>1284.239206</v>
      </c>
      <c r="F21" s="23">
        <v>1.7632156163992501</v>
      </c>
    </row>
    <row r="22" spans="1:6" x14ac:dyDescent="0.2">
      <c r="A22" s="21" t="s">
        <v>150</v>
      </c>
      <c r="B22" s="21" t="s">
        <v>149</v>
      </c>
      <c r="C22" s="21" t="s">
        <v>151</v>
      </c>
      <c r="D22" s="24">
        <v>70247</v>
      </c>
      <c r="E22" s="22">
        <v>1279.6544759999999</v>
      </c>
      <c r="F22" s="23">
        <v>1.75692094209309</v>
      </c>
    </row>
    <row r="23" spans="1:6" x14ac:dyDescent="0.2">
      <c r="A23" s="21" t="s">
        <v>129</v>
      </c>
      <c r="B23" s="21" t="s">
        <v>128</v>
      </c>
      <c r="C23" s="21" t="s">
        <v>130</v>
      </c>
      <c r="D23" s="24">
        <v>114675</v>
      </c>
      <c r="E23" s="22">
        <v>1274.440613</v>
      </c>
      <c r="F23" s="23">
        <v>1.7497624901314801</v>
      </c>
    </row>
    <row r="24" spans="1:6" x14ac:dyDescent="0.2">
      <c r="A24" s="21" t="s">
        <v>122</v>
      </c>
      <c r="B24" s="21" t="s">
        <v>121</v>
      </c>
      <c r="C24" s="21" t="s">
        <v>109</v>
      </c>
      <c r="D24" s="24">
        <v>68775</v>
      </c>
      <c r="E24" s="22">
        <v>1205.7976880000001</v>
      </c>
      <c r="F24" s="23">
        <v>1.65551814939662</v>
      </c>
    </row>
    <row r="25" spans="1:6" x14ac:dyDescent="0.2">
      <c r="A25" s="21" t="s">
        <v>167</v>
      </c>
      <c r="B25" s="21" t="s">
        <v>166</v>
      </c>
      <c r="C25" s="21" t="s">
        <v>130</v>
      </c>
      <c r="D25" s="24">
        <v>8575</v>
      </c>
      <c r="E25" s="22">
        <v>1063.5572500000001</v>
      </c>
      <c r="F25" s="23">
        <v>1.46022699149292</v>
      </c>
    </row>
    <row r="26" spans="1:6" x14ac:dyDescent="0.2">
      <c r="A26" s="21" t="s">
        <v>281</v>
      </c>
      <c r="B26" s="21" t="s">
        <v>280</v>
      </c>
      <c r="C26" s="21" t="s">
        <v>133</v>
      </c>
      <c r="D26" s="24">
        <v>296805</v>
      </c>
      <c r="E26" s="22">
        <v>1001.42007</v>
      </c>
      <c r="F26" s="23">
        <v>1.3749148116255401</v>
      </c>
    </row>
    <row r="27" spans="1:6" x14ac:dyDescent="0.2">
      <c r="A27" s="21" t="s">
        <v>287</v>
      </c>
      <c r="B27" s="21" t="s">
        <v>286</v>
      </c>
      <c r="C27" s="21" t="s">
        <v>139</v>
      </c>
      <c r="D27" s="24">
        <v>27107</v>
      </c>
      <c r="E27" s="22">
        <v>966.40521049999995</v>
      </c>
      <c r="F27" s="23">
        <v>1.32684063137316</v>
      </c>
    </row>
    <row r="28" spans="1:6" x14ac:dyDescent="0.2">
      <c r="A28" s="21" t="s">
        <v>810</v>
      </c>
      <c r="B28" s="21" t="s">
        <v>809</v>
      </c>
      <c r="C28" s="21" t="s">
        <v>139</v>
      </c>
      <c r="D28" s="24">
        <v>29342</v>
      </c>
      <c r="E28" s="22">
        <v>917.46565599999997</v>
      </c>
      <c r="F28" s="23">
        <v>1.2596483307870501</v>
      </c>
    </row>
    <row r="29" spans="1:6" x14ac:dyDescent="0.2">
      <c r="A29" s="21" t="s">
        <v>195</v>
      </c>
      <c r="B29" s="21" t="s">
        <v>194</v>
      </c>
      <c r="C29" s="21" t="s">
        <v>196</v>
      </c>
      <c r="D29" s="24">
        <v>7513</v>
      </c>
      <c r="E29" s="22">
        <v>849.11174700000004</v>
      </c>
      <c r="F29" s="23">
        <v>1.1658007989350001</v>
      </c>
    </row>
    <row r="30" spans="1:6" x14ac:dyDescent="0.2">
      <c r="A30" s="21" t="s">
        <v>169</v>
      </c>
      <c r="B30" s="21" t="s">
        <v>168</v>
      </c>
      <c r="C30" s="21" t="s">
        <v>170</v>
      </c>
      <c r="D30" s="24">
        <v>253875</v>
      </c>
      <c r="E30" s="22">
        <v>839.69156250000003</v>
      </c>
      <c r="F30" s="23">
        <v>1.1528672143331899</v>
      </c>
    </row>
    <row r="31" spans="1:6" x14ac:dyDescent="0.2">
      <c r="A31" s="21" t="s">
        <v>207</v>
      </c>
      <c r="B31" s="21" t="s">
        <v>206</v>
      </c>
      <c r="C31" s="21" t="s">
        <v>208</v>
      </c>
      <c r="D31" s="24">
        <v>535737</v>
      </c>
      <c r="E31" s="22">
        <v>818.39184120000004</v>
      </c>
      <c r="F31" s="23">
        <v>1.1236234402406</v>
      </c>
    </row>
    <row r="32" spans="1:6" x14ac:dyDescent="0.2">
      <c r="A32" s="21" t="s">
        <v>812</v>
      </c>
      <c r="B32" s="21" t="s">
        <v>811</v>
      </c>
      <c r="C32" s="21" t="s">
        <v>130</v>
      </c>
      <c r="D32" s="24">
        <v>7260</v>
      </c>
      <c r="E32" s="22">
        <v>790.72653000000003</v>
      </c>
      <c r="F32" s="23">
        <v>1.08563993334213</v>
      </c>
    </row>
    <row r="33" spans="1:6" x14ac:dyDescent="0.2">
      <c r="A33" s="21" t="s">
        <v>368</v>
      </c>
      <c r="B33" s="21" t="s">
        <v>367</v>
      </c>
      <c r="C33" s="21" t="s">
        <v>369</v>
      </c>
      <c r="D33" s="24">
        <v>148419</v>
      </c>
      <c r="E33" s="22">
        <v>779.12554050000006</v>
      </c>
      <c r="F33" s="23">
        <v>1.06971217957436</v>
      </c>
    </row>
    <row r="34" spans="1:6" x14ac:dyDescent="0.2">
      <c r="A34" s="21" t="s">
        <v>299</v>
      </c>
      <c r="B34" s="21" t="s">
        <v>298</v>
      </c>
      <c r="C34" s="21" t="s">
        <v>300</v>
      </c>
      <c r="D34" s="24">
        <v>47808</v>
      </c>
      <c r="E34" s="22">
        <v>708.46675200000004</v>
      </c>
      <c r="F34" s="23">
        <v>0.97270012859742405</v>
      </c>
    </row>
    <row r="35" spans="1:6" x14ac:dyDescent="0.2">
      <c r="A35" s="21" t="s">
        <v>179</v>
      </c>
      <c r="B35" s="21" t="s">
        <v>178</v>
      </c>
      <c r="C35" s="21" t="s">
        <v>109</v>
      </c>
      <c r="D35" s="24">
        <v>41069</v>
      </c>
      <c r="E35" s="22">
        <v>672.09418500000004</v>
      </c>
      <c r="F35" s="23">
        <v>0.92276186332464805</v>
      </c>
    </row>
    <row r="36" spans="1:6" x14ac:dyDescent="0.2">
      <c r="A36" s="21" t="s">
        <v>304</v>
      </c>
      <c r="B36" s="21" t="s">
        <v>303</v>
      </c>
      <c r="C36" s="21" t="s">
        <v>305</v>
      </c>
      <c r="D36" s="24">
        <v>95011</v>
      </c>
      <c r="E36" s="22">
        <v>666.35964850000005</v>
      </c>
      <c r="F36" s="23">
        <v>0.91488854481640403</v>
      </c>
    </row>
    <row r="37" spans="1:6" x14ac:dyDescent="0.2">
      <c r="A37" s="21" t="s">
        <v>359</v>
      </c>
      <c r="B37" s="21" t="s">
        <v>358</v>
      </c>
      <c r="C37" s="21" t="s">
        <v>196</v>
      </c>
      <c r="D37" s="24">
        <v>23997</v>
      </c>
      <c r="E37" s="22">
        <v>647.6430345</v>
      </c>
      <c r="F37" s="23">
        <v>0.889191286909362</v>
      </c>
    </row>
    <row r="38" spans="1:6" x14ac:dyDescent="0.2">
      <c r="A38" s="21" t="s">
        <v>814</v>
      </c>
      <c r="B38" s="21" t="s">
        <v>813</v>
      </c>
      <c r="C38" s="21" t="s">
        <v>191</v>
      </c>
      <c r="D38" s="24">
        <v>35251</v>
      </c>
      <c r="E38" s="22">
        <v>628.54295549999995</v>
      </c>
      <c r="F38" s="23">
        <v>0.86296754493830496</v>
      </c>
    </row>
    <row r="39" spans="1:6" x14ac:dyDescent="0.2">
      <c r="A39" s="21" t="s">
        <v>156</v>
      </c>
      <c r="B39" s="21" t="s">
        <v>155</v>
      </c>
      <c r="C39" s="21" t="s">
        <v>104</v>
      </c>
      <c r="D39" s="24">
        <v>43036</v>
      </c>
      <c r="E39" s="22">
        <v>613.37058999999999</v>
      </c>
      <c r="F39" s="23">
        <v>0.84213641654545601</v>
      </c>
    </row>
    <row r="40" spans="1:6" x14ac:dyDescent="0.2">
      <c r="A40" s="21" t="s">
        <v>816</v>
      </c>
      <c r="B40" s="21" t="s">
        <v>815</v>
      </c>
      <c r="C40" s="21" t="s">
        <v>422</v>
      </c>
      <c r="D40" s="24">
        <v>23236</v>
      </c>
      <c r="E40" s="22">
        <v>581.07426999999996</v>
      </c>
      <c r="F40" s="23">
        <v>0.79779469616331999</v>
      </c>
    </row>
    <row r="41" spans="1:6" x14ac:dyDescent="0.2">
      <c r="A41" s="21" t="s">
        <v>818</v>
      </c>
      <c r="B41" s="21" t="s">
        <v>817</v>
      </c>
      <c r="C41" s="21" t="s">
        <v>191</v>
      </c>
      <c r="D41" s="24">
        <v>18096</v>
      </c>
      <c r="E41" s="22">
        <v>579.88631999999996</v>
      </c>
      <c r="F41" s="23">
        <v>0.79616368226675405</v>
      </c>
    </row>
    <row r="42" spans="1:6" x14ac:dyDescent="0.2">
      <c r="A42" s="21" t="s">
        <v>307</v>
      </c>
      <c r="B42" s="21" t="s">
        <v>306</v>
      </c>
      <c r="C42" s="21" t="s">
        <v>208</v>
      </c>
      <c r="D42" s="24">
        <v>60689</v>
      </c>
      <c r="E42" s="22">
        <v>571.14417900000001</v>
      </c>
      <c r="F42" s="23">
        <v>0.78416102773016305</v>
      </c>
    </row>
    <row r="43" spans="1:6" x14ac:dyDescent="0.2">
      <c r="A43" s="21" t="s">
        <v>275</v>
      </c>
      <c r="B43" s="21" t="s">
        <v>274</v>
      </c>
      <c r="C43" s="21" t="s">
        <v>151</v>
      </c>
      <c r="D43" s="24">
        <v>34134</v>
      </c>
      <c r="E43" s="22">
        <v>564.88356599999997</v>
      </c>
      <c r="F43" s="23">
        <v>0.77556542454482302</v>
      </c>
    </row>
    <row r="44" spans="1:6" x14ac:dyDescent="0.2">
      <c r="A44" s="21" t="s">
        <v>366</v>
      </c>
      <c r="B44" s="21" t="s">
        <v>365</v>
      </c>
      <c r="C44" s="21" t="s">
        <v>151</v>
      </c>
      <c r="D44" s="24">
        <v>7921</v>
      </c>
      <c r="E44" s="22">
        <v>556.95323350000001</v>
      </c>
      <c r="F44" s="23">
        <v>0.76467735475072995</v>
      </c>
    </row>
    <row r="45" spans="1:6" x14ac:dyDescent="0.2">
      <c r="A45" s="21" t="s">
        <v>820</v>
      </c>
      <c r="B45" s="21" t="s">
        <v>819</v>
      </c>
      <c r="C45" s="21" t="s">
        <v>162</v>
      </c>
      <c r="D45" s="24">
        <v>29298</v>
      </c>
      <c r="E45" s="22">
        <v>542.10089400000004</v>
      </c>
      <c r="F45" s="23">
        <v>0.74428561088859502</v>
      </c>
    </row>
    <row r="46" spans="1:6" x14ac:dyDescent="0.2">
      <c r="A46" s="21" t="s">
        <v>822</v>
      </c>
      <c r="B46" s="21" t="s">
        <v>821</v>
      </c>
      <c r="C46" s="21" t="s">
        <v>823</v>
      </c>
      <c r="D46" s="24">
        <v>17050</v>
      </c>
      <c r="E46" s="22">
        <v>514.79917499999999</v>
      </c>
      <c r="F46" s="23">
        <v>0.70680130339320102</v>
      </c>
    </row>
    <row r="47" spans="1:6" x14ac:dyDescent="0.2">
      <c r="A47" s="21" t="s">
        <v>741</v>
      </c>
      <c r="B47" s="21" t="s">
        <v>740</v>
      </c>
      <c r="C47" s="21" t="s">
        <v>145</v>
      </c>
      <c r="D47" s="24">
        <v>42276</v>
      </c>
      <c r="E47" s="22">
        <v>507.37541399999998</v>
      </c>
      <c r="F47" s="23">
        <v>0.69660873859183103</v>
      </c>
    </row>
    <row r="48" spans="1:6" x14ac:dyDescent="0.2">
      <c r="A48" s="21" t="s">
        <v>161</v>
      </c>
      <c r="B48" s="21" t="s">
        <v>160</v>
      </c>
      <c r="C48" s="21" t="s">
        <v>162</v>
      </c>
      <c r="D48" s="24">
        <v>68094</v>
      </c>
      <c r="E48" s="22">
        <v>503.010378</v>
      </c>
      <c r="F48" s="23">
        <v>0.69061569648146204</v>
      </c>
    </row>
    <row r="49" spans="1:9" x14ac:dyDescent="0.2">
      <c r="A49" s="21" t="s">
        <v>302</v>
      </c>
      <c r="B49" s="21" t="s">
        <v>301</v>
      </c>
      <c r="C49" s="21" t="s">
        <v>109</v>
      </c>
      <c r="D49" s="24">
        <v>91822</v>
      </c>
      <c r="E49" s="22">
        <v>494.36964799999998</v>
      </c>
      <c r="F49" s="23">
        <v>0.67875227570914098</v>
      </c>
    </row>
    <row r="50" spans="1:9" x14ac:dyDescent="0.2">
      <c r="A50" s="21" t="s">
        <v>295</v>
      </c>
      <c r="B50" s="21" t="s">
        <v>294</v>
      </c>
      <c r="C50" s="21" t="s">
        <v>130</v>
      </c>
      <c r="D50" s="24">
        <v>8448</v>
      </c>
      <c r="E50" s="22">
        <v>460.87219199999998</v>
      </c>
      <c r="F50" s="23">
        <v>0.63276143751256397</v>
      </c>
    </row>
    <row r="51" spans="1:9" x14ac:dyDescent="0.2">
      <c r="A51" s="21" t="s">
        <v>141</v>
      </c>
      <c r="B51" s="21" t="s">
        <v>140</v>
      </c>
      <c r="C51" s="21" t="s">
        <v>142</v>
      </c>
      <c r="D51" s="24">
        <v>6548</v>
      </c>
      <c r="E51" s="22">
        <v>453.61270000000002</v>
      </c>
      <c r="F51" s="23">
        <v>0.62279440831603705</v>
      </c>
    </row>
    <row r="52" spans="1:9" x14ac:dyDescent="0.2">
      <c r="A52" s="21" t="s">
        <v>825</v>
      </c>
      <c r="B52" s="21" t="s">
        <v>824</v>
      </c>
      <c r="C52" s="21" t="s">
        <v>422</v>
      </c>
      <c r="D52" s="24">
        <v>7595</v>
      </c>
      <c r="E52" s="22">
        <v>444.70623749999999</v>
      </c>
      <c r="F52" s="23">
        <v>0.610566146093934</v>
      </c>
    </row>
    <row r="53" spans="1:9" x14ac:dyDescent="0.2">
      <c r="A53" s="21" t="s">
        <v>751</v>
      </c>
      <c r="B53" s="21" t="s">
        <v>750</v>
      </c>
      <c r="C53" s="21" t="s">
        <v>130</v>
      </c>
      <c r="D53" s="24">
        <v>8906</v>
      </c>
      <c r="E53" s="22">
        <v>441.78213</v>
      </c>
      <c r="F53" s="23">
        <v>0.60655144853296405</v>
      </c>
    </row>
    <row r="54" spans="1:9" x14ac:dyDescent="0.2">
      <c r="A54" s="21" t="s">
        <v>263</v>
      </c>
      <c r="B54" s="21" t="s">
        <v>262</v>
      </c>
      <c r="C54" s="21" t="s">
        <v>118</v>
      </c>
      <c r="D54" s="24">
        <v>122486</v>
      </c>
      <c r="E54" s="22">
        <v>438.07117899999997</v>
      </c>
      <c r="F54" s="23">
        <v>0.60145644230334405</v>
      </c>
    </row>
    <row r="55" spans="1:9" x14ac:dyDescent="0.2">
      <c r="A55" s="21" t="s">
        <v>827</v>
      </c>
      <c r="B55" s="21" t="s">
        <v>826</v>
      </c>
      <c r="C55" s="21" t="s">
        <v>151</v>
      </c>
      <c r="D55" s="24">
        <v>8279</v>
      </c>
      <c r="E55" s="22">
        <v>421.72398099999998</v>
      </c>
      <c r="F55" s="23">
        <v>0.57901230988369301</v>
      </c>
    </row>
    <row r="56" spans="1:9" x14ac:dyDescent="0.2">
      <c r="A56" s="21" t="s">
        <v>829</v>
      </c>
      <c r="B56" s="21" t="s">
        <v>828</v>
      </c>
      <c r="C56" s="21" t="s">
        <v>109</v>
      </c>
      <c r="D56" s="24">
        <v>5898</v>
      </c>
      <c r="E56" s="22">
        <v>363.08382899999998</v>
      </c>
      <c r="F56" s="23">
        <v>0.49850142743176401</v>
      </c>
    </row>
    <row r="57" spans="1:9" ht="10.5" x14ac:dyDescent="0.25">
      <c r="A57" s="20" t="s">
        <v>29</v>
      </c>
      <c r="B57" s="20"/>
      <c r="C57" s="20"/>
      <c r="D57" s="20"/>
      <c r="E57" s="25">
        <f>SUM(E7:E56)</f>
        <v>72398.353689199997</v>
      </c>
      <c r="F57" s="26">
        <f>SUM(F7:F56)</f>
        <v>99.40041327969989</v>
      </c>
      <c r="G57" s="14"/>
      <c r="H57" s="14"/>
      <c r="I57" s="14"/>
    </row>
    <row r="58" spans="1:9" x14ac:dyDescent="0.2">
      <c r="A58" s="21"/>
      <c r="B58" s="21"/>
      <c r="C58" s="21"/>
      <c r="D58" s="21"/>
      <c r="E58" s="22"/>
      <c r="F58" s="23"/>
    </row>
    <row r="59" spans="1:9" ht="10.5" x14ac:dyDescent="0.25">
      <c r="A59" s="20" t="s">
        <v>33</v>
      </c>
      <c r="B59" s="20"/>
      <c r="C59" s="20"/>
      <c r="D59" s="20"/>
      <c r="E59" s="25">
        <f>E57</f>
        <v>72398.353689199997</v>
      </c>
      <c r="F59" s="26">
        <f>F57</f>
        <v>99.40041327969989</v>
      </c>
      <c r="G59" s="14"/>
      <c r="H59" s="14"/>
      <c r="I59" s="14"/>
    </row>
    <row r="60" spans="1:9" ht="10.5" x14ac:dyDescent="0.25">
      <c r="A60" s="20"/>
      <c r="B60" s="20"/>
      <c r="C60" s="20"/>
      <c r="D60" s="20"/>
      <c r="E60" s="25"/>
      <c r="F60" s="26"/>
      <c r="G60" s="14"/>
      <c r="H60" s="14"/>
      <c r="I60" s="14"/>
    </row>
    <row r="61" spans="1:9" ht="10.5" x14ac:dyDescent="0.25">
      <c r="A61" s="20" t="s">
        <v>35</v>
      </c>
      <c r="B61" s="20"/>
      <c r="C61" s="20"/>
      <c r="D61" s="20"/>
      <c r="E61" s="25">
        <f>E63-(E57)</f>
        <v>436.70936580000853</v>
      </c>
      <c r="F61" s="26">
        <f>F63-(F57)</f>
        <v>0.59958672030010973</v>
      </c>
      <c r="G61" s="14"/>
      <c r="H61" s="14"/>
      <c r="I61" s="14"/>
    </row>
    <row r="62" spans="1:9" ht="10.5" x14ac:dyDescent="0.25">
      <c r="A62" s="20"/>
      <c r="B62" s="20"/>
      <c r="C62" s="20"/>
      <c r="D62" s="20"/>
      <c r="E62" s="25"/>
      <c r="F62" s="26"/>
      <c r="G62" s="14"/>
      <c r="H62" s="14"/>
      <c r="I62" s="14"/>
    </row>
    <row r="63" spans="1:9" ht="10.5" x14ac:dyDescent="0.25">
      <c r="A63" s="27" t="s">
        <v>34</v>
      </c>
      <c r="B63" s="27"/>
      <c r="C63" s="27"/>
      <c r="D63" s="27"/>
      <c r="E63" s="28">
        <v>72835.063055000006</v>
      </c>
      <c r="F63" s="29">
        <v>100</v>
      </c>
      <c r="G63" s="14"/>
      <c r="H63" s="14"/>
      <c r="I63" s="14"/>
    </row>
    <row r="65" spans="1:4" ht="10.5" x14ac:dyDescent="0.25">
      <c r="A65" s="14" t="s">
        <v>38</v>
      </c>
    </row>
    <row r="66" spans="1:4" ht="10.5" x14ac:dyDescent="0.25">
      <c r="A66" s="14" t="s">
        <v>39</v>
      </c>
    </row>
    <row r="67" spans="1:4" ht="10.5" x14ac:dyDescent="0.25">
      <c r="A67" s="14" t="s">
        <v>40</v>
      </c>
      <c r="B67" s="14"/>
      <c r="C67" s="30" t="s">
        <v>42</v>
      </c>
      <c r="D67" s="14" t="s">
        <v>41</v>
      </c>
    </row>
    <row r="68" spans="1:4" x14ac:dyDescent="0.2">
      <c r="A68" s="7" t="s">
        <v>43</v>
      </c>
      <c r="C68" s="31">
        <v>175.39269999999999</v>
      </c>
      <c r="D68" s="31">
        <v>202.14879999999999</v>
      </c>
    </row>
    <row r="69" spans="1:4" x14ac:dyDescent="0.2">
      <c r="A69" s="7" t="s">
        <v>44</v>
      </c>
      <c r="C69" s="31">
        <v>175.39269999999999</v>
      </c>
      <c r="D69" s="31">
        <v>192.21100000000001</v>
      </c>
    </row>
    <row r="70" spans="1:4" x14ac:dyDescent="0.2">
      <c r="A70" s="7" t="s">
        <v>45</v>
      </c>
      <c r="C70" s="31">
        <v>183.2978</v>
      </c>
      <c r="D70" s="31">
        <v>211.65729999999999</v>
      </c>
    </row>
    <row r="71" spans="1:4" x14ac:dyDescent="0.2">
      <c r="A71" s="7" t="s">
        <v>46</v>
      </c>
      <c r="C71" s="31">
        <v>183.2978</v>
      </c>
      <c r="D71" s="31">
        <v>201.70939999999999</v>
      </c>
    </row>
    <row r="73" spans="1:4" ht="10.5" x14ac:dyDescent="0.25">
      <c r="A73" s="14" t="s">
        <v>48</v>
      </c>
    </row>
    <row r="74" spans="1:4" ht="10.5" x14ac:dyDescent="0.25">
      <c r="A74" s="82" t="s">
        <v>55</v>
      </c>
      <c r="B74" s="83"/>
      <c r="C74" s="33" t="s">
        <v>56</v>
      </c>
    </row>
    <row r="75" spans="1:4" x14ac:dyDescent="0.2">
      <c r="A75" s="78" t="s">
        <v>44</v>
      </c>
      <c r="B75" s="79"/>
      <c r="C75" s="34">
        <v>9</v>
      </c>
    </row>
    <row r="76" spans="1:4" x14ac:dyDescent="0.2">
      <c r="A76" s="78" t="s">
        <v>46</v>
      </c>
      <c r="B76" s="79"/>
      <c r="C76" s="34">
        <v>9</v>
      </c>
    </row>
    <row r="77" spans="1:4" x14ac:dyDescent="0.2">
      <c r="A77" s="7" t="s">
        <v>57</v>
      </c>
    </row>
    <row r="78" spans="1:4" x14ac:dyDescent="0.2">
      <c r="A78" s="7" t="s">
        <v>47</v>
      </c>
    </row>
    <row r="80" spans="1:4" ht="10.5" x14ac:dyDescent="0.25">
      <c r="A80" s="14" t="s">
        <v>347</v>
      </c>
      <c r="D80" s="51">
        <v>2.4056965935026757E-2</v>
      </c>
    </row>
    <row r="82" spans="1:4" ht="10.5" x14ac:dyDescent="0.25">
      <c r="A82" s="84" t="s">
        <v>51</v>
      </c>
      <c r="B82" s="84"/>
      <c r="C82" s="84"/>
      <c r="D82" s="30" t="s">
        <v>49</v>
      </c>
    </row>
    <row r="84" spans="1:4" ht="10.5" x14ac:dyDescent="0.25">
      <c r="A84" s="14" t="s">
        <v>856</v>
      </c>
    </row>
    <row r="85" spans="1:4" ht="10.5" x14ac:dyDescent="0.25">
      <c r="A85" s="14"/>
    </row>
    <row r="86" spans="1:4" ht="10.5" x14ac:dyDescent="0.25">
      <c r="A86" s="61" t="s">
        <v>868</v>
      </c>
    </row>
    <row r="87" spans="1:4" x14ac:dyDescent="0.2">
      <c r="A87" s="62"/>
    </row>
    <row r="88" spans="1:4" x14ac:dyDescent="0.2">
      <c r="A88" s="63"/>
    </row>
    <row r="89" spans="1:4" x14ac:dyDescent="0.2">
      <c r="A89" s="63"/>
    </row>
    <row r="90" spans="1:4" x14ac:dyDescent="0.2">
      <c r="A90" s="63"/>
    </row>
    <row r="91" spans="1:4" x14ac:dyDescent="0.2">
      <c r="A91" s="63"/>
    </row>
    <row r="92" spans="1:4" x14ac:dyDescent="0.2">
      <c r="A92" s="63"/>
    </row>
    <row r="93" spans="1:4" x14ac:dyDescent="0.2">
      <c r="A93" s="63"/>
    </row>
    <row r="94" spans="1:4" x14ac:dyDescent="0.2">
      <c r="A94" s="63"/>
    </row>
    <row r="95" spans="1:4" x14ac:dyDescent="0.2">
      <c r="A95" s="63"/>
    </row>
    <row r="96" spans="1:4" x14ac:dyDescent="0.2">
      <c r="A96" s="63"/>
    </row>
    <row r="97" spans="1:1" x14ac:dyDescent="0.2">
      <c r="A97" s="63"/>
    </row>
    <row r="98" spans="1:1" x14ac:dyDescent="0.2">
      <c r="A98" s="63"/>
    </row>
    <row r="99" spans="1:1" x14ac:dyDescent="0.2">
      <c r="A99" s="63"/>
    </row>
    <row r="100" spans="1:1" ht="10.5" x14ac:dyDescent="0.25">
      <c r="A100" s="61" t="s">
        <v>888</v>
      </c>
    </row>
    <row r="101" spans="1:1" x14ac:dyDescent="0.2">
      <c r="A101" s="63"/>
    </row>
    <row r="102" spans="1:1" ht="10.5" x14ac:dyDescent="0.25">
      <c r="A102" s="61" t="s">
        <v>869</v>
      </c>
    </row>
    <row r="103" spans="1:1" x14ac:dyDescent="0.2">
      <c r="A103" s="63"/>
    </row>
    <row r="104" spans="1:1" x14ac:dyDescent="0.2">
      <c r="A104" s="63"/>
    </row>
    <row r="105" spans="1:1" x14ac:dyDescent="0.2">
      <c r="A105" s="63"/>
    </row>
    <row r="106" spans="1:1" x14ac:dyDescent="0.2">
      <c r="A106" s="63"/>
    </row>
    <row r="107" spans="1:1" x14ac:dyDescent="0.2">
      <c r="A107" s="63"/>
    </row>
    <row r="108" spans="1:1" x14ac:dyDescent="0.2">
      <c r="A108" s="63"/>
    </row>
    <row r="109" spans="1:1" x14ac:dyDescent="0.2">
      <c r="A109" s="63"/>
    </row>
    <row r="110" spans="1:1" x14ac:dyDescent="0.2">
      <c r="A110" s="63"/>
    </row>
    <row r="111" spans="1:1" x14ac:dyDescent="0.2">
      <c r="A111" s="63"/>
    </row>
    <row r="112" spans="1:1" x14ac:dyDescent="0.2">
      <c r="A112" s="63"/>
    </row>
    <row r="113" spans="1:1" x14ac:dyDescent="0.2">
      <c r="A113" s="63"/>
    </row>
    <row r="114" spans="1:1" x14ac:dyDescent="0.2">
      <c r="A114" s="63"/>
    </row>
    <row r="117" spans="1:1" ht="10.5" x14ac:dyDescent="0.25">
      <c r="A117" s="14" t="s">
        <v>889</v>
      </c>
    </row>
    <row r="119" spans="1:1" x14ac:dyDescent="0.2">
      <c r="A119" s="7" t="s">
        <v>867</v>
      </c>
    </row>
  </sheetData>
  <mergeCells count="5">
    <mergeCell ref="A1:F1"/>
    <mergeCell ref="A74:B74"/>
    <mergeCell ref="A75:B75"/>
    <mergeCell ref="A76:B76"/>
    <mergeCell ref="A82:C82"/>
  </mergeCells>
  <conditionalFormatting sqref="F2:F3">
    <cfRule type="cellIs" dxfId="26" priority="3" stopIfTrue="1" operator="between">
      <formula>0.009</formula>
      <formula>-0.009</formula>
    </cfRule>
  </conditionalFormatting>
  <conditionalFormatting sqref="F5:F119">
    <cfRule type="cellIs" dxfId="25" priority="1" stopIfTrue="1" operator="between">
      <formula>0.009</formula>
      <formula>-0.009</formula>
    </cfRule>
  </conditionalFormatting>
  <conditionalFormatting sqref="F220:F221">
    <cfRule type="cellIs" dxfId="24" priority="2" stopIfTrue="1" operator="between">
      <formula>0.009</formula>
      <formula>-0.009</formula>
    </cfRule>
  </conditionalFormatting>
  <hyperlinks>
    <hyperlink ref="A87"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130"/>
  <sheetViews>
    <sheetView workbookViewId="0">
      <selection sqref="A1:F1"/>
    </sheetView>
  </sheetViews>
  <sheetFormatPr defaultColWidth="9.08984375" defaultRowHeight="10" x14ac:dyDescent="0.2"/>
  <cols>
    <col min="1" max="1" width="38.6328125" style="7" bestFit="1" customWidth="1"/>
    <col min="2" max="2" width="26.08984375" style="7" bestFit="1" customWidth="1"/>
    <col min="3" max="3" width="25.54296875" style="7" bestFit="1" customWidth="1"/>
    <col min="4" max="4" width="15.54296875" style="7" bestFit="1" customWidth="1"/>
    <col min="5" max="5" width="32.90625" style="10" customWidth="1"/>
    <col min="6" max="6" width="14.6328125" style="11" bestFit="1" customWidth="1"/>
    <col min="7" max="16384" width="9.08984375" style="7"/>
  </cols>
  <sheetData>
    <row r="1" spans="1:6" s="1" customFormat="1" ht="14" x14ac:dyDescent="0.25">
      <c r="A1" s="80" t="s">
        <v>852</v>
      </c>
      <c r="B1" s="81"/>
      <c r="C1" s="81"/>
      <c r="D1" s="81"/>
      <c r="E1" s="81"/>
      <c r="F1" s="81"/>
    </row>
    <row r="2" spans="1:6" s="1" customFormat="1" ht="11.5" x14ac:dyDescent="0.25">
      <c r="E2" s="5"/>
      <c r="F2" s="9"/>
    </row>
    <row r="3" spans="1:6" s="1" customFormat="1" ht="11.5" x14ac:dyDescent="0.25">
      <c r="A3" s="8" t="s">
        <v>7</v>
      </c>
      <c r="B3" s="2"/>
      <c r="C3" s="3"/>
      <c r="D3" s="3"/>
      <c r="E3" s="4"/>
      <c r="F3" s="9"/>
    </row>
    <row r="4" spans="1:6" s="1" customFormat="1" ht="26.25" customHeight="1" x14ac:dyDescent="0.25">
      <c r="A4" s="6" t="s">
        <v>2</v>
      </c>
      <c r="B4" s="6" t="s">
        <v>0</v>
      </c>
      <c r="C4" s="13" t="s">
        <v>396</v>
      </c>
      <c r="D4" s="13" t="s">
        <v>1</v>
      </c>
      <c r="E4" s="52" t="s">
        <v>6</v>
      </c>
      <c r="F4" s="12" t="s">
        <v>3</v>
      </c>
    </row>
    <row r="5" spans="1:6" ht="10.5" x14ac:dyDescent="0.25">
      <c r="A5" s="16" t="s">
        <v>101</v>
      </c>
      <c r="B5" s="17"/>
      <c r="C5" s="17"/>
      <c r="D5" s="17"/>
      <c r="E5" s="18"/>
      <c r="F5" s="19"/>
    </row>
    <row r="6" spans="1:6" ht="10.5" x14ac:dyDescent="0.25">
      <c r="A6" s="20" t="s">
        <v>25</v>
      </c>
      <c r="B6" s="21"/>
      <c r="C6" s="21"/>
      <c r="D6" s="21"/>
      <c r="E6" s="22"/>
      <c r="F6" s="23"/>
    </row>
    <row r="7" spans="1:6" x14ac:dyDescent="0.2">
      <c r="A7" s="21" t="s">
        <v>106</v>
      </c>
      <c r="B7" s="21" t="s">
        <v>105</v>
      </c>
      <c r="C7" s="21" t="s">
        <v>104</v>
      </c>
      <c r="D7" s="24">
        <v>4546914</v>
      </c>
      <c r="E7" s="22">
        <v>55890.66689</v>
      </c>
      <c r="F7" s="23">
        <v>7.8244200240056498</v>
      </c>
    </row>
    <row r="8" spans="1:6" x14ac:dyDescent="0.2">
      <c r="A8" s="21" t="s">
        <v>103</v>
      </c>
      <c r="B8" s="21" t="s">
        <v>102</v>
      </c>
      <c r="C8" s="21" t="s">
        <v>104</v>
      </c>
      <c r="D8" s="24">
        <v>3045417</v>
      </c>
      <c r="E8" s="22">
        <v>49850.430869999997</v>
      </c>
      <c r="F8" s="23">
        <v>6.9788165217675298</v>
      </c>
    </row>
    <row r="9" spans="1:6" x14ac:dyDescent="0.2">
      <c r="A9" s="21" t="s">
        <v>114</v>
      </c>
      <c r="B9" s="21" t="s">
        <v>113</v>
      </c>
      <c r="C9" s="21" t="s">
        <v>115</v>
      </c>
      <c r="D9" s="24">
        <v>2356802</v>
      </c>
      <c r="E9" s="22">
        <v>37450.762179999998</v>
      </c>
      <c r="F9" s="23">
        <v>5.2429235473641302</v>
      </c>
    </row>
    <row r="10" spans="1:6" x14ac:dyDescent="0.2">
      <c r="A10" s="21" t="s">
        <v>108</v>
      </c>
      <c r="B10" s="21" t="s">
        <v>107</v>
      </c>
      <c r="C10" s="21" t="s">
        <v>109</v>
      </c>
      <c r="D10" s="24">
        <v>1922741</v>
      </c>
      <c r="E10" s="22">
        <v>37372.31682</v>
      </c>
      <c r="F10" s="23">
        <v>5.23194158061139</v>
      </c>
    </row>
    <row r="11" spans="1:6" x14ac:dyDescent="0.2">
      <c r="A11" s="21" t="s">
        <v>111</v>
      </c>
      <c r="B11" s="21" t="s">
        <v>110</v>
      </c>
      <c r="C11" s="21" t="s">
        <v>112</v>
      </c>
      <c r="D11" s="24">
        <v>883853</v>
      </c>
      <c r="E11" s="22">
        <v>32743.660159999999</v>
      </c>
      <c r="F11" s="23">
        <v>4.5839522852603398</v>
      </c>
    </row>
    <row r="12" spans="1:6" x14ac:dyDescent="0.2">
      <c r="A12" s="21" t="s">
        <v>120</v>
      </c>
      <c r="B12" s="21" t="s">
        <v>119</v>
      </c>
      <c r="C12" s="21" t="s">
        <v>104</v>
      </c>
      <c r="D12" s="24">
        <v>2252948</v>
      </c>
      <c r="E12" s="22">
        <v>26477.771369999999</v>
      </c>
      <c r="F12" s="23">
        <v>3.7067584988065199</v>
      </c>
    </row>
    <row r="13" spans="1:6" x14ac:dyDescent="0.2">
      <c r="A13" s="21" t="s">
        <v>122</v>
      </c>
      <c r="B13" s="21" t="s">
        <v>121</v>
      </c>
      <c r="C13" s="21" t="s">
        <v>109</v>
      </c>
      <c r="D13" s="24">
        <v>1462587</v>
      </c>
      <c r="E13" s="22">
        <v>25642.80658</v>
      </c>
      <c r="F13" s="23">
        <v>3.5898675117107</v>
      </c>
    </row>
    <row r="14" spans="1:6" x14ac:dyDescent="0.2">
      <c r="A14" s="21" t="s">
        <v>147</v>
      </c>
      <c r="B14" s="21" t="s">
        <v>146</v>
      </c>
      <c r="C14" s="21" t="s">
        <v>148</v>
      </c>
      <c r="D14" s="24">
        <v>1650000</v>
      </c>
      <c r="E14" s="22">
        <v>24326.775000000001</v>
      </c>
      <c r="F14" s="23">
        <v>3.4056295267347498</v>
      </c>
    </row>
    <row r="15" spans="1:6" x14ac:dyDescent="0.2">
      <c r="A15" s="21" t="s">
        <v>124</v>
      </c>
      <c r="B15" s="21" t="s">
        <v>123</v>
      </c>
      <c r="C15" s="21" t="s">
        <v>104</v>
      </c>
      <c r="D15" s="24">
        <v>2871107</v>
      </c>
      <c r="E15" s="22">
        <v>23416.74869</v>
      </c>
      <c r="F15" s="23">
        <v>3.2782302939370802</v>
      </c>
    </row>
    <row r="16" spans="1:6" x14ac:dyDescent="0.2">
      <c r="A16" s="21" t="s">
        <v>129</v>
      </c>
      <c r="B16" s="21" t="s">
        <v>128</v>
      </c>
      <c r="C16" s="21" t="s">
        <v>130</v>
      </c>
      <c r="D16" s="24">
        <v>2061397</v>
      </c>
      <c r="E16" s="22">
        <v>22909.33556</v>
      </c>
      <c r="F16" s="23">
        <v>3.2071949373071602</v>
      </c>
    </row>
    <row r="17" spans="1:6" x14ac:dyDescent="0.2">
      <c r="A17" s="21" t="s">
        <v>132</v>
      </c>
      <c r="B17" s="21" t="s">
        <v>131</v>
      </c>
      <c r="C17" s="21" t="s">
        <v>133</v>
      </c>
      <c r="D17" s="24">
        <v>5086849</v>
      </c>
      <c r="E17" s="22">
        <v>21171.465540000001</v>
      </c>
      <c r="F17" s="23">
        <v>2.9639016337871</v>
      </c>
    </row>
    <row r="18" spans="1:6" x14ac:dyDescent="0.2">
      <c r="A18" s="21" t="s">
        <v>117</v>
      </c>
      <c r="B18" s="21" t="s">
        <v>116</v>
      </c>
      <c r="C18" s="21" t="s">
        <v>118</v>
      </c>
      <c r="D18" s="24">
        <v>682403</v>
      </c>
      <c r="E18" s="22">
        <v>20603.452580000001</v>
      </c>
      <c r="F18" s="23">
        <v>2.8843825973285502</v>
      </c>
    </row>
    <row r="19" spans="1:6" x14ac:dyDescent="0.2">
      <c r="A19" s="21" t="s">
        <v>126</v>
      </c>
      <c r="B19" s="21" t="s">
        <v>125</v>
      </c>
      <c r="C19" s="21" t="s">
        <v>127</v>
      </c>
      <c r="D19" s="24">
        <v>7500000</v>
      </c>
      <c r="E19" s="22">
        <v>18789.75</v>
      </c>
      <c r="F19" s="23">
        <v>2.63047310627752</v>
      </c>
    </row>
    <row r="20" spans="1:6" x14ac:dyDescent="0.2">
      <c r="A20" s="21" t="s">
        <v>359</v>
      </c>
      <c r="B20" s="21" t="s">
        <v>358</v>
      </c>
      <c r="C20" s="21" t="s">
        <v>196</v>
      </c>
      <c r="D20" s="24">
        <v>658198</v>
      </c>
      <c r="E20" s="22">
        <v>17763.776720000002</v>
      </c>
      <c r="F20" s="23">
        <v>2.4868418647336199</v>
      </c>
    </row>
    <row r="21" spans="1:6" x14ac:dyDescent="0.2">
      <c r="A21" s="21" t="s">
        <v>158</v>
      </c>
      <c r="B21" s="21" t="s">
        <v>157</v>
      </c>
      <c r="C21" s="21" t="s">
        <v>159</v>
      </c>
      <c r="D21" s="24">
        <v>1308437</v>
      </c>
      <c r="E21" s="22">
        <v>17459.129110000002</v>
      </c>
      <c r="F21" s="23">
        <v>2.4441926892524899</v>
      </c>
    </row>
    <row r="22" spans="1:6" x14ac:dyDescent="0.2">
      <c r="A22" s="21" t="s">
        <v>256</v>
      </c>
      <c r="B22" s="21" t="s">
        <v>255</v>
      </c>
      <c r="C22" s="21" t="s">
        <v>104</v>
      </c>
      <c r="D22" s="24">
        <v>843530</v>
      </c>
      <c r="E22" s="22">
        <v>15021.58224</v>
      </c>
      <c r="F22" s="23">
        <v>2.1029480485933001</v>
      </c>
    </row>
    <row r="23" spans="1:6" x14ac:dyDescent="0.2">
      <c r="A23" s="21" t="s">
        <v>141</v>
      </c>
      <c r="B23" s="21" t="s">
        <v>140</v>
      </c>
      <c r="C23" s="21" t="s">
        <v>142</v>
      </c>
      <c r="D23" s="24">
        <v>212347</v>
      </c>
      <c r="E23" s="22">
        <v>14710.33843</v>
      </c>
      <c r="F23" s="23">
        <v>2.0593754373717399</v>
      </c>
    </row>
    <row r="24" spans="1:6" x14ac:dyDescent="0.2">
      <c r="A24" s="21" t="s">
        <v>497</v>
      </c>
      <c r="B24" s="21" t="s">
        <v>496</v>
      </c>
      <c r="C24" s="21" t="s">
        <v>139</v>
      </c>
      <c r="D24" s="24">
        <v>2264982</v>
      </c>
      <c r="E24" s="22">
        <v>13934.169260000001</v>
      </c>
      <c r="F24" s="23">
        <v>1.95071554952827</v>
      </c>
    </row>
    <row r="25" spans="1:6" x14ac:dyDescent="0.2">
      <c r="A25" s="21" t="s">
        <v>181</v>
      </c>
      <c r="B25" s="21" t="s">
        <v>180</v>
      </c>
      <c r="C25" s="21" t="s">
        <v>182</v>
      </c>
      <c r="D25" s="24">
        <v>4232579</v>
      </c>
      <c r="E25" s="22">
        <v>12668.10895</v>
      </c>
      <c r="F25" s="23">
        <v>1.7734732979613099</v>
      </c>
    </row>
    <row r="26" spans="1:6" x14ac:dyDescent="0.2">
      <c r="A26" s="21" t="s">
        <v>654</v>
      </c>
      <c r="B26" s="21" t="s">
        <v>653</v>
      </c>
      <c r="C26" s="21" t="s">
        <v>165</v>
      </c>
      <c r="D26" s="24">
        <v>26719</v>
      </c>
      <c r="E26" s="22">
        <v>11361.06575</v>
      </c>
      <c r="F26" s="23">
        <v>1.5904936422265099</v>
      </c>
    </row>
    <row r="27" spans="1:6" x14ac:dyDescent="0.2">
      <c r="A27" s="21" t="s">
        <v>226</v>
      </c>
      <c r="B27" s="21" t="s">
        <v>225</v>
      </c>
      <c r="C27" s="21" t="s">
        <v>139</v>
      </c>
      <c r="D27" s="24">
        <v>634023</v>
      </c>
      <c r="E27" s="22">
        <v>11055.142040000001</v>
      </c>
      <c r="F27" s="23">
        <v>1.5476658189863099</v>
      </c>
    </row>
    <row r="28" spans="1:6" x14ac:dyDescent="0.2">
      <c r="A28" s="21" t="s">
        <v>179</v>
      </c>
      <c r="B28" s="21" t="s">
        <v>178</v>
      </c>
      <c r="C28" s="21" t="s">
        <v>109</v>
      </c>
      <c r="D28" s="24">
        <v>674952</v>
      </c>
      <c r="E28" s="22">
        <v>11045.589480000001</v>
      </c>
      <c r="F28" s="23">
        <v>1.54632850730435</v>
      </c>
    </row>
    <row r="29" spans="1:6" x14ac:dyDescent="0.2">
      <c r="A29" s="21" t="s">
        <v>144</v>
      </c>
      <c r="B29" s="21" t="s">
        <v>143</v>
      </c>
      <c r="C29" s="21" t="s">
        <v>145</v>
      </c>
      <c r="D29" s="24">
        <v>1705342</v>
      </c>
      <c r="E29" s="22">
        <v>11036.12075</v>
      </c>
      <c r="F29" s="23">
        <v>1.5450029314124101</v>
      </c>
    </row>
    <row r="30" spans="1:6" x14ac:dyDescent="0.2">
      <c r="A30" s="21" t="s">
        <v>687</v>
      </c>
      <c r="B30" s="21" t="s">
        <v>686</v>
      </c>
      <c r="C30" s="21" t="s">
        <v>151</v>
      </c>
      <c r="D30" s="24">
        <v>459177</v>
      </c>
      <c r="E30" s="22">
        <v>10286.48315</v>
      </c>
      <c r="F30" s="23">
        <v>1.4400573336128399</v>
      </c>
    </row>
    <row r="31" spans="1:6" x14ac:dyDescent="0.2">
      <c r="A31" s="21" t="s">
        <v>135</v>
      </c>
      <c r="B31" s="21" t="s">
        <v>134</v>
      </c>
      <c r="C31" s="21" t="s">
        <v>136</v>
      </c>
      <c r="D31" s="24">
        <v>550412</v>
      </c>
      <c r="E31" s="22">
        <v>9754.6766700000007</v>
      </c>
      <c r="F31" s="23">
        <v>1.36560702728177</v>
      </c>
    </row>
    <row r="32" spans="1:6" x14ac:dyDescent="0.2">
      <c r="A32" s="21" t="s">
        <v>523</v>
      </c>
      <c r="B32" s="21" t="s">
        <v>522</v>
      </c>
      <c r="C32" s="21" t="s">
        <v>524</v>
      </c>
      <c r="D32" s="24">
        <v>1723096</v>
      </c>
      <c r="E32" s="22">
        <v>9301.2722080000003</v>
      </c>
      <c r="F32" s="23">
        <v>1.30213262003542</v>
      </c>
    </row>
    <row r="33" spans="1:6" x14ac:dyDescent="0.2">
      <c r="A33" s="21" t="s">
        <v>249</v>
      </c>
      <c r="B33" s="21" t="s">
        <v>248</v>
      </c>
      <c r="C33" s="21" t="s">
        <v>130</v>
      </c>
      <c r="D33" s="24">
        <v>321590</v>
      </c>
      <c r="E33" s="22">
        <v>9021.8858600000003</v>
      </c>
      <c r="F33" s="23">
        <v>1.26301989769078</v>
      </c>
    </row>
    <row r="34" spans="1:6" x14ac:dyDescent="0.2">
      <c r="A34" s="21" t="s">
        <v>285</v>
      </c>
      <c r="B34" s="21" t="s">
        <v>284</v>
      </c>
      <c r="C34" s="21" t="s">
        <v>118</v>
      </c>
      <c r="D34" s="24">
        <v>5039457</v>
      </c>
      <c r="E34" s="22">
        <v>8918.3270530000009</v>
      </c>
      <c r="F34" s="23">
        <v>1.2485221711786301</v>
      </c>
    </row>
    <row r="35" spans="1:6" x14ac:dyDescent="0.2">
      <c r="A35" s="21" t="s">
        <v>153</v>
      </c>
      <c r="B35" s="21" t="s">
        <v>152</v>
      </c>
      <c r="C35" s="21" t="s">
        <v>154</v>
      </c>
      <c r="D35" s="24">
        <v>1330000</v>
      </c>
      <c r="E35" s="22">
        <v>8648.99</v>
      </c>
      <c r="F35" s="23">
        <v>1.21081630098661</v>
      </c>
    </row>
    <row r="36" spans="1:6" x14ac:dyDescent="0.2">
      <c r="A36" s="21" t="s">
        <v>176</v>
      </c>
      <c r="B36" s="21" t="s">
        <v>175</v>
      </c>
      <c r="C36" s="21" t="s">
        <v>177</v>
      </c>
      <c r="D36" s="24">
        <v>3541198</v>
      </c>
      <c r="E36" s="22">
        <v>8417.0735260000001</v>
      </c>
      <c r="F36" s="23">
        <v>1.1783491288443699</v>
      </c>
    </row>
    <row r="37" spans="1:6" x14ac:dyDescent="0.2">
      <c r="A37" s="21" t="s">
        <v>150</v>
      </c>
      <c r="B37" s="21" t="s">
        <v>149</v>
      </c>
      <c r="C37" s="21" t="s">
        <v>151</v>
      </c>
      <c r="D37" s="24">
        <v>447035</v>
      </c>
      <c r="E37" s="22">
        <v>8143.4130779999996</v>
      </c>
      <c r="F37" s="23">
        <v>1.14003800449647</v>
      </c>
    </row>
    <row r="38" spans="1:6" x14ac:dyDescent="0.2">
      <c r="A38" s="21" t="s">
        <v>198</v>
      </c>
      <c r="B38" s="21" t="s">
        <v>197</v>
      </c>
      <c r="C38" s="21" t="s">
        <v>188</v>
      </c>
      <c r="D38" s="24">
        <v>188945</v>
      </c>
      <c r="E38" s="22">
        <v>7615.9950600000002</v>
      </c>
      <c r="F38" s="23">
        <v>1.0662020613830601</v>
      </c>
    </row>
    <row r="39" spans="1:6" x14ac:dyDescent="0.2">
      <c r="A39" s="21" t="s">
        <v>607</v>
      </c>
      <c r="B39" s="21" t="s">
        <v>606</v>
      </c>
      <c r="C39" s="21" t="s">
        <v>154</v>
      </c>
      <c r="D39" s="24">
        <v>4200152</v>
      </c>
      <c r="E39" s="22">
        <v>7388.4873829999997</v>
      </c>
      <c r="F39" s="23">
        <v>1.0343520992590201</v>
      </c>
    </row>
    <row r="40" spans="1:6" x14ac:dyDescent="0.2">
      <c r="A40" s="21" t="s">
        <v>156</v>
      </c>
      <c r="B40" s="21" t="s">
        <v>155</v>
      </c>
      <c r="C40" s="21" t="s">
        <v>104</v>
      </c>
      <c r="D40" s="24">
        <v>490288</v>
      </c>
      <c r="E40" s="22">
        <v>6987.8297199999997</v>
      </c>
      <c r="F40" s="23">
        <v>0.97826198590756897</v>
      </c>
    </row>
    <row r="41" spans="1:6" x14ac:dyDescent="0.2">
      <c r="A41" s="21" t="s">
        <v>297</v>
      </c>
      <c r="B41" s="21" t="s">
        <v>296</v>
      </c>
      <c r="C41" s="21" t="s">
        <v>196</v>
      </c>
      <c r="D41" s="24">
        <v>300000</v>
      </c>
      <c r="E41" s="22">
        <v>6987.45</v>
      </c>
      <c r="F41" s="23">
        <v>0.97820882696463896</v>
      </c>
    </row>
    <row r="42" spans="1:6" x14ac:dyDescent="0.2">
      <c r="A42" s="21" t="s">
        <v>174</v>
      </c>
      <c r="B42" s="21" t="s">
        <v>173</v>
      </c>
      <c r="C42" s="21" t="s">
        <v>151</v>
      </c>
      <c r="D42" s="24">
        <v>449000</v>
      </c>
      <c r="E42" s="22">
        <v>6233.018</v>
      </c>
      <c r="F42" s="23">
        <v>0.87259203661271001</v>
      </c>
    </row>
    <row r="43" spans="1:6" x14ac:dyDescent="0.2">
      <c r="A43" s="21" t="s">
        <v>663</v>
      </c>
      <c r="B43" s="21" t="s">
        <v>662</v>
      </c>
      <c r="C43" s="21" t="s">
        <v>159</v>
      </c>
      <c r="D43" s="24">
        <v>111808</v>
      </c>
      <c r="E43" s="22">
        <v>5902.5679360000004</v>
      </c>
      <c r="F43" s="23">
        <v>0.82633064376183696</v>
      </c>
    </row>
    <row r="44" spans="1:6" x14ac:dyDescent="0.2">
      <c r="A44" s="21" t="s">
        <v>218</v>
      </c>
      <c r="B44" s="21" t="s">
        <v>217</v>
      </c>
      <c r="C44" s="21" t="s">
        <v>109</v>
      </c>
      <c r="D44" s="24">
        <v>544568</v>
      </c>
      <c r="E44" s="22">
        <v>5407.5602399999998</v>
      </c>
      <c r="F44" s="23">
        <v>0.75703198722152198</v>
      </c>
    </row>
    <row r="45" spans="1:6" x14ac:dyDescent="0.2">
      <c r="A45" s="21" t="s">
        <v>326</v>
      </c>
      <c r="B45" s="21" t="s">
        <v>325</v>
      </c>
      <c r="C45" s="21" t="s">
        <v>196</v>
      </c>
      <c r="D45" s="24">
        <v>675384</v>
      </c>
      <c r="E45" s="22">
        <v>5321.0128439999999</v>
      </c>
      <c r="F45" s="23">
        <v>0.74491577505284701</v>
      </c>
    </row>
    <row r="46" spans="1:6" x14ac:dyDescent="0.2">
      <c r="A46" s="21" t="s">
        <v>204</v>
      </c>
      <c r="B46" s="21" t="s">
        <v>203</v>
      </c>
      <c r="C46" s="21" t="s">
        <v>205</v>
      </c>
      <c r="D46" s="24">
        <v>287280</v>
      </c>
      <c r="E46" s="22">
        <v>5208.8173200000001</v>
      </c>
      <c r="F46" s="23">
        <v>0.72920895039968703</v>
      </c>
    </row>
    <row r="47" spans="1:6" x14ac:dyDescent="0.2">
      <c r="A47" s="21" t="s">
        <v>220</v>
      </c>
      <c r="B47" s="21" t="s">
        <v>219</v>
      </c>
      <c r="C47" s="21" t="s">
        <v>221</v>
      </c>
      <c r="D47" s="24">
        <v>184500</v>
      </c>
      <c r="E47" s="22">
        <v>4731.6869999999999</v>
      </c>
      <c r="F47" s="23">
        <v>0.66241303906773297</v>
      </c>
    </row>
    <row r="48" spans="1:6" x14ac:dyDescent="0.2">
      <c r="A48" s="21" t="s">
        <v>184</v>
      </c>
      <c r="B48" s="21" t="s">
        <v>183</v>
      </c>
      <c r="C48" s="21" t="s">
        <v>185</v>
      </c>
      <c r="D48" s="24">
        <v>140000</v>
      </c>
      <c r="E48" s="22">
        <v>4407.13</v>
      </c>
      <c r="F48" s="23">
        <v>0.61697664635606297</v>
      </c>
    </row>
    <row r="49" spans="1:9" x14ac:dyDescent="0.2">
      <c r="A49" s="21" t="s">
        <v>202</v>
      </c>
      <c r="B49" s="21" t="s">
        <v>201</v>
      </c>
      <c r="C49" s="21" t="s">
        <v>154</v>
      </c>
      <c r="D49" s="24">
        <v>2795399</v>
      </c>
      <c r="E49" s="22">
        <v>3758.973035</v>
      </c>
      <c r="F49" s="23">
        <v>0.52623784115221695</v>
      </c>
    </row>
    <row r="50" spans="1:9" x14ac:dyDescent="0.2">
      <c r="A50" s="21" t="s">
        <v>210</v>
      </c>
      <c r="B50" s="21" t="s">
        <v>209</v>
      </c>
      <c r="C50" s="21" t="s">
        <v>115</v>
      </c>
      <c r="D50" s="24">
        <v>808586</v>
      </c>
      <c r="E50" s="22">
        <v>3707.36681</v>
      </c>
      <c r="F50" s="23">
        <v>0.51901322203918998</v>
      </c>
    </row>
    <row r="51" spans="1:9" x14ac:dyDescent="0.2">
      <c r="A51" s="21" t="s">
        <v>187</v>
      </c>
      <c r="B51" s="21" t="s">
        <v>186</v>
      </c>
      <c r="C51" s="21" t="s">
        <v>188</v>
      </c>
      <c r="D51" s="24">
        <v>224730</v>
      </c>
      <c r="E51" s="22">
        <v>3418.705125</v>
      </c>
      <c r="F51" s="23">
        <v>0.47860199787680002</v>
      </c>
    </row>
    <row r="52" spans="1:9" x14ac:dyDescent="0.2">
      <c r="A52" s="21" t="s">
        <v>328</v>
      </c>
      <c r="B52" s="21" t="s">
        <v>327</v>
      </c>
      <c r="C52" s="21" t="s">
        <v>329</v>
      </c>
      <c r="D52" s="24">
        <v>306039</v>
      </c>
      <c r="E52" s="22">
        <v>3283.7984700000002</v>
      </c>
      <c r="F52" s="23">
        <v>0.45971572595538801</v>
      </c>
    </row>
    <row r="53" spans="1:9" x14ac:dyDescent="0.2">
      <c r="A53" s="21" t="s">
        <v>582</v>
      </c>
      <c r="B53" s="21" t="s">
        <v>581</v>
      </c>
      <c r="C53" s="21" t="s">
        <v>196</v>
      </c>
      <c r="D53" s="24">
        <v>363552</v>
      </c>
      <c r="E53" s="22">
        <v>3022.0259999999998</v>
      </c>
      <c r="F53" s="23">
        <v>0.42306886038778702</v>
      </c>
    </row>
    <row r="54" spans="1:9" x14ac:dyDescent="0.2">
      <c r="A54" s="21" t="s">
        <v>267</v>
      </c>
      <c r="B54" s="21" t="s">
        <v>266</v>
      </c>
      <c r="C54" s="21" t="s">
        <v>182</v>
      </c>
      <c r="D54" s="24">
        <v>57086</v>
      </c>
      <c r="E54" s="22">
        <v>2671.5962570000002</v>
      </c>
      <c r="F54" s="23">
        <v>0.37401041019013898</v>
      </c>
    </row>
    <row r="55" spans="1:9" x14ac:dyDescent="0.2">
      <c r="A55" s="21" t="s">
        <v>648</v>
      </c>
      <c r="B55" s="21" t="s">
        <v>647</v>
      </c>
      <c r="C55" s="21" t="s">
        <v>148</v>
      </c>
      <c r="D55" s="24">
        <v>107362</v>
      </c>
      <c r="E55" s="22">
        <v>2201.404129</v>
      </c>
      <c r="F55" s="23">
        <v>0.30818581180605298</v>
      </c>
    </row>
    <row r="56" spans="1:9" x14ac:dyDescent="0.2">
      <c r="A56" s="21" t="s">
        <v>724</v>
      </c>
      <c r="B56" s="21" t="s">
        <v>723</v>
      </c>
      <c r="C56" s="21" t="s">
        <v>139</v>
      </c>
      <c r="D56" s="24">
        <v>665586</v>
      </c>
      <c r="E56" s="22">
        <v>1973.4624899999999</v>
      </c>
      <c r="F56" s="23">
        <v>0.27627509712436099</v>
      </c>
    </row>
    <row r="57" spans="1:9" x14ac:dyDescent="0.2">
      <c r="A57" s="21" t="s">
        <v>726</v>
      </c>
      <c r="B57" s="21" t="s">
        <v>725</v>
      </c>
      <c r="C57" s="21" t="s">
        <v>254</v>
      </c>
      <c r="D57" s="24">
        <v>503970</v>
      </c>
      <c r="E57" s="22">
        <v>969.78947100000005</v>
      </c>
      <c r="F57" s="23">
        <v>0.135765783058135</v>
      </c>
    </row>
    <row r="58" spans="1:9" x14ac:dyDescent="0.2">
      <c r="A58" s="21" t="s">
        <v>411</v>
      </c>
      <c r="B58" s="21" t="s">
        <v>858</v>
      </c>
      <c r="C58" s="21" t="s">
        <v>196</v>
      </c>
      <c r="D58" s="24">
        <v>26815</v>
      </c>
      <c r="E58" s="22">
        <v>476.7841075</v>
      </c>
      <c r="F58" s="23">
        <v>6.6747443275151502E-2</v>
      </c>
    </row>
    <row r="59" spans="1:9" ht="10.5" x14ac:dyDescent="0.25">
      <c r="A59" s="20" t="s">
        <v>29</v>
      </c>
      <c r="B59" s="20"/>
      <c r="C59" s="20"/>
      <c r="D59" s="20"/>
      <c r="E59" s="25">
        <f>SUM(E7:E58)</f>
        <v>696868.54791249987</v>
      </c>
      <c r="F59" s="26">
        <f>SUM(F7:F58)</f>
        <v>97.558188581247521</v>
      </c>
      <c r="G59" s="14"/>
      <c r="H59" s="14"/>
      <c r="I59" s="14"/>
    </row>
    <row r="60" spans="1:9" x14ac:dyDescent="0.2">
      <c r="A60" s="21"/>
      <c r="B60" s="21"/>
      <c r="C60" s="21"/>
      <c r="D60" s="21"/>
      <c r="E60" s="22"/>
      <c r="F60" s="23"/>
    </row>
    <row r="61" spans="1:9" ht="10.5" x14ac:dyDescent="0.25">
      <c r="A61" s="20" t="s">
        <v>332</v>
      </c>
      <c r="B61" s="21"/>
      <c r="C61" s="21"/>
      <c r="D61" s="21"/>
      <c r="E61" s="22"/>
      <c r="F61" s="23"/>
    </row>
    <row r="62" spans="1:9" x14ac:dyDescent="0.2">
      <c r="A62" s="21" t="s">
        <v>335</v>
      </c>
      <c r="B62" s="21" t="s">
        <v>334</v>
      </c>
      <c r="C62" s="21" t="s">
        <v>224</v>
      </c>
      <c r="D62" s="24">
        <v>3000</v>
      </c>
      <c r="E62" s="22">
        <v>2.9999999999999997E-4</v>
      </c>
      <c r="F62" s="23">
        <v>4.1998532810881198E-8</v>
      </c>
    </row>
    <row r="63" spans="1:9" x14ac:dyDescent="0.2">
      <c r="A63" s="21"/>
      <c r="B63" s="21" t="s">
        <v>333</v>
      </c>
      <c r="C63" s="21" t="s">
        <v>191</v>
      </c>
      <c r="D63" s="24">
        <v>2900</v>
      </c>
      <c r="E63" s="22">
        <v>2.9E-4</v>
      </c>
      <c r="F63" s="23">
        <v>4.05985817171851E-8</v>
      </c>
    </row>
    <row r="64" spans="1:9" ht="10.5" x14ac:dyDescent="0.25">
      <c r="A64" s="20" t="s">
        <v>29</v>
      </c>
      <c r="B64" s="20"/>
      <c r="C64" s="20"/>
      <c r="D64" s="20"/>
      <c r="E64" s="25">
        <f>SUM(E61:E63)</f>
        <v>5.9000000000000003E-4</v>
      </c>
      <c r="F64" s="26">
        <f>SUM(F61:F63)</f>
        <v>8.2597114528066305E-8</v>
      </c>
      <c r="G64" s="14"/>
      <c r="H64" s="14"/>
      <c r="I64" s="14"/>
    </row>
    <row r="65" spans="1:9" x14ac:dyDescent="0.2">
      <c r="A65" s="21"/>
      <c r="B65" s="21"/>
      <c r="C65" s="21"/>
      <c r="D65" s="21"/>
      <c r="E65" s="22"/>
      <c r="F65" s="23"/>
    </row>
    <row r="66" spans="1:9" ht="10.5" x14ac:dyDescent="0.25">
      <c r="A66" s="20" t="s">
        <v>33</v>
      </c>
      <c r="B66" s="20"/>
      <c r="C66" s="20"/>
      <c r="D66" s="20"/>
      <c r="E66" s="25">
        <f>E59+E64</f>
        <v>696868.54850249982</v>
      </c>
      <c r="F66" s="26">
        <f>F59+F64</f>
        <v>97.558188663844632</v>
      </c>
      <c r="G66" s="14"/>
      <c r="H66" s="14"/>
      <c r="I66" s="14"/>
    </row>
    <row r="67" spans="1:9" ht="10.5" x14ac:dyDescent="0.25">
      <c r="A67" s="20"/>
      <c r="B67" s="20"/>
      <c r="C67" s="20"/>
      <c r="D67" s="20"/>
      <c r="E67" s="25"/>
      <c r="F67" s="26"/>
      <c r="G67" s="14"/>
      <c r="H67" s="14"/>
      <c r="I67" s="14"/>
    </row>
    <row r="68" spans="1:9" ht="10.5" x14ac:dyDescent="0.25">
      <c r="A68" s="20" t="s">
        <v>35</v>
      </c>
      <c r="B68" s="20"/>
      <c r="C68" s="20"/>
      <c r="D68" s="20"/>
      <c r="E68" s="25">
        <f>E70-(E59+E64)</f>
        <v>17442.118850800209</v>
      </c>
      <c r="F68" s="26">
        <f>F70-(F59+F64)</f>
        <v>2.4418113361553679</v>
      </c>
      <c r="G68" s="14"/>
      <c r="H68" s="14"/>
      <c r="I68" s="14"/>
    </row>
    <row r="69" spans="1:9" ht="10.5" x14ac:dyDescent="0.25">
      <c r="A69" s="20"/>
      <c r="B69" s="20"/>
      <c r="C69" s="20"/>
      <c r="D69" s="20"/>
      <c r="E69" s="25"/>
      <c r="F69" s="26"/>
      <c r="G69" s="14"/>
      <c r="H69" s="14"/>
      <c r="I69" s="14"/>
    </row>
    <row r="70" spans="1:9" ht="10.5" x14ac:dyDescent="0.25">
      <c r="A70" s="27" t="s">
        <v>34</v>
      </c>
      <c r="B70" s="27"/>
      <c r="C70" s="27"/>
      <c r="D70" s="27"/>
      <c r="E70" s="28">
        <v>714310.66735330003</v>
      </c>
      <c r="F70" s="29">
        <v>100</v>
      </c>
      <c r="G70" s="14"/>
      <c r="H70" s="14"/>
      <c r="I70" s="14"/>
    </row>
    <row r="71" spans="1:9" ht="10.5" x14ac:dyDescent="0.25">
      <c r="F71" s="15" t="s">
        <v>692</v>
      </c>
    </row>
    <row r="72" spans="1:9" ht="10.5" x14ac:dyDescent="0.25">
      <c r="A72" s="14" t="s">
        <v>37</v>
      </c>
    </row>
    <row r="73" spans="1:9" ht="10.5" x14ac:dyDescent="0.25">
      <c r="A73" s="14" t="s">
        <v>346</v>
      </c>
    </row>
    <row r="75" spans="1:9" ht="10.5" x14ac:dyDescent="0.25">
      <c r="A75" s="14" t="s">
        <v>38</v>
      </c>
    </row>
    <row r="76" spans="1:9" ht="10.5" x14ac:dyDescent="0.25">
      <c r="A76" s="14" t="s">
        <v>39</v>
      </c>
    </row>
    <row r="77" spans="1:9" ht="10.5" x14ac:dyDescent="0.25">
      <c r="A77" s="14" t="s">
        <v>40</v>
      </c>
      <c r="B77" s="14"/>
      <c r="C77" s="30" t="s">
        <v>42</v>
      </c>
      <c r="D77" s="14" t="s">
        <v>41</v>
      </c>
    </row>
    <row r="78" spans="1:9" x14ac:dyDescent="0.2">
      <c r="A78" s="7" t="s">
        <v>43</v>
      </c>
      <c r="C78" s="31">
        <v>1255.0044</v>
      </c>
      <c r="D78" s="31">
        <v>1506.5006000000001</v>
      </c>
    </row>
    <row r="79" spans="1:9" x14ac:dyDescent="0.2">
      <c r="A79" s="7" t="s">
        <v>44</v>
      </c>
      <c r="C79" s="31">
        <v>61.069899999999997</v>
      </c>
      <c r="D79" s="31">
        <v>73.308000000000007</v>
      </c>
    </row>
    <row r="80" spans="1:9" x14ac:dyDescent="0.2">
      <c r="A80" s="7" t="s">
        <v>45</v>
      </c>
      <c r="C80" s="31">
        <v>1384.1739</v>
      </c>
      <c r="D80" s="31">
        <v>1667.9969000000001</v>
      </c>
    </row>
    <row r="81" spans="1:4" x14ac:dyDescent="0.2">
      <c r="A81" s="7" t="s">
        <v>46</v>
      </c>
      <c r="C81" s="31">
        <v>70.095100000000002</v>
      </c>
      <c r="D81" s="31">
        <v>84.462100000000007</v>
      </c>
    </row>
    <row r="83" spans="1:4" x14ac:dyDescent="0.2">
      <c r="A83" s="7" t="s">
        <v>47</v>
      </c>
    </row>
    <row r="85" spans="1:4" ht="10.5" x14ac:dyDescent="0.25">
      <c r="A85" s="14" t="s">
        <v>48</v>
      </c>
      <c r="D85" s="30" t="s">
        <v>49</v>
      </c>
    </row>
    <row r="87" spans="1:4" ht="10.5" x14ac:dyDescent="0.25">
      <c r="A87" s="14" t="s">
        <v>347</v>
      </c>
      <c r="D87" s="51">
        <v>0.1681</v>
      </c>
    </row>
    <row r="89" spans="1:4" ht="10.5" x14ac:dyDescent="0.25">
      <c r="A89" s="84" t="s">
        <v>51</v>
      </c>
      <c r="B89" s="84"/>
      <c r="C89" s="84"/>
      <c r="D89" s="30">
        <v>1</v>
      </c>
    </row>
    <row r="90" spans="1:4" ht="10.5" x14ac:dyDescent="0.25">
      <c r="A90" s="74"/>
      <c r="B90" s="74"/>
      <c r="C90" s="74"/>
      <c r="D90" s="30"/>
    </row>
    <row r="91" spans="1:4" ht="10.5" x14ac:dyDescent="0.25">
      <c r="A91" s="76" t="s">
        <v>1252</v>
      </c>
    </row>
    <row r="92" spans="1:4" ht="14.5" x14ac:dyDescent="0.35">
      <c r="A92" s="75" t="s">
        <v>1251</v>
      </c>
    </row>
    <row r="93" spans="1:4" ht="14.5" x14ac:dyDescent="0.35">
      <c r="A93" s="65" t="s">
        <v>1254</v>
      </c>
    </row>
    <row r="95" spans="1:4" ht="10.5" x14ac:dyDescent="0.25">
      <c r="A95" s="14" t="s">
        <v>856</v>
      </c>
    </row>
    <row r="96" spans="1:4" x14ac:dyDescent="0.2">
      <c r="A96" s="60"/>
    </row>
    <row r="97" spans="1:1" ht="10.5" x14ac:dyDescent="0.25">
      <c r="A97" s="61" t="s">
        <v>868</v>
      </c>
    </row>
    <row r="98" spans="1:1" x14ac:dyDescent="0.2">
      <c r="A98" s="62"/>
    </row>
    <row r="99" spans="1:1" x14ac:dyDescent="0.2">
      <c r="A99" s="63"/>
    </row>
    <row r="100" spans="1:1" x14ac:dyDescent="0.2">
      <c r="A100" s="63"/>
    </row>
    <row r="101" spans="1:1" x14ac:dyDescent="0.2">
      <c r="A101" s="63"/>
    </row>
    <row r="102" spans="1:1" x14ac:dyDescent="0.2">
      <c r="A102" s="63"/>
    </row>
    <row r="103" spans="1:1" x14ac:dyDescent="0.2">
      <c r="A103" s="63"/>
    </row>
    <row r="104" spans="1:1" x14ac:dyDescent="0.2">
      <c r="A104" s="63"/>
    </row>
    <row r="105" spans="1:1" x14ac:dyDescent="0.2">
      <c r="A105" s="63"/>
    </row>
    <row r="106" spans="1:1" x14ac:dyDescent="0.2">
      <c r="A106" s="63"/>
    </row>
    <row r="107" spans="1:1" x14ac:dyDescent="0.2">
      <c r="A107" s="63"/>
    </row>
    <row r="108" spans="1:1" x14ac:dyDescent="0.2">
      <c r="A108" s="63"/>
    </row>
    <row r="109" spans="1:1" x14ac:dyDescent="0.2">
      <c r="A109" s="63"/>
    </row>
    <row r="110" spans="1:1" x14ac:dyDescent="0.2">
      <c r="A110" s="63"/>
    </row>
    <row r="111" spans="1:1" ht="10.5" x14ac:dyDescent="0.25">
      <c r="A111" s="61" t="s">
        <v>881</v>
      </c>
    </row>
    <row r="112" spans="1:1" x14ac:dyDescent="0.2">
      <c r="A112" s="63"/>
    </row>
    <row r="113" spans="1:1" ht="10.5" x14ac:dyDescent="0.25">
      <c r="A113" s="61" t="s">
        <v>869</v>
      </c>
    </row>
    <row r="114" spans="1:1" x14ac:dyDescent="0.2">
      <c r="A114" s="63"/>
    </row>
    <row r="115" spans="1:1" x14ac:dyDescent="0.2">
      <c r="A115" s="63"/>
    </row>
    <row r="116" spans="1:1" x14ac:dyDescent="0.2">
      <c r="A116" s="63"/>
    </row>
    <row r="117" spans="1:1" x14ac:dyDescent="0.2">
      <c r="A117" s="63"/>
    </row>
    <row r="118" spans="1:1" x14ac:dyDescent="0.2">
      <c r="A118" s="63"/>
    </row>
    <row r="119" spans="1:1" x14ac:dyDescent="0.2">
      <c r="A119" s="63"/>
    </row>
    <row r="120" spans="1:1" x14ac:dyDescent="0.2">
      <c r="A120" s="63"/>
    </row>
    <row r="121" spans="1:1" x14ac:dyDescent="0.2">
      <c r="A121" s="63"/>
    </row>
    <row r="122" spans="1:1" x14ac:dyDescent="0.2">
      <c r="A122" s="63"/>
    </row>
    <row r="123" spans="1:1" x14ac:dyDescent="0.2">
      <c r="A123" s="63"/>
    </row>
    <row r="124" spans="1:1" x14ac:dyDescent="0.2">
      <c r="A124" s="63"/>
    </row>
    <row r="125" spans="1:1" x14ac:dyDescent="0.2">
      <c r="A125" s="63"/>
    </row>
    <row r="128" spans="1:1" ht="10.5" x14ac:dyDescent="0.25">
      <c r="A128" s="14" t="s">
        <v>890</v>
      </c>
    </row>
    <row r="130" spans="1:1" x14ac:dyDescent="0.2">
      <c r="A130" s="7" t="s">
        <v>867</v>
      </c>
    </row>
  </sheetData>
  <mergeCells count="2">
    <mergeCell ref="A1:F1"/>
    <mergeCell ref="A89:C89"/>
  </mergeCells>
  <conditionalFormatting sqref="F2:F3">
    <cfRule type="cellIs" dxfId="23" priority="3" stopIfTrue="1" operator="between">
      <formula>0.009</formula>
      <formula>-0.009</formula>
    </cfRule>
  </conditionalFormatting>
  <conditionalFormatting sqref="F5:F124">
    <cfRule type="cellIs" dxfId="22" priority="1" stopIfTrue="1" operator="between">
      <formula>0.009</formula>
      <formula>-0.009</formula>
    </cfRule>
  </conditionalFormatting>
  <conditionalFormatting sqref="F225:F229">
    <cfRule type="cellIs" dxfId="21" priority="2" stopIfTrue="1" operator="between">
      <formula>0.009</formula>
      <formula>-0.009</formula>
    </cfRule>
  </conditionalFormatting>
  <hyperlinks>
    <hyperlink ref="A92" r:id="rId1" xr:uid="{82C1199D-35D2-4A6A-8E6C-0038DF9CDD16}"/>
    <hyperlink ref="A93" r:id="rId2" xr:uid="{C2B70FC4-7723-4B39-9C36-E9A455459D30}"/>
  </hyperlinks>
  <pageMargins left="0.7" right="0.7" top="0.75" bottom="0.75" header="0.3" footer="0.3"/>
  <pageSetup paperSize="9" orientation="portrait" r:id="rId3"/>
  <headerFooter>
    <oddFooter>&amp;C&amp;1#&amp;"Calibri"&amp;10&amp;K000000PUBLIC</oddFooter>
    <evenFooter>&amp;LPUBLIC</evenFooter>
    <firstFooter>&amp;LPUBLIC</firstFooter>
  </headerFooter>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163"/>
  <sheetViews>
    <sheetView workbookViewId="0">
      <selection sqref="A1:F1"/>
    </sheetView>
  </sheetViews>
  <sheetFormatPr defaultColWidth="9.08984375" defaultRowHeight="10" x14ac:dyDescent="0.2"/>
  <cols>
    <col min="1" max="1" width="34.453125" style="7" bestFit="1" customWidth="1"/>
    <col min="2" max="2" width="33.54296875" style="7" bestFit="1" customWidth="1"/>
    <col min="3" max="3" width="18.90625" style="7" bestFit="1" customWidth="1"/>
    <col min="4" max="4" width="23.90625" style="7" customWidth="1"/>
    <col min="5" max="5" width="32.90625" style="10" customWidth="1"/>
    <col min="6" max="6" width="13.54296875" style="11" bestFit="1" customWidth="1"/>
    <col min="7" max="16384" width="9.08984375" style="7"/>
  </cols>
  <sheetData>
    <row r="1" spans="1:8" s="1" customFormat="1" ht="14" x14ac:dyDescent="0.25">
      <c r="A1" s="80" t="s">
        <v>23</v>
      </c>
      <c r="B1" s="81"/>
      <c r="C1" s="81"/>
      <c r="D1" s="81"/>
      <c r="E1" s="81"/>
      <c r="F1" s="81"/>
    </row>
    <row r="2" spans="1:8" s="1" customFormat="1" ht="11.5" x14ac:dyDescent="0.25">
      <c r="E2" s="5"/>
      <c r="F2" s="9"/>
    </row>
    <row r="3" spans="1:8" s="1" customFormat="1" ht="11.5" x14ac:dyDescent="0.25">
      <c r="A3" s="8" t="s">
        <v>7</v>
      </c>
      <c r="B3" s="2"/>
      <c r="C3" s="3"/>
      <c r="D3" s="3"/>
      <c r="E3" s="4"/>
      <c r="F3" s="9"/>
    </row>
    <row r="4" spans="1:8" s="1" customFormat="1" ht="33" customHeight="1" x14ac:dyDescent="0.25">
      <c r="A4" s="6" t="s">
        <v>2</v>
      </c>
      <c r="B4" s="6" t="s">
        <v>0</v>
      </c>
      <c r="C4" s="13" t="s">
        <v>1</v>
      </c>
      <c r="D4" s="52" t="s">
        <v>6</v>
      </c>
      <c r="E4" s="12" t="s">
        <v>3</v>
      </c>
    </row>
    <row r="5" spans="1:8" ht="10.5" x14ac:dyDescent="0.25">
      <c r="A5" s="16" t="s">
        <v>446</v>
      </c>
      <c r="B5" s="17"/>
      <c r="C5" s="17"/>
      <c r="D5" s="18"/>
      <c r="E5" s="19"/>
      <c r="F5" s="7"/>
    </row>
    <row r="6" spans="1:8" x14ac:dyDescent="0.2">
      <c r="A6" s="21" t="s">
        <v>831</v>
      </c>
      <c r="B6" s="21" t="s">
        <v>830</v>
      </c>
      <c r="C6" s="24">
        <v>4527877.0549999997</v>
      </c>
      <c r="D6" s="22">
        <v>349084.60986999999</v>
      </c>
      <c r="E6" s="23">
        <v>99.173762219513407</v>
      </c>
      <c r="F6" s="7"/>
    </row>
    <row r="7" spans="1:8" ht="10.5" x14ac:dyDescent="0.25">
      <c r="A7" s="20" t="s">
        <v>29</v>
      </c>
      <c r="B7" s="20"/>
      <c r="C7" s="20"/>
      <c r="D7" s="25">
        <f>SUM(D6:D6)</f>
        <v>349084.60986999999</v>
      </c>
      <c r="E7" s="26">
        <f>SUM(E6:E6)</f>
        <v>99.173762219513407</v>
      </c>
      <c r="F7" s="14"/>
      <c r="G7" s="14"/>
      <c r="H7" s="14"/>
    </row>
    <row r="8" spans="1:8" x14ac:dyDescent="0.2">
      <c r="A8" s="21"/>
      <c r="B8" s="21"/>
      <c r="C8" s="21"/>
      <c r="D8" s="22"/>
      <c r="E8" s="23"/>
      <c r="F8" s="7"/>
    </row>
    <row r="9" spans="1:8" ht="10.5" x14ac:dyDescent="0.25">
      <c r="A9" s="20" t="s">
        <v>33</v>
      </c>
      <c r="B9" s="20"/>
      <c r="C9" s="20"/>
      <c r="D9" s="25">
        <f>D7</f>
        <v>349084.60986999999</v>
      </c>
      <c r="E9" s="26">
        <f>E7</f>
        <v>99.173762219513407</v>
      </c>
      <c r="F9" s="14"/>
      <c r="G9" s="14"/>
      <c r="H9" s="14"/>
    </row>
    <row r="10" spans="1:8" ht="10.5" x14ac:dyDescent="0.25">
      <c r="A10" s="20"/>
      <c r="B10" s="20"/>
      <c r="C10" s="20"/>
      <c r="D10" s="25"/>
      <c r="E10" s="26"/>
      <c r="F10" s="14"/>
      <c r="G10" s="14"/>
      <c r="H10" s="14"/>
    </row>
    <row r="11" spans="1:8" ht="10.5" x14ac:dyDescent="0.25">
      <c r="A11" s="20" t="s">
        <v>35</v>
      </c>
      <c r="B11" s="20"/>
      <c r="C11" s="20"/>
      <c r="D11" s="25">
        <f>D13-(D7)</f>
        <v>2908.2983927000314</v>
      </c>
      <c r="E11" s="26">
        <f>E13-(E7)</f>
        <v>0.82623778048659346</v>
      </c>
      <c r="F11" s="14"/>
      <c r="G11" s="14"/>
      <c r="H11" s="14"/>
    </row>
    <row r="12" spans="1:8" ht="10.5" x14ac:dyDescent="0.25">
      <c r="A12" s="20"/>
      <c r="B12" s="20"/>
      <c r="C12" s="20"/>
      <c r="D12" s="25"/>
      <c r="E12" s="26"/>
      <c r="F12" s="14"/>
      <c r="G12" s="14"/>
      <c r="H12" s="14"/>
    </row>
    <row r="13" spans="1:8" ht="10.5" x14ac:dyDescent="0.25">
      <c r="A13" s="27" t="s">
        <v>34</v>
      </c>
      <c r="B13" s="27"/>
      <c r="C13" s="27"/>
      <c r="D13" s="28">
        <v>351992.90826270002</v>
      </c>
      <c r="E13" s="29">
        <v>100</v>
      </c>
      <c r="F13" s="14"/>
      <c r="G13" s="14"/>
      <c r="H13" s="14"/>
    </row>
    <row r="15" spans="1:8" ht="10.5" x14ac:dyDescent="0.25">
      <c r="A15" s="14" t="s">
        <v>38</v>
      </c>
    </row>
    <row r="16" spans="1:8" ht="10.5" x14ac:dyDescent="0.25">
      <c r="A16" s="14" t="s">
        <v>39</v>
      </c>
    </row>
    <row r="17" spans="1:6" ht="10.5" x14ac:dyDescent="0.25">
      <c r="A17" s="14" t="s">
        <v>40</v>
      </c>
      <c r="B17" s="14"/>
      <c r="C17" s="30" t="s">
        <v>42</v>
      </c>
      <c r="D17" s="14" t="s">
        <v>41</v>
      </c>
    </row>
    <row r="18" spans="1:6" x14ac:dyDescent="0.2">
      <c r="A18" s="7" t="s">
        <v>43</v>
      </c>
      <c r="C18" s="31">
        <v>63.2254</v>
      </c>
      <c r="D18" s="31">
        <v>68.206699999999998</v>
      </c>
    </row>
    <row r="19" spans="1:6" x14ac:dyDescent="0.2">
      <c r="A19" s="7" t="s">
        <v>44</v>
      </c>
      <c r="C19" s="31">
        <v>63.2254</v>
      </c>
      <c r="D19" s="31">
        <v>68.206699999999998</v>
      </c>
    </row>
    <row r="20" spans="1:6" x14ac:dyDescent="0.2">
      <c r="A20" s="7" t="s">
        <v>45</v>
      </c>
      <c r="C20" s="31">
        <v>70.524199999999993</v>
      </c>
      <c r="D20" s="31">
        <v>76.4465</v>
      </c>
    </row>
    <row r="21" spans="1:6" x14ac:dyDescent="0.2">
      <c r="A21" s="7" t="s">
        <v>46</v>
      </c>
      <c r="C21" s="31">
        <v>70.524199999999993</v>
      </c>
      <c r="D21" s="31">
        <v>76.4465</v>
      </c>
    </row>
    <row r="23" spans="1:6" x14ac:dyDescent="0.2">
      <c r="A23" s="7" t="s">
        <v>47</v>
      </c>
    </row>
    <row r="25" spans="1:6" ht="10.5" x14ac:dyDescent="0.25">
      <c r="A25" s="14" t="s">
        <v>48</v>
      </c>
      <c r="D25" s="30" t="s">
        <v>49</v>
      </c>
    </row>
    <row r="27" spans="1:6" ht="10.5" x14ac:dyDescent="0.25">
      <c r="A27" s="14" t="s">
        <v>347</v>
      </c>
      <c r="D27" s="51">
        <v>0</v>
      </c>
    </row>
    <row r="29" spans="1:6" ht="10.5" x14ac:dyDescent="0.25">
      <c r="A29" s="84" t="s">
        <v>51</v>
      </c>
      <c r="B29" s="84"/>
      <c r="C29" s="84"/>
      <c r="D29" s="30" t="s">
        <v>49</v>
      </c>
    </row>
    <row r="31" spans="1:6" ht="10.5" x14ac:dyDescent="0.25">
      <c r="A31" s="14" t="s">
        <v>856</v>
      </c>
      <c r="F31" s="7"/>
    </row>
    <row r="32" spans="1:6" x14ac:dyDescent="0.2">
      <c r="A32" s="60"/>
      <c r="F32" s="7"/>
    </row>
    <row r="33" spans="1:6" ht="10.5" x14ac:dyDescent="0.25">
      <c r="A33" s="61" t="s">
        <v>868</v>
      </c>
      <c r="F33" s="7"/>
    </row>
    <row r="34" spans="1:6" x14ac:dyDescent="0.2">
      <c r="A34" s="62"/>
      <c r="F34" s="7"/>
    </row>
    <row r="35" spans="1:6" x14ac:dyDescent="0.2">
      <c r="A35" s="63"/>
      <c r="F35" s="7"/>
    </row>
    <row r="36" spans="1:6" x14ac:dyDescent="0.2">
      <c r="A36" s="63"/>
      <c r="F36" s="7"/>
    </row>
    <row r="37" spans="1:6" x14ac:dyDescent="0.2">
      <c r="A37" s="63"/>
      <c r="F37" s="7"/>
    </row>
    <row r="38" spans="1:6" x14ac:dyDescent="0.2">
      <c r="A38" s="63"/>
      <c r="F38" s="7"/>
    </row>
    <row r="39" spans="1:6" x14ac:dyDescent="0.2">
      <c r="A39" s="63"/>
      <c r="F39" s="7"/>
    </row>
    <row r="40" spans="1:6" x14ac:dyDescent="0.2">
      <c r="A40" s="63"/>
      <c r="F40" s="7"/>
    </row>
    <row r="41" spans="1:6" x14ac:dyDescent="0.2">
      <c r="A41" s="63"/>
      <c r="F41" s="7"/>
    </row>
    <row r="42" spans="1:6" x14ac:dyDescent="0.2">
      <c r="A42" s="63"/>
      <c r="F42" s="7"/>
    </row>
    <row r="43" spans="1:6" x14ac:dyDescent="0.2">
      <c r="A43" s="63"/>
      <c r="F43" s="7"/>
    </row>
    <row r="44" spans="1:6" x14ac:dyDescent="0.2">
      <c r="A44" s="63"/>
      <c r="F44" s="7"/>
    </row>
    <row r="45" spans="1:6" x14ac:dyDescent="0.2">
      <c r="A45" s="63"/>
      <c r="F45" s="7"/>
    </row>
    <row r="46" spans="1:6" x14ac:dyDescent="0.2">
      <c r="A46" s="63"/>
      <c r="F46" s="7"/>
    </row>
    <row r="47" spans="1:6" ht="10.5" x14ac:dyDescent="0.25">
      <c r="A47" s="61" t="s">
        <v>891</v>
      </c>
      <c r="F47" s="7"/>
    </row>
    <row r="48" spans="1:6" x14ac:dyDescent="0.2">
      <c r="A48" s="63"/>
      <c r="F48" s="7"/>
    </row>
    <row r="49" spans="1:6" ht="10.5" x14ac:dyDescent="0.25">
      <c r="A49" s="61" t="s">
        <v>869</v>
      </c>
      <c r="F49" s="7"/>
    </row>
    <row r="50" spans="1:6" x14ac:dyDescent="0.2">
      <c r="A50" s="63"/>
      <c r="F50" s="7"/>
    </row>
    <row r="51" spans="1:6" x14ac:dyDescent="0.2">
      <c r="A51" s="63"/>
      <c r="F51" s="7"/>
    </row>
    <row r="52" spans="1:6" x14ac:dyDescent="0.2">
      <c r="A52" s="63"/>
      <c r="F52" s="7"/>
    </row>
    <row r="53" spans="1:6" x14ac:dyDescent="0.2">
      <c r="A53" s="63"/>
      <c r="F53" s="7"/>
    </row>
    <row r="54" spans="1:6" x14ac:dyDescent="0.2">
      <c r="A54" s="63"/>
      <c r="F54" s="7"/>
    </row>
    <row r="55" spans="1:6" x14ac:dyDescent="0.2">
      <c r="A55" s="63"/>
      <c r="F55" s="7"/>
    </row>
    <row r="56" spans="1:6" x14ac:dyDescent="0.2">
      <c r="A56" s="63"/>
      <c r="F56" s="7"/>
    </row>
    <row r="57" spans="1:6" x14ac:dyDescent="0.2">
      <c r="A57" s="63"/>
      <c r="F57" s="7"/>
    </row>
    <row r="58" spans="1:6" x14ac:dyDescent="0.2">
      <c r="A58" s="63"/>
      <c r="F58" s="7"/>
    </row>
    <row r="59" spans="1:6" x14ac:dyDescent="0.2">
      <c r="A59" s="63"/>
      <c r="F59" s="7"/>
    </row>
    <row r="60" spans="1:6" x14ac:dyDescent="0.2">
      <c r="A60" s="63"/>
      <c r="F60" s="7"/>
    </row>
    <row r="61" spans="1:6" x14ac:dyDescent="0.2">
      <c r="A61" s="63"/>
      <c r="F61" s="7"/>
    </row>
    <row r="62" spans="1:6" x14ac:dyDescent="0.2">
      <c r="F62" s="7"/>
    </row>
    <row r="63" spans="1:6" x14ac:dyDescent="0.2">
      <c r="F63" s="7"/>
    </row>
    <row r="64" spans="1:6" x14ac:dyDescent="0.2">
      <c r="F64" s="7"/>
    </row>
    <row r="65" spans="1:6" x14ac:dyDescent="0.2">
      <c r="A65" s="7" t="s">
        <v>867</v>
      </c>
      <c r="F65" s="7"/>
    </row>
    <row r="66" spans="1:6" x14ac:dyDescent="0.2">
      <c r="F66" s="7"/>
    </row>
    <row r="67" spans="1:6" x14ac:dyDescent="0.2">
      <c r="F67" s="7"/>
    </row>
    <row r="68" spans="1:6" x14ac:dyDescent="0.2">
      <c r="F68" s="7"/>
    </row>
    <row r="69" spans="1:6" x14ac:dyDescent="0.2">
      <c r="F69" s="7"/>
    </row>
    <row r="70" spans="1:6" x14ac:dyDescent="0.2">
      <c r="F70" s="7"/>
    </row>
    <row r="71" spans="1:6" x14ac:dyDescent="0.2">
      <c r="F71" s="7"/>
    </row>
    <row r="72" spans="1:6" x14ac:dyDescent="0.2">
      <c r="F72" s="7"/>
    </row>
    <row r="73" spans="1:6" x14ac:dyDescent="0.2">
      <c r="F73" s="7"/>
    </row>
    <row r="74" spans="1:6" x14ac:dyDescent="0.2">
      <c r="F74" s="7"/>
    </row>
    <row r="75" spans="1:6" x14ac:dyDescent="0.2">
      <c r="F75" s="7"/>
    </row>
    <row r="76" spans="1:6" x14ac:dyDescent="0.2">
      <c r="F76" s="7"/>
    </row>
    <row r="77" spans="1:6" x14ac:dyDescent="0.2">
      <c r="F77" s="7"/>
    </row>
    <row r="78" spans="1:6" x14ac:dyDescent="0.2">
      <c r="F78" s="7"/>
    </row>
    <row r="79" spans="1:6" x14ac:dyDescent="0.2">
      <c r="F79" s="7"/>
    </row>
    <row r="80" spans="1:6" x14ac:dyDescent="0.2">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sheetData>
  <mergeCells count="2">
    <mergeCell ref="A1:F1"/>
    <mergeCell ref="A29:C29"/>
  </mergeCells>
  <conditionalFormatting sqref="F2:F3 E5:E13 F14:F30">
    <cfRule type="cellIs" dxfId="20" priority="2" stopIfTrue="1" operator="between">
      <formula>0.009</formula>
      <formula>-0.009</formula>
    </cfRule>
  </conditionalFormatting>
  <conditionalFormatting sqref="F164:F265">
    <cfRule type="cellIs" dxfId="19" priority="1" stopIfTrue="1" operator="between">
      <formula>0.009</formula>
      <formula>-0.009</formula>
    </cfRule>
  </conditionalFormatting>
  <hyperlinks>
    <hyperlink ref="A34" r:id="rId1" tooltip="https://www.franklintempletonindia.com/downloadsServlet/pdf/product-labels-jg9o5k7l" display="https://www.franklintempletonindia.com/downloadsServlet/pdf/product-labels-jg9o5k7l"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34"/>
  <sheetViews>
    <sheetView workbookViewId="0">
      <selection sqref="A1:G1"/>
    </sheetView>
  </sheetViews>
  <sheetFormatPr defaultColWidth="9.08984375" defaultRowHeight="10" x14ac:dyDescent="0.2"/>
  <cols>
    <col min="1" max="1" width="34.453125" style="7" bestFit="1" customWidth="1"/>
    <col min="2" max="2" width="49" style="7" bestFit="1" customWidth="1"/>
    <col min="3" max="3" width="24.6328125" style="7" bestFit="1" customWidth="1"/>
    <col min="4" max="4" width="15.54296875" style="7" bestFit="1" customWidth="1"/>
    <col min="5" max="5" width="31.90625" style="10" customWidth="1"/>
    <col min="6" max="6" width="13.54296875" style="11" bestFit="1" customWidth="1"/>
    <col min="7" max="7" width="4.54296875" style="10" bestFit="1" customWidth="1"/>
    <col min="8" max="16384" width="9.08984375" style="7"/>
  </cols>
  <sheetData>
    <row r="1" spans="1:7" s="1" customFormat="1" ht="15" customHeight="1" x14ac:dyDescent="0.25">
      <c r="A1" s="80" t="s">
        <v>1019</v>
      </c>
      <c r="B1" s="81"/>
      <c r="C1" s="81"/>
      <c r="D1" s="81"/>
      <c r="E1" s="81"/>
      <c r="F1" s="81"/>
      <c r="G1" s="81"/>
    </row>
    <row r="2" spans="1:7" s="1" customFormat="1" ht="11.5" x14ac:dyDescent="0.25">
      <c r="E2" s="5"/>
      <c r="F2" s="9"/>
      <c r="G2" s="10"/>
    </row>
    <row r="3" spans="1:7" s="1" customFormat="1" ht="11.5" x14ac:dyDescent="0.25">
      <c r="A3" s="8" t="s">
        <v>7</v>
      </c>
      <c r="B3" s="2"/>
      <c r="C3" s="3"/>
      <c r="D3" s="3"/>
      <c r="E3" s="4"/>
      <c r="F3" s="9"/>
      <c r="G3" s="10"/>
    </row>
    <row r="4" spans="1:7" s="1" customFormat="1" ht="29.25" customHeight="1" x14ac:dyDescent="0.25">
      <c r="A4" s="6" t="s">
        <v>2</v>
      </c>
      <c r="B4" s="6" t="s">
        <v>0</v>
      </c>
      <c r="C4" s="13" t="s">
        <v>36</v>
      </c>
      <c r="D4" s="13" t="s">
        <v>1</v>
      </c>
      <c r="E4" s="52" t="s">
        <v>6</v>
      </c>
      <c r="F4" s="12" t="s">
        <v>3</v>
      </c>
      <c r="G4" s="12" t="s">
        <v>5</v>
      </c>
    </row>
    <row r="5" spans="1:7" ht="10.5" x14ac:dyDescent="0.25">
      <c r="A5" s="16" t="s">
        <v>30</v>
      </c>
      <c r="B5" s="17"/>
      <c r="C5" s="17"/>
      <c r="D5" s="17"/>
      <c r="E5" s="18"/>
      <c r="F5" s="19"/>
      <c r="G5" s="18"/>
    </row>
    <row r="6" spans="1:7" ht="10.5" x14ac:dyDescent="0.25">
      <c r="A6" s="20" t="s">
        <v>914</v>
      </c>
      <c r="B6" s="21"/>
      <c r="C6" s="21"/>
      <c r="D6" s="21"/>
      <c r="E6" s="22"/>
      <c r="F6" s="23"/>
      <c r="G6" s="22"/>
    </row>
    <row r="7" spans="1:7" x14ac:dyDescent="0.2">
      <c r="A7" s="21" t="s">
        <v>1020</v>
      </c>
      <c r="B7" s="21" t="s">
        <v>1021</v>
      </c>
      <c r="C7" s="21" t="s">
        <v>917</v>
      </c>
      <c r="D7" s="24">
        <v>2500</v>
      </c>
      <c r="E7" s="22">
        <v>12026.174999999999</v>
      </c>
      <c r="F7" s="23">
        <v>5.8368018892859803</v>
      </c>
      <c r="G7" s="22">
        <v>7.49</v>
      </c>
    </row>
    <row r="8" spans="1:7" x14ac:dyDescent="0.2">
      <c r="A8" s="21" t="s">
        <v>1022</v>
      </c>
      <c r="B8" s="21" t="s">
        <v>1023</v>
      </c>
      <c r="C8" s="21" t="s">
        <v>917</v>
      </c>
      <c r="D8" s="24">
        <v>2000</v>
      </c>
      <c r="E8" s="22">
        <v>9616.65</v>
      </c>
      <c r="F8" s="23">
        <v>4.6673593963668401</v>
      </c>
      <c r="G8" s="22">
        <v>7.5</v>
      </c>
    </row>
    <row r="9" spans="1:7" x14ac:dyDescent="0.2">
      <c r="A9" s="21" t="s">
        <v>1024</v>
      </c>
      <c r="B9" s="21" t="s">
        <v>1025</v>
      </c>
      <c r="C9" s="21" t="s">
        <v>917</v>
      </c>
      <c r="D9" s="24">
        <v>2000</v>
      </c>
      <c r="E9" s="22">
        <v>9452.14</v>
      </c>
      <c r="F9" s="23">
        <v>4.5875158651687302</v>
      </c>
      <c r="G9" s="22">
        <v>7.6101000000000001</v>
      </c>
    </row>
    <row r="10" spans="1:7" x14ac:dyDescent="0.2">
      <c r="A10" s="21" t="s">
        <v>1026</v>
      </c>
      <c r="B10" s="21" t="s">
        <v>1027</v>
      </c>
      <c r="C10" s="21" t="s">
        <v>923</v>
      </c>
      <c r="D10" s="24">
        <v>1500</v>
      </c>
      <c r="E10" s="22">
        <v>7291.8</v>
      </c>
      <c r="F10" s="23">
        <v>3.5390131954919601</v>
      </c>
      <c r="G10" s="22">
        <v>7.4976000000000003</v>
      </c>
    </row>
    <row r="11" spans="1:7" x14ac:dyDescent="0.2">
      <c r="A11" s="21" t="s">
        <v>1028</v>
      </c>
      <c r="B11" s="21" t="s">
        <v>1029</v>
      </c>
      <c r="C11" s="21" t="s">
        <v>923</v>
      </c>
      <c r="D11" s="24">
        <v>1500</v>
      </c>
      <c r="E11" s="22">
        <v>7236.3824999999997</v>
      </c>
      <c r="F11" s="23">
        <v>3.51211678256769</v>
      </c>
      <c r="G11" s="22">
        <v>7.4701000000000004</v>
      </c>
    </row>
    <row r="12" spans="1:7" x14ac:dyDescent="0.2">
      <c r="A12" s="21" t="s">
        <v>1030</v>
      </c>
      <c r="B12" s="21" t="s">
        <v>1031</v>
      </c>
      <c r="C12" s="21" t="s">
        <v>923</v>
      </c>
      <c r="D12" s="24">
        <v>1500</v>
      </c>
      <c r="E12" s="22">
        <v>7232.8424999999997</v>
      </c>
      <c r="F12" s="23">
        <v>3.5103986736354602</v>
      </c>
      <c r="G12" s="22">
        <v>7.4901</v>
      </c>
    </row>
    <row r="13" spans="1:7" x14ac:dyDescent="0.2">
      <c r="A13" s="21" t="s">
        <v>1032</v>
      </c>
      <c r="B13" s="21" t="s">
        <v>1033</v>
      </c>
      <c r="C13" s="21" t="s">
        <v>945</v>
      </c>
      <c r="D13" s="24">
        <v>1200</v>
      </c>
      <c r="E13" s="22">
        <v>5818.3019999999997</v>
      </c>
      <c r="F13" s="23">
        <v>2.8238634566715</v>
      </c>
      <c r="G13" s="22">
        <v>7.45</v>
      </c>
    </row>
    <row r="14" spans="1:7" x14ac:dyDescent="0.2">
      <c r="A14" s="21" t="s">
        <v>1034</v>
      </c>
      <c r="B14" s="21" t="s">
        <v>1035</v>
      </c>
      <c r="C14" s="21" t="s">
        <v>923</v>
      </c>
      <c r="D14" s="24">
        <v>1000</v>
      </c>
      <c r="E14" s="22">
        <v>4840.335</v>
      </c>
      <c r="F14" s="23">
        <v>2.3492154797994398</v>
      </c>
      <c r="G14" s="22">
        <v>7.5250000000000004</v>
      </c>
    </row>
    <row r="15" spans="1:7" x14ac:dyDescent="0.2">
      <c r="A15" s="21" t="s">
        <v>1036</v>
      </c>
      <c r="B15" s="21" t="s">
        <v>1037</v>
      </c>
      <c r="C15" s="21" t="s">
        <v>920</v>
      </c>
      <c r="D15" s="24">
        <v>1000</v>
      </c>
      <c r="E15" s="22">
        <v>4828.2150000000001</v>
      </c>
      <c r="F15" s="23">
        <v>2.3433331407433302</v>
      </c>
      <c r="G15" s="22">
        <v>7.5067000000000004</v>
      </c>
    </row>
    <row r="16" spans="1:7" x14ac:dyDescent="0.2">
      <c r="A16" s="21" t="s">
        <v>1038</v>
      </c>
      <c r="B16" s="21" t="s">
        <v>1039</v>
      </c>
      <c r="C16" s="21" t="s">
        <v>917</v>
      </c>
      <c r="D16" s="24">
        <v>1000</v>
      </c>
      <c r="E16" s="22">
        <v>4825.74</v>
      </c>
      <c r="F16" s="23">
        <v>2.34213192051529</v>
      </c>
      <c r="G16" s="22">
        <v>7.5750000000000002</v>
      </c>
    </row>
    <row r="17" spans="1:9" x14ac:dyDescent="0.2">
      <c r="A17" s="21" t="s">
        <v>1040</v>
      </c>
      <c r="B17" s="21" t="s">
        <v>1041</v>
      </c>
      <c r="C17" s="21" t="s">
        <v>920</v>
      </c>
      <c r="D17" s="24">
        <v>1000</v>
      </c>
      <c r="E17" s="22">
        <v>4820.0600000000004</v>
      </c>
      <c r="F17" s="23">
        <v>2.3393751807596201</v>
      </c>
      <c r="G17" s="22">
        <v>7.57</v>
      </c>
    </row>
    <row r="18" spans="1:9" x14ac:dyDescent="0.2">
      <c r="A18" s="21" t="s">
        <v>1042</v>
      </c>
      <c r="B18" s="21" t="s">
        <v>1043</v>
      </c>
      <c r="C18" s="21" t="s">
        <v>917</v>
      </c>
      <c r="D18" s="24">
        <v>1000</v>
      </c>
      <c r="E18" s="22">
        <v>4815.2250000000004</v>
      </c>
      <c r="F18" s="23">
        <v>2.33702855457675</v>
      </c>
      <c r="G18" s="22">
        <v>7.4898999999999996</v>
      </c>
    </row>
    <row r="19" spans="1:9" x14ac:dyDescent="0.2">
      <c r="A19" s="21" t="s">
        <v>1044</v>
      </c>
      <c r="B19" s="21" t="s">
        <v>1045</v>
      </c>
      <c r="C19" s="21" t="s">
        <v>923</v>
      </c>
      <c r="D19" s="24">
        <v>1000</v>
      </c>
      <c r="E19" s="22">
        <v>4812.3649999999998</v>
      </c>
      <c r="F19" s="23">
        <v>2.33564047786879</v>
      </c>
      <c r="G19" s="22">
        <v>7.57</v>
      </c>
    </row>
    <row r="20" spans="1:9" x14ac:dyDescent="0.2">
      <c r="A20" s="21" t="s">
        <v>1046</v>
      </c>
      <c r="B20" s="21" t="s">
        <v>1047</v>
      </c>
      <c r="C20" s="21" t="s">
        <v>920</v>
      </c>
      <c r="D20" s="24">
        <v>1000</v>
      </c>
      <c r="E20" s="22">
        <v>4809.03</v>
      </c>
      <c r="F20" s="23">
        <v>2.3340218639453498</v>
      </c>
      <c r="G20" s="22">
        <v>7.5101000000000004</v>
      </c>
    </row>
    <row r="21" spans="1:9" x14ac:dyDescent="0.2">
      <c r="A21" s="21" t="s">
        <v>1048</v>
      </c>
      <c r="B21" s="21" t="s">
        <v>1049</v>
      </c>
      <c r="C21" s="21" t="s">
        <v>923</v>
      </c>
      <c r="D21" s="24">
        <v>1000</v>
      </c>
      <c r="E21" s="22">
        <v>4803.83</v>
      </c>
      <c r="F21" s="23">
        <v>2.3314980881126899</v>
      </c>
      <c r="G21" s="22">
        <v>7.4901</v>
      </c>
    </row>
    <row r="22" spans="1:9" x14ac:dyDescent="0.2">
      <c r="A22" s="21" t="s">
        <v>1050</v>
      </c>
      <c r="B22" s="21" t="s">
        <v>1051</v>
      </c>
      <c r="C22" s="21" t="s">
        <v>945</v>
      </c>
      <c r="D22" s="24">
        <v>1000</v>
      </c>
      <c r="E22" s="22">
        <v>4679.76</v>
      </c>
      <c r="F22" s="23">
        <v>2.2712817674285399</v>
      </c>
      <c r="G22" s="22">
        <v>7.6150000000000002</v>
      </c>
    </row>
    <row r="23" spans="1:9" x14ac:dyDescent="0.2">
      <c r="A23" s="21" t="s">
        <v>1052</v>
      </c>
      <c r="B23" s="21" t="s">
        <v>1053</v>
      </c>
      <c r="C23" s="21" t="s">
        <v>923</v>
      </c>
      <c r="D23" s="24">
        <v>500</v>
      </c>
      <c r="E23" s="22">
        <v>2420.9375</v>
      </c>
      <c r="F23" s="23">
        <v>1.1749814528595599</v>
      </c>
      <c r="G23" s="22">
        <v>7.4500999999999999</v>
      </c>
    </row>
    <row r="24" spans="1:9" x14ac:dyDescent="0.2">
      <c r="A24" s="21" t="s">
        <v>1054</v>
      </c>
      <c r="B24" s="21" t="s">
        <v>1055</v>
      </c>
      <c r="C24" s="21" t="s">
        <v>917</v>
      </c>
      <c r="D24" s="24">
        <v>500</v>
      </c>
      <c r="E24" s="22">
        <v>2406.7474999999999</v>
      </c>
      <c r="F24" s="23">
        <v>1.1680944568854399</v>
      </c>
      <c r="G24" s="22">
        <v>7.5225</v>
      </c>
    </row>
    <row r="25" spans="1:9" ht="10.5" x14ac:dyDescent="0.25">
      <c r="A25" s="20" t="s">
        <v>29</v>
      </c>
      <c r="B25" s="20"/>
      <c r="C25" s="20"/>
      <c r="D25" s="20"/>
      <c r="E25" s="25">
        <f>SUM(E6:E24)</f>
        <v>106736.53700000001</v>
      </c>
      <c r="F25" s="26">
        <f>SUM(F6:F24)</f>
        <v>51.803671642682971</v>
      </c>
      <c r="G25" s="25"/>
      <c r="H25" s="14"/>
      <c r="I25" s="14"/>
    </row>
    <row r="26" spans="1:9" x14ac:dyDescent="0.2">
      <c r="A26" s="21"/>
      <c r="B26" s="21"/>
      <c r="C26" s="21"/>
      <c r="D26" s="21"/>
      <c r="E26" s="22"/>
      <c r="F26" s="23"/>
      <c r="G26" s="22"/>
    </row>
    <row r="27" spans="1:9" ht="10.5" x14ac:dyDescent="0.25">
      <c r="A27" s="20" t="s">
        <v>936</v>
      </c>
      <c r="B27" s="21"/>
      <c r="C27" s="21"/>
      <c r="D27" s="21"/>
      <c r="E27" s="22"/>
      <c r="F27" s="23"/>
      <c r="G27" s="22"/>
    </row>
    <row r="28" spans="1:9" x14ac:dyDescent="0.2">
      <c r="A28" s="21" t="s">
        <v>1056</v>
      </c>
      <c r="B28" s="21" t="s">
        <v>1057</v>
      </c>
      <c r="C28" s="21" t="s">
        <v>917</v>
      </c>
      <c r="D28" s="24">
        <v>2000</v>
      </c>
      <c r="E28" s="22">
        <v>9675.4699999999993</v>
      </c>
      <c r="F28" s="23">
        <v>4.6959071837662298</v>
      </c>
      <c r="G28" s="22">
        <v>7.4649999999999999</v>
      </c>
    </row>
    <row r="29" spans="1:9" x14ac:dyDescent="0.2">
      <c r="A29" s="21" t="s">
        <v>1058</v>
      </c>
      <c r="B29" s="21" t="s">
        <v>1059</v>
      </c>
      <c r="C29" s="21" t="s">
        <v>917</v>
      </c>
      <c r="D29" s="24">
        <v>1500</v>
      </c>
      <c r="E29" s="22">
        <v>7252.9650000000001</v>
      </c>
      <c r="F29" s="23">
        <v>3.5201649580955801</v>
      </c>
      <c r="G29" s="22">
        <v>7.7698999999999998</v>
      </c>
    </row>
    <row r="30" spans="1:9" x14ac:dyDescent="0.2">
      <c r="A30" s="21" t="s">
        <v>1060</v>
      </c>
      <c r="B30" s="21" t="s">
        <v>1061</v>
      </c>
      <c r="C30" s="21" t="s">
        <v>945</v>
      </c>
      <c r="D30" s="24">
        <v>1500</v>
      </c>
      <c r="E30" s="22">
        <v>7198.125</v>
      </c>
      <c r="F30" s="23">
        <v>3.4935488298911901</v>
      </c>
      <c r="G30" s="22">
        <v>7.8498999999999999</v>
      </c>
    </row>
    <row r="31" spans="1:9" x14ac:dyDescent="0.2">
      <c r="A31" s="21" t="s">
        <v>1062</v>
      </c>
      <c r="B31" s="21" t="s">
        <v>1063</v>
      </c>
      <c r="C31" s="21" t="s">
        <v>917</v>
      </c>
      <c r="D31" s="24">
        <v>1000</v>
      </c>
      <c r="E31" s="22">
        <v>4847.8</v>
      </c>
      <c r="F31" s="23">
        <v>2.3528385541438199</v>
      </c>
      <c r="G31" s="22">
        <v>7.4898999999999996</v>
      </c>
    </row>
    <row r="32" spans="1:9" x14ac:dyDescent="0.2">
      <c r="A32" s="21" t="s">
        <v>1064</v>
      </c>
      <c r="B32" s="21" t="s">
        <v>1065</v>
      </c>
      <c r="C32" s="21" t="s">
        <v>917</v>
      </c>
      <c r="D32" s="24">
        <v>1000</v>
      </c>
      <c r="E32" s="22">
        <v>4840.835</v>
      </c>
      <c r="F32" s="23">
        <v>2.34945815055258</v>
      </c>
      <c r="G32" s="22">
        <v>8.2199000000000009</v>
      </c>
    </row>
    <row r="33" spans="1:9" x14ac:dyDescent="0.2">
      <c r="A33" s="21" t="s">
        <v>1066</v>
      </c>
      <c r="B33" s="21" t="s">
        <v>1067</v>
      </c>
      <c r="C33" s="21" t="s">
        <v>917</v>
      </c>
      <c r="D33" s="24">
        <v>1000</v>
      </c>
      <c r="E33" s="22">
        <v>4801.0950000000003</v>
      </c>
      <c r="F33" s="23">
        <v>2.3301706790930199</v>
      </c>
      <c r="G33" s="22">
        <v>7.835</v>
      </c>
    </row>
    <row r="34" spans="1:9" x14ac:dyDescent="0.2">
      <c r="A34" s="21" t="s">
        <v>1068</v>
      </c>
      <c r="B34" s="21" t="s">
        <v>1069</v>
      </c>
      <c r="C34" s="21" t="s">
        <v>917</v>
      </c>
      <c r="D34" s="24">
        <v>1000</v>
      </c>
      <c r="E34" s="22">
        <v>4800.2250000000004</v>
      </c>
      <c r="F34" s="23">
        <v>2.3297484319825501</v>
      </c>
      <c r="G34" s="22">
        <v>7.5201000000000002</v>
      </c>
    </row>
    <row r="35" spans="1:9" x14ac:dyDescent="0.2">
      <c r="A35" s="21" t="s">
        <v>1070</v>
      </c>
      <c r="B35" s="21" t="s">
        <v>1071</v>
      </c>
      <c r="C35" s="21" t="s">
        <v>917</v>
      </c>
      <c r="D35" s="24">
        <v>1000</v>
      </c>
      <c r="E35" s="22">
        <v>4780.16</v>
      </c>
      <c r="F35" s="23">
        <v>2.3200100546590501</v>
      </c>
      <c r="G35" s="22">
        <v>8.3101000000000003</v>
      </c>
    </row>
    <row r="36" spans="1:9" x14ac:dyDescent="0.2">
      <c r="A36" s="21" t="s">
        <v>1072</v>
      </c>
      <c r="B36" s="21" t="s">
        <v>1073</v>
      </c>
      <c r="C36" s="21" t="s">
        <v>945</v>
      </c>
      <c r="D36" s="24">
        <v>1000</v>
      </c>
      <c r="E36" s="22">
        <v>4697.1750000000002</v>
      </c>
      <c r="F36" s="23">
        <v>2.2797339897604099</v>
      </c>
      <c r="G36" s="22">
        <v>8.3149999999999995</v>
      </c>
    </row>
    <row r="37" spans="1:9" x14ac:dyDescent="0.2">
      <c r="A37" s="21" t="s">
        <v>1074</v>
      </c>
      <c r="B37" s="21" t="s">
        <v>1075</v>
      </c>
      <c r="C37" s="21" t="s">
        <v>917</v>
      </c>
      <c r="D37" s="24">
        <v>900</v>
      </c>
      <c r="E37" s="22">
        <v>4342.2075000000004</v>
      </c>
      <c r="F37" s="23">
        <v>2.10745352862999</v>
      </c>
      <c r="G37" s="22">
        <v>8.2899999999999991</v>
      </c>
    </row>
    <row r="38" spans="1:9" x14ac:dyDescent="0.2">
      <c r="A38" s="21" t="s">
        <v>1076</v>
      </c>
      <c r="B38" s="21" t="s">
        <v>1077</v>
      </c>
      <c r="C38" s="21" t="s">
        <v>917</v>
      </c>
      <c r="D38" s="24">
        <v>800</v>
      </c>
      <c r="E38" s="22">
        <v>3874.4679999999998</v>
      </c>
      <c r="F38" s="23">
        <v>1.8804401351533699</v>
      </c>
      <c r="G38" s="22">
        <v>8.1</v>
      </c>
    </row>
    <row r="39" spans="1:9" x14ac:dyDescent="0.2">
      <c r="A39" s="21" t="s">
        <v>1078</v>
      </c>
      <c r="B39" s="21" t="s">
        <v>1079</v>
      </c>
      <c r="C39" s="21" t="s">
        <v>945</v>
      </c>
      <c r="D39" s="24">
        <v>500</v>
      </c>
      <c r="E39" s="22">
        <v>2421.895</v>
      </c>
      <c r="F39" s="23">
        <v>1.1754461673518199</v>
      </c>
      <c r="G39" s="22">
        <v>7.9001000000000001</v>
      </c>
    </row>
    <row r="40" spans="1:9" x14ac:dyDescent="0.2">
      <c r="A40" s="21" t="s">
        <v>1080</v>
      </c>
      <c r="B40" s="21" t="s">
        <v>1081</v>
      </c>
      <c r="C40" s="21" t="s">
        <v>945</v>
      </c>
      <c r="D40" s="24">
        <v>500</v>
      </c>
      <c r="E40" s="22">
        <v>2411.1125000000002</v>
      </c>
      <c r="F40" s="23">
        <v>1.1702129725603601</v>
      </c>
      <c r="G40" s="22">
        <v>8.7949000000000002</v>
      </c>
    </row>
    <row r="41" spans="1:9" x14ac:dyDescent="0.2">
      <c r="A41" s="21" t="s">
        <v>1082</v>
      </c>
      <c r="B41" s="21" t="s">
        <v>1083</v>
      </c>
      <c r="C41" s="21" t="s">
        <v>945</v>
      </c>
      <c r="D41" s="24">
        <v>500</v>
      </c>
      <c r="E41" s="22">
        <v>2388.355</v>
      </c>
      <c r="F41" s="23">
        <v>1.15916781323119</v>
      </c>
      <c r="G41" s="22">
        <v>8.7949999999999999</v>
      </c>
    </row>
    <row r="42" spans="1:9" ht="10.5" x14ac:dyDescent="0.25">
      <c r="A42" s="20" t="s">
        <v>29</v>
      </c>
      <c r="B42" s="20"/>
      <c r="C42" s="20"/>
      <c r="D42" s="20"/>
      <c r="E42" s="25">
        <f>SUM(E27:E41)</f>
        <v>68331.888000000006</v>
      </c>
      <c r="F42" s="26">
        <f>SUM(F27:F41)</f>
        <v>33.164301448871157</v>
      </c>
      <c r="G42" s="25"/>
      <c r="H42" s="14"/>
      <c r="I42" s="14"/>
    </row>
    <row r="43" spans="1:9" x14ac:dyDescent="0.2">
      <c r="A43" s="21"/>
      <c r="B43" s="21"/>
      <c r="C43" s="21"/>
      <c r="D43" s="21"/>
      <c r="E43" s="22"/>
      <c r="F43" s="23"/>
      <c r="G43" s="22"/>
    </row>
    <row r="44" spans="1:9" ht="10.5" x14ac:dyDescent="0.25">
      <c r="A44" s="20" t="s">
        <v>52</v>
      </c>
      <c r="B44" s="21"/>
      <c r="C44" s="21"/>
      <c r="D44" s="21"/>
      <c r="E44" s="22"/>
      <c r="F44" s="23"/>
      <c r="G44" s="22"/>
    </row>
    <row r="45" spans="1:9" x14ac:dyDescent="0.2">
      <c r="A45" s="21" t="s">
        <v>1084</v>
      </c>
      <c r="B45" s="21" t="s">
        <v>1085</v>
      </c>
      <c r="C45" s="21" t="s">
        <v>32</v>
      </c>
      <c r="D45" s="24">
        <v>10000000</v>
      </c>
      <c r="E45" s="22">
        <v>9691.99</v>
      </c>
      <c r="F45" s="23">
        <v>4.70392502544997</v>
      </c>
      <c r="G45" s="22">
        <v>6.7050000000000001</v>
      </c>
    </row>
    <row r="46" spans="1:9" x14ac:dyDescent="0.2">
      <c r="A46" s="21" t="s">
        <v>1086</v>
      </c>
      <c r="B46" s="21" t="s">
        <v>1087</v>
      </c>
      <c r="C46" s="21" t="s">
        <v>32</v>
      </c>
      <c r="D46" s="24">
        <v>10000000</v>
      </c>
      <c r="E46" s="22">
        <v>9421.92</v>
      </c>
      <c r="F46" s="23">
        <v>4.5728488448489504</v>
      </c>
      <c r="G46" s="22">
        <v>6.7050000000000001</v>
      </c>
    </row>
    <row r="47" spans="1:9" x14ac:dyDescent="0.2">
      <c r="A47" s="21" t="s">
        <v>1088</v>
      </c>
      <c r="B47" s="21" t="s">
        <v>1089</v>
      </c>
      <c r="C47" s="21" t="s">
        <v>32</v>
      </c>
      <c r="D47" s="24">
        <v>7151200</v>
      </c>
      <c r="E47" s="22">
        <v>6705.3083779999997</v>
      </c>
      <c r="F47" s="23">
        <v>3.25436446824992</v>
      </c>
      <c r="G47" s="22">
        <v>6.7050000000000001</v>
      </c>
    </row>
    <row r="48" spans="1:9" x14ac:dyDescent="0.2">
      <c r="A48" s="21" t="s">
        <v>1090</v>
      </c>
      <c r="B48" s="21" t="s">
        <v>1091</v>
      </c>
      <c r="C48" s="21" t="s">
        <v>32</v>
      </c>
      <c r="D48" s="24">
        <v>2500000</v>
      </c>
      <c r="E48" s="22">
        <v>2441.21</v>
      </c>
      <c r="F48" s="23">
        <v>1.1848205385456201</v>
      </c>
      <c r="G48" s="22">
        <v>6.71</v>
      </c>
    </row>
    <row r="49" spans="1:9" x14ac:dyDescent="0.2">
      <c r="A49" s="21" t="s">
        <v>1092</v>
      </c>
      <c r="B49" s="21" t="s">
        <v>1093</v>
      </c>
      <c r="C49" s="21" t="s">
        <v>32</v>
      </c>
      <c r="D49" s="24">
        <v>2500000</v>
      </c>
      <c r="E49" s="22">
        <v>2438.19</v>
      </c>
      <c r="F49" s="23">
        <v>1.18335480719665</v>
      </c>
      <c r="G49" s="22">
        <v>6.7050999999999998</v>
      </c>
    </row>
    <row r="50" spans="1:9" ht="10.5" x14ac:dyDescent="0.25">
      <c r="A50" s="20" t="s">
        <v>29</v>
      </c>
      <c r="B50" s="20"/>
      <c r="C50" s="20"/>
      <c r="D50" s="20"/>
      <c r="E50" s="25">
        <f>SUM(E44:E49)</f>
        <v>30698.618377999996</v>
      </c>
      <c r="F50" s="26">
        <f>SUM(F44:F49)</f>
        <v>14.899313684291112</v>
      </c>
      <c r="G50" s="25"/>
      <c r="H50" s="14"/>
      <c r="I50" s="14"/>
    </row>
    <row r="51" spans="1:9" x14ac:dyDescent="0.2">
      <c r="A51" s="21"/>
      <c r="B51" s="21"/>
      <c r="C51" s="21"/>
      <c r="D51" s="21"/>
      <c r="E51" s="22"/>
      <c r="F51" s="23"/>
      <c r="G51" s="22"/>
    </row>
    <row r="52" spans="1:9" ht="10.5" x14ac:dyDescent="0.25">
      <c r="A52" s="20" t="s">
        <v>982</v>
      </c>
      <c r="B52" s="21"/>
      <c r="C52" s="21"/>
      <c r="D52" s="21"/>
      <c r="E52" s="22"/>
      <c r="F52" s="23"/>
      <c r="G52" s="22"/>
    </row>
    <row r="53" spans="1:9" x14ac:dyDescent="0.2">
      <c r="A53" s="21" t="s">
        <v>983</v>
      </c>
      <c r="B53" s="21" t="s">
        <v>984</v>
      </c>
      <c r="C53" s="21" t="s">
        <v>985</v>
      </c>
      <c r="D53" s="24">
        <v>3966.085</v>
      </c>
      <c r="E53" s="22">
        <v>411.12332800000001</v>
      </c>
      <c r="F53" s="23">
        <v>0.19953521527833601</v>
      </c>
      <c r="G53" s="22">
        <v>6.77</v>
      </c>
    </row>
    <row r="54" spans="1:9" ht="10.5" x14ac:dyDescent="0.25">
      <c r="A54" s="20" t="s">
        <v>29</v>
      </c>
      <c r="B54" s="20"/>
      <c r="C54" s="20"/>
      <c r="D54" s="20"/>
      <c r="E54" s="25">
        <f>SUM(E53:E53)</f>
        <v>411.12332800000001</v>
      </c>
      <c r="F54" s="26">
        <f>SUM(F53:F53)</f>
        <v>0.19953521527833601</v>
      </c>
      <c r="G54" s="25"/>
      <c r="H54" s="14"/>
      <c r="I54" s="14"/>
    </row>
    <row r="55" spans="1:9" x14ac:dyDescent="0.2">
      <c r="A55" s="21"/>
      <c r="B55" s="21"/>
      <c r="C55" s="21"/>
      <c r="D55" s="21"/>
      <c r="E55" s="22"/>
      <c r="F55" s="23"/>
      <c r="G55" s="22"/>
    </row>
    <row r="56" spans="1:9" ht="10.5" x14ac:dyDescent="0.25">
      <c r="A56" s="20" t="s">
        <v>33</v>
      </c>
      <c r="B56" s="20"/>
      <c r="C56" s="20"/>
      <c r="D56" s="20"/>
      <c r="E56" s="25">
        <f>E25+E42+E50+E54</f>
        <v>206178.16670599999</v>
      </c>
      <c r="F56" s="26">
        <f>F25+F42+F50+F54</f>
        <v>100.06682199112358</v>
      </c>
      <c r="G56" s="25"/>
      <c r="H56" s="14"/>
      <c r="I56" s="14"/>
    </row>
    <row r="57" spans="1:9" ht="10.5" x14ac:dyDescent="0.25">
      <c r="A57" s="20"/>
      <c r="B57" s="20"/>
      <c r="C57" s="20"/>
      <c r="D57" s="20"/>
      <c r="E57" s="25"/>
      <c r="F57" s="26"/>
      <c r="G57" s="25"/>
      <c r="H57" s="14"/>
      <c r="I57" s="14"/>
    </row>
    <row r="58" spans="1:9" ht="10.5" x14ac:dyDescent="0.25">
      <c r="A58" s="20" t="s">
        <v>35</v>
      </c>
      <c r="B58" s="20"/>
      <c r="C58" s="20"/>
      <c r="D58" s="20"/>
      <c r="E58" s="25">
        <f>E60-(E25+E42+E50+E54)</f>
        <v>-137.68035549999331</v>
      </c>
      <c r="F58" s="26">
        <f>F60-(F25+F42+F50+F54)</f>
        <v>-6.6821991123575231E-2</v>
      </c>
      <c r="G58" s="25"/>
      <c r="H58" s="14"/>
      <c r="I58" s="14"/>
    </row>
    <row r="59" spans="1:9" ht="10.5" x14ac:dyDescent="0.25">
      <c r="A59" s="20"/>
      <c r="B59" s="20"/>
      <c r="C59" s="20"/>
      <c r="D59" s="20"/>
      <c r="E59" s="25"/>
      <c r="F59" s="26"/>
      <c r="G59" s="25"/>
      <c r="H59" s="14"/>
      <c r="I59" s="14"/>
    </row>
    <row r="60" spans="1:9" ht="10.5" x14ac:dyDescent="0.25">
      <c r="A60" s="27" t="s">
        <v>34</v>
      </c>
      <c r="B60" s="27"/>
      <c r="C60" s="27"/>
      <c r="D60" s="27"/>
      <c r="E60" s="28">
        <v>206040.4863505</v>
      </c>
      <c r="F60" s="29">
        <v>100</v>
      </c>
      <c r="G60" s="28"/>
      <c r="H60" s="14"/>
      <c r="I60" s="14"/>
    </row>
    <row r="62" spans="1:9" ht="10.5" x14ac:dyDescent="0.25">
      <c r="A62" s="14" t="s">
        <v>986</v>
      </c>
    </row>
    <row r="63" spans="1:9" ht="10.5" x14ac:dyDescent="0.25">
      <c r="A63" s="14" t="s">
        <v>37</v>
      </c>
    </row>
    <row r="64" spans="1:9" ht="10.5" x14ac:dyDescent="0.25">
      <c r="A64" s="14" t="s">
        <v>987</v>
      </c>
    </row>
    <row r="66" spans="1:4" ht="10.5" x14ac:dyDescent="0.25">
      <c r="A66" s="14" t="s">
        <v>38</v>
      </c>
    </row>
    <row r="67" spans="1:4" ht="10.5" x14ac:dyDescent="0.25">
      <c r="A67" s="14" t="s">
        <v>39</v>
      </c>
    </row>
    <row r="68" spans="1:4" ht="10.5" x14ac:dyDescent="0.25">
      <c r="A68" s="14" t="s">
        <v>40</v>
      </c>
      <c r="B68" s="14"/>
      <c r="C68" s="30" t="s">
        <v>42</v>
      </c>
      <c r="D68" s="14" t="s">
        <v>41</v>
      </c>
    </row>
    <row r="69" spans="1:4" x14ac:dyDescent="0.2">
      <c r="A69" s="7" t="s">
        <v>1094</v>
      </c>
      <c r="C69" s="31">
        <v>45.344900000000003</v>
      </c>
      <c r="D69" s="31">
        <v>47.062399999999997</v>
      </c>
    </row>
    <row r="70" spans="1:4" x14ac:dyDescent="0.2">
      <c r="A70" s="7" t="s">
        <v>1095</v>
      </c>
      <c r="C70" s="31">
        <v>10.045500000000001</v>
      </c>
      <c r="D70" s="31">
        <v>10.045199999999999</v>
      </c>
    </row>
    <row r="71" spans="1:4" x14ac:dyDescent="0.2">
      <c r="A71" s="7" t="s">
        <v>1096</v>
      </c>
      <c r="C71" s="31">
        <v>10.010899999999999</v>
      </c>
      <c r="D71" s="31">
        <v>10.025399999999999</v>
      </c>
    </row>
    <row r="72" spans="1:4" x14ac:dyDescent="0.2">
      <c r="A72" s="7" t="s">
        <v>1097</v>
      </c>
      <c r="C72" s="31">
        <v>10.349299999999999</v>
      </c>
      <c r="D72" s="31">
        <v>10.405900000000001</v>
      </c>
    </row>
    <row r="73" spans="1:4" x14ac:dyDescent="0.2">
      <c r="A73" s="7" t="s">
        <v>1098</v>
      </c>
      <c r="C73" s="31">
        <v>10.799899999999999</v>
      </c>
      <c r="D73" s="31">
        <v>10.9277</v>
      </c>
    </row>
    <row r="74" spans="1:4" x14ac:dyDescent="0.2">
      <c r="A74" s="7" t="s">
        <v>1099</v>
      </c>
      <c r="C74" s="31">
        <v>46.758499999999998</v>
      </c>
      <c r="D74" s="31">
        <v>48.565399999999997</v>
      </c>
    </row>
    <row r="75" spans="1:4" x14ac:dyDescent="0.2">
      <c r="A75" s="7" t="s">
        <v>1100</v>
      </c>
      <c r="C75" s="31">
        <v>10.056900000000001</v>
      </c>
      <c r="D75" s="31">
        <v>10.056699999999999</v>
      </c>
    </row>
    <row r="76" spans="1:4" x14ac:dyDescent="0.2">
      <c r="A76" s="7" t="s">
        <v>1101</v>
      </c>
      <c r="C76" s="31">
        <v>10.0121</v>
      </c>
      <c r="D76" s="31">
        <v>10.0304</v>
      </c>
    </row>
    <row r="77" spans="1:4" x14ac:dyDescent="0.2">
      <c r="A77" s="7" t="s">
        <v>1102</v>
      </c>
      <c r="C77" s="31">
        <v>10.7789</v>
      </c>
      <c r="D77" s="31">
        <v>10.8294</v>
      </c>
    </row>
    <row r="78" spans="1:4" x14ac:dyDescent="0.2">
      <c r="A78" s="7" t="s">
        <v>1103</v>
      </c>
      <c r="C78" s="31">
        <v>11.3148</v>
      </c>
      <c r="D78" s="31">
        <v>11.4504</v>
      </c>
    </row>
    <row r="80" spans="1:4" ht="10.5" x14ac:dyDescent="0.25">
      <c r="A80" s="14" t="s">
        <v>48</v>
      </c>
    </row>
    <row r="81" spans="1:5" ht="10.5" x14ac:dyDescent="0.25">
      <c r="A81" s="82" t="s">
        <v>55</v>
      </c>
      <c r="B81" s="83"/>
      <c r="C81" s="33" t="s">
        <v>56</v>
      </c>
    </row>
    <row r="82" spans="1:5" x14ac:dyDescent="0.2">
      <c r="A82" s="78" t="s">
        <v>1095</v>
      </c>
      <c r="B82" s="79"/>
      <c r="C82" s="34">
        <v>0.37360654999999998</v>
      </c>
    </row>
    <row r="83" spans="1:5" x14ac:dyDescent="0.2">
      <c r="A83" s="78" t="s">
        <v>1096</v>
      </c>
      <c r="B83" s="79"/>
      <c r="C83" s="34">
        <v>0.35835084</v>
      </c>
    </row>
    <row r="84" spans="1:5" x14ac:dyDescent="0.2">
      <c r="A84" s="78" t="s">
        <v>1097</v>
      </c>
      <c r="B84" s="79"/>
      <c r="C84" s="34">
        <v>0.33</v>
      </c>
    </row>
    <row r="85" spans="1:5" x14ac:dyDescent="0.2">
      <c r="A85" s="78" t="s">
        <v>1098</v>
      </c>
      <c r="B85" s="79"/>
      <c r="C85" s="34">
        <v>0.27500000000000002</v>
      </c>
    </row>
    <row r="86" spans="1:5" x14ac:dyDescent="0.2">
      <c r="A86" s="78" t="s">
        <v>1100</v>
      </c>
      <c r="B86" s="79"/>
      <c r="C86" s="34">
        <v>0.38199804999999998</v>
      </c>
    </row>
    <row r="87" spans="1:5" x14ac:dyDescent="0.2">
      <c r="A87" s="78" t="s">
        <v>1101</v>
      </c>
      <c r="B87" s="79"/>
      <c r="C87" s="34">
        <v>0.36627843999999998</v>
      </c>
    </row>
    <row r="88" spans="1:5" x14ac:dyDescent="0.2">
      <c r="A88" s="78" t="s">
        <v>1102</v>
      </c>
      <c r="B88" s="79"/>
      <c r="C88" s="34">
        <v>0.36</v>
      </c>
    </row>
    <row r="89" spans="1:5" x14ac:dyDescent="0.2">
      <c r="A89" s="78" t="s">
        <v>1103</v>
      </c>
      <c r="B89" s="79"/>
      <c r="C89" s="34">
        <v>0.29499999999999998</v>
      </c>
    </row>
    <row r="90" spans="1:5" x14ac:dyDescent="0.2">
      <c r="A90" s="7" t="s">
        <v>57</v>
      </c>
    </row>
    <row r="91" spans="1:5" x14ac:dyDescent="0.2">
      <c r="A91" s="7" t="s">
        <v>47</v>
      </c>
    </row>
    <row r="93" spans="1:5" ht="10.5" x14ac:dyDescent="0.25">
      <c r="A93" s="14" t="s">
        <v>1003</v>
      </c>
      <c r="D93" s="32">
        <v>0.54672395903638804</v>
      </c>
      <c r="E93" s="10" t="s">
        <v>50</v>
      </c>
    </row>
    <row r="95" spans="1:5" ht="10.5" x14ac:dyDescent="0.25">
      <c r="A95" s="84" t="s">
        <v>51</v>
      </c>
      <c r="B95" s="84"/>
      <c r="C95" s="84"/>
      <c r="D95" s="30" t="s">
        <v>49</v>
      </c>
    </row>
    <row r="97" spans="1:1" ht="10.5" x14ac:dyDescent="0.25">
      <c r="A97" s="14" t="s">
        <v>1004</v>
      </c>
    </row>
    <row r="99" spans="1:1" ht="10.5" x14ac:dyDescent="0.25">
      <c r="A99" s="61" t="s">
        <v>868</v>
      </c>
    </row>
    <row r="100" spans="1:1" x14ac:dyDescent="0.2">
      <c r="A100" s="63"/>
    </row>
    <row r="101" spans="1:1" x14ac:dyDescent="0.2">
      <c r="A101" s="63"/>
    </row>
    <row r="102" spans="1:1" x14ac:dyDescent="0.2">
      <c r="A102" s="63"/>
    </row>
    <row r="103" spans="1:1" x14ac:dyDescent="0.2">
      <c r="A103" s="63"/>
    </row>
    <row r="104" spans="1:1" x14ac:dyDescent="0.2">
      <c r="A104" s="63"/>
    </row>
    <row r="105" spans="1:1" x14ac:dyDescent="0.2">
      <c r="A105" s="63"/>
    </row>
    <row r="106" spans="1:1" x14ac:dyDescent="0.2">
      <c r="A106" s="63"/>
    </row>
    <row r="107" spans="1:1" x14ac:dyDescent="0.2">
      <c r="A107" s="63"/>
    </row>
    <row r="108" spans="1:1" x14ac:dyDescent="0.2">
      <c r="A108" s="63"/>
    </row>
    <row r="109" spans="1:1" x14ac:dyDescent="0.2">
      <c r="A109" s="63"/>
    </row>
    <row r="110" spans="1:1" x14ac:dyDescent="0.2">
      <c r="A110" s="63"/>
    </row>
    <row r="111" spans="1:1" x14ac:dyDescent="0.2">
      <c r="A111" s="63"/>
    </row>
    <row r="112" spans="1:1" x14ac:dyDescent="0.2">
      <c r="A112" s="63"/>
    </row>
    <row r="113" spans="1:1" ht="10.5" x14ac:dyDescent="0.25">
      <c r="A113" s="61"/>
    </row>
    <row r="114" spans="1:1" x14ac:dyDescent="0.2">
      <c r="A114" s="63"/>
    </row>
    <row r="115" spans="1:1" ht="10.5" x14ac:dyDescent="0.25">
      <c r="A115" s="61" t="s">
        <v>1104</v>
      </c>
    </row>
    <row r="116" spans="1:1" x14ac:dyDescent="0.2">
      <c r="A116" s="63"/>
    </row>
    <row r="117" spans="1:1" ht="10.5" x14ac:dyDescent="0.25">
      <c r="A117" s="61" t="s">
        <v>1006</v>
      </c>
    </row>
    <row r="118" spans="1:1" x14ac:dyDescent="0.2">
      <c r="A118" s="63"/>
    </row>
    <row r="119" spans="1:1" x14ac:dyDescent="0.2">
      <c r="A119" s="63"/>
    </row>
    <row r="120" spans="1:1" x14ac:dyDescent="0.2">
      <c r="A120" s="63"/>
    </row>
    <row r="121" spans="1:1" x14ac:dyDescent="0.2">
      <c r="A121" s="63"/>
    </row>
    <row r="122" spans="1:1" x14ac:dyDescent="0.2">
      <c r="A122" s="63"/>
    </row>
    <row r="123" spans="1:1" x14ac:dyDescent="0.2">
      <c r="A123" s="63"/>
    </row>
    <row r="124" spans="1:1" x14ac:dyDescent="0.2">
      <c r="A124" s="63"/>
    </row>
    <row r="125" spans="1:1" x14ac:dyDescent="0.2">
      <c r="A125" s="63"/>
    </row>
    <row r="126" spans="1:1" x14ac:dyDescent="0.2">
      <c r="A126" s="63"/>
    </row>
    <row r="127" spans="1:1" x14ac:dyDescent="0.2">
      <c r="A127" s="63"/>
    </row>
    <row r="128" spans="1:1" x14ac:dyDescent="0.2">
      <c r="A128" s="63"/>
    </row>
    <row r="129" spans="1:1" x14ac:dyDescent="0.2">
      <c r="A129" s="63"/>
    </row>
    <row r="130" spans="1:1" x14ac:dyDescent="0.2">
      <c r="A130" s="63"/>
    </row>
    <row r="131" spans="1:1" ht="10.5" x14ac:dyDescent="0.25">
      <c r="A131" s="14" t="s">
        <v>1105</v>
      </c>
    </row>
    <row r="133" spans="1:1" x14ac:dyDescent="0.2">
      <c r="A133" s="7" t="s">
        <v>867</v>
      </c>
    </row>
    <row r="134" spans="1:1" x14ac:dyDescent="0.2">
      <c r="A134" s="62"/>
    </row>
  </sheetData>
  <mergeCells count="11">
    <mergeCell ref="A85:B85"/>
    <mergeCell ref="A1:G1"/>
    <mergeCell ref="A81:B81"/>
    <mergeCell ref="A82:B82"/>
    <mergeCell ref="A83:B83"/>
    <mergeCell ref="A84:B84"/>
    <mergeCell ref="A86:B86"/>
    <mergeCell ref="A87:B87"/>
    <mergeCell ref="A88:B88"/>
    <mergeCell ref="A89:B89"/>
    <mergeCell ref="A95:C95"/>
  </mergeCells>
  <conditionalFormatting sqref="F2:F3">
    <cfRule type="cellIs" dxfId="86" priority="2" stopIfTrue="1" operator="between">
      <formula>0.009</formula>
      <formula>-0.009</formula>
    </cfRule>
  </conditionalFormatting>
  <conditionalFormatting sqref="F5:F236">
    <cfRule type="cellIs" dxfId="8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163"/>
  <sheetViews>
    <sheetView workbookViewId="0">
      <selection sqref="A1:F1"/>
    </sheetView>
  </sheetViews>
  <sheetFormatPr defaultColWidth="9.08984375" defaultRowHeight="10" x14ac:dyDescent="0.2"/>
  <cols>
    <col min="1" max="1" width="34.453125" style="7" bestFit="1" customWidth="1"/>
    <col min="2" max="2" width="39.36328125" style="7" bestFit="1" customWidth="1"/>
    <col min="3" max="3" width="18.90625" style="7" bestFit="1" customWidth="1"/>
    <col min="4" max="4" width="22.453125" style="7" customWidth="1"/>
    <col min="5" max="5" width="32.90625" style="10" customWidth="1"/>
    <col min="6" max="6" width="13.54296875" style="11" bestFit="1" customWidth="1"/>
    <col min="7" max="16384" width="9.08984375" style="7"/>
  </cols>
  <sheetData>
    <row r="1" spans="1:8" s="1" customFormat="1" ht="15" customHeight="1" x14ac:dyDescent="0.25">
      <c r="A1" s="80" t="s">
        <v>855</v>
      </c>
      <c r="B1" s="81"/>
      <c r="C1" s="81"/>
      <c r="D1" s="81"/>
      <c r="E1" s="81"/>
      <c r="F1" s="81"/>
    </row>
    <row r="2" spans="1:8" s="1" customFormat="1" ht="11.5" x14ac:dyDescent="0.25">
      <c r="E2" s="5"/>
      <c r="F2" s="9"/>
    </row>
    <row r="3" spans="1:8" s="1" customFormat="1" ht="11.5" x14ac:dyDescent="0.25">
      <c r="A3" s="8" t="s">
        <v>7</v>
      </c>
      <c r="B3" s="2"/>
      <c r="C3" s="3"/>
      <c r="D3" s="3"/>
      <c r="E3" s="4"/>
      <c r="F3" s="9"/>
    </row>
    <row r="4" spans="1:8" s="1" customFormat="1" ht="34.5" customHeight="1" x14ac:dyDescent="0.25">
      <c r="A4" s="6" t="s">
        <v>2</v>
      </c>
      <c r="B4" s="6" t="s">
        <v>0</v>
      </c>
      <c r="C4" s="13" t="s">
        <v>1</v>
      </c>
      <c r="D4" s="52" t="s">
        <v>6</v>
      </c>
      <c r="E4" s="12" t="s">
        <v>3</v>
      </c>
    </row>
    <row r="5" spans="1:8" ht="10.5" x14ac:dyDescent="0.25">
      <c r="A5" s="16" t="s">
        <v>446</v>
      </c>
      <c r="B5" s="17"/>
      <c r="C5" s="17"/>
      <c r="D5" s="18"/>
      <c r="E5" s="19"/>
      <c r="F5" s="7"/>
    </row>
    <row r="6" spans="1:8" x14ac:dyDescent="0.2">
      <c r="A6" s="21" t="s">
        <v>833</v>
      </c>
      <c r="B6" s="21" t="s">
        <v>832</v>
      </c>
      <c r="C6" s="24">
        <v>52986.688000000002</v>
      </c>
      <c r="D6" s="22">
        <v>1640.1169179999999</v>
      </c>
      <c r="E6" s="23">
        <v>97.264552453455096</v>
      </c>
      <c r="F6" s="7"/>
    </row>
    <row r="7" spans="1:8" ht="10.5" x14ac:dyDescent="0.25">
      <c r="A7" s="20" t="s">
        <v>29</v>
      </c>
      <c r="B7" s="20"/>
      <c r="C7" s="20"/>
      <c r="D7" s="25">
        <f>SUM(D6:D6)</f>
        <v>1640.1169179999999</v>
      </c>
      <c r="E7" s="26">
        <f>SUM(E6:E6)</f>
        <v>97.264552453455096</v>
      </c>
      <c r="F7" s="14"/>
      <c r="G7" s="14"/>
      <c r="H7" s="14"/>
    </row>
    <row r="8" spans="1:8" x14ac:dyDescent="0.2">
      <c r="A8" s="21"/>
      <c r="B8" s="21"/>
      <c r="C8" s="21"/>
      <c r="D8" s="22"/>
      <c r="E8" s="23"/>
      <c r="F8" s="7"/>
    </row>
    <row r="9" spans="1:8" ht="10.5" x14ac:dyDescent="0.25">
      <c r="A9" s="20" t="s">
        <v>33</v>
      </c>
      <c r="B9" s="20"/>
      <c r="C9" s="20"/>
      <c r="D9" s="25">
        <f>D7</f>
        <v>1640.1169179999999</v>
      </c>
      <c r="E9" s="26">
        <f>E7</f>
        <v>97.264552453455096</v>
      </c>
      <c r="F9" s="14"/>
      <c r="G9" s="14"/>
      <c r="H9" s="14"/>
    </row>
    <row r="10" spans="1:8" ht="10.5" x14ac:dyDescent="0.25">
      <c r="A10" s="20"/>
      <c r="B10" s="20"/>
      <c r="C10" s="20"/>
      <c r="D10" s="25"/>
      <c r="E10" s="26"/>
      <c r="F10" s="14"/>
      <c r="G10" s="14"/>
      <c r="H10" s="14"/>
    </row>
    <row r="11" spans="1:8" ht="10.5" x14ac:dyDescent="0.25">
      <c r="A11" s="20" t="s">
        <v>35</v>
      </c>
      <c r="B11" s="20"/>
      <c r="C11" s="20"/>
      <c r="D11" s="25">
        <f>D13-(D7)</f>
        <v>46.126298700000007</v>
      </c>
      <c r="E11" s="26">
        <f>E13-(E7)</f>
        <v>2.7354475465449042</v>
      </c>
      <c r="F11" s="14"/>
      <c r="G11" s="14"/>
      <c r="H11" s="14"/>
    </row>
    <row r="12" spans="1:8" ht="10.5" x14ac:dyDescent="0.25">
      <c r="A12" s="20"/>
      <c r="B12" s="20"/>
      <c r="C12" s="20"/>
      <c r="D12" s="25"/>
      <c r="E12" s="26"/>
      <c r="F12" s="14"/>
      <c r="G12" s="14"/>
      <c r="H12" s="14"/>
    </row>
    <row r="13" spans="1:8" ht="10.5" x14ac:dyDescent="0.25">
      <c r="A13" s="27" t="s">
        <v>34</v>
      </c>
      <c r="B13" s="27"/>
      <c r="C13" s="27"/>
      <c r="D13" s="28">
        <v>1686.2432166999999</v>
      </c>
      <c r="E13" s="29">
        <v>100</v>
      </c>
      <c r="F13" s="14"/>
      <c r="G13" s="14"/>
      <c r="H13" s="14"/>
    </row>
    <row r="15" spans="1:8" ht="10.5" x14ac:dyDescent="0.25">
      <c r="A15" s="14" t="s">
        <v>38</v>
      </c>
    </row>
    <row r="16" spans="1:8" ht="10.5" x14ac:dyDescent="0.25">
      <c r="A16" s="14" t="s">
        <v>39</v>
      </c>
    </row>
    <row r="17" spans="1:6" ht="10.5" x14ac:dyDescent="0.25">
      <c r="A17" s="14" t="s">
        <v>40</v>
      </c>
      <c r="B17" s="14"/>
      <c r="C17" s="30" t="s">
        <v>42</v>
      </c>
      <c r="D17" s="14" t="s">
        <v>41</v>
      </c>
    </row>
    <row r="18" spans="1:6" x14ac:dyDescent="0.2">
      <c r="A18" s="7" t="s">
        <v>43</v>
      </c>
      <c r="C18" s="31">
        <v>9.5725999999999996</v>
      </c>
      <c r="D18" s="31">
        <v>11.0748</v>
      </c>
    </row>
    <row r="19" spans="1:6" x14ac:dyDescent="0.2">
      <c r="A19" s="7" t="s">
        <v>44</v>
      </c>
      <c r="C19" s="31">
        <v>9.5725999999999996</v>
      </c>
      <c r="D19" s="31">
        <v>11.0748</v>
      </c>
    </row>
    <row r="20" spans="1:6" x14ac:dyDescent="0.2">
      <c r="A20" s="7" t="s">
        <v>45</v>
      </c>
      <c r="C20" s="31">
        <v>10.661</v>
      </c>
      <c r="D20" s="31">
        <v>12.3863</v>
      </c>
    </row>
    <row r="21" spans="1:6" x14ac:dyDescent="0.2">
      <c r="A21" s="7" t="s">
        <v>46</v>
      </c>
      <c r="C21" s="31">
        <v>10.661</v>
      </c>
      <c r="D21" s="31">
        <v>12.3863</v>
      </c>
    </row>
    <row r="23" spans="1:6" x14ac:dyDescent="0.2">
      <c r="A23" s="7" t="s">
        <v>47</v>
      </c>
    </row>
    <row r="25" spans="1:6" ht="10.5" x14ac:dyDescent="0.25">
      <c r="A25" s="14" t="s">
        <v>48</v>
      </c>
      <c r="D25" s="30" t="s">
        <v>49</v>
      </c>
    </row>
    <row r="27" spans="1:6" ht="10.5" x14ac:dyDescent="0.25">
      <c r="A27" s="14" t="s">
        <v>347</v>
      </c>
      <c r="D27" s="51">
        <v>0</v>
      </c>
    </row>
    <row r="29" spans="1:6" ht="10.5" x14ac:dyDescent="0.25">
      <c r="A29" s="84" t="s">
        <v>51</v>
      </c>
      <c r="B29" s="84"/>
      <c r="C29" s="84"/>
      <c r="D29" s="30" t="s">
        <v>49</v>
      </c>
    </row>
    <row r="31" spans="1:6" ht="10.5" x14ac:dyDescent="0.25">
      <c r="A31" s="14" t="s">
        <v>856</v>
      </c>
      <c r="F31" s="7"/>
    </row>
    <row r="32" spans="1:6" x14ac:dyDescent="0.2">
      <c r="A32" s="60"/>
      <c r="F32" s="7"/>
    </row>
    <row r="33" spans="1:6" ht="10.5" x14ac:dyDescent="0.25">
      <c r="A33" s="61" t="s">
        <v>868</v>
      </c>
      <c r="F33" s="7"/>
    </row>
    <row r="34" spans="1:6" x14ac:dyDescent="0.2">
      <c r="A34" s="62"/>
      <c r="F34" s="7"/>
    </row>
    <row r="35" spans="1:6" x14ac:dyDescent="0.2">
      <c r="A35" s="63"/>
      <c r="F35" s="7"/>
    </row>
    <row r="36" spans="1:6" x14ac:dyDescent="0.2">
      <c r="A36" s="63"/>
      <c r="F36" s="7"/>
    </row>
    <row r="37" spans="1:6" x14ac:dyDescent="0.2">
      <c r="A37" s="63"/>
      <c r="F37" s="7"/>
    </row>
    <row r="38" spans="1:6" x14ac:dyDescent="0.2">
      <c r="A38" s="63"/>
      <c r="F38" s="7"/>
    </row>
    <row r="39" spans="1:6" x14ac:dyDescent="0.2">
      <c r="A39" s="63"/>
      <c r="F39" s="7"/>
    </row>
    <row r="40" spans="1:6" x14ac:dyDescent="0.2">
      <c r="A40" s="63"/>
      <c r="F40" s="7"/>
    </row>
    <row r="41" spans="1:6" x14ac:dyDescent="0.2">
      <c r="A41" s="63"/>
      <c r="F41" s="7"/>
    </row>
    <row r="42" spans="1:6" x14ac:dyDescent="0.2">
      <c r="A42" s="63"/>
      <c r="F42" s="7"/>
    </row>
    <row r="43" spans="1:6" x14ac:dyDescent="0.2">
      <c r="A43" s="63"/>
      <c r="F43" s="7"/>
    </row>
    <row r="44" spans="1:6" x14ac:dyDescent="0.2">
      <c r="A44" s="63"/>
      <c r="F44" s="7"/>
    </row>
    <row r="45" spans="1:6" x14ac:dyDescent="0.2">
      <c r="A45" s="63"/>
      <c r="F45" s="7"/>
    </row>
    <row r="46" spans="1:6" x14ac:dyDescent="0.2">
      <c r="A46" s="63"/>
      <c r="F46" s="7"/>
    </row>
    <row r="47" spans="1:6" ht="10.5" x14ac:dyDescent="0.25">
      <c r="A47" s="61" t="s">
        <v>892</v>
      </c>
      <c r="F47" s="7"/>
    </row>
    <row r="48" spans="1:6" x14ac:dyDescent="0.2">
      <c r="A48" s="63"/>
      <c r="F48" s="7"/>
    </row>
    <row r="49" spans="1:6" ht="10.5" x14ac:dyDescent="0.25">
      <c r="A49" s="61" t="s">
        <v>869</v>
      </c>
      <c r="F49" s="7"/>
    </row>
    <row r="50" spans="1:6" x14ac:dyDescent="0.2">
      <c r="A50" s="63"/>
      <c r="F50" s="7"/>
    </row>
    <row r="51" spans="1:6" x14ac:dyDescent="0.2">
      <c r="A51" s="63"/>
      <c r="F51" s="7"/>
    </row>
    <row r="52" spans="1:6" x14ac:dyDescent="0.2">
      <c r="A52" s="63"/>
      <c r="F52" s="7"/>
    </row>
    <row r="53" spans="1:6" x14ac:dyDescent="0.2">
      <c r="A53" s="63"/>
      <c r="F53" s="7"/>
    </row>
    <row r="54" spans="1:6" x14ac:dyDescent="0.2">
      <c r="A54" s="63"/>
      <c r="F54" s="7"/>
    </row>
    <row r="55" spans="1:6" x14ac:dyDescent="0.2">
      <c r="A55" s="63"/>
      <c r="F55" s="7"/>
    </row>
    <row r="56" spans="1:6" x14ac:dyDescent="0.2">
      <c r="A56" s="63"/>
      <c r="F56" s="7"/>
    </row>
    <row r="57" spans="1:6" x14ac:dyDescent="0.2">
      <c r="A57" s="63"/>
      <c r="F57" s="7"/>
    </row>
    <row r="58" spans="1:6" x14ac:dyDescent="0.2">
      <c r="A58" s="63"/>
      <c r="F58" s="7"/>
    </row>
    <row r="59" spans="1:6" x14ac:dyDescent="0.2">
      <c r="A59" s="63"/>
      <c r="F59" s="7"/>
    </row>
    <row r="60" spans="1:6" x14ac:dyDescent="0.2">
      <c r="A60" s="63"/>
      <c r="F60" s="7"/>
    </row>
    <row r="61" spans="1:6" x14ac:dyDescent="0.2">
      <c r="A61" s="63"/>
      <c r="F61" s="7"/>
    </row>
    <row r="62" spans="1:6" x14ac:dyDescent="0.2">
      <c r="F62" s="7"/>
    </row>
    <row r="63" spans="1:6" x14ac:dyDescent="0.2">
      <c r="F63" s="7"/>
    </row>
    <row r="64" spans="1:6" x14ac:dyDescent="0.2">
      <c r="A64" s="7" t="s">
        <v>867</v>
      </c>
      <c r="F64" s="7"/>
    </row>
    <row r="65" spans="6:6" x14ac:dyDescent="0.2">
      <c r="F65" s="7"/>
    </row>
    <row r="66" spans="6:6" x14ac:dyDescent="0.2">
      <c r="F66" s="7"/>
    </row>
    <row r="67" spans="6:6" x14ac:dyDescent="0.2">
      <c r="F67" s="7"/>
    </row>
    <row r="68" spans="6:6" x14ac:dyDescent="0.2">
      <c r="F68" s="7"/>
    </row>
    <row r="69" spans="6:6" x14ac:dyDescent="0.2">
      <c r="F69" s="7"/>
    </row>
    <row r="70" spans="6:6" x14ac:dyDescent="0.2">
      <c r="F70" s="7"/>
    </row>
    <row r="71" spans="6:6" x14ac:dyDescent="0.2">
      <c r="F71" s="7"/>
    </row>
    <row r="72" spans="6:6" x14ac:dyDescent="0.2">
      <c r="F72" s="7"/>
    </row>
    <row r="73" spans="6:6" x14ac:dyDescent="0.2">
      <c r="F73" s="7"/>
    </row>
    <row r="74" spans="6:6" x14ac:dyDescent="0.2">
      <c r="F74" s="7"/>
    </row>
    <row r="75" spans="6:6" x14ac:dyDescent="0.2">
      <c r="F75" s="7"/>
    </row>
    <row r="76" spans="6:6" x14ac:dyDescent="0.2">
      <c r="F76" s="7"/>
    </row>
    <row r="77" spans="6:6" x14ac:dyDescent="0.2">
      <c r="F77" s="7"/>
    </row>
    <row r="78" spans="6:6" x14ac:dyDescent="0.2">
      <c r="F78" s="7"/>
    </row>
    <row r="79" spans="6:6" x14ac:dyDescent="0.2">
      <c r="F79" s="7"/>
    </row>
    <row r="80" spans="6:6" x14ac:dyDescent="0.2">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sheetData>
  <mergeCells count="2">
    <mergeCell ref="A1:F1"/>
    <mergeCell ref="A29:C29"/>
  </mergeCells>
  <conditionalFormatting sqref="F2:F3 E5:E13 F14:F30">
    <cfRule type="cellIs" dxfId="18" priority="2" stopIfTrue="1" operator="between">
      <formula>0.009</formula>
      <formula>-0.009</formula>
    </cfRule>
  </conditionalFormatting>
  <conditionalFormatting sqref="F164:F265">
    <cfRule type="cellIs" dxfId="17"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177"/>
  <sheetViews>
    <sheetView workbookViewId="0">
      <selection sqref="A1:F1"/>
    </sheetView>
  </sheetViews>
  <sheetFormatPr defaultColWidth="9.08984375" defaultRowHeight="10" x14ac:dyDescent="0.2"/>
  <cols>
    <col min="1" max="1" width="34.453125" style="7" bestFit="1" customWidth="1"/>
    <col min="2" max="2" width="74" style="7" customWidth="1"/>
    <col min="3" max="3" width="15.36328125" style="7" bestFit="1" customWidth="1"/>
    <col min="4" max="4" width="25.6328125" style="7" customWidth="1"/>
    <col min="5" max="5" width="32.90625" style="10" customWidth="1"/>
    <col min="6" max="6" width="14.6328125" style="11" bestFit="1" customWidth="1"/>
    <col min="7" max="16384" width="9.08984375" style="7"/>
  </cols>
  <sheetData>
    <row r="1" spans="1:8" s="1" customFormat="1" ht="15" customHeight="1" x14ac:dyDescent="0.25">
      <c r="A1" s="80" t="s">
        <v>853</v>
      </c>
      <c r="B1" s="81"/>
      <c r="C1" s="81"/>
      <c r="D1" s="81"/>
      <c r="E1" s="81"/>
      <c r="F1" s="81"/>
    </row>
    <row r="2" spans="1:8" s="1" customFormat="1" ht="11.5" x14ac:dyDescent="0.25">
      <c r="E2" s="5"/>
      <c r="F2" s="9"/>
    </row>
    <row r="3" spans="1:8" s="1" customFormat="1" ht="11.5" x14ac:dyDescent="0.25">
      <c r="A3" s="8" t="s">
        <v>7</v>
      </c>
      <c r="B3" s="2"/>
      <c r="C3" s="3"/>
      <c r="D3" s="3"/>
      <c r="E3" s="4"/>
      <c r="F3" s="9"/>
    </row>
    <row r="4" spans="1:8" s="1" customFormat="1" ht="34.5" customHeight="1" x14ac:dyDescent="0.25">
      <c r="A4" s="6" t="s">
        <v>2</v>
      </c>
      <c r="B4" s="6" t="s">
        <v>0</v>
      </c>
      <c r="C4" s="13" t="s">
        <v>1</v>
      </c>
      <c r="D4" s="52" t="s">
        <v>6</v>
      </c>
      <c r="E4" s="12" t="s">
        <v>3</v>
      </c>
    </row>
    <row r="5" spans="1:8" ht="10.5" x14ac:dyDescent="0.25">
      <c r="A5" s="16" t="s">
        <v>1253</v>
      </c>
      <c r="B5" s="17"/>
      <c r="C5" s="17"/>
      <c r="D5" s="18"/>
      <c r="E5" s="19"/>
      <c r="F5" s="7"/>
    </row>
    <row r="6" spans="1:8" x14ac:dyDescent="0.2">
      <c r="A6" s="21" t="s">
        <v>839</v>
      </c>
      <c r="B6" s="58" t="s">
        <v>838</v>
      </c>
      <c r="C6" s="24">
        <v>1008491</v>
      </c>
      <c r="D6" s="22">
        <v>611.7506406</v>
      </c>
      <c r="E6" s="23">
        <v>11.0224326749683</v>
      </c>
      <c r="F6" s="7"/>
    </row>
    <row r="7" spans="1:8" ht="10.5" x14ac:dyDescent="0.25">
      <c r="A7" s="20" t="s">
        <v>29</v>
      </c>
      <c r="B7" s="20"/>
      <c r="C7" s="20"/>
      <c r="D7" s="25">
        <f>SUM(D6)</f>
        <v>611.7506406</v>
      </c>
      <c r="E7" s="26">
        <f>SUM(E6)</f>
        <v>11.0224326749683</v>
      </c>
      <c r="F7" s="7"/>
    </row>
    <row r="8" spans="1:8" ht="10.5" x14ac:dyDescent="0.25">
      <c r="A8" s="20"/>
      <c r="B8" s="20"/>
      <c r="C8" s="20"/>
      <c r="D8" s="25"/>
      <c r="E8" s="26"/>
      <c r="F8" s="7"/>
    </row>
    <row r="9" spans="1:8" ht="10.5" x14ac:dyDescent="0.25">
      <c r="A9" s="20" t="s">
        <v>54</v>
      </c>
      <c r="B9" s="21"/>
      <c r="C9" s="21"/>
      <c r="D9" s="22"/>
      <c r="E9" s="23"/>
      <c r="F9" s="7"/>
    </row>
    <row r="10" spans="1:8" x14ac:dyDescent="0.2">
      <c r="A10" s="21" t="s">
        <v>835</v>
      </c>
      <c r="B10" s="58" t="s">
        <v>834</v>
      </c>
      <c r="C10" s="24">
        <v>240845.98199999999</v>
      </c>
      <c r="D10" s="22">
        <v>2711.4479190000002</v>
      </c>
      <c r="E10" s="23">
        <v>48.8544680714148</v>
      </c>
      <c r="F10" s="7"/>
    </row>
    <row r="11" spans="1:8" x14ac:dyDescent="0.2">
      <c r="A11" s="21" t="s">
        <v>836</v>
      </c>
      <c r="B11" s="58" t="s">
        <v>1248</v>
      </c>
      <c r="C11" s="24">
        <v>1726635.9029999999</v>
      </c>
      <c r="D11" s="22">
        <v>1053.0804169999999</v>
      </c>
      <c r="E11" s="23">
        <v>18.974247393227799</v>
      </c>
      <c r="F11" s="7"/>
    </row>
    <row r="12" spans="1:8" x14ac:dyDescent="0.2">
      <c r="A12" s="21" t="s">
        <v>837</v>
      </c>
      <c r="B12" s="58" t="s">
        <v>1249</v>
      </c>
      <c r="C12" s="24">
        <v>3315879.8990000002</v>
      </c>
      <c r="D12" s="22">
        <v>1051.8037360000001</v>
      </c>
      <c r="E12" s="23">
        <v>18.951244343560202</v>
      </c>
      <c r="F12" s="7"/>
    </row>
    <row r="13" spans="1:8" ht="20" x14ac:dyDescent="0.2">
      <c r="A13" s="21" t="s">
        <v>841</v>
      </c>
      <c r="B13" s="58" t="s">
        <v>840</v>
      </c>
      <c r="C13" s="24">
        <v>48.798999999999999</v>
      </c>
      <c r="D13" s="22">
        <v>1.2611296000000001</v>
      </c>
      <c r="E13" s="23">
        <v>2.2722846839646899E-2</v>
      </c>
      <c r="F13" s="7"/>
    </row>
    <row r="14" spans="1:8" x14ac:dyDescent="0.2">
      <c r="A14" s="21" t="s">
        <v>843</v>
      </c>
      <c r="B14" s="58" t="s">
        <v>842</v>
      </c>
      <c r="C14" s="24">
        <v>13.571999999999999</v>
      </c>
      <c r="D14" s="22">
        <v>0.50714179999999998</v>
      </c>
      <c r="E14" s="23">
        <v>9.1376060377797892E-3</v>
      </c>
      <c r="F14" s="7"/>
    </row>
    <row r="15" spans="1:8" ht="20" x14ac:dyDescent="0.2">
      <c r="A15" s="21" t="s">
        <v>845</v>
      </c>
      <c r="B15" s="58" t="s">
        <v>844</v>
      </c>
      <c r="C15" s="24">
        <v>23973.544999999998</v>
      </c>
      <c r="D15" s="22">
        <v>2.3973545E-5</v>
      </c>
      <c r="E15" s="23">
        <v>4.3195179245525701E-7</v>
      </c>
      <c r="F15" s="7"/>
    </row>
    <row r="16" spans="1:8" ht="10.5" x14ac:dyDescent="0.25">
      <c r="A16" s="20" t="s">
        <v>29</v>
      </c>
      <c r="B16" s="20"/>
      <c r="C16" s="20"/>
      <c r="D16" s="25">
        <f>SUM(D10:D15)</f>
        <v>4818.100367373544</v>
      </c>
      <c r="E16" s="26">
        <f>SUM(E10:E15)</f>
        <v>86.811820693032018</v>
      </c>
      <c r="F16" s="14"/>
      <c r="G16" s="14"/>
      <c r="H16" s="14"/>
    </row>
    <row r="17" spans="1:8" x14ac:dyDescent="0.2">
      <c r="A17" s="21"/>
      <c r="B17" s="21"/>
      <c r="C17" s="21"/>
      <c r="D17" s="22"/>
      <c r="E17" s="23"/>
      <c r="F17" s="7"/>
    </row>
    <row r="18" spans="1:8" ht="10.5" x14ac:dyDescent="0.25">
      <c r="A18" s="20" t="s">
        <v>33</v>
      </c>
      <c r="B18" s="20"/>
      <c r="C18" s="20"/>
      <c r="D18" s="25">
        <f>D16+D7</f>
        <v>5429.8510079735443</v>
      </c>
      <c r="E18" s="25">
        <f>E16+E7</f>
        <v>97.834253368000319</v>
      </c>
      <c r="F18" s="14"/>
      <c r="G18" s="14"/>
      <c r="H18" s="14"/>
    </row>
    <row r="19" spans="1:8" ht="10.5" x14ac:dyDescent="0.25">
      <c r="A19" s="20"/>
      <c r="B19" s="20"/>
      <c r="C19" s="20"/>
      <c r="D19" s="25"/>
      <c r="E19" s="26"/>
      <c r="F19" s="14"/>
      <c r="G19" s="14"/>
      <c r="H19" s="14"/>
    </row>
    <row r="20" spans="1:8" ht="10.5" x14ac:dyDescent="0.25">
      <c r="A20" s="20" t="s">
        <v>35</v>
      </c>
      <c r="B20" s="20"/>
      <c r="C20" s="20"/>
      <c r="D20" s="25">
        <f>D22-(D18)</f>
        <v>120.20004372645599</v>
      </c>
      <c r="E20" s="26">
        <f>E22-(E18)</f>
        <v>2.1657466319996814</v>
      </c>
      <c r="F20" s="14"/>
      <c r="G20" s="14"/>
      <c r="H20" s="14"/>
    </row>
    <row r="21" spans="1:8" ht="10.5" x14ac:dyDescent="0.25">
      <c r="A21" s="20"/>
      <c r="B21" s="20"/>
      <c r="C21" s="20"/>
      <c r="D21" s="25"/>
      <c r="E21" s="26"/>
      <c r="F21" s="14"/>
      <c r="G21" s="14"/>
      <c r="H21" s="14"/>
    </row>
    <row r="22" spans="1:8" ht="10.5" x14ac:dyDescent="0.25">
      <c r="A22" s="27" t="s">
        <v>34</v>
      </c>
      <c r="B22" s="27"/>
      <c r="C22" s="27"/>
      <c r="D22" s="28">
        <v>5550.0510517000002</v>
      </c>
      <c r="E22" s="29">
        <v>100</v>
      </c>
      <c r="F22" s="14"/>
      <c r="G22" s="14"/>
      <c r="H22" s="14"/>
    </row>
    <row r="23" spans="1:8" ht="10.5" x14ac:dyDescent="0.25">
      <c r="E23" s="77" t="s">
        <v>692</v>
      </c>
      <c r="F23" s="15"/>
    </row>
    <row r="24" spans="1:8" ht="10.5" x14ac:dyDescent="0.25">
      <c r="A24" s="14" t="s">
        <v>346</v>
      </c>
    </row>
    <row r="25" spans="1:8" ht="14.5" x14ac:dyDescent="0.35">
      <c r="A25" s="87" t="s">
        <v>1241</v>
      </c>
      <c r="B25" s="88"/>
      <c r="C25" s="88"/>
      <c r="D25" s="88"/>
      <c r="E25" s="88"/>
      <c r="F25" s="7"/>
    </row>
    <row r="27" spans="1:8" ht="10.5" x14ac:dyDescent="0.25">
      <c r="A27" s="14" t="s">
        <v>38</v>
      </c>
    </row>
    <row r="28" spans="1:8" ht="10.5" x14ac:dyDescent="0.25">
      <c r="A28" s="14" t="s">
        <v>39</v>
      </c>
    </row>
    <row r="29" spans="1:8" ht="10.5" x14ac:dyDescent="0.25">
      <c r="A29" s="14" t="s">
        <v>40</v>
      </c>
      <c r="B29" s="14"/>
      <c r="C29" s="30" t="s">
        <v>42</v>
      </c>
      <c r="D29" s="14" t="s">
        <v>41</v>
      </c>
    </row>
    <row r="30" spans="1:8" x14ac:dyDescent="0.2">
      <c r="A30" s="7" t="s">
        <v>43</v>
      </c>
      <c r="C30" s="31">
        <v>17.086300000000001</v>
      </c>
      <c r="D30" s="31">
        <v>18.924800000000001</v>
      </c>
    </row>
    <row r="31" spans="1:8" x14ac:dyDescent="0.2">
      <c r="A31" s="7" t="s">
        <v>44</v>
      </c>
      <c r="C31" s="31">
        <v>17.086300000000001</v>
      </c>
      <c r="D31" s="31">
        <v>18.924800000000001</v>
      </c>
    </row>
    <row r="32" spans="1:8" x14ac:dyDescent="0.2">
      <c r="A32" s="7" t="s">
        <v>45</v>
      </c>
      <c r="C32" s="31">
        <v>19.020399999999999</v>
      </c>
      <c r="D32" s="31">
        <v>21.169</v>
      </c>
    </row>
    <row r="33" spans="1:6" x14ac:dyDescent="0.2">
      <c r="A33" s="7" t="s">
        <v>46</v>
      </c>
      <c r="C33" s="31">
        <v>19.020399999999999</v>
      </c>
      <c r="D33" s="31">
        <v>21.169</v>
      </c>
    </row>
    <row r="35" spans="1:6" x14ac:dyDescent="0.2">
      <c r="A35" s="7" t="s">
        <v>47</v>
      </c>
    </row>
    <row r="37" spans="1:6" ht="10.5" x14ac:dyDescent="0.25">
      <c r="A37" s="14" t="s">
        <v>48</v>
      </c>
      <c r="D37" s="30" t="s">
        <v>49</v>
      </c>
    </row>
    <row r="39" spans="1:6" ht="10.5" x14ac:dyDescent="0.25">
      <c r="A39" s="14" t="s">
        <v>347</v>
      </c>
      <c r="D39" s="51">
        <v>0.71830000000000005</v>
      </c>
    </row>
    <row r="41" spans="1:6" ht="10.5" x14ac:dyDescent="0.25">
      <c r="A41" s="84" t="s">
        <v>51</v>
      </c>
      <c r="B41" s="84"/>
      <c r="C41" s="84"/>
      <c r="D41" s="30" t="s">
        <v>49</v>
      </c>
    </row>
    <row r="43" spans="1:6" ht="10.5" x14ac:dyDescent="0.25">
      <c r="A43" s="14" t="s">
        <v>856</v>
      </c>
      <c r="F43" s="7"/>
    </row>
    <row r="44" spans="1:6" ht="10.5" x14ac:dyDescent="0.25">
      <c r="A44" s="14"/>
      <c r="F44" s="7"/>
    </row>
    <row r="45" spans="1:6" ht="10.5" x14ac:dyDescent="0.25">
      <c r="A45" s="61" t="s">
        <v>868</v>
      </c>
      <c r="F45" s="7"/>
    </row>
    <row r="46" spans="1:6" x14ac:dyDescent="0.2">
      <c r="A46" s="62"/>
      <c r="F46" s="7"/>
    </row>
    <row r="47" spans="1:6" x14ac:dyDescent="0.2">
      <c r="A47" s="63"/>
      <c r="F47" s="7"/>
    </row>
    <row r="48" spans="1:6" x14ac:dyDescent="0.2">
      <c r="A48" s="63"/>
      <c r="F48" s="7"/>
    </row>
    <row r="49" spans="1:6" x14ac:dyDescent="0.2">
      <c r="A49" s="63"/>
      <c r="F49" s="7"/>
    </row>
    <row r="50" spans="1:6" x14ac:dyDescent="0.2">
      <c r="A50" s="63"/>
      <c r="F50" s="7"/>
    </row>
    <row r="51" spans="1:6" x14ac:dyDescent="0.2">
      <c r="A51" s="63"/>
      <c r="F51" s="7"/>
    </row>
    <row r="52" spans="1:6" x14ac:dyDescent="0.2">
      <c r="A52" s="63"/>
      <c r="F52" s="7"/>
    </row>
    <row r="53" spans="1:6" x14ac:dyDescent="0.2">
      <c r="A53" s="63"/>
      <c r="F53" s="7"/>
    </row>
    <row r="54" spans="1:6" x14ac:dyDescent="0.2">
      <c r="A54" s="63"/>
      <c r="F54" s="7"/>
    </row>
    <row r="55" spans="1:6" x14ac:dyDescent="0.2">
      <c r="A55" s="63"/>
      <c r="F55" s="7"/>
    </row>
    <row r="56" spans="1:6" x14ac:dyDescent="0.2">
      <c r="A56" s="63"/>
      <c r="F56" s="7"/>
    </row>
    <row r="57" spans="1:6" x14ac:dyDescent="0.2">
      <c r="A57" s="63"/>
      <c r="F57" s="7"/>
    </row>
    <row r="58" spans="1:6" x14ac:dyDescent="0.2">
      <c r="A58" s="63"/>
      <c r="F58" s="7"/>
    </row>
    <row r="59" spans="1:6" ht="10.5" x14ac:dyDescent="0.25">
      <c r="A59" s="86" t="s">
        <v>893</v>
      </c>
      <c r="B59" s="86"/>
      <c r="C59" s="86"/>
      <c r="D59" s="86"/>
      <c r="E59" s="86"/>
      <c r="F59" s="7"/>
    </row>
    <row r="60" spans="1:6" x14ac:dyDescent="0.2">
      <c r="A60" s="63"/>
      <c r="F60" s="7"/>
    </row>
    <row r="61" spans="1:6" ht="10.5" x14ac:dyDescent="0.25">
      <c r="A61" s="61" t="s">
        <v>869</v>
      </c>
      <c r="F61" s="7"/>
    </row>
    <row r="62" spans="1:6" x14ac:dyDescent="0.2">
      <c r="A62" s="63"/>
      <c r="F62" s="7"/>
    </row>
    <row r="63" spans="1:6" x14ac:dyDescent="0.2">
      <c r="A63" s="63"/>
      <c r="F63" s="7"/>
    </row>
    <row r="64" spans="1:6" x14ac:dyDescent="0.2">
      <c r="A64" s="63"/>
      <c r="F64" s="7"/>
    </row>
    <row r="65" spans="1:6" x14ac:dyDescent="0.2">
      <c r="A65" s="63"/>
      <c r="F65" s="7"/>
    </row>
    <row r="66" spans="1:6" x14ac:dyDescent="0.2">
      <c r="A66" s="63"/>
      <c r="F66" s="7"/>
    </row>
    <row r="67" spans="1:6" x14ac:dyDescent="0.2">
      <c r="A67" s="63"/>
      <c r="F67" s="7"/>
    </row>
    <row r="68" spans="1:6" x14ac:dyDescent="0.2">
      <c r="A68" s="63"/>
      <c r="F68" s="7"/>
    </row>
    <row r="69" spans="1:6" x14ac:dyDescent="0.2">
      <c r="A69" s="63"/>
      <c r="F69" s="7"/>
    </row>
    <row r="70" spans="1:6" x14ac:dyDescent="0.2">
      <c r="A70" s="63"/>
      <c r="F70" s="7"/>
    </row>
    <row r="71" spans="1:6" x14ac:dyDescent="0.2">
      <c r="A71" s="63"/>
      <c r="F71" s="7"/>
    </row>
    <row r="72" spans="1:6" x14ac:dyDescent="0.2">
      <c r="A72" s="63"/>
      <c r="F72" s="7"/>
    </row>
    <row r="73" spans="1:6" x14ac:dyDescent="0.2">
      <c r="A73" s="63"/>
      <c r="F73" s="7"/>
    </row>
    <row r="74" spans="1:6" x14ac:dyDescent="0.2">
      <c r="F74" s="7"/>
    </row>
    <row r="75" spans="1:6" ht="10.5" x14ac:dyDescent="0.25">
      <c r="A75" s="14" t="s">
        <v>894</v>
      </c>
      <c r="F75" s="7"/>
    </row>
    <row r="76" spans="1:6" x14ac:dyDescent="0.2">
      <c r="F76" s="7"/>
    </row>
    <row r="77" spans="1:6" x14ac:dyDescent="0.2">
      <c r="A77" s="7" t="s">
        <v>867</v>
      </c>
      <c r="F77" s="7"/>
    </row>
    <row r="78" spans="1:6" x14ac:dyDescent="0.2">
      <c r="F78" s="7"/>
    </row>
    <row r="79" spans="1:6" x14ac:dyDescent="0.2">
      <c r="F79" s="7"/>
    </row>
    <row r="80" spans="1:6" x14ac:dyDescent="0.2">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row r="164" spans="6:6" x14ac:dyDescent="0.2">
      <c r="F164" s="7"/>
    </row>
    <row r="165" spans="6:6" x14ac:dyDescent="0.2">
      <c r="F165" s="7"/>
    </row>
    <row r="166" spans="6:6" x14ac:dyDescent="0.2">
      <c r="F166" s="7"/>
    </row>
    <row r="167" spans="6:6" x14ac:dyDescent="0.2">
      <c r="F167" s="7"/>
    </row>
    <row r="168" spans="6:6" x14ac:dyDescent="0.2">
      <c r="F168" s="7"/>
    </row>
    <row r="169" spans="6:6" x14ac:dyDescent="0.2">
      <c r="F169" s="7"/>
    </row>
    <row r="170" spans="6:6" x14ac:dyDescent="0.2">
      <c r="F170" s="7"/>
    </row>
    <row r="171" spans="6:6" x14ac:dyDescent="0.2">
      <c r="F171" s="7"/>
    </row>
    <row r="172" spans="6:6" x14ac:dyDescent="0.2">
      <c r="F172" s="7"/>
    </row>
    <row r="173" spans="6:6" x14ac:dyDescent="0.2">
      <c r="F173" s="7"/>
    </row>
    <row r="174" spans="6:6" x14ac:dyDescent="0.2">
      <c r="F174" s="7"/>
    </row>
    <row r="175" spans="6:6" x14ac:dyDescent="0.2">
      <c r="F175" s="7"/>
    </row>
    <row r="176" spans="6:6" x14ac:dyDescent="0.2">
      <c r="F176" s="7"/>
    </row>
    <row r="177" spans="6:6" x14ac:dyDescent="0.2">
      <c r="F177" s="7"/>
    </row>
  </sheetData>
  <mergeCells count="4">
    <mergeCell ref="A1:F1"/>
    <mergeCell ref="A41:C41"/>
    <mergeCell ref="A59:E59"/>
    <mergeCell ref="A25:E25"/>
  </mergeCells>
  <conditionalFormatting sqref="F2:F3 E5:E17 E19:E23 F23:F24 F26:F42">
    <cfRule type="cellIs" dxfId="16" priority="2" stopIfTrue="1" operator="between">
      <formula>0.009</formula>
      <formula>-0.009</formula>
    </cfRule>
  </conditionalFormatting>
  <conditionalFormatting sqref="F178:F279">
    <cfRule type="cellIs" dxfId="1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176"/>
  <sheetViews>
    <sheetView workbookViewId="0">
      <selection sqref="A1:F1"/>
    </sheetView>
  </sheetViews>
  <sheetFormatPr defaultColWidth="9.08984375" defaultRowHeight="10" x14ac:dyDescent="0.2"/>
  <cols>
    <col min="1" max="1" width="34.453125" style="7" bestFit="1" customWidth="1"/>
    <col min="2" max="2" width="67.54296875" style="7" customWidth="1"/>
    <col min="3" max="3" width="24.6328125" style="7" bestFit="1" customWidth="1"/>
    <col min="4" max="4" width="28.36328125" style="7" customWidth="1"/>
    <col min="5" max="5" width="32.90625" style="10" customWidth="1"/>
    <col min="6" max="6" width="14.6328125" style="11" bestFit="1" customWidth="1"/>
    <col min="7" max="16384" width="9.08984375" style="7"/>
  </cols>
  <sheetData>
    <row r="1" spans="1:8" s="1" customFormat="1" ht="15" customHeight="1" x14ac:dyDescent="0.25">
      <c r="A1" s="80" t="s">
        <v>854</v>
      </c>
      <c r="B1" s="81"/>
      <c r="C1" s="81"/>
      <c r="D1" s="81"/>
      <c r="E1" s="81"/>
      <c r="F1" s="81"/>
    </row>
    <row r="2" spans="1:8" s="1" customFormat="1" ht="11.5" x14ac:dyDescent="0.25">
      <c r="E2" s="5"/>
      <c r="F2" s="9"/>
    </row>
    <row r="3" spans="1:8" s="1" customFormat="1" ht="11.5" x14ac:dyDescent="0.25">
      <c r="A3" s="8" t="s">
        <v>7</v>
      </c>
      <c r="B3" s="2"/>
      <c r="C3" s="3"/>
      <c r="D3" s="3"/>
      <c r="E3" s="4"/>
      <c r="F3" s="9"/>
    </row>
    <row r="4" spans="1:8" s="1" customFormat="1" ht="26.25" customHeight="1" x14ac:dyDescent="0.25">
      <c r="A4" s="6" t="s">
        <v>2</v>
      </c>
      <c r="B4" s="6" t="s">
        <v>0</v>
      </c>
      <c r="C4" s="13" t="s">
        <v>1</v>
      </c>
      <c r="D4" s="52" t="s">
        <v>6</v>
      </c>
      <c r="E4" s="12" t="s">
        <v>3</v>
      </c>
    </row>
    <row r="5" spans="1:8" ht="10.5" x14ac:dyDescent="0.25">
      <c r="A5" s="16" t="s">
        <v>54</v>
      </c>
      <c r="B5" s="17"/>
      <c r="C5" s="17"/>
      <c r="D5" s="18"/>
      <c r="E5" s="19"/>
      <c r="F5" s="7"/>
    </row>
    <row r="6" spans="1:8" x14ac:dyDescent="0.2">
      <c r="A6" s="21" t="s">
        <v>847</v>
      </c>
      <c r="B6" s="58" t="s">
        <v>846</v>
      </c>
      <c r="C6" s="24">
        <v>3226350.45</v>
      </c>
      <c r="D6" s="22">
        <v>59240.043369999999</v>
      </c>
      <c r="E6" s="23">
        <v>44.238245889334102</v>
      </c>
      <c r="F6" s="7"/>
    </row>
    <row r="7" spans="1:8" x14ac:dyDescent="0.2">
      <c r="A7" s="21" t="s">
        <v>836</v>
      </c>
      <c r="B7" s="58" t="s">
        <v>1248</v>
      </c>
      <c r="C7" s="24">
        <v>60546985.342</v>
      </c>
      <c r="D7" s="22">
        <v>36927.788</v>
      </c>
      <c r="E7" s="23">
        <v>27.5762891578248</v>
      </c>
      <c r="F7" s="7"/>
    </row>
    <row r="8" spans="1:8" x14ac:dyDescent="0.2">
      <c r="A8" s="21" t="s">
        <v>837</v>
      </c>
      <c r="B8" s="58" t="s">
        <v>1249</v>
      </c>
      <c r="C8" s="24">
        <v>116201540.67299999</v>
      </c>
      <c r="D8" s="22">
        <v>36859.361100000002</v>
      </c>
      <c r="E8" s="23">
        <v>27.5251905114457</v>
      </c>
      <c r="F8" s="7"/>
    </row>
    <row r="9" spans="1:8" ht="20" x14ac:dyDescent="0.2">
      <c r="A9" s="21" t="s">
        <v>841</v>
      </c>
      <c r="B9" s="58" t="s">
        <v>840</v>
      </c>
      <c r="C9" s="24">
        <v>1210.933</v>
      </c>
      <c r="D9" s="22">
        <v>31.294564099999999</v>
      </c>
      <c r="E9" s="23">
        <v>2.3369608509713199E-2</v>
      </c>
      <c r="F9" s="7"/>
    </row>
    <row r="10" spans="1:8" ht="20" x14ac:dyDescent="0.2">
      <c r="A10" s="21" t="s">
        <v>849</v>
      </c>
      <c r="B10" s="58" t="s">
        <v>848</v>
      </c>
      <c r="C10" s="24">
        <v>1483902.88</v>
      </c>
      <c r="D10" s="22">
        <v>1.48390288E-3</v>
      </c>
      <c r="E10" s="23">
        <v>1.10812309962917E-6</v>
      </c>
      <c r="F10" s="7"/>
    </row>
    <row r="11" spans="1:8" ht="20" x14ac:dyDescent="0.2">
      <c r="A11" s="21" t="s">
        <v>845</v>
      </c>
      <c r="B11" s="58" t="s">
        <v>844</v>
      </c>
      <c r="C11" s="24">
        <v>1370528.45</v>
      </c>
      <c r="D11" s="22">
        <v>1.3705284499999999E-3</v>
      </c>
      <c r="E11" s="23">
        <v>1.0234593211005599E-6</v>
      </c>
      <c r="F11" s="7"/>
    </row>
    <row r="12" spans="1:8" ht="10.5" x14ac:dyDescent="0.25">
      <c r="A12" s="20" t="s">
        <v>29</v>
      </c>
      <c r="B12" s="20"/>
      <c r="C12" s="20"/>
      <c r="D12" s="25">
        <f>SUM(D6:D11)</f>
        <v>133058.48988853136</v>
      </c>
      <c r="E12" s="26">
        <f>SUM(E6:E11)</f>
        <v>99.363097298696729</v>
      </c>
      <c r="F12" s="14"/>
      <c r="G12" s="14"/>
      <c r="H12" s="14"/>
    </row>
    <row r="13" spans="1:8" x14ac:dyDescent="0.2">
      <c r="A13" s="21"/>
      <c r="B13" s="21"/>
      <c r="C13" s="21"/>
      <c r="D13" s="22"/>
      <c r="E13" s="23"/>
      <c r="F13" s="7"/>
    </row>
    <row r="14" spans="1:8" ht="10.5" x14ac:dyDescent="0.25">
      <c r="A14" s="20" t="s">
        <v>33</v>
      </c>
      <c r="B14" s="20"/>
      <c r="C14" s="20"/>
      <c r="D14" s="25">
        <f>D12</f>
        <v>133058.48988853136</v>
      </c>
      <c r="E14" s="26">
        <f>E12</f>
        <v>99.363097298696729</v>
      </c>
      <c r="F14" s="14"/>
      <c r="G14" s="14"/>
      <c r="H14" s="14"/>
    </row>
    <row r="15" spans="1:8" ht="10.5" x14ac:dyDescent="0.25">
      <c r="A15" s="20"/>
      <c r="B15" s="20"/>
      <c r="C15" s="20"/>
      <c r="D15" s="25"/>
      <c r="E15" s="26"/>
      <c r="F15" s="14"/>
      <c r="G15" s="14"/>
      <c r="H15" s="14"/>
    </row>
    <row r="16" spans="1:8" ht="10.5" x14ac:dyDescent="0.25">
      <c r="A16" s="20" t="s">
        <v>35</v>
      </c>
      <c r="B16" s="20"/>
      <c r="C16" s="20"/>
      <c r="D16" s="25">
        <f>D18-(D12)</f>
        <v>852.88516506864107</v>
      </c>
      <c r="E16" s="26">
        <f>E18-(E12)</f>
        <v>0.63690270130327065</v>
      </c>
      <c r="F16" s="14"/>
      <c r="G16" s="14"/>
      <c r="H16" s="14"/>
    </row>
    <row r="17" spans="1:8" ht="10.5" x14ac:dyDescent="0.25">
      <c r="A17" s="20"/>
      <c r="B17" s="20"/>
      <c r="C17" s="20"/>
      <c r="D17" s="25"/>
      <c r="E17" s="26"/>
      <c r="F17" s="14"/>
      <c r="G17" s="14"/>
      <c r="H17" s="14"/>
    </row>
    <row r="18" spans="1:8" ht="10.5" x14ac:dyDescent="0.25">
      <c r="A18" s="27" t="s">
        <v>34</v>
      </c>
      <c r="B18" s="27"/>
      <c r="C18" s="27"/>
      <c r="D18" s="28">
        <v>133911.3750536</v>
      </c>
      <c r="E18" s="29">
        <v>100</v>
      </c>
      <c r="F18" s="14"/>
      <c r="G18" s="14"/>
      <c r="H18" s="14"/>
    </row>
    <row r="19" spans="1:8" ht="10.5" x14ac:dyDescent="0.25">
      <c r="F19" s="15" t="s">
        <v>692</v>
      </c>
    </row>
    <row r="20" spans="1:8" ht="10.5" x14ac:dyDescent="0.25">
      <c r="A20" s="14" t="s">
        <v>346</v>
      </c>
    </row>
    <row r="21" spans="1:8" ht="14.5" x14ac:dyDescent="0.35">
      <c r="A21" s="87" t="s">
        <v>1241</v>
      </c>
      <c r="B21" s="88"/>
      <c r="C21" s="88"/>
      <c r="D21" s="88"/>
      <c r="E21" s="88"/>
      <c r="F21" s="7"/>
    </row>
    <row r="23" spans="1:8" ht="10.5" x14ac:dyDescent="0.25">
      <c r="A23" s="14" t="s">
        <v>38</v>
      </c>
    </row>
    <row r="24" spans="1:8" ht="10.5" x14ac:dyDescent="0.25">
      <c r="A24" s="14" t="s">
        <v>39</v>
      </c>
    </row>
    <row r="25" spans="1:8" ht="10.5" x14ac:dyDescent="0.25">
      <c r="A25" s="14" t="s">
        <v>40</v>
      </c>
      <c r="B25" s="14"/>
      <c r="C25" s="30" t="s">
        <v>42</v>
      </c>
      <c r="D25" s="14" t="s">
        <v>41</v>
      </c>
    </row>
    <row r="26" spans="1:8" x14ac:dyDescent="0.2">
      <c r="A26" s="7" t="s">
        <v>43</v>
      </c>
      <c r="C26" s="31">
        <v>144.8854</v>
      </c>
      <c r="D26" s="31">
        <v>159.70760000000001</v>
      </c>
    </row>
    <row r="27" spans="1:8" x14ac:dyDescent="0.2">
      <c r="A27" s="7" t="s">
        <v>44</v>
      </c>
      <c r="C27" s="31">
        <v>42.368000000000002</v>
      </c>
      <c r="D27" s="31">
        <v>45.017200000000003</v>
      </c>
    </row>
    <row r="28" spans="1:8" x14ac:dyDescent="0.2">
      <c r="A28" s="7" t="s">
        <v>45</v>
      </c>
      <c r="C28" s="31">
        <v>161.72839999999999</v>
      </c>
      <c r="D28" s="31">
        <v>179.09039999999999</v>
      </c>
    </row>
    <row r="29" spans="1:8" x14ac:dyDescent="0.2">
      <c r="A29" s="7" t="s">
        <v>46</v>
      </c>
      <c r="C29" s="31">
        <v>49.536999999999999</v>
      </c>
      <c r="D29" s="31">
        <v>52.844900000000003</v>
      </c>
    </row>
    <row r="31" spans="1:8" ht="10.5" x14ac:dyDescent="0.25">
      <c r="A31" s="14" t="s">
        <v>48</v>
      </c>
    </row>
    <row r="32" spans="1:8" ht="10.5" x14ac:dyDescent="0.25">
      <c r="A32" s="82" t="s">
        <v>55</v>
      </c>
      <c r="B32" s="83"/>
      <c r="C32" s="33" t="s">
        <v>56</v>
      </c>
    </row>
    <row r="33" spans="1:6" x14ac:dyDescent="0.2">
      <c r="A33" s="78" t="s">
        <v>44</v>
      </c>
      <c r="B33" s="79"/>
      <c r="C33" s="34">
        <v>1.6</v>
      </c>
    </row>
    <row r="34" spans="1:6" x14ac:dyDescent="0.2">
      <c r="A34" s="78" t="s">
        <v>46</v>
      </c>
      <c r="B34" s="79"/>
      <c r="C34" s="34">
        <v>1.9</v>
      </c>
    </row>
    <row r="35" spans="1:6" x14ac:dyDescent="0.2">
      <c r="A35" s="7" t="s">
        <v>57</v>
      </c>
    </row>
    <row r="36" spans="1:6" x14ac:dyDescent="0.2">
      <c r="A36" s="7" t="s">
        <v>47</v>
      </c>
    </row>
    <row r="38" spans="1:6" ht="10.5" x14ac:dyDescent="0.25">
      <c r="A38" s="14" t="s">
        <v>347</v>
      </c>
      <c r="D38" s="51">
        <v>0.1482</v>
      </c>
    </row>
    <row r="40" spans="1:6" ht="10.5" x14ac:dyDescent="0.25">
      <c r="A40" s="84" t="s">
        <v>51</v>
      </c>
      <c r="B40" s="84"/>
      <c r="C40" s="84"/>
      <c r="D40" s="30" t="s">
        <v>49</v>
      </c>
    </row>
    <row r="42" spans="1:6" ht="10.5" x14ac:dyDescent="0.25">
      <c r="A42" s="14" t="s">
        <v>856</v>
      </c>
      <c r="F42" s="7"/>
    </row>
    <row r="43" spans="1:6" x14ac:dyDescent="0.2">
      <c r="A43" s="60"/>
      <c r="F43" s="7"/>
    </row>
    <row r="44" spans="1:6" ht="10.5" x14ac:dyDescent="0.25">
      <c r="A44" s="61" t="s">
        <v>868</v>
      </c>
      <c r="F44" s="7"/>
    </row>
    <row r="45" spans="1:6" x14ac:dyDescent="0.2">
      <c r="A45" s="62"/>
      <c r="F45" s="7"/>
    </row>
    <row r="46" spans="1:6" x14ac:dyDescent="0.2">
      <c r="A46" s="63"/>
      <c r="F46" s="7"/>
    </row>
    <row r="47" spans="1:6" x14ac:dyDescent="0.2">
      <c r="A47" s="63"/>
      <c r="F47" s="7"/>
    </row>
    <row r="48" spans="1:6" x14ac:dyDescent="0.2">
      <c r="A48" s="63"/>
      <c r="F48" s="7"/>
    </row>
    <row r="49" spans="1:6" x14ac:dyDescent="0.2">
      <c r="A49" s="63"/>
      <c r="F49" s="7"/>
    </row>
    <row r="50" spans="1:6" x14ac:dyDescent="0.2">
      <c r="A50" s="63"/>
      <c r="F50" s="7"/>
    </row>
    <row r="51" spans="1:6" x14ac:dyDescent="0.2">
      <c r="A51" s="63"/>
      <c r="F51" s="7"/>
    </row>
    <row r="52" spans="1:6" x14ac:dyDescent="0.2">
      <c r="A52" s="63"/>
      <c r="F52" s="7"/>
    </row>
    <row r="53" spans="1:6" x14ac:dyDescent="0.2">
      <c r="A53" s="63"/>
      <c r="F53" s="7"/>
    </row>
    <row r="54" spans="1:6" x14ac:dyDescent="0.2">
      <c r="A54" s="63"/>
      <c r="F54" s="7"/>
    </row>
    <row r="55" spans="1:6" x14ac:dyDescent="0.2">
      <c r="A55" s="63"/>
      <c r="F55" s="7"/>
    </row>
    <row r="56" spans="1:6" x14ac:dyDescent="0.2">
      <c r="A56" s="63"/>
      <c r="F56" s="7"/>
    </row>
    <row r="57" spans="1:6" x14ac:dyDescent="0.2">
      <c r="A57" s="63"/>
      <c r="F57" s="7"/>
    </row>
    <row r="58" spans="1:6" ht="10.5" x14ac:dyDescent="0.25">
      <c r="A58" s="61" t="s">
        <v>895</v>
      </c>
      <c r="F58" s="7"/>
    </row>
    <row r="59" spans="1:6" x14ac:dyDescent="0.2">
      <c r="A59" s="63"/>
      <c r="F59" s="7"/>
    </row>
    <row r="60" spans="1:6" ht="10.5" x14ac:dyDescent="0.25">
      <c r="A60" s="61" t="s">
        <v>869</v>
      </c>
      <c r="F60" s="7"/>
    </row>
    <row r="61" spans="1:6" x14ac:dyDescent="0.2">
      <c r="A61" s="63"/>
      <c r="F61" s="7"/>
    </row>
    <row r="62" spans="1:6" x14ac:dyDescent="0.2">
      <c r="A62" s="63"/>
      <c r="F62" s="7"/>
    </row>
    <row r="63" spans="1:6" x14ac:dyDescent="0.2">
      <c r="A63" s="63"/>
      <c r="F63" s="7"/>
    </row>
    <row r="64" spans="1:6" x14ac:dyDescent="0.2">
      <c r="A64" s="63"/>
      <c r="F64" s="7"/>
    </row>
    <row r="65" spans="1:6" x14ac:dyDescent="0.2">
      <c r="A65" s="63"/>
      <c r="F65" s="7"/>
    </row>
    <row r="66" spans="1:6" x14ac:dyDescent="0.2">
      <c r="A66" s="63"/>
      <c r="F66" s="7"/>
    </row>
    <row r="67" spans="1:6" x14ac:dyDescent="0.2">
      <c r="A67" s="63"/>
      <c r="F67" s="7"/>
    </row>
    <row r="68" spans="1:6" x14ac:dyDescent="0.2">
      <c r="A68" s="63"/>
      <c r="F68" s="7"/>
    </row>
    <row r="69" spans="1:6" x14ac:dyDescent="0.2">
      <c r="A69" s="63"/>
      <c r="F69" s="7"/>
    </row>
    <row r="70" spans="1:6" x14ac:dyDescent="0.2">
      <c r="A70" s="63"/>
      <c r="F70" s="7"/>
    </row>
    <row r="71" spans="1:6" x14ac:dyDescent="0.2">
      <c r="A71" s="63"/>
      <c r="F71" s="7"/>
    </row>
    <row r="72" spans="1:6" x14ac:dyDescent="0.2">
      <c r="A72" s="63"/>
      <c r="F72" s="7"/>
    </row>
    <row r="73" spans="1:6" x14ac:dyDescent="0.2">
      <c r="A73" s="63"/>
      <c r="F73" s="7"/>
    </row>
    <row r="74" spans="1:6" x14ac:dyDescent="0.2">
      <c r="A74" s="89" t="s">
        <v>896</v>
      </c>
      <c r="B74" s="89"/>
      <c r="C74" s="89"/>
      <c r="D74" s="89"/>
      <c r="E74" s="89"/>
      <c r="F74" s="7"/>
    </row>
    <row r="75" spans="1:6" x14ac:dyDescent="0.2">
      <c r="F75" s="7"/>
    </row>
    <row r="76" spans="1:6" x14ac:dyDescent="0.2">
      <c r="A76" s="7" t="s">
        <v>867</v>
      </c>
      <c r="F76" s="7"/>
    </row>
    <row r="77" spans="1:6" x14ac:dyDescent="0.2">
      <c r="F77" s="7"/>
    </row>
    <row r="78" spans="1:6" x14ac:dyDescent="0.2">
      <c r="F78" s="7"/>
    </row>
    <row r="79" spans="1:6" x14ac:dyDescent="0.2">
      <c r="F79" s="7"/>
    </row>
    <row r="80" spans="1:6" x14ac:dyDescent="0.2">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row r="164" spans="6:6" x14ac:dyDescent="0.2">
      <c r="F164" s="7"/>
    </row>
    <row r="165" spans="6:6" x14ac:dyDescent="0.2">
      <c r="F165" s="7"/>
    </row>
    <row r="166" spans="6:6" x14ac:dyDescent="0.2">
      <c r="F166" s="7"/>
    </row>
    <row r="167" spans="6:6" x14ac:dyDescent="0.2">
      <c r="F167" s="7"/>
    </row>
    <row r="168" spans="6:6" x14ac:dyDescent="0.2">
      <c r="F168" s="7"/>
    </row>
    <row r="169" spans="6:6" x14ac:dyDescent="0.2">
      <c r="F169" s="7"/>
    </row>
    <row r="170" spans="6:6" x14ac:dyDescent="0.2">
      <c r="F170" s="7"/>
    </row>
    <row r="171" spans="6:6" x14ac:dyDescent="0.2">
      <c r="F171" s="7"/>
    </row>
    <row r="172" spans="6:6" x14ac:dyDescent="0.2">
      <c r="F172" s="7"/>
    </row>
    <row r="173" spans="6:6" x14ac:dyDescent="0.2">
      <c r="F173" s="7"/>
    </row>
    <row r="174" spans="6:6" x14ac:dyDescent="0.2">
      <c r="F174" s="7"/>
    </row>
    <row r="175" spans="6:6" x14ac:dyDescent="0.2">
      <c r="F175" s="7"/>
    </row>
    <row r="176" spans="6:6" x14ac:dyDescent="0.2">
      <c r="F176" s="7"/>
    </row>
  </sheetData>
  <mergeCells count="7">
    <mergeCell ref="A74:E74"/>
    <mergeCell ref="A1:F1"/>
    <mergeCell ref="A32:B32"/>
    <mergeCell ref="A33:B33"/>
    <mergeCell ref="A34:B34"/>
    <mergeCell ref="A40:C40"/>
    <mergeCell ref="A21:E21"/>
  </mergeCells>
  <conditionalFormatting sqref="F2:F3 E5:E18 F19:F20 F22:F41">
    <cfRule type="cellIs" dxfId="14" priority="2" stopIfTrue="1" operator="between">
      <formula>0.009</formula>
      <formula>-0.009</formula>
    </cfRule>
  </conditionalFormatting>
  <conditionalFormatting sqref="F177:F278">
    <cfRule type="cellIs" dxfId="1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71"/>
  <sheetViews>
    <sheetView zoomScaleNormal="100" workbookViewId="0">
      <selection sqref="A1:G1"/>
    </sheetView>
  </sheetViews>
  <sheetFormatPr defaultColWidth="9.453125" defaultRowHeight="10" x14ac:dyDescent="0.2"/>
  <cols>
    <col min="1" max="1" width="38.54296875" style="7" bestFit="1" customWidth="1"/>
    <col min="2" max="2" width="60" style="7" customWidth="1"/>
    <col min="3" max="3" width="15.453125" style="7" bestFit="1" customWidth="1"/>
    <col min="4" max="4" width="14.54296875" style="7" bestFit="1" customWidth="1"/>
    <col min="5" max="5" width="25.6328125" style="10" customWidth="1"/>
    <col min="6" max="6" width="13.54296875" style="11" bestFit="1" customWidth="1"/>
    <col min="7" max="7" width="11" style="10" customWidth="1"/>
    <col min="8" max="8" width="9.453125" style="7"/>
    <col min="9" max="13" width="9.453125" style="7" customWidth="1"/>
    <col min="14" max="16384" width="9.453125" style="7"/>
  </cols>
  <sheetData>
    <row r="1" spans="1:7" s="1" customFormat="1" ht="15" customHeight="1" x14ac:dyDescent="0.25">
      <c r="A1" s="80" t="s">
        <v>1222</v>
      </c>
      <c r="B1" s="81"/>
      <c r="C1" s="81"/>
      <c r="D1" s="81"/>
      <c r="E1" s="81"/>
      <c r="F1" s="81"/>
      <c r="G1" s="81"/>
    </row>
    <row r="2" spans="1:7" s="1" customFormat="1" ht="11.5" x14ac:dyDescent="0.25">
      <c r="A2" s="8" t="s">
        <v>1223</v>
      </c>
      <c r="B2" s="7"/>
      <c r="C2" s="7"/>
      <c r="D2" s="7"/>
      <c r="E2" s="10"/>
      <c r="F2" s="11"/>
      <c r="G2" s="10"/>
    </row>
    <row r="3" spans="1:7" s="1" customFormat="1" ht="21" x14ac:dyDescent="0.25">
      <c r="A3" s="6" t="s">
        <v>2</v>
      </c>
      <c r="B3" s="6" t="s">
        <v>0</v>
      </c>
      <c r="C3" s="13" t="s">
        <v>36</v>
      </c>
      <c r="D3" s="13" t="s">
        <v>1</v>
      </c>
      <c r="E3" s="52" t="s">
        <v>6</v>
      </c>
      <c r="F3" s="12" t="s">
        <v>3</v>
      </c>
      <c r="G3" s="12" t="s">
        <v>5</v>
      </c>
    </row>
    <row r="4" spans="1:7" s="1" customFormat="1" ht="39.75" customHeight="1" x14ac:dyDescent="0.25">
      <c r="A4" s="16" t="s">
        <v>24</v>
      </c>
      <c r="B4" s="17"/>
      <c r="C4" s="17"/>
      <c r="D4" s="17"/>
      <c r="E4" s="18"/>
      <c r="F4" s="19"/>
      <c r="G4" s="18"/>
    </row>
    <row r="5" spans="1:7" ht="10.5" x14ac:dyDescent="0.25">
      <c r="A5" s="20" t="s">
        <v>25</v>
      </c>
      <c r="B5" s="21"/>
      <c r="C5" s="21"/>
      <c r="D5" s="21"/>
      <c r="E5" s="22"/>
      <c r="F5" s="23"/>
      <c r="G5" s="22"/>
    </row>
    <row r="6" spans="1:7" ht="20" x14ac:dyDescent="0.2">
      <c r="A6" s="21" t="s">
        <v>1224</v>
      </c>
      <c r="B6" s="21" t="s">
        <v>1225</v>
      </c>
      <c r="C6" s="58" t="s">
        <v>1226</v>
      </c>
      <c r="D6" s="24">
        <v>682</v>
      </c>
      <c r="E6" s="22">
        <v>0</v>
      </c>
      <c r="F6" s="23">
        <v>100</v>
      </c>
      <c r="G6" s="22">
        <v>0</v>
      </c>
    </row>
    <row r="7" spans="1:7" ht="10.5" x14ac:dyDescent="0.25">
      <c r="A7" s="20" t="s">
        <v>29</v>
      </c>
      <c r="B7" s="20"/>
      <c r="C7" s="20"/>
      <c r="D7" s="20"/>
      <c r="E7" s="25">
        <v>0</v>
      </c>
      <c r="F7" s="26">
        <v>100</v>
      </c>
      <c r="G7" s="25"/>
    </row>
    <row r="8" spans="1:7" x14ac:dyDescent="0.2">
      <c r="A8" s="21"/>
      <c r="B8" s="21"/>
      <c r="C8" s="21"/>
      <c r="D8" s="21"/>
      <c r="E8" s="22"/>
      <c r="F8" s="23"/>
      <c r="G8" s="22"/>
    </row>
    <row r="9" spans="1:7" ht="10.5" x14ac:dyDescent="0.25">
      <c r="A9" s="20" t="s">
        <v>33</v>
      </c>
      <c r="B9" s="20"/>
      <c r="C9" s="20"/>
      <c r="D9" s="20"/>
      <c r="E9" s="25">
        <v>0</v>
      </c>
      <c r="F9" s="26">
        <v>100</v>
      </c>
      <c r="G9" s="25"/>
    </row>
    <row r="10" spans="1:7" ht="10.5" x14ac:dyDescent="0.25">
      <c r="A10" s="20"/>
      <c r="B10" s="20"/>
      <c r="C10" s="20"/>
      <c r="D10" s="20"/>
      <c r="E10" s="25"/>
      <c r="F10" s="26"/>
      <c r="G10" s="25"/>
    </row>
    <row r="11" spans="1:7" ht="10.5" x14ac:dyDescent="0.25">
      <c r="A11" s="20" t="s">
        <v>35</v>
      </c>
      <c r="B11" s="20"/>
      <c r="C11" s="20"/>
      <c r="D11" s="20"/>
      <c r="E11" s="70">
        <v>0</v>
      </c>
      <c r="F11" s="70">
        <v>0</v>
      </c>
      <c r="G11" s="25"/>
    </row>
    <row r="12" spans="1:7" ht="10.5" x14ac:dyDescent="0.25">
      <c r="A12" s="20"/>
      <c r="B12" s="20"/>
      <c r="C12" s="20"/>
      <c r="D12" s="20"/>
      <c r="E12" s="25"/>
      <c r="F12" s="26"/>
      <c r="G12" s="25"/>
    </row>
    <row r="13" spans="1:7" ht="10.5" x14ac:dyDescent="0.25">
      <c r="A13" s="27" t="s">
        <v>34</v>
      </c>
      <c r="B13" s="27"/>
      <c r="C13" s="27"/>
      <c r="D13" s="27"/>
      <c r="E13" s="28">
        <v>0</v>
      </c>
      <c r="F13" s="29">
        <v>100</v>
      </c>
      <c r="G13" s="28"/>
    </row>
    <row r="15" spans="1:7" ht="10.5" x14ac:dyDescent="0.25">
      <c r="A15" s="14" t="s">
        <v>37</v>
      </c>
    </row>
    <row r="16" spans="1:7" ht="10.5" x14ac:dyDescent="0.25">
      <c r="A16" s="14" t="s">
        <v>1227</v>
      </c>
    </row>
    <row r="17" spans="1:7" ht="23.25" customHeight="1" x14ac:dyDescent="0.2">
      <c r="A17" s="90" t="s">
        <v>1228</v>
      </c>
      <c r="B17" s="90"/>
      <c r="C17" s="90"/>
      <c r="D17" s="90"/>
      <c r="E17" s="90"/>
      <c r="F17" s="90"/>
      <c r="G17" s="90"/>
    </row>
    <row r="19" spans="1:7" ht="10.5" x14ac:dyDescent="0.25">
      <c r="A19" s="14" t="s">
        <v>38</v>
      </c>
    </row>
    <row r="20" spans="1:7" ht="10.5" x14ac:dyDescent="0.25">
      <c r="A20" s="14" t="s">
        <v>39</v>
      </c>
    </row>
    <row r="21" spans="1:7" ht="10.5" x14ac:dyDescent="0.25">
      <c r="A21" s="14" t="s">
        <v>40</v>
      </c>
      <c r="B21" s="14"/>
      <c r="C21" s="30" t="s">
        <v>42</v>
      </c>
      <c r="D21" s="14" t="s">
        <v>41</v>
      </c>
    </row>
    <row r="22" spans="1:7" x14ac:dyDescent="0.2">
      <c r="A22" s="7" t="s">
        <v>43</v>
      </c>
      <c r="C22" s="31">
        <v>0</v>
      </c>
      <c r="D22" s="31">
        <v>0</v>
      </c>
    </row>
    <row r="23" spans="1:7" x14ac:dyDescent="0.2">
      <c r="A23" s="7" t="s">
        <v>44</v>
      </c>
      <c r="C23" s="31">
        <v>0</v>
      </c>
      <c r="D23" s="31">
        <v>0</v>
      </c>
    </row>
    <row r="24" spans="1:7" x14ac:dyDescent="0.2">
      <c r="A24" s="7" t="s">
        <v>45</v>
      </c>
      <c r="C24" s="31">
        <v>0</v>
      </c>
      <c r="D24" s="31">
        <v>0</v>
      </c>
    </row>
    <row r="25" spans="1:7" ht="15" customHeight="1" x14ac:dyDescent="0.2">
      <c r="A25" s="7" t="s">
        <v>46</v>
      </c>
      <c r="C25" s="31">
        <v>0</v>
      </c>
      <c r="D25" s="31">
        <v>0</v>
      </c>
    </row>
    <row r="27" spans="1:7" ht="25.5" customHeight="1" x14ac:dyDescent="0.2">
      <c r="A27" s="7" t="s">
        <v>47</v>
      </c>
    </row>
    <row r="29" spans="1:7" ht="14.5" x14ac:dyDescent="0.35">
      <c r="A29" s="87" t="s">
        <v>1245</v>
      </c>
      <c r="B29" s="88"/>
      <c r="C29" s="88"/>
      <c r="D29" s="30" t="s">
        <v>49</v>
      </c>
    </row>
    <row r="31" spans="1:7" ht="14.5" x14ac:dyDescent="0.35">
      <c r="A31" s="14" t="s">
        <v>1229</v>
      </c>
      <c r="B31"/>
      <c r="C31"/>
    </row>
    <row r="34" spans="1:7" ht="27" customHeight="1" x14ac:dyDescent="0.2"/>
    <row r="36" spans="1:7" ht="22.5" customHeight="1" x14ac:dyDescent="0.2"/>
    <row r="39" spans="1:7" ht="46.5" customHeight="1" x14ac:dyDescent="0.2"/>
    <row r="41" spans="1:7" ht="24.75" customHeight="1" x14ac:dyDescent="0.2"/>
    <row r="43" spans="1:7" s="1" customFormat="1" ht="11.5" x14ac:dyDescent="0.25">
      <c r="A43" s="7"/>
      <c r="B43" s="7"/>
      <c r="C43" s="7"/>
      <c r="D43" s="7"/>
      <c r="E43" s="10"/>
      <c r="F43" s="11"/>
      <c r="G43" s="10"/>
    </row>
    <row r="45" spans="1:7" s="1" customFormat="1" ht="11.5" x14ac:dyDescent="0.25">
      <c r="A45" s="7"/>
      <c r="B45" s="7"/>
      <c r="C45" s="7"/>
      <c r="D45" s="7"/>
      <c r="E45" s="10"/>
      <c r="F45" s="11"/>
      <c r="G45" s="10"/>
    </row>
    <row r="49" spans="8:9" ht="10.5" x14ac:dyDescent="0.25">
      <c r="H49" s="14"/>
      <c r="I49" s="14"/>
    </row>
    <row r="51" spans="8:9" ht="10.5" x14ac:dyDescent="0.25">
      <c r="H51" s="14"/>
      <c r="I51" s="14"/>
    </row>
    <row r="52" spans="8:9" ht="10.5" x14ac:dyDescent="0.25">
      <c r="H52" s="14"/>
      <c r="I52" s="14"/>
    </row>
    <row r="53" spans="8:9" ht="10.5" x14ac:dyDescent="0.25">
      <c r="H53" s="14"/>
      <c r="I53" s="14"/>
    </row>
    <row r="54" spans="8:9" ht="10.5" x14ac:dyDescent="0.25">
      <c r="H54" s="14"/>
      <c r="I54" s="14"/>
    </row>
    <row r="55" spans="8:9" ht="10.5" x14ac:dyDescent="0.25">
      <c r="H55" s="14"/>
      <c r="I55" s="14"/>
    </row>
    <row r="59" spans="8:9" ht="25.5" customHeight="1" x14ac:dyDescent="0.2"/>
    <row r="71" spans="1:9" s="10" customFormat="1" ht="15.75" customHeight="1" x14ac:dyDescent="0.2">
      <c r="A71" s="7"/>
      <c r="B71" s="7"/>
      <c r="C71" s="7"/>
      <c r="D71" s="7"/>
      <c r="F71" s="11"/>
      <c r="H71" s="7"/>
      <c r="I71" s="7"/>
    </row>
  </sheetData>
  <mergeCells count="3">
    <mergeCell ref="A1:G1"/>
    <mergeCell ref="A17:G17"/>
    <mergeCell ref="A29:C29"/>
  </mergeCells>
  <conditionalFormatting sqref="F2 F18:F65441">
    <cfRule type="cellIs" dxfId="12" priority="3" stopIfTrue="1" operator="between">
      <formula>0.009</formula>
      <formula>-0.009</formula>
    </cfRule>
  </conditionalFormatting>
  <conditionalFormatting sqref="F4:F10">
    <cfRule type="cellIs" dxfId="11" priority="2" stopIfTrue="1" operator="between">
      <formula>0.009</formula>
      <formula>-0.009</formula>
    </cfRule>
  </conditionalFormatting>
  <conditionalFormatting sqref="F12:F16">
    <cfRule type="cellIs" dxfId="10" priority="1" stopIfTrue="1" operator="between">
      <formula>0.009</formula>
      <formula>-0.009</formula>
    </cfRule>
  </conditionalFormatting>
  <pageMargins left="0.7" right="0.7" top="0.75" bottom="0.75" header="0.3" footer="0.3"/>
  <pageSetup orientation="portrait" horizontalDpi="90" verticalDpi="90" r:id="rId1"/>
  <headerFooter>
    <oddFooter>&amp;C&amp;1#&amp;"Calibri"&amp;10&amp;K000000PUBLIC</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114"/>
  <sheetViews>
    <sheetView zoomScaleNormal="100" workbookViewId="0">
      <selection sqref="A1:G1"/>
    </sheetView>
  </sheetViews>
  <sheetFormatPr defaultColWidth="9.36328125" defaultRowHeight="10" x14ac:dyDescent="0.2"/>
  <cols>
    <col min="1" max="1" width="38.54296875" style="7" bestFit="1" customWidth="1"/>
    <col min="2" max="2" width="48.54296875" style="7" bestFit="1" customWidth="1"/>
    <col min="3" max="4" width="15.453125" style="7" bestFit="1" customWidth="1"/>
    <col min="5" max="5" width="23" style="10" customWidth="1"/>
    <col min="6" max="6" width="14.54296875" style="11" bestFit="1" customWidth="1"/>
    <col min="7" max="7" width="8.54296875" style="10" customWidth="1"/>
    <col min="8" max="16384" width="9.36328125" style="7"/>
  </cols>
  <sheetData>
    <row r="1" spans="1:9" s="1" customFormat="1" ht="14" x14ac:dyDescent="0.25">
      <c r="A1" s="80" t="s">
        <v>1230</v>
      </c>
      <c r="B1" s="81"/>
      <c r="C1" s="81"/>
      <c r="D1" s="81"/>
      <c r="E1" s="81"/>
      <c r="F1" s="81"/>
      <c r="G1" s="81"/>
    </row>
    <row r="2" spans="1:9" s="1" customFormat="1" ht="11.5" x14ac:dyDescent="0.25">
      <c r="A2" s="35"/>
      <c r="E2" s="5"/>
      <c r="F2" s="9"/>
      <c r="G2" s="10"/>
    </row>
    <row r="3" spans="1:9" s="1" customFormat="1" ht="11.5" x14ac:dyDescent="0.25">
      <c r="A3" s="8" t="s">
        <v>1223</v>
      </c>
      <c r="B3" s="2"/>
      <c r="C3" s="3"/>
      <c r="D3" s="3"/>
      <c r="E3" s="4"/>
      <c r="F3" s="9"/>
      <c r="G3" s="10"/>
    </row>
    <row r="4" spans="1:9" s="1" customFormat="1" ht="31.5" x14ac:dyDescent="0.25">
      <c r="A4" s="6" t="s">
        <v>2</v>
      </c>
      <c r="B4" s="6" t="s">
        <v>0</v>
      </c>
      <c r="C4" s="13" t="s">
        <v>36</v>
      </c>
      <c r="D4" s="13" t="s">
        <v>1</v>
      </c>
      <c r="E4" s="52" t="s">
        <v>6</v>
      </c>
      <c r="F4" s="12" t="s">
        <v>3</v>
      </c>
      <c r="G4" s="12" t="s">
        <v>5</v>
      </c>
    </row>
    <row r="5" spans="1:9" ht="10.5" x14ac:dyDescent="0.25">
      <c r="A5" s="20" t="s">
        <v>35</v>
      </c>
      <c r="B5" s="20"/>
      <c r="C5" s="20"/>
      <c r="D5" s="20"/>
      <c r="E5" s="25">
        <v>1250.9374829999999</v>
      </c>
      <c r="F5" s="26">
        <v>100</v>
      </c>
      <c r="G5" s="25"/>
      <c r="H5" s="14"/>
      <c r="I5" s="14"/>
    </row>
    <row r="6" spans="1:9" ht="10.5" x14ac:dyDescent="0.25">
      <c r="A6" s="20"/>
      <c r="B6" s="20"/>
      <c r="C6" s="20"/>
      <c r="D6" s="20"/>
      <c r="E6" s="25"/>
      <c r="F6" s="26"/>
      <c r="G6" s="25"/>
      <c r="H6" s="14"/>
      <c r="I6" s="14"/>
    </row>
    <row r="7" spans="1:9" ht="10.5" x14ac:dyDescent="0.25">
      <c r="A7" s="27" t="s">
        <v>34</v>
      </c>
      <c r="B7" s="27"/>
      <c r="C7" s="27"/>
      <c r="D7" s="27"/>
      <c r="E7" s="28">
        <v>1250.9374829999999</v>
      </c>
      <c r="F7" s="29">
        <v>100</v>
      </c>
      <c r="G7" s="28"/>
      <c r="H7" s="14"/>
      <c r="I7" s="14"/>
    </row>
    <row r="8" spans="1:9" ht="10.5" x14ac:dyDescent="0.25">
      <c r="F8" s="15"/>
    </row>
    <row r="9" spans="1:9" ht="10.5" x14ac:dyDescent="0.25">
      <c r="A9" s="14" t="s">
        <v>38</v>
      </c>
    </row>
    <row r="10" spans="1:9" ht="10.5" x14ac:dyDescent="0.25">
      <c r="A10" s="14" t="s">
        <v>39</v>
      </c>
    </row>
    <row r="11" spans="1:9" ht="10.5" x14ac:dyDescent="0.25">
      <c r="A11" s="14" t="s">
        <v>40</v>
      </c>
      <c r="B11" s="14"/>
      <c r="C11" s="30" t="s">
        <v>42</v>
      </c>
      <c r="D11" s="14" t="s">
        <v>41</v>
      </c>
    </row>
    <row r="12" spans="1:9" x14ac:dyDescent="0.2">
      <c r="A12" s="7" t="s">
        <v>1094</v>
      </c>
      <c r="C12" s="31">
        <v>5149.4098999999997</v>
      </c>
      <c r="D12" s="31">
        <v>5149.4098999999997</v>
      </c>
    </row>
    <row r="13" spans="1:9" x14ac:dyDescent="0.2">
      <c r="A13" s="7" t="s">
        <v>1096</v>
      </c>
      <c r="C13" s="31">
        <v>1301.4838999999999</v>
      </c>
      <c r="D13" s="31">
        <v>1301.4838999999999</v>
      </c>
    </row>
    <row r="14" spans="1:9" x14ac:dyDescent="0.2">
      <c r="A14" s="7" t="s">
        <v>1097</v>
      </c>
      <c r="C14" s="31">
        <v>1436.9029</v>
      </c>
      <c r="D14" s="31">
        <v>1436.9029</v>
      </c>
    </row>
    <row r="15" spans="1:9" x14ac:dyDescent="0.2">
      <c r="A15" s="7" t="s">
        <v>1098</v>
      </c>
      <c r="C15" s="31">
        <v>1494.8231000000001</v>
      </c>
      <c r="D15" s="31">
        <v>1494.8231000000001</v>
      </c>
    </row>
    <row r="16" spans="1:9" x14ac:dyDescent="0.2">
      <c r="A16" s="7" t="s">
        <v>1231</v>
      </c>
      <c r="C16" s="31">
        <v>4256.4772999999996</v>
      </c>
      <c r="D16" s="31">
        <v>4256.4772999999996</v>
      </c>
    </row>
    <row r="17" spans="1:7" x14ac:dyDescent="0.2">
      <c r="A17" s="7" t="s">
        <v>1099</v>
      </c>
      <c r="C17" s="31">
        <v>5168.6697999999997</v>
      </c>
      <c r="D17" s="31">
        <v>5168.6697999999997</v>
      </c>
    </row>
    <row r="18" spans="1:7" x14ac:dyDescent="0.2">
      <c r="A18" s="7" t="s">
        <v>1101</v>
      </c>
      <c r="C18" s="31">
        <v>1240.3343</v>
      </c>
      <c r="D18" s="31">
        <v>1240.3343</v>
      </c>
    </row>
    <row r="19" spans="1:7" x14ac:dyDescent="0.2">
      <c r="A19" s="7" t="s">
        <v>1102</v>
      </c>
      <c r="C19" s="31">
        <v>1465.75</v>
      </c>
      <c r="D19" s="31">
        <v>1465.75</v>
      </c>
    </row>
    <row r="20" spans="1:7" x14ac:dyDescent="0.2">
      <c r="A20" s="7" t="s">
        <v>1103</v>
      </c>
      <c r="C20" s="31">
        <v>1526.9039</v>
      </c>
      <c r="D20" s="31">
        <v>1526.9039</v>
      </c>
    </row>
    <row r="22" spans="1:7" x14ac:dyDescent="0.2">
      <c r="A22" s="7" t="s">
        <v>47</v>
      </c>
    </row>
    <row r="25" spans="1:7" ht="10.5" x14ac:dyDescent="0.25">
      <c r="A25" s="14" t="s">
        <v>48</v>
      </c>
      <c r="D25" s="30" t="s">
        <v>49</v>
      </c>
    </row>
    <row r="27" spans="1:7" ht="10.5" x14ac:dyDescent="0.25">
      <c r="A27" s="14" t="s">
        <v>1003</v>
      </c>
      <c r="D27" s="32">
        <v>4.3683085271177498E-11</v>
      </c>
      <c r="E27" s="10" t="s">
        <v>50</v>
      </c>
    </row>
    <row r="29" spans="1:7" ht="15" customHeight="1" x14ac:dyDescent="0.35">
      <c r="A29" s="87" t="s">
        <v>1246</v>
      </c>
      <c r="B29" s="88"/>
      <c r="C29" s="88"/>
      <c r="D29" s="30" t="s">
        <v>49</v>
      </c>
    </row>
    <row r="31" spans="1:7" ht="25.5" customHeight="1" x14ac:dyDescent="0.35">
      <c r="A31" s="91" t="s">
        <v>1232</v>
      </c>
      <c r="B31" s="92"/>
      <c r="C31" s="92"/>
      <c r="D31" s="92"/>
      <c r="E31" s="92"/>
      <c r="F31" s="92"/>
      <c r="G31" s="92"/>
    </row>
    <row r="33" spans="1:7" ht="32.25" customHeight="1" x14ac:dyDescent="0.2">
      <c r="A33" s="90" t="s">
        <v>1233</v>
      </c>
      <c r="B33" s="90"/>
      <c r="C33" s="90"/>
      <c r="D33" s="90"/>
      <c r="E33" s="90"/>
      <c r="F33" s="90"/>
      <c r="G33" s="90"/>
    </row>
    <row r="34" spans="1:7" x14ac:dyDescent="0.2">
      <c r="A34" s="60" t="s">
        <v>1143</v>
      </c>
    </row>
    <row r="36" spans="1:7" ht="69" customHeight="1" x14ac:dyDescent="0.35">
      <c r="A36" s="91" t="s">
        <v>1234</v>
      </c>
      <c r="B36" s="92"/>
      <c r="C36" s="92"/>
      <c r="D36" s="92"/>
      <c r="E36" s="92"/>
      <c r="F36" s="92"/>
      <c r="G36" s="92"/>
    </row>
    <row r="38" spans="1:7" ht="45.75" customHeight="1" x14ac:dyDescent="0.35">
      <c r="A38" s="91" t="s">
        <v>1235</v>
      </c>
      <c r="B38" s="92"/>
      <c r="C38" s="92"/>
      <c r="D38" s="92"/>
      <c r="E38" s="92"/>
      <c r="F38" s="92"/>
      <c r="G38" s="92"/>
    </row>
    <row r="39" spans="1:7" x14ac:dyDescent="0.2">
      <c r="A39" s="60" t="s">
        <v>1236</v>
      </c>
    </row>
    <row r="41" spans="1:7" ht="25.5" customHeight="1" x14ac:dyDescent="0.35">
      <c r="A41" s="91" t="s">
        <v>1237</v>
      </c>
      <c r="B41" s="92"/>
      <c r="C41" s="92"/>
      <c r="D41" s="92"/>
      <c r="E41" s="92"/>
      <c r="F41" s="92"/>
      <c r="G41" s="92"/>
    </row>
    <row r="43" spans="1:7" ht="33.75" customHeight="1" x14ac:dyDescent="0.35">
      <c r="A43" s="91" t="s">
        <v>1238</v>
      </c>
      <c r="B43" s="92"/>
      <c r="C43" s="92"/>
      <c r="D43" s="92"/>
      <c r="E43" s="92"/>
      <c r="F43" s="92"/>
      <c r="G43" s="92"/>
    </row>
    <row r="44" spans="1:7" ht="10.5" x14ac:dyDescent="0.25">
      <c r="A44" s="14"/>
    </row>
    <row r="45" spans="1:7" ht="10.5" x14ac:dyDescent="0.25">
      <c r="A45" s="14" t="s">
        <v>1239</v>
      </c>
    </row>
    <row r="46" spans="1:7" ht="10.5" x14ac:dyDescent="0.25">
      <c r="A46" s="14"/>
    </row>
    <row r="47" spans="1:7" ht="10.5" x14ac:dyDescent="0.25">
      <c r="A47" s="61" t="s">
        <v>868</v>
      </c>
    </row>
    <row r="48" spans="1:7" x14ac:dyDescent="0.2">
      <c r="A48" s="62"/>
    </row>
    <row r="49" spans="1:1" x14ac:dyDescent="0.2">
      <c r="A49" s="63"/>
    </row>
    <row r="50" spans="1:1" x14ac:dyDescent="0.2">
      <c r="A50" s="63"/>
    </row>
    <row r="51" spans="1:1" x14ac:dyDescent="0.2">
      <c r="A51" s="63"/>
    </row>
    <row r="52" spans="1:1" x14ac:dyDescent="0.2">
      <c r="A52" s="63"/>
    </row>
    <row r="53" spans="1:1" x14ac:dyDescent="0.2">
      <c r="A53" s="63"/>
    </row>
    <row r="54" spans="1:1" x14ac:dyDescent="0.2">
      <c r="A54" s="63"/>
    </row>
    <row r="55" spans="1:1" x14ac:dyDescent="0.2">
      <c r="A55" s="63"/>
    </row>
    <row r="56" spans="1:1" x14ac:dyDescent="0.2">
      <c r="A56" s="63"/>
    </row>
    <row r="57" spans="1:1" x14ac:dyDescent="0.2">
      <c r="A57" s="63"/>
    </row>
    <row r="58" spans="1:1" x14ac:dyDescent="0.2">
      <c r="A58" s="63"/>
    </row>
    <row r="59" spans="1:1" x14ac:dyDescent="0.2">
      <c r="A59" s="63"/>
    </row>
    <row r="60" spans="1:1" x14ac:dyDescent="0.2">
      <c r="A60" s="63"/>
    </row>
    <row r="61" spans="1:1" ht="10.5" x14ac:dyDescent="0.25">
      <c r="A61" s="61" t="s">
        <v>1240</v>
      </c>
    </row>
    <row r="62" spans="1:1" x14ac:dyDescent="0.2">
      <c r="A62" s="63"/>
    </row>
    <row r="63" spans="1:1" ht="10.5" x14ac:dyDescent="0.25">
      <c r="A63" s="61" t="s">
        <v>869</v>
      </c>
    </row>
    <row r="64" spans="1:1" x14ac:dyDescent="0.2">
      <c r="A64" s="63"/>
    </row>
    <row r="65" spans="1:1" x14ac:dyDescent="0.2">
      <c r="A65" s="63"/>
    </row>
    <row r="66" spans="1:1" x14ac:dyDescent="0.2">
      <c r="A66" s="63"/>
    </row>
    <row r="67" spans="1:1" x14ac:dyDescent="0.2">
      <c r="A67" s="63"/>
    </row>
    <row r="68" spans="1:1" x14ac:dyDescent="0.2">
      <c r="A68" s="63"/>
    </row>
    <row r="69" spans="1:1" x14ac:dyDescent="0.2">
      <c r="A69" s="63"/>
    </row>
    <row r="70" spans="1:1" x14ac:dyDescent="0.2">
      <c r="A70" s="63"/>
    </row>
    <row r="71" spans="1:1" x14ac:dyDescent="0.2">
      <c r="A71" s="63"/>
    </row>
    <row r="72" spans="1:1" x14ac:dyDescent="0.2">
      <c r="A72" s="63"/>
    </row>
    <row r="73" spans="1:1" x14ac:dyDescent="0.2">
      <c r="A73" s="63"/>
    </row>
    <row r="74" spans="1:1" x14ac:dyDescent="0.2">
      <c r="A74" s="63"/>
    </row>
    <row r="75" spans="1:1" x14ac:dyDescent="0.2">
      <c r="A75" s="63"/>
    </row>
    <row r="76" spans="1:1" x14ac:dyDescent="0.2">
      <c r="A76" s="63"/>
    </row>
    <row r="77" spans="1:1" x14ac:dyDescent="0.2">
      <c r="A77" s="7" t="s">
        <v>867</v>
      </c>
    </row>
    <row r="78" spans="1:1" x14ac:dyDescent="0.2">
      <c r="A78" s="63"/>
    </row>
    <row r="79" spans="1:1" ht="10.5" x14ac:dyDescent="0.25">
      <c r="A79" s="14" t="s">
        <v>1241</v>
      </c>
    </row>
    <row r="80" spans="1:1" ht="10.5" x14ac:dyDescent="0.25">
      <c r="A80" s="14"/>
    </row>
    <row r="81" spans="1:9" s="1" customFormat="1" ht="14" x14ac:dyDescent="0.25">
      <c r="A81" s="80" t="s">
        <v>1242</v>
      </c>
      <c r="B81" s="81"/>
      <c r="C81" s="81"/>
      <c r="D81" s="81"/>
      <c r="E81" s="81"/>
      <c r="F81" s="81"/>
      <c r="G81" s="81"/>
    </row>
    <row r="82" spans="1:9" ht="10.5" x14ac:dyDescent="0.2">
      <c r="A82" s="8" t="s">
        <v>1223</v>
      </c>
    </row>
    <row r="83" spans="1:9" s="1" customFormat="1" ht="31.5" x14ac:dyDescent="0.25">
      <c r="A83" s="6" t="s">
        <v>2</v>
      </c>
      <c r="B83" s="6" t="s">
        <v>0</v>
      </c>
      <c r="C83" s="13" t="s">
        <v>36</v>
      </c>
      <c r="D83" s="13" t="s">
        <v>1</v>
      </c>
      <c r="E83" s="52" t="s">
        <v>6</v>
      </c>
      <c r="F83" s="12" t="s">
        <v>3</v>
      </c>
      <c r="G83" s="12" t="s">
        <v>5</v>
      </c>
    </row>
    <row r="84" spans="1:9" ht="10.5" x14ac:dyDescent="0.25">
      <c r="A84" s="16" t="s">
        <v>24</v>
      </c>
      <c r="B84" s="17"/>
      <c r="C84" s="17"/>
      <c r="D84" s="17"/>
      <c r="E84" s="18"/>
      <c r="F84" s="19"/>
      <c r="G84" s="18"/>
    </row>
    <row r="85" spans="1:9" ht="10.5" x14ac:dyDescent="0.25">
      <c r="A85" s="20" t="s">
        <v>25</v>
      </c>
      <c r="B85" s="21"/>
      <c r="C85" s="21"/>
      <c r="D85" s="21"/>
      <c r="E85" s="22"/>
      <c r="F85" s="23"/>
      <c r="G85" s="22"/>
    </row>
    <row r="86" spans="1:9" ht="20" x14ac:dyDescent="0.2">
      <c r="A86" s="21" t="s">
        <v>1224</v>
      </c>
      <c r="B86" s="21" t="s">
        <v>1225</v>
      </c>
      <c r="C86" s="58" t="s">
        <v>1226</v>
      </c>
      <c r="D86" s="24">
        <v>3523</v>
      </c>
      <c r="E86" s="22">
        <v>0</v>
      </c>
      <c r="F86" s="23">
        <v>100</v>
      </c>
      <c r="G86" s="22"/>
    </row>
    <row r="87" spans="1:9" ht="10.5" x14ac:dyDescent="0.25">
      <c r="A87" s="20" t="s">
        <v>29</v>
      </c>
      <c r="B87" s="20"/>
      <c r="C87" s="20"/>
      <c r="D87" s="20"/>
      <c r="E87" s="25">
        <f>SUM(E85:E86)</f>
        <v>0</v>
      </c>
      <c r="F87" s="26">
        <f>SUM(F85:F86)</f>
        <v>100</v>
      </c>
      <c r="G87" s="25"/>
      <c r="H87" s="14"/>
      <c r="I87" s="14"/>
    </row>
    <row r="88" spans="1:9" x14ac:dyDescent="0.2">
      <c r="A88" s="21"/>
      <c r="B88" s="21"/>
      <c r="C88" s="21"/>
      <c r="D88" s="21"/>
      <c r="E88" s="22"/>
      <c r="F88" s="23"/>
      <c r="G88" s="22"/>
    </row>
    <row r="89" spans="1:9" ht="10.5" x14ac:dyDescent="0.25">
      <c r="A89" s="20" t="s">
        <v>33</v>
      </c>
      <c r="B89" s="20"/>
      <c r="C89" s="20"/>
      <c r="D89" s="20"/>
      <c r="E89" s="25">
        <f>E87</f>
        <v>0</v>
      </c>
      <c r="F89" s="26">
        <f>F87</f>
        <v>100</v>
      </c>
      <c r="G89" s="25"/>
      <c r="H89" s="14"/>
      <c r="I89" s="14"/>
    </row>
    <row r="90" spans="1:9" ht="10.5" x14ac:dyDescent="0.25">
      <c r="A90" s="20"/>
      <c r="B90" s="20"/>
      <c r="C90" s="20"/>
      <c r="D90" s="20"/>
      <c r="E90" s="25"/>
      <c r="F90" s="26"/>
      <c r="G90" s="25"/>
      <c r="H90" s="14"/>
      <c r="I90" s="14"/>
    </row>
    <row r="91" spans="1:9" ht="10.5" x14ac:dyDescent="0.25">
      <c r="A91" s="20" t="s">
        <v>35</v>
      </c>
      <c r="B91" s="20"/>
      <c r="C91" s="20"/>
      <c r="D91" s="20"/>
      <c r="E91" s="70">
        <v>0</v>
      </c>
      <c r="F91" s="70">
        <v>0</v>
      </c>
      <c r="G91" s="25"/>
      <c r="H91" s="14"/>
      <c r="I91" s="14"/>
    </row>
    <row r="92" spans="1:9" ht="10.5" x14ac:dyDescent="0.25">
      <c r="A92" s="20"/>
      <c r="B92" s="20"/>
      <c r="C92" s="20"/>
      <c r="D92" s="20"/>
      <c r="E92" s="25"/>
      <c r="F92" s="26"/>
      <c r="G92" s="25"/>
      <c r="H92" s="14"/>
      <c r="I92" s="14"/>
    </row>
    <row r="93" spans="1:9" ht="10.5" x14ac:dyDescent="0.25">
      <c r="A93" s="27" t="s">
        <v>34</v>
      </c>
      <c r="B93" s="27"/>
      <c r="C93" s="27"/>
      <c r="D93" s="27"/>
      <c r="E93" s="28">
        <v>8.9999999999999996E-7</v>
      </c>
      <c r="F93" s="29">
        <v>100</v>
      </c>
      <c r="G93" s="28"/>
      <c r="H93" s="14"/>
      <c r="I93" s="14"/>
    </row>
    <row r="95" spans="1:9" ht="10.5" x14ac:dyDescent="0.25">
      <c r="A95" s="14" t="s">
        <v>37</v>
      </c>
    </row>
    <row r="96" spans="1:9" ht="10.5" x14ac:dyDescent="0.25">
      <c r="A96" s="14" t="s">
        <v>1227</v>
      </c>
    </row>
    <row r="97" spans="1:9" ht="25.5" customHeight="1" x14ac:dyDescent="0.35">
      <c r="A97" s="87" t="s">
        <v>1228</v>
      </c>
      <c r="B97" s="88"/>
      <c r="C97" s="88"/>
      <c r="D97" s="88"/>
      <c r="E97" s="88"/>
      <c r="F97" s="88"/>
      <c r="G97" s="88"/>
    </row>
    <row r="99" spans="1:9" ht="10.5" x14ac:dyDescent="0.25">
      <c r="A99" s="14" t="s">
        <v>38</v>
      </c>
    </row>
    <row r="100" spans="1:9" ht="10.5" x14ac:dyDescent="0.25">
      <c r="A100" s="14" t="s">
        <v>39</v>
      </c>
    </row>
    <row r="101" spans="1:9" ht="10.5" x14ac:dyDescent="0.25">
      <c r="A101" s="14" t="s">
        <v>40</v>
      </c>
      <c r="B101" s="14"/>
      <c r="C101" s="30" t="s">
        <v>42</v>
      </c>
      <c r="D101" s="14" t="s">
        <v>41</v>
      </c>
    </row>
    <row r="102" spans="1:9" x14ac:dyDescent="0.2">
      <c r="A102" s="7" t="s">
        <v>1094</v>
      </c>
      <c r="C102" s="31">
        <v>0</v>
      </c>
      <c r="D102" s="31">
        <v>0</v>
      </c>
    </row>
    <row r="103" spans="1:9" x14ac:dyDescent="0.2">
      <c r="A103" s="7" t="s">
        <v>1096</v>
      </c>
      <c r="C103" s="31">
        <v>0</v>
      </c>
      <c r="D103" s="31">
        <v>0</v>
      </c>
    </row>
    <row r="104" spans="1:9" x14ac:dyDescent="0.2">
      <c r="A104" s="7" t="s">
        <v>1097</v>
      </c>
      <c r="C104" s="31">
        <v>0</v>
      </c>
      <c r="D104" s="31">
        <v>0</v>
      </c>
    </row>
    <row r="105" spans="1:9" s="10" customFormat="1" x14ac:dyDescent="0.2">
      <c r="A105" s="7" t="s">
        <v>1098</v>
      </c>
      <c r="B105" s="7"/>
      <c r="C105" s="31">
        <v>0</v>
      </c>
      <c r="D105" s="31">
        <v>0</v>
      </c>
      <c r="F105" s="11"/>
      <c r="H105" s="7"/>
      <c r="I105" s="7"/>
    </row>
    <row r="106" spans="1:9" s="10" customFormat="1" x14ac:dyDescent="0.2">
      <c r="A106" s="7" t="s">
        <v>1231</v>
      </c>
      <c r="B106" s="7"/>
      <c r="C106" s="31">
        <v>0</v>
      </c>
      <c r="D106" s="31">
        <v>0</v>
      </c>
      <c r="F106" s="11"/>
      <c r="H106" s="7"/>
      <c r="I106" s="7"/>
    </row>
    <row r="107" spans="1:9" s="10" customFormat="1" x14ac:dyDescent="0.2">
      <c r="A107" s="7" t="s">
        <v>1099</v>
      </c>
      <c r="B107" s="7"/>
      <c r="C107" s="31">
        <v>0</v>
      </c>
      <c r="D107" s="31">
        <v>0</v>
      </c>
      <c r="F107" s="11"/>
      <c r="H107" s="7"/>
      <c r="I107" s="7"/>
    </row>
    <row r="108" spans="1:9" s="10" customFormat="1" x14ac:dyDescent="0.2">
      <c r="A108" s="7" t="s">
        <v>1101</v>
      </c>
      <c r="B108" s="7"/>
      <c r="C108" s="31">
        <v>0</v>
      </c>
      <c r="D108" s="31">
        <v>0</v>
      </c>
      <c r="F108" s="11"/>
      <c r="H108" s="7"/>
      <c r="I108" s="7"/>
    </row>
    <row r="109" spans="1:9" s="10" customFormat="1" x14ac:dyDescent="0.2">
      <c r="A109" s="7" t="s">
        <v>1102</v>
      </c>
      <c r="B109" s="7"/>
      <c r="C109" s="31">
        <v>0</v>
      </c>
      <c r="D109" s="31">
        <v>0</v>
      </c>
      <c r="F109" s="11"/>
      <c r="H109" s="7"/>
      <c r="I109" s="7"/>
    </row>
    <row r="110" spans="1:9" s="10" customFormat="1" x14ac:dyDescent="0.2">
      <c r="A110" s="7" t="s">
        <v>1103</v>
      </c>
      <c r="B110" s="7"/>
      <c r="C110" s="31">
        <v>0</v>
      </c>
      <c r="D110" s="31">
        <v>0</v>
      </c>
      <c r="F110" s="11"/>
      <c r="H110" s="7"/>
      <c r="I110" s="7"/>
    </row>
    <row r="112" spans="1:9" s="10" customFormat="1" x14ac:dyDescent="0.2">
      <c r="A112" s="7" t="s">
        <v>47</v>
      </c>
      <c r="B112" s="7"/>
      <c r="C112" s="7"/>
      <c r="D112" s="7"/>
      <c r="F112" s="11"/>
      <c r="H112" s="7"/>
      <c r="I112" s="7"/>
    </row>
    <row r="114" spans="1:9" s="10" customFormat="1" ht="15" customHeight="1" x14ac:dyDescent="0.35">
      <c r="A114" s="87" t="s">
        <v>1247</v>
      </c>
      <c r="B114" s="88"/>
      <c r="C114" s="88"/>
      <c r="D114" s="30" t="s">
        <v>49</v>
      </c>
      <c r="F114" s="11"/>
      <c r="H114" s="7"/>
      <c r="I114" s="7"/>
    </row>
  </sheetData>
  <mergeCells count="11">
    <mergeCell ref="A38:G38"/>
    <mergeCell ref="A1:G1"/>
    <mergeCell ref="A29:C29"/>
    <mergeCell ref="A31:G31"/>
    <mergeCell ref="A33:G33"/>
    <mergeCell ref="A36:G36"/>
    <mergeCell ref="A41:G41"/>
    <mergeCell ref="A43:G43"/>
    <mergeCell ref="A81:G81"/>
    <mergeCell ref="A97:G97"/>
    <mergeCell ref="A114:C114"/>
  </mergeCells>
  <conditionalFormatting sqref="F2:F3 F5:F30 F44:F80 F82 F98:F65536">
    <cfRule type="cellIs" dxfId="9" priority="7" stopIfTrue="1" operator="between">
      <formula>0.009</formula>
      <formula>-0.009</formula>
    </cfRule>
  </conditionalFormatting>
  <conditionalFormatting sqref="F32 F37">
    <cfRule type="cellIs" dxfId="8" priority="5" stopIfTrue="1" operator="between">
      <formula>0.009</formula>
      <formula>-0.009</formula>
    </cfRule>
  </conditionalFormatting>
  <conditionalFormatting sqref="F34:F35">
    <cfRule type="cellIs" dxfId="7" priority="4" stopIfTrue="1" operator="between">
      <formula>0.009</formula>
      <formula>-0.009</formula>
    </cfRule>
  </conditionalFormatting>
  <conditionalFormatting sqref="F39:F40">
    <cfRule type="cellIs" dxfId="6" priority="3" stopIfTrue="1" operator="between">
      <formula>0.009</formula>
      <formula>-0.009</formula>
    </cfRule>
  </conditionalFormatting>
  <conditionalFormatting sqref="F42">
    <cfRule type="cellIs" dxfId="5" priority="6" stopIfTrue="1" operator="between">
      <formula>0.009</formula>
      <formula>-0.009</formula>
    </cfRule>
  </conditionalFormatting>
  <conditionalFormatting sqref="F84:F90">
    <cfRule type="cellIs" dxfId="4" priority="2" stopIfTrue="1" operator="between">
      <formula>0.009</formula>
      <formula>-0.009</formula>
    </cfRule>
  </conditionalFormatting>
  <conditionalFormatting sqref="F92:F96">
    <cfRule type="cellIs" dxfId="3" priority="1" stopIfTrue="1" operator="between">
      <formula>0.009</formula>
      <formula>-0.009</formula>
    </cfRule>
  </conditionalFormatting>
  <hyperlinks>
    <hyperlink ref="A34" r:id="rId1" tooltip="https://www.franklintempletonindia.com/download/en-in/latest%20updates/189ea834-ae3f-48eb-9d73-a9cc9cd9317e/franklin-templeton-update-on-reliance-broadcast-july-23-2020-kcg9m1gq-en-in.pdf" xr:uid="{00000000-0004-0000-2100-000000000000}"/>
    <hyperlink ref="A39" r:id="rId2" tooltip="https://www.franklintempletonindia.com/download/en-in/valuation-policy/a0e293eb-f28b-4edc-9535-c7d9e7321ddc/fair_valuation_reliance_big_reliance_infra_november_4_2020-kgox4tdb-en-in.pdf" xr:uid="{00000000-0004-0000-2100-000001000000}"/>
  </hyperlinks>
  <pageMargins left="0.7" right="0.7" top="0.75" bottom="0.75" header="0.3" footer="0.3"/>
  <pageSetup orientation="portrait" horizontalDpi="90" verticalDpi="90" r:id="rId3"/>
  <headerFooter>
    <oddFooter>&amp;C&amp;1#&amp;"Calibri"&amp;10&amp;K000000PUBLIC</oddFooter>
  </headerFooter>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72"/>
  <sheetViews>
    <sheetView zoomScaleNormal="100" workbookViewId="0">
      <selection sqref="A1:G1"/>
    </sheetView>
  </sheetViews>
  <sheetFormatPr defaultColWidth="9.36328125" defaultRowHeight="10" x14ac:dyDescent="0.2"/>
  <cols>
    <col min="1" max="1" width="38.54296875" style="7" bestFit="1" customWidth="1"/>
    <col min="2" max="2" width="58" style="7" bestFit="1" customWidth="1"/>
    <col min="3" max="3" width="15.453125" style="7" bestFit="1" customWidth="1"/>
    <col min="4" max="4" width="15.54296875" style="7" bestFit="1" customWidth="1"/>
    <col min="5" max="5" width="25.6328125" style="10" customWidth="1"/>
    <col min="6" max="6" width="13.54296875" style="11" bestFit="1" customWidth="1"/>
    <col min="7" max="7" width="11" style="10" customWidth="1"/>
    <col min="8" max="16384" width="9.36328125" style="7"/>
  </cols>
  <sheetData>
    <row r="1" spans="1:7" s="1" customFormat="1" ht="14" x14ac:dyDescent="0.25">
      <c r="A1" s="80" t="s">
        <v>1243</v>
      </c>
      <c r="B1" s="81"/>
      <c r="C1" s="81"/>
      <c r="D1" s="81"/>
      <c r="E1" s="81"/>
      <c r="F1" s="81"/>
      <c r="G1" s="81"/>
    </row>
    <row r="2" spans="1:7" s="1" customFormat="1" ht="11.5" x14ac:dyDescent="0.25">
      <c r="A2" s="8" t="s">
        <v>1223</v>
      </c>
      <c r="B2" s="7"/>
      <c r="C2" s="7"/>
      <c r="D2" s="7"/>
      <c r="E2" s="10"/>
      <c r="F2" s="11"/>
      <c r="G2" s="10"/>
    </row>
    <row r="3" spans="1:7" s="1" customFormat="1" ht="21" x14ac:dyDescent="0.25">
      <c r="A3" s="6" t="s">
        <v>2</v>
      </c>
      <c r="B3" s="6" t="s">
        <v>0</v>
      </c>
      <c r="C3" s="13" t="s">
        <v>36</v>
      </c>
      <c r="D3" s="13" t="s">
        <v>1</v>
      </c>
      <c r="E3" s="71" t="s">
        <v>6</v>
      </c>
      <c r="F3" s="12" t="s">
        <v>3</v>
      </c>
      <c r="G3" s="12" t="s">
        <v>5</v>
      </c>
    </row>
    <row r="4" spans="1:7" s="1" customFormat="1" ht="39.75" customHeight="1" x14ac:dyDescent="0.25">
      <c r="A4" s="16" t="s">
        <v>24</v>
      </c>
      <c r="B4" s="17"/>
      <c r="C4" s="17"/>
      <c r="D4" s="17"/>
      <c r="E4" s="18"/>
      <c r="F4" s="19"/>
      <c r="G4" s="18"/>
    </row>
    <row r="5" spans="1:7" s="1" customFormat="1" ht="13.5" customHeight="1" x14ac:dyDescent="0.25">
      <c r="A5" s="20" t="s">
        <v>25</v>
      </c>
      <c r="B5" s="21"/>
      <c r="C5" s="21"/>
      <c r="D5" s="21"/>
      <c r="E5" s="22"/>
      <c r="F5" s="23"/>
      <c r="G5" s="22"/>
    </row>
    <row r="6" spans="1:7" s="1" customFormat="1" ht="20.5" x14ac:dyDescent="0.25">
      <c r="A6" s="21" t="s">
        <v>1224</v>
      </c>
      <c r="B6" s="21" t="s">
        <v>1225</v>
      </c>
      <c r="C6" s="58" t="s">
        <v>1226</v>
      </c>
      <c r="D6" s="24">
        <v>1695</v>
      </c>
      <c r="E6" s="22">
        <v>0</v>
      </c>
      <c r="F6" s="23">
        <v>100</v>
      </c>
      <c r="G6" s="22">
        <v>0</v>
      </c>
    </row>
    <row r="7" spans="1:7" ht="10.5" x14ac:dyDescent="0.25">
      <c r="A7" s="20" t="s">
        <v>29</v>
      </c>
      <c r="B7" s="20"/>
      <c r="C7" s="20"/>
      <c r="D7" s="20"/>
      <c r="E7" s="25">
        <f>SUM(E5:E6)</f>
        <v>0</v>
      </c>
      <c r="F7" s="26">
        <f>SUM(F5:F6)</f>
        <v>100</v>
      </c>
      <c r="G7" s="25"/>
    </row>
    <row r="8" spans="1:7" x14ac:dyDescent="0.2">
      <c r="A8" s="21"/>
      <c r="B8" s="21"/>
      <c r="C8" s="21"/>
      <c r="D8" s="21"/>
      <c r="E8" s="22"/>
      <c r="F8" s="23"/>
      <c r="G8" s="22"/>
    </row>
    <row r="9" spans="1:7" ht="10.5" x14ac:dyDescent="0.25">
      <c r="A9" s="20" t="s">
        <v>33</v>
      </c>
      <c r="B9" s="20"/>
      <c r="C9" s="20"/>
      <c r="D9" s="20"/>
      <c r="E9" s="25">
        <f>E7</f>
        <v>0</v>
      </c>
      <c r="F9" s="26">
        <f>F7</f>
        <v>100</v>
      </c>
      <c r="G9" s="25"/>
    </row>
    <row r="10" spans="1:7" ht="10.5" x14ac:dyDescent="0.25">
      <c r="A10" s="20"/>
      <c r="B10" s="20"/>
      <c r="C10" s="20"/>
      <c r="D10" s="20"/>
      <c r="E10" s="25"/>
      <c r="F10" s="26"/>
      <c r="G10" s="25"/>
    </row>
    <row r="11" spans="1:7" ht="10.5" x14ac:dyDescent="0.25">
      <c r="A11" s="20" t="s">
        <v>35</v>
      </c>
      <c r="B11" s="20"/>
      <c r="C11" s="20"/>
      <c r="D11" s="20"/>
      <c r="E11" s="70">
        <v>0</v>
      </c>
      <c r="F11" s="70">
        <v>0</v>
      </c>
      <c r="G11" s="25"/>
    </row>
    <row r="12" spans="1:7" ht="10.5" x14ac:dyDescent="0.25">
      <c r="A12" s="20"/>
      <c r="B12" s="20"/>
      <c r="C12" s="20"/>
      <c r="D12" s="20"/>
      <c r="E12" s="25"/>
      <c r="F12" s="26"/>
      <c r="G12" s="25"/>
    </row>
    <row r="13" spans="1:7" ht="10.5" x14ac:dyDescent="0.25">
      <c r="A13" s="27" t="s">
        <v>34</v>
      </c>
      <c r="B13" s="27"/>
      <c r="C13" s="27"/>
      <c r="D13" s="27"/>
      <c r="E13" s="28">
        <v>3.9999999999999998E-7</v>
      </c>
      <c r="F13" s="29">
        <v>100</v>
      </c>
      <c r="G13" s="28"/>
    </row>
    <row r="15" spans="1:7" ht="10.5" x14ac:dyDescent="0.25">
      <c r="A15" s="14" t="s">
        <v>37</v>
      </c>
    </row>
    <row r="16" spans="1:7" ht="10.5" x14ac:dyDescent="0.25">
      <c r="A16" s="14" t="s">
        <v>1227</v>
      </c>
    </row>
    <row r="17" spans="1:7" ht="10.5" x14ac:dyDescent="0.2">
      <c r="A17" s="93" t="s">
        <v>1228</v>
      </c>
      <c r="B17" s="93"/>
      <c r="C17" s="93"/>
      <c r="D17" s="93"/>
      <c r="E17" s="93"/>
      <c r="F17" s="93"/>
      <c r="G17" s="93"/>
    </row>
    <row r="18" spans="1:7" ht="10.5" x14ac:dyDescent="0.2">
      <c r="A18" s="72"/>
      <c r="B18" s="72"/>
      <c r="C18" s="72"/>
      <c r="D18" s="72"/>
      <c r="E18" s="72"/>
      <c r="F18" s="72"/>
      <c r="G18" s="72"/>
    </row>
    <row r="19" spans="1:7" ht="10.5" x14ac:dyDescent="0.25">
      <c r="A19" s="14" t="s">
        <v>38</v>
      </c>
    </row>
    <row r="20" spans="1:7" ht="10.5" x14ac:dyDescent="0.25">
      <c r="A20" s="14" t="s">
        <v>39</v>
      </c>
    </row>
    <row r="21" spans="1:7" ht="10.5" x14ac:dyDescent="0.25">
      <c r="A21" s="14" t="s">
        <v>40</v>
      </c>
      <c r="B21" s="14"/>
      <c r="C21" s="30" t="s">
        <v>42</v>
      </c>
      <c r="D21" s="14" t="s">
        <v>41</v>
      </c>
    </row>
    <row r="22" spans="1:7" x14ac:dyDescent="0.2">
      <c r="A22" s="7" t="s">
        <v>43</v>
      </c>
      <c r="C22" s="31">
        <v>0</v>
      </c>
      <c r="D22" s="31">
        <v>0</v>
      </c>
    </row>
    <row r="23" spans="1:7" x14ac:dyDescent="0.2">
      <c r="A23" s="7" t="s">
        <v>44</v>
      </c>
      <c r="C23" s="31">
        <v>0</v>
      </c>
      <c r="D23" s="31">
        <v>0</v>
      </c>
    </row>
    <row r="24" spans="1:7" x14ac:dyDescent="0.2">
      <c r="A24" s="7" t="s">
        <v>45</v>
      </c>
      <c r="C24" s="31">
        <v>0</v>
      </c>
      <c r="D24" s="31">
        <v>0</v>
      </c>
    </row>
    <row r="25" spans="1:7" ht="15" customHeight="1" x14ac:dyDescent="0.2">
      <c r="A25" s="7" t="s">
        <v>46</v>
      </c>
      <c r="C25" s="31">
        <v>0</v>
      </c>
      <c r="D25" s="31">
        <v>0</v>
      </c>
    </row>
    <row r="27" spans="1:7" ht="24.75" customHeight="1" x14ac:dyDescent="0.2">
      <c r="A27" s="7" t="s">
        <v>47</v>
      </c>
    </row>
    <row r="29" spans="1:7" ht="14.5" x14ac:dyDescent="0.35">
      <c r="A29" s="87" t="s">
        <v>1245</v>
      </c>
      <c r="B29" s="88"/>
      <c r="C29" s="88"/>
      <c r="D29" s="30" t="s">
        <v>49</v>
      </c>
    </row>
    <row r="31" spans="1:7" ht="10.5" x14ac:dyDescent="0.25">
      <c r="A31" s="14" t="s">
        <v>1244</v>
      </c>
    </row>
    <row r="34" spans="1:7" ht="24" customHeight="1" x14ac:dyDescent="0.2"/>
    <row r="36" spans="1:7" ht="27.75" customHeight="1" x14ac:dyDescent="0.2"/>
    <row r="38" spans="1:7" ht="13.5" customHeight="1" x14ac:dyDescent="0.2"/>
    <row r="39" spans="1:7" ht="10.5" customHeight="1" x14ac:dyDescent="0.2"/>
    <row r="40" spans="1:7" ht="26.25" customHeight="1" x14ac:dyDescent="0.2"/>
    <row r="42" spans="1:7" ht="29.15" customHeight="1" x14ac:dyDescent="0.2"/>
    <row r="44" spans="1:7" s="1" customFormat="1" ht="11.5" x14ac:dyDescent="0.25">
      <c r="A44" s="7"/>
      <c r="B44" s="7"/>
      <c r="C44" s="7"/>
      <c r="D44" s="7"/>
      <c r="E44" s="10"/>
      <c r="F44" s="11"/>
      <c r="G44" s="10"/>
    </row>
    <row r="46" spans="1:7" s="1" customFormat="1" ht="38.25" customHeight="1" x14ac:dyDescent="0.25">
      <c r="A46" s="7"/>
      <c r="B46" s="7"/>
      <c r="C46" s="7"/>
      <c r="D46" s="7"/>
      <c r="E46" s="10"/>
      <c r="F46" s="11"/>
      <c r="G46" s="10"/>
    </row>
    <row r="50" spans="1:9" ht="10.5" x14ac:dyDescent="0.25">
      <c r="H50" s="14"/>
      <c r="I50" s="14"/>
    </row>
    <row r="52" spans="1:9" ht="10.5" x14ac:dyDescent="0.25">
      <c r="H52" s="14"/>
      <c r="I52" s="14"/>
    </row>
    <row r="53" spans="1:9" ht="10.5" x14ac:dyDescent="0.25">
      <c r="H53" s="14"/>
      <c r="I53" s="14"/>
    </row>
    <row r="54" spans="1:9" ht="10.5" x14ac:dyDescent="0.25">
      <c r="H54" s="14"/>
      <c r="I54" s="14"/>
    </row>
    <row r="55" spans="1:9" ht="10.5" x14ac:dyDescent="0.25">
      <c r="H55" s="14"/>
      <c r="I55" s="14"/>
    </row>
    <row r="56" spans="1:9" ht="10.5" x14ac:dyDescent="0.25">
      <c r="H56" s="14"/>
      <c r="I56" s="14"/>
    </row>
    <row r="63" spans="1:9" s="10" customFormat="1" x14ac:dyDescent="0.2">
      <c r="A63" s="7"/>
      <c r="B63" s="7"/>
      <c r="C63" s="7"/>
      <c r="D63" s="7"/>
      <c r="F63" s="11"/>
      <c r="H63" s="7"/>
      <c r="I63" s="7"/>
    </row>
    <row r="64" spans="1:9" s="10" customFormat="1" x14ac:dyDescent="0.2">
      <c r="A64" s="7"/>
      <c r="B64" s="7"/>
      <c r="C64" s="7"/>
      <c r="D64" s="7"/>
      <c r="F64" s="11"/>
      <c r="H64" s="7"/>
      <c r="I64" s="7"/>
    </row>
    <row r="65" spans="1:9" s="10" customFormat="1" x14ac:dyDescent="0.2">
      <c r="A65" s="7"/>
      <c r="B65" s="7"/>
      <c r="C65" s="7"/>
      <c r="D65" s="7"/>
      <c r="F65" s="11"/>
      <c r="H65" s="7"/>
      <c r="I65" s="7"/>
    </row>
    <row r="66" spans="1:9" s="10" customFormat="1" x14ac:dyDescent="0.2">
      <c r="A66" s="7"/>
      <c r="B66" s="7"/>
      <c r="C66" s="7"/>
      <c r="D66" s="7"/>
      <c r="F66" s="11"/>
      <c r="H66" s="7"/>
      <c r="I66" s="7"/>
    </row>
    <row r="67" spans="1:9" s="10" customFormat="1" x14ac:dyDescent="0.2">
      <c r="A67" s="7"/>
      <c r="B67" s="7"/>
      <c r="C67" s="7"/>
      <c r="D67" s="7"/>
      <c r="F67" s="11"/>
      <c r="H67" s="7"/>
      <c r="I67" s="7"/>
    </row>
    <row r="68" spans="1:9" s="10" customFormat="1" x14ac:dyDescent="0.2">
      <c r="A68" s="7"/>
      <c r="B68" s="7"/>
      <c r="C68" s="7"/>
      <c r="D68" s="7"/>
      <c r="F68" s="11"/>
      <c r="H68" s="7"/>
      <c r="I68" s="7"/>
    </row>
    <row r="70" spans="1:9" s="10" customFormat="1" x14ac:dyDescent="0.2">
      <c r="A70" s="7"/>
      <c r="B70" s="7"/>
      <c r="C70" s="7"/>
      <c r="D70" s="7"/>
      <c r="F70" s="11"/>
      <c r="H70" s="7"/>
      <c r="I70" s="7"/>
    </row>
    <row r="72" spans="1:9" s="10" customFormat="1" ht="15" customHeight="1" x14ac:dyDescent="0.2">
      <c r="A72" s="7"/>
      <c r="B72" s="7"/>
      <c r="C72" s="7"/>
      <c r="D72" s="7"/>
      <c r="F72" s="11"/>
      <c r="H72" s="7"/>
      <c r="I72" s="7"/>
    </row>
  </sheetData>
  <mergeCells count="3">
    <mergeCell ref="A1:G1"/>
    <mergeCell ref="A17:G17"/>
    <mergeCell ref="A29:C29"/>
  </mergeCells>
  <conditionalFormatting sqref="F2 F19:F65442">
    <cfRule type="cellIs" dxfId="2" priority="3" stopIfTrue="1" operator="between">
      <formula>0.009</formula>
      <formula>-0.009</formula>
    </cfRule>
  </conditionalFormatting>
  <conditionalFormatting sqref="F4:F10">
    <cfRule type="cellIs" dxfId="1" priority="2" stopIfTrue="1" operator="between">
      <formula>0.009</formula>
      <formula>-0.009</formula>
    </cfRule>
  </conditionalFormatting>
  <conditionalFormatting sqref="F12:F16">
    <cfRule type="cellIs" dxfId="0" priority="1" stopIfTrue="1" operator="between">
      <formula>0.009</formula>
      <formula>-0.009</formula>
    </cfRule>
  </conditionalFormatting>
  <pageMargins left="0.7" right="0.7" top="0.75" bottom="0.75" header="0.3" footer="0.3"/>
  <pageSetup orientation="portrait" horizontalDpi="90" verticalDpi="90" r:id="rId1"/>
  <headerFooter>
    <oddFooter>&amp;C&amp;1#&amp;"Calibri"&amp;10&amp;K000000PUBLIC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88"/>
  <sheetViews>
    <sheetView workbookViewId="0">
      <selection sqref="A1:G1"/>
    </sheetView>
  </sheetViews>
  <sheetFormatPr defaultColWidth="9.08984375" defaultRowHeight="10" x14ac:dyDescent="0.2"/>
  <cols>
    <col min="1" max="1" width="38.6328125" style="7" bestFit="1" customWidth="1"/>
    <col min="2" max="2" width="36.36328125" style="7" bestFit="1" customWidth="1"/>
    <col min="3" max="3" width="24.6328125" style="7" bestFit="1" customWidth="1"/>
    <col min="4" max="4" width="15.54296875" style="7" bestFit="1" customWidth="1"/>
    <col min="5" max="5" width="31.90625" style="10" customWidth="1"/>
    <col min="6" max="6" width="13.54296875" style="11" bestFit="1" customWidth="1"/>
    <col min="7" max="7" width="4.54296875" style="10" bestFit="1" customWidth="1"/>
    <col min="8" max="16384" width="9.08984375" style="7"/>
  </cols>
  <sheetData>
    <row r="1" spans="1:9" s="1" customFormat="1" ht="14" x14ac:dyDescent="0.25">
      <c r="A1" s="80" t="s">
        <v>1106</v>
      </c>
      <c r="B1" s="81"/>
      <c r="C1" s="81"/>
      <c r="D1" s="81"/>
      <c r="E1" s="81"/>
      <c r="F1" s="81"/>
      <c r="G1" s="81"/>
    </row>
    <row r="2" spans="1:9" s="1" customFormat="1" ht="11.5" x14ac:dyDescent="0.25">
      <c r="E2" s="5"/>
      <c r="F2" s="9"/>
      <c r="G2" s="10"/>
    </row>
    <row r="3" spans="1:9" s="1" customFormat="1" ht="11.5" x14ac:dyDescent="0.25">
      <c r="A3" s="8" t="s">
        <v>7</v>
      </c>
      <c r="B3" s="2"/>
      <c r="C3" s="3"/>
      <c r="D3" s="3"/>
      <c r="E3" s="4"/>
      <c r="F3" s="9"/>
      <c r="G3" s="10"/>
    </row>
    <row r="4" spans="1:9" s="1" customFormat="1" ht="29.25" customHeight="1" x14ac:dyDescent="0.25">
      <c r="A4" s="6" t="s">
        <v>2</v>
      </c>
      <c r="B4" s="6" t="s">
        <v>0</v>
      </c>
      <c r="C4" s="13" t="s">
        <v>36</v>
      </c>
      <c r="D4" s="13" t="s">
        <v>1</v>
      </c>
      <c r="E4" s="52" t="s">
        <v>6</v>
      </c>
      <c r="F4" s="12" t="s">
        <v>3</v>
      </c>
      <c r="G4" s="12" t="s">
        <v>5</v>
      </c>
    </row>
    <row r="5" spans="1:9" ht="10.5" x14ac:dyDescent="0.25">
      <c r="A5" s="16" t="s">
        <v>24</v>
      </c>
      <c r="B5" s="17"/>
      <c r="C5" s="17"/>
      <c r="D5" s="17"/>
      <c r="E5" s="18"/>
      <c r="F5" s="19"/>
      <c r="G5" s="18"/>
    </row>
    <row r="6" spans="1:9" ht="10.5" x14ac:dyDescent="0.25">
      <c r="A6" s="20" t="s">
        <v>25</v>
      </c>
      <c r="B6" s="21"/>
      <c r="C6" s="21"/>
      <c r="D6" s="21"/>
      <c r="E6" s="22"/>
      <c r="F6" s="23"/>
      <c r="G6" s="22"/>
    </row>
    <row r="7" spans="1:9" x14ac:dyDescent="0.2">
      <c r="A7" s="21" t="s">
        <v>61</v>
      </c>
      <c r="B7" s="21" t="s">
        <v>60</v>
      </c>
      <c r="C7" s="21" t="s">
        <v>62</v>
      </c>
      <c r="D7" s="24">
        <v>2000</v>
      </c>
      <c r="E7" s="22">
        <v>2086.1730929</v>
      </c>
      <c r="F7" s="23">
        <v>6.8708284484817099</v>
      </c>
      <c r="G7" s="22">
        <v>7.79</v>
      </c>
    </row>
    <row r="8" spans="1:9" x14ac:dyDescent="0.2">
      <c r="A8" s="21" t="s">
        <v>64</v>
      </c>
      <c r="B8" s="21" t="s">
        <v>63</v>
      </c>
      <c r="C8" s="21" t="s">
        <v>65</v>
      </c>
      <c r="D8" s="24">
        <v>1500</v>
      </c>
      <c r="E8" s="22">
        <v>1580.5411557</v>
      </c>
      <c r="F8" s="23">
        <v>5.2055254540186304</v>
      </c>
      <c r="G8" s="22">
        <v>8.08</v>
      </c>
    </row>
    <row r="9" spans="1:9" ht="10.5" x14ac:dyDescent="0.25">
      <c r="A9" s="20" t="s">
        <v>29</v>
      </c>
      <c r="B9" s="20"/>
      <c r="C9" s="20"/>
      <c r="D9" s="20"/>
      <c r="E9" s="25">
        <f>SUM(E6:E8)</f>
        <v>3666.7142486000002</v>
      </c>
      <c r="F9" s="26">
        <f>SUM(F6:F8)</f>
        <v>12.07635390250034</v>
      </c>
      <c r="G9" s="25"/>
      <c r="H9" s="14"/>
      <c r="I9" s="14"/>
    </row>
    <row r="10" spans="1:9" x14ac:dyDescent="0.2">
      <c r="A10" s="21"/>
      <c r="B10" s="21"/>
      <c r="C10" s="21"/>
      <c r="D10" s="21"/>
      <c r="E10" s="22"/>
      <c r="F10" s="23"/>
      <c r="G10" s="22"/>
    </row>
    <row r="11" spans="1:9" ht="10.5" x14ac:dyDescent="0.25">
      <c r="A11" s="20" t="s">
        <v>31</v>
      </c>
      <c r="B11" s="21"/>
      <c r="C11" s="21"/>
      <c r="D11" s="21"/>
      <c r="E11" s="22"/>
      <c r="F11" s="23"/>
      <c r="G11" s="22"/>
    </row>
    <row r="12" spans="1:9" x14ac:dyDescent="0.2">
      <c r="A12" s="21" t="s">
        <v>1107</v>
      </c>
      <c r="B12" s="21" t="s">
        <v>1108</v>
      </c>
      <c r="C12" s="21" t="s">
        <v>32</v>
      </c>
      <c r="D12" s="24">
        <v>8000000</v>
      </c>
      <c r="E12" s="22">
        <v>8530.2906667000007</v>
      </c>
      <c r="F12" s="23">
        <v>28.094583323911099</v>
      </c>
      <c r="G12" s="22">
        <v>7.8198398901846904</v>
      </c>
    </row>
    <row r="13" spans="1:9" x14ac:dyDescent="0.2">
      <c r="A13" s="21" t="s">
        <v>1109</v>
      </c>
      <c r="B13" s="21" t="s">
        <v>1110</v>
      </c>
      <c r="C13" s="21" t="s">
        <v>32</v>
      </c>
      <c r="D13" s="24">
        <v>7000000</v>
      </c>
      <c r="E13" s="22">
        <v>7260.5952221999996</v>
      </c>
      <c r="F13" s="23">
        <v>23.912830807464299</v>
      </c>
      <c r="G13" s="22">
        <v>7.4413774645144901</v>
      </c>
    </row>
    <row r="14" spans="1:9" x14ac:dyDescent="0.2">
      <c r="A14" s="21" t="s">
        <v>59</v>
      </c>
      <c r="B14" s="21" t="s">
        <v>58</v>
      </c>
      <c r="C14" s="21" t="s">
        <v>32</v>
      </c>
      <c r="D14" s="24">
        <v>5500000</v>
      </c>
      <c r="E14" s="22">
        <v>5744.0380556</v>
      </c>
      <c r="F14" s="23">
        <v>18.918037154201699</v>
      </c>
      <c r="G14" s="22">
        <v>6.9808776770124998</v>
      </c>
    </row>
    <row r="15" spans="1:9" x14ac:dyDescent="0.2">
      <c r="A15" s="21" t="s">
        <v>1111</v>
      </c>
      <c r="B15" s="21" t="s">
        <v>1112</v>
      </c>
      <c r="C15" s="21" t="s">
        <v>32</v>
      </c>
      <c r="D15" s="24">
        <v>3000000</v>
      </c>
      <c r="E15" s="22">
        <v>3111.6729999999998</v>
      </c>
      <c r="F15" s="23">
        <v>10.2483209296177</v>
      </c>
      <c r="G15" s="22">
        <v>7.6919666180215698</v>
      </c>
    </row>
    <row r="16" spans="1:9" x14ac:dyDescent="0.2">
      <c r="A16" s="21" t="s">
        <v>1113</v>
      </c>
      <c r="B16" s="21" t="s">
        <v>1114</v>
      </c>
      <c r="C16" s="21" t="s">
        <v>32</v>
      </c>
      <c r="D16" s="24">
        <v>1500000</v>
      </c>
      <c r="E16" s="22">
        <v>1556.5675000000001</v>
      </c>
      <c r="F16" s="23">
        <v>5.1265680193943099</v>
      </c>
      <c r="G16" s="22">
        <v>7.7092705584563497</v>
      </c>
    </row>
    <row r="17" spans="1:256" ht="10.5" x14ac:dyDescent="0.25">
      <c r="A17" s="20" t="s">
        <v>29</v>
      </c>
      <c r="B17" s="20"/>
      <c r="C17" s="20"/>
      <c r="D17" s="20"/>
      <c r="E17" s="25">
        <f>SUM(E12:E16)</f>
        <v>26203.164444499998</v>
      </c>
      <c r="F17" s="26">
        <f>SUM(F12:F16)</f>
        <v>86.300340234589115</v>
      </c>
      <c r="G17" s="25"/>
      <c r="H17" s="14"/>
      <c r="I17" s="14"/>
    </row>
    <row r="18" spans="1:256" x14ac:dyDescent="0.2">
      <c r="A18" s="21"/>
      <c r="B18" s="21"/>
      <c r="C18" s="21"/>
      <c r="D18" s="21"/>
      <c r="E18" s="22"/>
      <c r="F18" s="23"/>
      <c r="G18" s="22"/>
    </row>
    <row r="19" spans="1:256" ht="10.5" x14ac:dyDescent="0.25">
      <c r="A19" s="20" t="s">
        <v>982</v>
      </c>
      <c r="B19" s="21"/>
      <c r="C19" s="21"/>
      <c r="D19" s="21"/>
      <c r="E19" s="22"/>
      <c r="F19" s="23"/>
      <c r="G19" s="22"/>
    </row>
    <row r="20" spans="1:256" x14ac:dyDescent="0.2">
      <c r="A20" s="21" t="s">
        <v>983</v>
      </c>
      <c r="B20" s="21" t="s">
        <v>984</v>
      </c>
      <c r="C20" s="21" t="s">
        <v>985</v>
      </c>
      <c r="D20" s="24">
        <v>789.46100000000001</v>
      </c>
      <c r="E20" s="22">
        <v>81.835319600000005</v>
      </c>
      <c r="F20" s="23">
        <v>0.26952530636690802</v>
      </c>
      <c r="G20" s="22">
        <v>6.77</v>
      </c>
    </row>
    <row r="21" spans="1:256" ht="10.5" x14ac:dyDescent="0.25">
      <c r="A21" s="20" t="s">
        <v>29</v>
      </c>
      <c r="B21" s="20"/>
      <c r="C21" s="20"/>
      <c r="D21" s="20"/>
      <c r="E21" s="25">
        <f>SUM(E20:E20)</f>
        <v>81.835319600000005</v>
      </c>
      <c r="F21" s="26">
        <f>SUM(F20:F20)</f>
        <v>0.26952530636690802</v>
      </c>
      <c r="G21" s="25"/>
      <c r="H21" s="14"/>
      <c r="I21" s="14"/>
    </row>
    <row r="22" spans="1:256" x14ac:dyDescent="0.2">
      <c r="A22" s="21"/>
      <c r="B22" s="21"/>
      <c r="C22" s="21"/>
      <c r="D22" s="21"/>
      <c r="E22" s="22"/>
      <c r="F22" s="23"/>
      <c r="G22" s="22"/>
    </row>
    <row r="23" spans="1:256" ht="10.5" x14ac:dyDescent="0.25">
      <c r="A23" s="20" t="s">
        <v>33</v>
      </c>
      <c r="B23" s="20"/>
      <c r="C23" s="20"/>
      <c r="D23" s="20"/>
      <c r="E23" s="25">
        <f>E9+E17+E21</f>
        <v>29951.714012699998</v>
      </c>
      <c r="F23" s="26">
        <f>F9+F17+F21</f>
        <v>98.64621944345636</v>
      </c>
      <c r="G23" s="25"/>
      <c r="H23" s="14"/>
      <c r="I23" s="14"/>
    </row>
    <row r="24" spans="1:256" ht="10.5" x14ac:dyDescent="0.25">
      <c r="A24" s="20"/>
      <c r="B24" s="20"/>
      <c r="C24" s="20"/>
      <c r="D24" s="20"/>
      <c r="E24" s="25"/>
      <c r="F24" s="26"/>
      <c r="G24" s="25"/>
      <c r="H24" s="14"/>
      <c r="I24" s="14"/>
    </row>
    <row r="25" spans="1:256" ht="10.5" x14ac:dyDescent="0.25">
      <c r="A25" s="20" t="s">
        <v>35</v>
      </c>
      <c r="B25" s="20"/>
      <c r="C25" s="20"/>
      <c r="D25" s="20"/>
      <c r="E25" s="25">
        <f>E27-(E9+E17+E21)</f>
        <v>411.04512969999996</v>
      </c>
      <c r="F25" s="26">
        <f>F27-(F9+F17+F21)</f>
        <v>1.35378055654364</v>
      </c>
      <c r="G25" s="25"/>
      <c r="H25" s="14"/>
      <c r="I25" s="14"/>
    </row>
    <row r="26" spans="1:256" ht="10.5" x14ac:dyDescent="0.25">
      <c r="A26" s="20"/>
      <c r="B26" s="20"/>
      <c r="C26" s="20"/>
      <c r="D26" s="20"/>
      <c r="E26" s="25"/>
      <c r="F26" s="26"/>
      <c r="G26" s="25"/>
      <c r="H26" s="14"/>
      <c r="I26" s="14"/>
    </row>
    <row r="27" spans="1:256" ht="10.5" x14ac:dyDescent="0.25">
      <c r="A27" s="27" t="s">
        <v>34</v>
      </c>
      <c r="B27" s="27"/>
      <c r="C27" s="27"/>
      <c r="D27" s="27"/>
      <c r="E27" s="28">
        <v>30362.759142399998</v>
      </c>
      <c r="F27" s="29">
        <v>100</v>
      </c>
      <c r="G27" s="28"/>
      <c r="H27" s="14"/>
      <c r="I27" s="14"/>
    </row>
    <row r="29" spans="1:256" ht="10.5" x14ac:dyDescent="0.25">
      <c r="A29" s="14" t="s">
        <v>37</v>
      </c>
    </row>
    <row r="30" spans="1:256" ht="10.5" x14ac:dyDescent="0.25">
      <c r="A30" s="14" t="s">
        <v>987</v>
      </c>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c r="IR30" s="14"/>
      <c r="IS30" s="14"/>
      <c r="IT30" s="14"/>
      <c r="IU30" s="14"/>
      <c r="IV30" s="14"/>
    </row>
    <row r="31" spans="1:256" ht="10.5"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c r="IR31" s="14"/>
      <c r="IS31" s="14"/>
      <c r="IT31" s="14"/>
      <c r="IU31" s="14"/>
      <c r="IV31" s="14"/>
    </row>
    <row r="32" spans="1:256" ht="33.75" customHeight="1" x14ac:dyDescent="0.2">
      <c r="A32" s="85" t="s">
        <v>1115</v>
      </c>
      <c r="B32" s="85"/>
      <c r="C32" s="85"/>
      <c r="D32" s="85"/>
      <c r="E32" s="85"/>
      <c r="F32" s="85"/>
      <c r="G32" s="85"/>
    </row>
    <row r="34" spans="1:4" ht="10.5" x14ac:dyDescent="0.25">
      <c r="A34" s="14" t="s">
        <v>38</v>
      </c>
    </row>
    <row r="35" spans="1:4" ht="10.5" x14ac:dyDescent="0.25">
      <c r="A35" s="14" t="s">
        <v>39</v>
      </c>
    </row>
    <row r="36" spans="1:4" ht="10.5" x14ac:dyDescent="0.25">
      <c r="A36" s="14" t="s">
        <v>40</v>
      </c>
      <c r="B36" s="14"/>
      <c r="C36" s="30" t="s">
        <v>42</v>
      </c>
      <c r="D36" s="14" t="s">
        <v>41</v>
      </c>
    </row>
    <row r="37" spans="1:4" x14ac:dyDescent="0.2">
      <c r="A37" s="7" t="s">
        <v>43</v>
      </c>
      <c r="C37" s="31">
        <v>36.4437</v>
      </c>
      <c r="D37" s="31">
        <v>38.106299999999997</v>
      </c>
    </row>
    <row r="38" spans="1:4" x14ac:dyDescent="0.2">
      <c r="A38" s="7" t="s">
        <v>1010</v>
      </c>
      <c r="C38" s="31">
        <v>10.1706</v>
      </c>
      <c r="D38" s="31">
        <v>10.273999999999999</v>
      </c>
    </row>
    <row r="39" spans="1:4" x14ac:dyDescent="0.2">
      <c r="A39" s="7" t="s">
        <v>45</v>
      </c>
      <c r="C39" s="31">
        <v>39.3979</v>
      </c>
      <c r="D39" s="31">
        <v>41.347799999999999</v>
      </c>
    </row>
    <row r="40" spans="1:4" x14ac:dyDescent="0.2">
      <c r="A40" s="7" t="s">
        <v>1012</v>
      </c>
      <c r="C40" s="31">
        <v>10.071099999999999</v>
      </c>
      <c r="D40" s="31">
        <v>10.170999999999999</v>
      </c>
    </row>
    <row r="42" spans="1:4" ht="10.5" x14ac:dyDescent="0.25">
      <c r="A42" s="14" t="s">
        <v>48</v>
      </c>
    </row>
    <row r="43" spans="1:4" ht="10.5" x14ac:dyDescent="0.25">
      <c r="A43" s="82" t="s">
        <v>55</v>
      </c>
      <c r="B43" s="83"/>
      <c r="C43" s="33" t="s">
        <v>56</v>
      </c>
    </row>
    <row r="44" spans="1:4" x14ac:dyDescent="0.2">
      <c r="A44" s="78" t="s">
        <v>1010</v>
      </c>
      <c r="B44" s="79"/>
      <c r="C44" s="34">
        <v>0.35234476999999997</v>
      </c>
    </row>
    <row r="45" spans="1:4" x14ac:dyDescent="0.2">
      <c r="A45" s="78" t="s">
        <v>1012</v>
      </c>
      <c r="B45" s="79"/>
      <c r="C45" s="34">
        <v>0.37960972999999998</v>
      </c>
    </row>
    <row r="46" spans="1:4" x14ac:dyDescent="0.2">
      <c r="A46" s="7" t="s">
        <v>57</v>
      </c>
    </row>
    <row r="47" spans="1:4" x14ac:dyDescent="0.2">
      <c r="A47" s="7" t="s">
        <v>47</v>
      </c>
    </row>
    <row r="49" spans="1:5" ht="10.5" x14ac:dyDescent="0.25">
      <c r="A49" s="14" t="s">
        <v>1003</v>
      </c>
      <c r="D49" s="32">
        <v>7.4059431152831996</v>
      </c>
      <c r="E49" s="10" t="s">
        <v>50</v>
      </c>
    </row>
    <row r="51" spans="1:5" ht="10.5" x14ac:dyDescent="0.25">
      <c r="A51" s="84" t="s">
        <v>51</v>
      </c>
      <c r="B51" s="84"/>
      <c r="C51" s="84"/>
      <c r="D51" s="30" t="s">
        <v>49</v>
      </c>
    </row>
    <row r="53" spans="1:5" ht="10.5" x14ac:dyDescent="0.25">
      <c r="A53" s="14" t="s">
        <v>1004</v>
      </c>
    </row>
    <row r="54" spans="1:5" ht="14.5" x14ac:dyDescent="0.35">
      <c r="A54" s="65"/>
    </row>
    <row r="55" spans="1:5" ht="10.5" x14ac:dyDescent="0.25">
      <c r="A55" s="61" t="s">
        <v>868</v>
      </c>
    </row>
    <row r="56" spans="1:5" x14ac:dyDescent="0.2">
      <c r="A56" s="63"/>
    </row>
    <row r="57" spans="1:5" x14ac:dyDescent="0.2">
      <c r="A57" s="63"/>
    </row>
    <row r="58" spans="1:5" x14ac:dyDescent="0.2">
      <c r="A58" s="63"/>
    </row>
    <row r="59" spans="1:5" x14ac:dyDescent="0.2">
      <c r="A59" s="63"/>
    </row>
    <row r="60" spans="1:5" x14ac:dyDescent="0.2">
      <c r="A60" s="63"/>
    </row>
    <row r="61" spans="1:5" x14ac:dyDescent="0.2">
      <c r="A61" s="63"/>
    </row>
    <row r="62" spans="1:5" x14ac:dyDescent="0.2">
      <c r="A62" s="63"/>
    </row>
    <row r="63" spans="1:5" x14ac:dyDescent="0.2">
      <c r="A63" s="63"/>
    </row>
    <row r="64" spans="1:5" x14ac:dyDescent="0.2">
      <c r="A64" s="63"/>
    </row>
    <row r="65" spans="1:1" x14ac:dyDescent="0.2">
      <c r="A65" s="63"/>
    </row>
    <row r="66" spans="1:1" x14ac:dyDescent="0.2">
      <c r="A66" s="63"/>
    </row>
    <row r="67" spans="1:1" x14ac:dyDescent="0.2">
      <c r="A67" s="63"/>
    </row>
    <row r="68" spans="1:1" x14ac:dyDescent="0.2">
      <c r="A68" s="63"/>
    </row>
    <row r="69" spans="1:1" ht="10.5" x14ac:dyDescent="0.25">
      <c r="A69" s="61" t="s">
        <v>1116</v>
      </c>
    </row>
    <row r="70" spans="1:1" x14ac:dyDescent="0.2">
      <c r="A70" s="63"/>
    </row>
    <row r="71" spans="1:1" ht="10.5" x14ac:dyDescent="0.25">
      <c r="A71" s="61" t="s">
        <v>869</v>
      </c>
    </row>
    <row r="72" spans="1:1" x14ac:dyDescent="0.2">
      <c r="A72" s="63"/>
    </row>
    <row r="73" spans="1:1" x14ac:dyDescent="0.2">
      <c r="A73" s="63"/>
    </row>
    <row r="74" spans="1:1" x14ac:dyDescent="0.2">
      <c r="A74" s="63"/>
    </row>
    <row r="75" spans="1:1" x14ac:dyDescent="0.2">
      <c r="A75" s="63"/>
    </row>
    <row r="76" spans="1:1" x14ac:dyDescent="0.2">
      <c r="A76" s="63"/>
    </row>
    <row r="77" spans="1:1" x14ac:dyDescent="0.2">
      <c r="A77" s="63"/>
    </row>
    <row r="78" spans="1:1" x14ac:dyDescent="0.2">
      <c r="A78" s="63"/>
    </row>
    <row r="79" spans="1:1" x14ac:dyDescent="0.2">
      <c r="A79" s="63"/>
    </row>
    <row r="80" spans="1:1" x14ac:dyDescent="0.2">
      <c r="A80" s="63"/>
    </row>
    <row r="81" spans="1:1" x14ac:dyDescent="0.2">
      <c r="A81" s="63"/>
    </row>
    <row r="82" spans="1:1" x14ac:dyDescent="0.2">
      <c r="A82" s="63"/>
    </row>
    <row r="83" spans="1:1" x14ac:dyDescent="0.2">
      <c r="A83" s="63"/>
    </row>
    <row r="84" spans="1:1" x14ac:dyDescent="0.2">
      <c r="A84" s="63"/>
    </row>
    <row r="85" spans="1:1" x14ac:dyDescent="0.2">
      <c r="A85" s="7" t="s">
        <v>867</v>
      </c>
    </row>
    <row r="86" spans="1:1" x14ac:dyDescent="0.2">
      <c r="A86" s="62"/>
    </row>
    <row r="87" spans="1:1" x14ac:dyDescent="0.2">
      <c r="A87" s="62"/>
    </row>
    <row r="88" spans="1:1" x14ac:dyDescent="0.2">
      <c r="A88" s="62"/>
    </row>
  </sheetData>
  <mergeCells count="6">
    <mergeCell ref="A51:C51"/>
    <mergeCell ref="A1:G1"/>
    <mergeCell ref="A32:G32"/>
    <mergeCell ref="A43:B43"/>
    <mergeCell ref="A44:B44"/>
    <mergeCell ref="A45:B45"/>
  </mergeCells>
  <conditionalFormatting sqref="F2:F3 F5:F29">
    <cfRule type="cellIs" dxfId="84" priority="2" stopIfTrue="1" operator="between">
      <formula>0.009</formula>
      <formula>-0.009</formula>
    </cfRule>
  </conditionalFormatting>
  <conditionalFormatting sqref="F33:F190">
    <cfRule type="cellIs" dxfId="8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21"/>
  <sheetViews>
    <sheetView workbookViewId="0">
      <selection sqref="A1:G1"/>
    </sheetView>
  </sheetViews>
  <sheetFormatPr defaultColWidth="9.08984375" defaultRowHeight="10" x14ac:dyDescent="0.2"/>
  <cols>
    <col min="1" max="1" width="38.6328125" style="7" bestFit="1" customWidth="1"/>
    <col min="2" max="2" width="53.90625" style="7" bestFit="1" customWidth="1"/>
    <col min="3" max="3" width="24.6328125" style="7" bestFit="1" customWidth="1"/>
    <col min="4" max="4" width="15.54296875" style="7" bestFit="1" customWidth="1"/>
    <col min="5" max="5" width="31.90625" style="10" customWidth="1"/>
    <col min="6" max="6" width="13.54296875" style="11" bestFit="1" customWidth="1"/>
    <col min="7" max="7" width="4.54296875" style="10" bestFit="1" customWidth="1"/>
    <col min="8" max="16384" width="9.08984375" style="7"/>
  </cols>
  <sheetData>
    <row r="1" spans="1:7" s="1" customFormat="1" ht="14" x14ac:dyDescent="0.25">
      <c r="A1" s="80" t="s">
        <v>1117</v>
      </c>
      <c r="B1" s="81"/>
      <c r="C1" s="81"/>
      <c r="D1" s="81"/>
      <c r="E1" s="81"/>
      <c r="F1" s="81"/>
      <c r="G1" s="81"/>
    </row>
    <row r="2" spans="1:7" s="1" customFormat="1" ht="11.5" x14ac:dyDescent="0.25">
      <c r="E2" s="5"/>
      <c r="F2" s="9"/>
      <c r="G2" s="10"/>
    </row>
    <row r="3" spans="1:7" s="1" customFormat="1" ht="11.5" x14ac:dyDescent="0.25">
      <c r="A3" s="8" t="s">
        <v>7</v>
      </c>
      <c r="B3" s="2"/>
      <c r="C3" s="3"/>
      <c r="D3" s="3"/>
      <c r="E3" s="4"/>
      <c r="F3" s="9"/>
      <c r="G3" s="10"/>
    </row>
    <row r="4" spans="1:7" s="1" customFormat="1" ht="29.25" customHeight="1" x14ac:dyDescent="0.25">
      <c r="A4" s="6" t="s">
        <v>2</v>
      </c>
      <c r="B4" s="6" t="s">
        <v>0</v>
      </c>
      <c r="C4" s="13" t="s">
        <v>36</v>
      </c>
      <c r="D4" s="13" t="s">
        <v>1</v>
      </c>
      <c r="E4" s="52" t="s">
        <v>6</v>
      </c>
      <c r="F4" s="12" t="s">
        <v>3</v>
      </c>
      <c r="G4" s="12" t="s">
        <v>5</v>
      </c>
    </row>
    <row r="5" spans="1:7" ht="10.5" x14ac:dyDescent="0.25">
      <c r="A5" s="16" t="s">
        <v>24</v>
      </c>
      <c r="B5" s="17"/>
      <c r="C5" s="17"/>
      <c r="D5" s="17"/>
      <c r="E5" s="18"/>
      <c r="F5" s="19"/>
      <c r="G5" s="18"/>
    </row>
    <row r="6" spans="1:7" ht="10.5" x14ac:dyDescent="0.25">
      <c r="A6" s="20" t="s">
        <v>25</v>
      </c>
      <c r="B6" s="21"/>
      <c r="C6" s="21"/>
      <c r="D6" s="21"/>
      <c r="E6" s="22"/>
      <c r="F6" s="23"/>
      <c r="G6" s="22"/>
    </row>
    <row r="7" spans="1:7" x14ac:dyDescent="0.2">
      <c r="A7" s="21" t="s">
        <v>67</v>
      </c>
      <c r="B7" s="21" t="s">
        <v>66</v>
      </c>
      <c r="C7" s="21" t="s">
        <v>27</v>
      </c>
      <c r="D7" s="24">
        <v>5000</v>
      </c>
      <c r="E7" s="22">
        <v>5208.0568493000001</v>
      </c>
      <c r="F7" s="23">
        <v>6.51399344543466</v>
      </c>
      <c r="G7" s="22">
        <v>7.9689500000000004</v>
      </c>
    </row>
    <row r="8" spans="1:7" x14ac:dyDescent="0.2">
      <c r="A8" s="21" t="s">
        <v>69</v>
      </c>
      <c r="B8" s="21" t="s">
        <v>68</v>
      </c>
      <c r="C8" s="21" t="s">
        <v>26</v>
      </c>
      <c r="D8" s="24">
        <v>5000</v>
      </c>
      <c r="E8" s="22">
        <v>5137.7954794999996</v>
      </c>
      <c r="F8" s="23">
        <v>6.4261138167001999</v>
      </c>
      <c r="G8" s="22">
        <v>7.79</v>
      </c>
    </row>
    <row r="9" spans="1:7" x14ac:dyDescent="0.2">
      <c r="A9" s="21" t="s">
        <v>1118</v>
      </c>
      <c r="B9" s="21" t="s">
        <v>1119</v>
      </c>
      <c r="C9" s="21" t="s">
        <v>26</v>
      </c>
      <c r="D9" s="24">
        <v>5000</v>
      </c>
      <c r="E9" s="22">
        <v>5054.5491095999996</v>
      </c>
      <c r="F9" s="23">
        <v>6.3219931583479898</v>
      </c>
      <c r="G9" s="22">
        <v>7.53</v>
      </c>
    </row>
    <row r="10" spans="1:7" x14ac:dyDescent="0.2">
      <c r="A10" s="21" t="s">
        <v>71</v>
      </c>
      <c r="B10" s="21" t="s">
        <v>70</v>
      </c>
      <c r="C10" s="21" t="s">
        <v>26</v>
      </c>
      <c r="D10" s="24">
        <v>5000</v>
      </c>
      <c r="E10" s="22">
        <v>5046.2485509999997</v>
      </c>
      <c r="F10" s="23">
        <v>6.3116112086346199</v>
      </c>
      <c r="G10" s="22">
        <v>8.0150000000000006</v>
      </c>
    </row>
    <row r="11" spans="1:7" x14ac:dyDescent="0.2">
      <c r="A11" s="21" t="s">
        <v>1120</v>
      </c>
      <c r="B11" s="21" t="s">
        <v>1121</v>
      </c>
      <c r="C11" s="21" t="s">
        <v>26</v>
      </c>
      <c r="D11" s="24">
        <v>500</v>
      </c>
      <c r="E11" s="22">
        <v>5040.1701370000001</v>
      </c>
      <c r="F11" s="23">
        <v>6.3040086132520496</v>
      </c>
      <c r="G11" s="22">
        <v>7.8</v>
      </c>
    </row>
    <row r="12" spans="1:7" x14ac:dyDescent="0.2">
      <c r="A12" s="21" t="s">
        <v>73</v>
      </c>
      <c r="B12" s="21" t="s">
        <v>72</v>
      </c>
      <c r="C12" s="21" t="s">
        <v>28</v>
      </c>
      <c r="D12" s="24">
        <v>3000</v>
      </c>
      <c r="E12" s="22">
        <v>3067.6120274</v>
      </c>
      <c r="F12" s="23">
        <v>3.8368253684300502</v>
      </c>
      <c r="G12" s="22">
        <v>7.48</v>
      </c>
    </row>
    <row r="13" spans="1:7" x14ac:dyDescent="0.2">
      <c r="A13" s="21" t="s">
        <v>75</v>
      </c>
      <c r="B13" s="21" t="s">
        <v>74</v>
      </c>
      <c r="C13" s="21" t="s">
        <v>26</v>
      </c>
      <c r="D13" s="24">
        <v>2500</v>
      </c>
      <c r="E13" s="22">
        <v>2674.22</v>
      </c>
      <c r="F13" s="23">
        <v>3.3447890558244602</v>
      </c>
      <c r="G13" s="22">
        <v>7.6875</v>
      </c>
    </row>
    <row r="14" spans="1:7" x14ac:dyDescent="0.2">
      <c r="A14" s="21" t="s">
        <v>1122</v>
      </c>
      <c r="B14" s="21" t="s">
        <v>1123</v>
      </c>
      <c r="C14" s="21" t="s">
        <v>26</v>
      </c>
      <c r="D14" s="24">
        <v>2500</v>
      </c>
      <c r="E14" s="22">
        <v>2628.1402868999999</v>
      </c>
      <c r="F14" s="23">
        <v>3.2871547100816301</v>
      </c>
      <c r="G14" s="22">
        <v>8.1050000000000004</v>
      </c>
    </row>
    <row r="15" spans="1:7" x14ac:dyDescent="0.2">
      <c r="A15" s="21" t="s">
        <v>61</v>
      </c>
      <c r="B15" s="21" t="s">
        <v>60</v>
      </c>
      <c r="C15" s="21" t="s">
        <v>62</v>
      </c>
      <c r="D15" s="24">
        <v>2500</v>
      </c>
      <c r="E15" s="22">
        <v>2607.7163661</v>
      </c>
      <c r="F15" s="23">
        <v>3.2616094270574698</v>
      </c>
      <c r="G15" s="22">
        <v>7.79</v>
      </c>
    </row>
    <row r="16" spans="1:7" x14ac:dyDescent="0.2">
      <c r="A16" s="21" t="s">
        <v>1124</v>
      </c>
      <c r="B16" s="21" t="s">
        <v>1125</v>
      </c>
      <c r="C16" s="21" t="s">
        <v>62</v>
      </c>
      <c r="D16" s="24">
        <v>2500</v>
      </c>
      <c r="E16" s="22">
        <v>2598.5476712</v>
      </c>
      <c r="F16" s="23">
        <v>3.2501416531429399</v>
      </c>
      <c r="G16" s="22">
        <v>7.62</v>
      </c>
    </row>
    <row r="17" spans="1:9" x14ac:dyDescent="0.2">
      <c r="A17" s="21" t="s">
        <v>1126</v>
      </c>
      <c r="B17" s="21" t="s">
        <v>1127</v>
      </c>
      <c r="C17" s="21" t="s">
        <v>26</v>
      </c>
      <c r="D17" s="24">
        <v>2500</v>
      </c>
      <c r="E17" s="22">
        <v>2598.1222945</v>
      </c>
      <c r="F17" s="23">
        <v>3.2496096119007198</v>
      </c>
      <c r="G17" s="22">
        <v>7.5919999999999996</v>
      </c>
    </row>
    <row r="18" spans="1:9" x14ac:dyDescent="0.2">
      <c r="A18" s="21" t="s">
        <v>1128</v>
      </c>
      <c r="B18" s="21" t="s">
        <v>1129</v>
      </c>
      <c r="C18" s="21" t="s">
        <v>26</v>
      </c>
      <c r="D18" s="24">
        <v>250</v>
      </c>
      <c r="E18" s="22">
        <v>2597.2184016000001</v>
      </c>
      <c r="F18" s="23">
        <v>3.24847906501993</v>
      </c>
      <c r="G18" s="22">
        <v>8.1603999999999992</v>
      </c>
    </row>
    <row r="19" spans="1:9" x14ac:dyDescent="0.2">
      <c r="A19" s="21" t="s">
        <v>77</v>
      </c>
      <c r="B19" s="21" t="s">
        <v>76</v>
      </c>
      <c r="C19" s="21" t="s">
        <v>26</v>
      </c>
      <c r="D19" s="24">
        <v>2500</v>
      </c>
      <c r="E19" s="22">
        <v>2588.1373288</v>
      </c>
      <c r="F19" s="23">
        <v>3.2371208847219002</v>
      </c>
      <c r="G19" s="22">
        <v>7.5949999999999998</v>
      </c>
    </row>
    <row r="20" spans="1:9" x14ac:dyDescent="0.2">
      <c r="A20" s="21" t="s">
        <v>79</v>
      </c>
      <c r="B20" s="21" t="s">
        <v>78</v>
      </c>
      <c r="C20" s="21" t="s">
        <v>26</v>
      </c>
      <c r="D20" s="24">
        <v>250</v>
      </c>
      <c r="E20" s="22">
        <v>2582.0024044000002</v>
      </c>
      <c r="F20" s="23">
        <v>3.2294476087792199</v>
      </c>
      <c r="G20" s="22">
        <v>7.8</v>
      </c>
    </row>
    <row r="21" spans="1:9" x14ac:dyDescent="0.2">
      <c r="A21" s="21" t="s">
        <v>81</v>
      </c>
      <c r="B21" s="21" t="s">
        <v>80</v>
      </c>
      <c r="C21" s="21" t="s">
        <v>65</v>
      </c>
      <c r="D21" s="24">
        <v>2500</v>
      </c>
      <c r="E21" s="22">
        <v>2556.5902397</v>
      </c>
      <c r="F21" s="23">
        <v>3.1976632640456701</v>
      </c>
      <c r="G21" s="22">
        <v>8.0549999999999997</v>
      </c>
    </row>
    <row r="22" spans="1:9" x14ac:dyDescent="0.2">
      <c r="A22" s="21" t="s">
        <v>83</v>
      </c>
      <c r="B22" s="21" t="s">
        <v>82</v>
      </c>
      <c r="C22" s="21" t="s">
        <v>26</v>
      </c>
      <c r="D22" s="24">
        <v>250</v>
      </c>
      <c r="E22" s="22">
        <v>2546.9160791999998</v>
      </c>
      <c r="F22" s="23">
        <v>3.1855632774459499</v>
      </c>
      <c r="G22" s="22">
        <v>7.85</v>
      </c>
    </row>
    <row r="23" spans="1:9" x14ac:dyDescent="0.2">
      <c r="A23" s="21" t="s">
        <v>85</v>
      </c>
      <c r="B23" s="21" t="s">
        <v>84</v>
      </c>
      <c r="C23" s="21" t="s">
        <v>26</v>
      </c>
      <c r="D23" s="24">
        <v>2500</v>
      </c>
      <c r="E23" s="22">
        <v>2511.2545205000001</v>
      </c>
      <c r="F23" s="23">
        <v>3.14095947100766</v>
      </c>
      <c r="G23" s="22">
        <v>7.68</v>
      </c>
    </row>
    <row r="24" spans="1:9" x14ac:dyDescent="0.2">
      <c r="A24" s="21" t="s">
        <v>87</v>
      </c>
      <c r="B24" s="21" t="s">
        <v>86</v>
      </c>
      <c r="C24" s="21" t="s">
        <v>28</v>
      </c>
      <c r="D24" s="24">
        <v>2500</v>
      </c>
      <c r="E24" s="22">
        <v>2504.7447259999999</v>
      </c>
      <c r="F24" s="23">
        <v>3.1328173251111902</v>
      </c>
      <c r="G24" s="22">
        <v>7.6013999999999999</v>
      </c>
    </row>
    <row r="25" spans="1:9" x14ac:dyDescent="0.2">
      <c r="A25" s="21" t="s">
        <v>1130</v>
      </c>
      <c r="B25" s="21" t="s">
        <v>1131</v>
      </c>
      <c r="C25" s="21" t="s">
        <v>26</v>
      </c>
      <c r="D25" s="24">
        <v>200</v>
      </c>
      <c r="E25" s="22">
        <v>2078.3435190999999</v>
      </c>
      <c r="F25" s="23">
        <v>2.5994946776740102</v>
      </c>
      <c r="G25" s="22">
        <v>7.665</v>
      </c>
    </row>
    <row r="26" spans="1:9" x14ac:dyDescent="0.2">
      <c r="A26" s="21" t="s">
        <v>1132</v>
      </c>
      <c r="B26" s="21" t="s">
        <v>1133</v>
      </c>
      <c r="C26" s="21" t="s">
        <v>28</v>
      </c>
      <c r="D26" s="24">
        <v>200</v>
      </c>
      <c r="E26" s="22">
        <v>1990.6742466000001</v>
      </c>
      <c r="F26" s="23">
        <v>2.48984206001724</v>
      </c>
      <c r="G26" s="22">
        <v>7.6886999999999999</v>
      </c>
    </row>
    <row r="27" spans="1:9" x14ac:dyDescent="0.2">
      <c r="A27" s="21" t="s">
        <v>64</v>
      </c>
      <c r="B27" s="21" t="s">
        <v>63</v>
      </c>
      <c r="C27" s="21" t="s">
        <v>65</v>
      </c>
      <c r="D27" s="24">
        <v>1500</v>
      </c>
      <c r="E27" s="22">
        <v>1580.5411557</v>
      </c>
      <c r="F27" s="23">
        <v>1.97686680971106</v>
      </c>
      <c r="G27" s="22">
        <v>8.08</v>
      </c>
    </row>
    <row r="28" spans="1:9" x14ac:dyDescent="0.2">
      <c r="A28" s="21" t="s">
        <v>89</v>
      </c>
      <c r="B28" s="21" t="s">
        <v>88</v>
      </c>
      <c r="C28" s="21" t="s">
        <v>26</v>
      </c>
      <c r="D28" s="24">
        <v>1000</v>
      </c>
      <c r="E28" s="22">
        <v>1023.1827644</v>
      </c>
      <c r="F28" s="23">
        <v>1.27974905298492</v>
      </c>
      <c r="G28" s="22">
        <v>8.0724999999999998</v>
      </c>
    </row>
    <row r="29" spans="1:9" x14ac:dyDescent="0.2">
      <c r="A29" s="21" t="s">
        <v>1134</v>
      </c>
      <c r="B29" s="21" t="s">
        <v>1135</v>
      </c>
      <c r="C29" s="21" t="s">
        <v>26</v>
      </c>
      <c r="D29" s="24">
        <v>50</v>
      </c>
      <c r="E29" s="22">
        <v>534.47460660000002</v>
      </c>
      <c r="F29" s="23">
        <v>0.66849579121080804</v>
      </c>
      <c r="G29" s="22">
        <v>7.8</v>
      </c>
    </row>
    <row r="30" spans="1:9" x14ac:dyDescent="0.2">
      <c r="A30" s="21" t="s">
        <v>1136</v>
      </c>
      <c r="B30" s="21" t="s">
        <v>1137</v>
      </c>
      <c r="C30" s="21" t="s">
        <v>26</v>
      </c>
      <c r="D30" s="24">
        <v>18</v>
      </c>
      <c r="E30" s="22">
        <v>187.4337337</v>
      </c>
      <c r="F30" s="23">
        <v>0.23443333053080001</v>
      </c>
      <c r="G30" s="22">
        <v>7.4753999999999996</v>
      </c>
    </row>
    <row r="31" spans="1:9" ht="10.5" x14ac:dyDescent="0.25">
      <c r="A31" s="20" t="s">
        <v>29</v>
      </c>
      <c r="B31" s="20"/>
      <c r="C31" s="20"/>
      <c r="D31" s="20"/>
      <c r="E31" s="25">
        <f>SUM(E6:E30)</f>
        <v>66942.692498799996</v>
      </c>
      <c r="F31" s="26">
        <f>SUM(F6:F30)</f>
        <v>83.728782687067138</v>
      </c>
      <c r="G31" s="25"/>
      <c r="H31" s="14"/>
      <c r="I31" s="14"/>
    </row>
    <row r="32" spans="1:9" x14ac:dyDescent="0.2">
      <c r="A32" s="21"/>
      <c r="B32" s="21"/>
      <c r="C32" s="21"/>
      <c r="D32" s="21"/>
      <c r="E32" s="22"/>
      <c r="F32" s="23"/>
      <c r="G32" s="22"/>
    </row>
    <row r="33" spans="1:9" ht="10.5" x14ac:dyDescent="0.25">
      <c r="A33" s="20" t="s">
        <v>31</v>
      </c>
      <c r="B33" s="21"/>
      <c r="C33" s="21"/>
      <c r="D33" s="21"/>
      <c r="E33" s="22"/>
      <c r="F33" s="23"/>
      <c r="G33" s="22"/>
    </row>
    <row r="34" spans="1:9" x14ac:dyDescent="0.2">
      <c r="A34" s="21" t="s">
        <v>1113</v>
      </c>
      <c r="B34" s="21" t="s">
        <v>1114</v>
      </c>
      <c r="C34" s="21" t="s">
        <v>32</v>
      </c>
      <c r="D34" s="24">
        <v>5500000</v>
      </c>
      <c r="E34" s="22">
        <v>5707.4141667000004</v>
      </c>
      <c r="F34" s="23">
        <v>7.1385661769920397</v>
      </c>
      <c r="G34" s="22">
        <v>7.7092705584563497</v>
      </c>
    </row>
    <row r="35" spans="1:9" ht="10.5" x14ac:dyDescent="0.25">
      <c r="A35" s="20" t="s">
        <v>29</v>
      </c>
      <c r="B35" s="20"/>
      <c r="C35" s="20"/>
      <c r="D35" s="20"/>
      <c r="E35" s="25">
        <f>SUM(E34:E34)</f>
        <v>5707.4141667000004</v>
      </c>
      <c r="F35" s="26">
        <f>SUM(F34:F34)</f>
        <v>7.1385661769920397</v>
      </c>
      <c r="G35" s="25"/>
      <c r="H35" s="14"/>
      <c r="I35" s="14"/>
    </row>
    <row r="36" spans="1:9" x14ac:dyDescent="0.2">
      <c r="A36" s="21"/>
      <c r="B36" s="21"/>
      <c r="C36" s="21"/>
      <c r="D36" s="21"/>
      <c r="E36" s="22"/>
      <c r="F36" s="23"/>
      <c r="G36" s="22"/>
    </row>
    <row r="37" spans="1:9" ht="10.5" x14ac:dyDescent="0.25">
      <c r="A37" s="20" t="s">
        <v>982</v>
      </c>
      <c r="B37" s="21"/>
      <c r="C37" s="21"/>
      <c r="D37" s="21"/>
      <c r="E37" s="22"/>
      <c r="F37" s="23"/>
      <c r="G37" s="22"/>
    </row>
    <row r="38" spans="1:9" x14ac:dyDescent="0.2">
      <c r="A38" s="21" t="s">
        <v>983</v>
      </c>
      <c r="B38" s="21" t="s">
        <v>984</v>
      </c>
      <c r="C38" s="21" t="s">
        <v>985</v>
      </c>
      <c r="D38" s="24">
        <v>1954.4390000000001</v>
      </c>
      <c r="E38" s="22">
        <v>202.59663269999999</v>
      </c>
      <c r="F38" s="23">
        <v>0.25339837403124998</v>
      </c>
      <c r="G38" s="22">
        <v>6.77</v>
      </c>
    </row>
    <row r="39" spans="1:9" ht="10.5" x14ac:dyDescent="0.25">
      <c r="A39" s="20" t="s">
        <v>29</v>
      </c>
      <c r="B39" s="20"/>
      <c r="C39" s="20"/>
      <c r="D39" s="20"/>
      <c r="E39" s="25">
        <f>SUM(E38:E38)</f>
        <v>202.59663269999999</v>
      </c>
      <c r="F39" s="26">
        <f>SUM(F38:F38)</f>
        <v>0.25339837403124998</v>
      </c>
      <c r="G39" s="25"/>
      <c r="H39" s="14"/>
      <c r="I39" s="14"/>
    </row>
    <row r="40" spans="1:9" x14ac:dyDescent="0.2">
      <c r="A40" s="21"/>
      <c r="B40" s="21"/>
      <c r="C40" s="21"/>
      <c r="D40" s="21"/>
      <c r="E40" s="22"/>
      <c r="F40" s="23"/>
      <c r="G40" s="22"/>
    </row>
    <row r="41" spans="1:9" ht="10.5" x14ac:dyDescent="0.25">
      <c r="A41" s="20" t="s">
        <v>33</v>
      </c>
      <c r="B41" s="20"/>
      <c r="C41" s="20"/>
      <c r="D41" s="20"/>
      <c r="E41" s="25">
        <f>E31+E35+E39</f>
        <v>72852.703298200009</v>
      </c>
      <c r="F41" s="26">
        <f>F31+F35+F39</f>
        <v>91.120747238090431</v>
      </c>
      <c r="G41" s="25"/>
      <c r="H41" s="14"/>
      <c r="I41" s="14"/>
    </row>
    <row r="42" spans="1:9" ht="10.5" x14ac:dyDescent="0.25">
      <c r="A42" s="20"/>
      <c r="B42" s="20"/>
      <c r="C42" s="20"/>
      <c r="D42" s="20"/>
      <c r="E42" s="25"/>
      <c r="F42" s="26"/>
      <c r="G42" s="25"/>
      <c r="H42" s="14"/>
      <c r="I42" s="14"/>
    </row>
    <row r="43" spans="1:9" ht="10.5" x14ac:dyDescent="0.25">
      <c r="A43" s="20" t="s">
        <v>35</v>
      </c>
      <c r="B43" s="20"/>
      <c r="C43" s="20"/>
      <c r="D43" s="20"/>
      <c r="E43" s="25">
        <f>E45-(E31+E35+E39)</f>
        <v>7099.1249147999915</v>
      </c>
      <c r="F43" s="26">
        <f>F45-(F31+F35+F39)</f>
        <v>8.8792527619095694</v>
      </c>
      <c r="G43" s="25"/>
      <c r="H43" s="14"/>
      <c r="I43" s="14"/>
    </row>
    <row r="44" spans="1:9" ht="10.5" x14ac:dyDescent="0.25">
      <c r="A44" s="20"/>
      <c r="B44" s="20"/>
      <c r="C44" s="20"/>
      <c r="D44" s="20"/>
      <c r="E44" s="25"/>
      <c r="F44" s="26"/>
      <c r="G44" s="25"/>
      <c r="H44" s="14"/>
      <c r="I44" s="14"/>
    </row>
    <row r="45" spans="1:9" ht="10.5" x14ac:dyDescent="0.25">
      <c r="A45" s="27" t="s">
        <v>34</v>
      </c>
      <c r="B45" s="27"/>
      <c r="C45" s="27"/>
      <c r="D45" s="27"/>
      <c r="E45" s="28">
        <v>79951.828213000001</v>
      </c>
      <c r="F45" s="29">
        <v>100</v>
      </c>
      <c r="G45" s="28"/>
      <c r="H45" s="14"/>
      <c r="I45" s="14"/>
    </row>
    <row r="47" spans="1:9" ht="10.5" x14ac:dyDescent="0.25">
      <c r="A47" s="14" t="s">
        <v>37</v>
      </c>
    </row>
    <row r="48" spans="1:9" ht="10.5" x14ac:dyDescent="0.25">
      <c r="A48" s="14" t="s">
        <v>987</v>
      </c>
    </row>
    <row r="49" spans="1:7" ht="10.5" x14ac:dyDescent="0.25">
      <c r="A49" s="14"/>
    </row>
    <row r="50" spans="1:7" ht="37.5" customHeight="1" x14ac:dyDescent="0.2">
      <c r="A50" s="85" t="s">
        <v>1115</v>
      </c>
      <c r="B50" s="85"/>
      <c r="C50" s="85"/>
      <c r="D50" s="85"/>
      <c r="E50" s="85"/>
      <c r="F50" s="85"/>
      <c r="G50" s="85"/>
    </row>
    <row r="52" spans="1:7" ht="10.5" x14ac:dyDescent="0.25">
      <c r="A52" s="14" t="s">
        <v>38</v>
      </c>
    </row>
    <row r="53" spans="1:7" ht="10.5" x14ac:dyDescent="0.25">
      <c r="A53" s="14" t="s">
        <v>39</v>
      </c>
    </row>
    <row r="54" spans="1:7" ht="10.5" x14ac:dyDescent="0.25">
      <c r="A54" s="14" t="s">
        <v>40</v>
      </c>
      <c r="B54" s="14"/>
      <c r="C54" s="30" t="s">
        <v>42</v>
      </c>
      <c r="D54" s="14" t="s">
        <v>41</v>
      </c>
    </row>
    <row r="55" spans="1:7" x14ac:dyDescent="0.2">
      <c r="A55" s="7" t="s">
        <v>43</v>
      </c>
      <c r="C55" s="31">
        <v>88.593699999999998</v>
      </c>
      <c r="D55" s="31">
        <v>91.949200000000005</v>
      </c>
    </row>
    <row r="56" spans="1:7" x14ac:dyDescent="0.2">
      <c r="A56" s="7" t="s">
        <v>90</v>
      </c>
      <c r="C56" s="31">
        <v>14.8436</v>
      </c>
      <c r="D56" s="31">
        <v>14.963200000000001</v>
      </c>
    </row>
    <row r="57" spans="1:7" x14ac:dyDescent="0.2">
      <c r="A57" s="7" t="s">
        <v>91</v>
      </c>
      <c r="C57" s="31">
        <v>12.0055</v>
      </c>
      <c r="D57" s="31">
        <v>11.994</v>
      </c>
    </row>
    <row r="58" spans="1:7" x14ac:dyDescent="0.2">
      <c r="A58" s="7" t="s">
        <v>1138</v>
      </c>
      <c r="C58" s="31">
        <v>12.870799999999999</v>
      </c>
      <c r="D58" s="31">
        <v>12.8416</v>
      </c>
    </row>
    <row r="59" spans="1:7" x14ac:dyDescent="0.2">
      <c r="A59" s="7" t="s">
        <v>1139</v>
      </c>
      <c r="C59" s="31">
        <v>17.139600000000002</v>
      </c>
      <c r="D59" s="31">
        <v>16.703700000000001</v>
      </c>
    </row>
    <row r="60" spans="1:7" x14ac:dyDescent="0.2">
      <c r="A60" s="7" t="s">
        <v>45</v>
      </c>
      <c r="C60" s="31">
        <v>95.228300000000004</v>
      </c>
      <c r="D60" s="31">
        <v>99.099000000000004</v>
      </c>
    </row>
    <row r="61" spans="1:7" x14ac:dyDescent="0.2">
      <c r="A61" s="7" t="s">
        <v>92</v>
      </c>
      <c r="C61" s="31">
        <v>16.598800000000001</v>
      </c>
      <c r="D61" s="31">
        <v>16.749099999999999</v>
      </c>
    </row>
    <row r="62" spans="1:7" x14ac:dyDescent="0.2">
      <c r="A62" s="7" t="s">
        <v>93</v>
      </c>
      <c r="C62" s="31">
        <v>13.562200000000001</v>
      </c>
      <c r="D62" s="31">
        <v>13.5855</v>
      </c>
    </row>
    <row r="63" spans="1:7" x14ac:dyDescent="0.2">
      <c r="A63" s="7" t="s">
        <v>1140</v>
      </c>
      <c r="C63" s="31">
        <v>14.884600000000001</v>
      </c>
      <c r="D63" s="31">
        <v>14.9412</v>
      </c>
    </row>
    <row r="64" spans="1:7" x14ac:dyDescent="0.2">
      <c r="A64" s="7" t="s">
        <v>1141</v>
      </c>
      <c r="C64" s="31">
        <v>19.246500000000001</v>
      </c>
      <c r="D64" s="31">
        <v>18.7349</v>
      </c>
    </row>
    <row r="66" spans="1:5" ht="10.5" x14ac:dyDescent="0.25">
      <c r="A66" s="14" t="s">
        <v>48</v>
      </c>
    </row>
    <row r="67" spans="1:5" ht="10.5" x14ac:dyDescent="0.25">
      <c r="A67" s="82" t="s">
        <v>55</v>
      </c>
      <c r="B67" s="83"/>
      <c r="C67" s="33" t="s">
        <v>56</v>
      </c>
    </row>
    <row r="68" spans="1:5" x14ac:dyDescent="0.2">
      <c r="A68" s="78" t="s">
        <v>90</v>
      </c>
      <c r="B68" s="79"/>
      <c r="C68" s="34">
        <v>0.435</v>
      </c>
    </row>
    <row r="69" spans="1:5" x14ac:dyDescent="0.2">
      <c r="A69" s="78" t="s">
        <v>91</v>
      </c>
      <c r="B69" s="79"/>
      <c r="C69" s="34">
        <v>0.45500000000000002</v>
      </c>
    </row>
    <row r="70" spans="1:5" x14ac:dyDescent="0.2">
      <c r="A70" s="78" t="s">
        <v>1138</v>
      </c>
      <c r="B70" s="79"/>
      <c r="C70" s="34">
        <v>0.5</v>
      </c>
    </row>
    <row r="71" spans="1:5" x14ac:dyDescent="0.2">
      <c r="A71" s="78" t="s">
        <v>1139</v>
      </c>
      <c r="B71" s="79"/>
      <c r="C71" s="34">
        <v>1.05</v>
      </c>
    </row>
    <row r="72" spans="1:5" x14ac:dyDescent="0.2">
      <c r="A72" s="78" t="s">
        <v>92</v>
      </c>
      <c r="B72" s="79"/>
      <c r="C72" s="34">
        <v>0.51500000000000001</v>
      </c>
    </row>
    <row r="73" spans="1:5" x14ac:dyDescent="0.2">
      <c r="A73" s="78" t="s">
        <v>93</v>
      </c>
      <c r="B73" s="79"/>
      <c r="C73" s="34">
        <v>0.51500000000000001</v>
      </c>
    </row>
    <row r="74" spans="1:5" x14ac:dyDescent="0.2">
      <c r="A74" s="78" t="s">
        <v>1140</v>
      </c>
      <c r="B74" s="79"/>
      <c r="C74" s="34">
        <v>0.53</v>
      </c>
    </row>
    <row r="75" spans="1:5" x14ac:dyDescent="0.2">
      <c r="A75" s="78" t="s">
        <v>1141</v>
      </c>
      <c r="B75" s="79"/>
      <c r="C75" s="34">
        <v>1.25</v>
      </c>
    </row>
    <row r="76" spans="1:5" x14ac:dyDescent="0.2">
      <c r="A76" s="7" t="s">
        <v>57</v>
      </c>
    </row>
    <row r="77" spans="1:5" x14ac:dyDescent="0.2">
      <c r="A77" s="7" t="s">
        <v>47</v>
      </c>
    </row>
    <row r="79" spans="1:5" ht="10.5" x14ac:dyDescent="0.25">
      <c r="A79" s="14" t="s">
        <v>1003</v>
      </c>
      <c r="D79" s="32">
        <v>3.11274187616484</v>
      </c>
      <c r="E79" s="10" t="s">
        <v>50</v>
      </c>
    </row>
    <row r="81" spans="1:4" ht="10.5" x14ac:dyDescent="0.25">
      <c r="A81" s="84" t="s">
        <v>51</v>
      </c>
      <c r="B81" s="84"/>
      <c r="C81" s="84"/>
      <c r="D81" s="30" t="s">
        <v>49</v>
      </c>
    </row>
    <row r="83" spans="1:4" ht="10.5" x14ac:dyDescent="0.25">
      <c r="A83" s="14" t="s">
        <v>1142</v>
      </c>
    </row>
    <row r="84" spans="1:4" ht="14.5" x14ac:dyDescent="0.35">
      <c r="A84" s="65" t="s">
        <v>1143</v>
      </c>
    </row>
    <row r="86" spans="1:4" ht="10.5" x14ac:dyDescent="0.25">
      <c r="A86" s="14" t="s">
        <v>1144</v>
      </c>
    </row>
    <row r="87" spans="1:4" ht="10.5" x14ac:dyDescent="0.25">
      <c r="A87" s="61"/>
    </row>
    <row r="88" spans="1:4" ht="10.5" x14ac:dyDescent="0.25">
      <c r="A88" s="61" t="s">
        <v>868</v>
      </c>
    </row>
    <row r="89" spans="1:4" x14ac:dyDescent="0.2">
      <c r="A89" s="62"/>
    </row>
    <row r="90" spans="1:4" x14ac:dyDescent="0.2">
      <c r="A90" s="63"/>
    </row>
    <row r="91" spans="1:4" x14ac:dyDescent="0.2">
      <c r="A91" s="63"/>
    </row>
    <row r="92" spans="1:4" x14ac:dyDescent="0.2">
      <c r="A92" s="63"/>
    </row>
    <row r="93" spans="1:4" x14ac:dyDescent="0.2">
      <c r="A93" s="63"/>
    </row>
    <row r="94" spans="1:4" x14ac:dyDescent="0.2">
      <c r="A94" s="63"/>
    </row>
    <row r="95" spans="1:4" x14ac:dyDescent="0.2">
      <c r="A95" s="63"/>
    </row>
    <row r="96" spans="1:4" x14ac:dyDescent="0.2">
      <c r="A96" s="63"/>
    </row>
    <row r="97" spans="1:1" x14ac:dyDescent="0.2">
      <c r="A97" s="63"/>
    </row>
    <row r="98" spans="1:1" x14ac:dyDescent="0.2">
      <c r="A98" s="63"/>
    </row>
    <row r="99" spans="1:1" x14ac:dyDescent="0.2">
      <c r="A99" s="63"/>
    </row>
    <row r="100" spans="1:1" x14ac:dyDescent="0.2">
      <c r="A100" s="63"/>
    </row>
    <row r="101" spans="1:1" x14ac:dyDescent="0.2">
      <c r="A101" s="63"/>
    </row>
    <row r="102" spans="1:1" ht="10.5" x14ac:dyDescent="0.25">
      <c r="A102" s="61" t="s">
        <v>1145</v>
      </c>
    </row>
    <row r="103" spans="1:1" x14ac:dyDescent="0.2">
      <c r="A103" s="63"/>
    </row>
    <row r="104" spans="1:1" ht="10.5" x14ac:dyDescent="0.25">
      <c r="A104" s="61" t="s">
        <v>869</v>
      </c>
    </row>
    <row r="105" spans="1:1" x14ac:dyDescent="0.2">
      <c r="A105" s="63"/>
    </row>
    <row r="106" spans="1:1" x14ac:dyDescent="0.2">
      <c r="A106" s="63"/>
    </row>
    <row r="107" spans="1:1" x14ac:dyDescent="0.2">
      <c r="A107" s="63"/>
    </row>
    <row r="108" spans="1:1" x14ac:dyDescent="0.2">
      <c r="A108" s="63"/>
    </row>
    <row r="109" spans="1:1" x14ac:dyDescent="0.2">
      <c r="A109" s="63"/>
    </row>
    <row r="110" spans="1:1" x14ac:dyDescent="0.2">
      <c r="A110" s="63"/>
    </row>
    <row r="111" spans="1:1" x14ac:dyDescent="0.2">
      <c r="A111" s="63"/>
    </row>
    <row r="112" spans="1:1" x14ac:dyDescent="0.2">
      <c r="A112" s="63"/>
    </row>
    <row r="113" spans="1:1" x14ac:dyDescent="0.2">
      <c r="A113" s="63"/>
    </row>
    <row r="114" spans="1:1" x14ac:dyDescent="0.2">
      <c r="A114" s="63"/>
    </row>
    <row r="115" spans="1:1" x14ac:dyDescent="0.2">
      <c r="A115" s="63"/>
    </row>
    <row r="116" spans="1:1" x14ac:dyDescent="0.2">
      <c r="A116" s="63"/>
    </row>
    <row r="117" spans="1:1" x14ac:dyDescent="0.2">
      <c r="A117" s="63"/>
    </row>
    <row r="118" spans="1:1" x14ac:dyDescent="0.2">
      <c r="A118" s="63"/>
    </row>
    <row r="119" spans="1:1" x14ac:dyDescent="0.2">
      <c r="A119" s="7" t="s">
        <v>867</v>
      </c>
    </row>
    <row r="120" spans="1:1" x14ac:dyDescent="0.2">
      <c r="A120" s="62"/>
    </row>
    <row r="121" spans="1:1" x14ac:dyDescent="0.2">
      <c r="A121" s="62"/>
    </row>
  </sheetData>
  <mergeCells count="12">
    <mergeCell ref="A81:C81"/>
    <mergeCell ref="A1:G1"/>
    <mergeCell ref="A50:G50"/>
    <mergeCell ref="A67:B67"/>
    <mergeCell ref="A68:B68"/>
    <mergeCell ref="A69:B69"/>
    <mergeCell ref="A70:B70"/>
    <mergeCell ref="A71:B71"/>
    <mergeCell ref="A72:B72"/>
    <mergeCell ref="A73:B73"/>
    <mergeCell ref="A74:B74"/>
    <mergeCell ref="A75:B75"/>
  </mergeCells>
  <conditionalFormatting sqref="F2:F3 F5:F49 F51:F223">
    <cfRule type="cellIs" dxfId="82" priority="1" stopIfTrue="1" operator="between">
      <formula>0.009</formula>
      <formula>-0.009</formula>
    </cfRule>
  </conditionalFormatting>
  <hyperlinks>
    <hyperlink ref="A84"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07"/>
  <sheetViews>
    <sheetView workbookViewId="0">
      <selection sqref="A1:G1"/>
    </sheetView>
  </sheetViews>
  <sheetFormatPr defaultColWidth="9.08984375" defaultRowHeight="10" x14ac:dyDescent="0.2"/>
  <cols>
    <col min="1" max="1" width="38.6328125" style="7" bestFit="1" customWidth="1"/>
    <col min="2" max="2" width="53.90625" style="7" bestFit="1" customWidth="1"/>
    <col min="3" max="3" width="24.6328125" style="7" bestFit="1" customWidth="1"/>
    <col min="4" max="4" width="15.54296875" style="7" bestFit="1" customWidth="1"/>
    <col min="5" max="5" width="31.90625" style="10" customWidth="1"/>
    <col min="6" max="6" width="13.54296875" style="11" bestFit="1" customWidth="1"/>
    <col min="7" max="7" width="4.54296875" style="10" bestFit="1" customWidth="1"/>
    <col min="8" max="16384" width="9.08984375" style="7"/>
  </cols>
  <sheetData>
    <row r="1" spans="1:8" s="1" customFormat="1" ht="14" x14ac:dyDescent="0.25">
      <c r="A1" s="80" t="s">
        <v>1146</v>
      </c>
      <c r="B1" s="81"/>
      <c r="C1" s="81"/>
      <c r="D1" s="81"/>
      <c r="E1" s="81"/>
      <c r="F1" s="81"/>
      <c r="G1" s="81"/>
    </row>
    <row r="2" spans="1:8" s="1" customFormat="1" ht="11.5" x14ac:dyDescent="0.25">
      <c r="E2" s="5"/>
      <c r="F2" s="9"/>
      <c r="G2" s="10"/>
    </row>
    <row r="3" spans="1:8" s="1" customFormat="1" ht="11.5" x14ac:dyDescent="0.25">
      <c r="A3" s="8" t="s">
        <v>7</v>
      </c>
      <c r="B3" s="2"/>
      <c r="C3" s="3"/>
      <c r="D3" s="3"/>
      <c r="E3" s="4"/>
      <c r="F3" s="9"/>
      <c r="G3" s="10"/>
    </row>
    <row r="4" spans="1:8" s="1" customFormat="1" ht="29.25" customHeight="1" x14ac:dyDescent="0.25">
      <c r="A4" s="6" t="s">
        <v>2</v>
      </c>
      <c r="B4" s="6" t="s">
        <v>0</v>
      </c>
      <c r="C4" s="13" t="s">
        <v>36</v>
      </c>
      <c r="D4" s="13" t="s">
        <v>1</v>
      </c>
      <c r="E4" s="52" t="s">
        <v>6</v>
      </c>
      <c r="F4" s="12" t="s">
        <v>3</v>
      </c>
      <c r="G4" s="12" t="s">
        <v>5</v>
      </c>
      <c r="H4" s="12" t="s">
        <v>1147</v>
      </c>
    </row>
    <row r="5" spans="1:8" ht="10.5" x14ac:dyDescent="0.25">
      <c r="A5" s="16" t="s">
        <v>24</v>
      </c>
      <c r="B5" s="17"/>
      <c r="C5" s="17"/>
      <c r="D5" s="17"/>
      <c r="E5" s="18"/>
      <c r="F5" s="19"/>
      <c r="G5" s="18"/>
      <c r="H5" s="18"/>
    </row>
    <row r="6" spans="1:8" ht="10.5" x14ac:dyDescent="0.25">
      <c r="A6" s="20" t="s">
        <v>25</v>
      </c>
      <c r="B6" s="21"/>
      <c r="C6" s="21"/>
      <c r="D6" s="21"/>
      <c r="E6" s="22"/>
      <c r="F6" s="23"/>
      <c r="G6" s="22"/>
      <c r="H6" s="22"/>
    </row>
    <row r="7" spans="1:8" x14ac:dyDescent="0.2">
      <c r="A7" s="21" t="s">
        <v>1118</v>
      </c>
      <c r="B7" s="21" t="s">
        <v>1119</v>
      </c>
      <c r="C7" s="21" t="s">
        <v>26</v>
      </c>
      <c r="D7" s="24">
        <v>5000</v>
      </c>
      <c r="E7" s="22">
        <v>5054.5491095999996</v>
      </c>
      <c r="F7" s="23">
        <v>8.5095413919697798</v>
      </c>
      <c r="G7" s="22">
        <v>7.53</v>
      </c>
      <c r="H7" s="22"/>
    </row>
    <row r="8" spans="1:8" x14ac:dyDescent="0.2">
      <c r="A8" s="21" t="s">
        <v>64</v>
      </c>
      <c r="B8" s="21" t="s">
        <v>63</v>
      </c>
      <c r="C8" s="21" t="s">
        <v>65</v>
      </c>
      <c r="D8" s="24">
        <v>3000</v>
      </c>
      <c r="E8" s="22">
        <v>3161.0823114999998</v>
      </c>
      <c r="F8" s="23">
        <v>5.32181213197501</v>
      </c>
      <c r="G8" s="22">
        <v>8.08</v>
      </c>
      <c r="H8" s="22"/>
    </row>
    <row r="9" spans="1:8" x14ac:dyDescent="0.2">
      <c r="A9" s="21" t="s">
        <v>1148</v>
      </c>
      <c r="B9" s="21" t="s">
        <v>1149</v>
      </c>
      <c r="C9" s="21" t="s">
        <v>26</v>
      </c>
      <c r="D9" s="24">
        <v>250</v>
      </c>
      <c r="E9" s="22">
        <v>2691.4223769999999</v>
      </c>
      <c r="F9" s="23">
        <v>4.5311203084082097</v>
      </c>
      <c r="G9" s="22">
        <v>7.4901</v>
      </c>
      <c r="H9" s="22"/>
    </row>
    <row r="10" spans="1:8" x14ac:dyDescent="0.2">
      <c r="A10" s="21" t="s">
        <v>1150</v>
      </c>
      <c r="B10" s="21" t="s">
        <v>1151</v>
      </c>
      <c r="C10" s="21" t="s">
        <v>27</v>
      </c>
      <c r="D10" s="24">
        <v>2500</v>
      </c>
      <c r="E10" s="22">
        <v>2645.7022677999998</v>
      </c>
      <c r="F10" s="23">
        <v>4.4541486234474599</v>
      </c>
      <c r="G10" s="22">
        <v>7.6</v>
      </c>
      <c r="H10" s="22"/>
    </row>
    <row r="11" spans="1:8" x14ac:dyDescent="0.2">
      <c r="A11" s="21" t="s">
        <v>61</v>
      </c>
      <c r="B11" s="21" t="s">
        <v>60</v>
      </c>
      <c r="C11" s="21" t="s">
        <v>62</v>
      </c>
      <c r="D11" s="24">
        <v>2500</v>
      </c>
      <c r="E11" s="22">
        <v>2607.7163661</v>
      </c>
      <c r="F11" s="23">
        <v>4.3901977950316198</v>
      </c>
      <c r="G11" s="22">
        <v>7.79</v>
      </c>
      <c r="H11" s="22"/>
    </row>
    <row r="12" spans="1:8" x14ac:dyDescent="0.2">
      <c r="A12" s="21" t="s">
        <v>1152</v>
      </c>
      <c r="B12" s="21" t="s">
        <v>1153</v>
      </c>
      <c r="C12" s="21" t="s">
        <v>26</v>
      </c>
      <c r="D12" s="24">
        <v>250</v>
      </c>
      <c r="E12" s="22">
        <v>2599.5916803</v>
      </c>
      <c r="F12" s="23">
        <v>4.3765195522026996</v>
      </c>
      <c r="G12" s="22">
        <v>6.6285999999999996</v>
      </c>
      <c r="H12" s="66">
        <v>8.1882000000000001</v>
      </c>
    </row>
    <row r="13" spans="1:8" x14ac:dyDescent="0.2">
      <c r="A13" s="21" t="s">
        <v>1124</v>
      </c>
      <c r="B13" s="21" t="s">
        <v>1125</v>
      </c>
      <c r="C13" s="21" t="s">
        <v>62</v>
      </c>
      <c r="D13" s="24">
        <v>2500</v>
      </c>
      <c r="E13" s="22">
        <v>2598.5476712</v>
      </c>
      <c r="F13" s="23">
        <v>4.3747619199278098</v>
      </c>
      <c r="G13" s="22">
        <v>7.62</v>
      </c>
      <c r="H13" s="22"/>
    </row>
    <row r="14" spans="1:8" x14ac:dyDescent="0.2">
      <c r="A14" s="21" t="s">
        <v>1126</v>
      </c>
      <c r="B14" s="21" t="s">
        <v>1127</v>
      </c>
      <c r="C14" s="21" t="s">
        <v>26</v>
      </c>
      <c r="D14" s="24">
        <v>2500</v>
      </c>
      <c r="E14" s="22">
        <v>2598.1222945</v>
      </c>
      <c r="F14" s="23">
        <v>4.3740457807515201</v>
      </c>
      <c r="G14" s="22">
        <v>7.5919999999999996</v>
      </c>
      <c r="H14" s="66"/>
    </row>
    <row r="15" spans="1:8" x14ac:dyDescent="0.2">
      <c r="A15" s="21" t="s">
        <v>1154</v>
      </c>
      <c r="B15" s="21" t="s">
        <v>1155</v>
      </c>
      <c r="C15" s="21" t="s">
        <v>26</v>
      </c>
      <c r="D15" s="24">
        <v>25</v>
      </c>
      <c r="E15" s="22">
        <v>2578.1634589</v>
      </c>
      <c r="F15" s="23">
        <v>4.3404442598263202</v>
      </c>
      <c r="G15" s="22">
        <v>7.9087500000000004</v>
      </c>
      <c r="H15" s="22"/>
    </row>
    <row r="16" spans="1:8" x14ac:dyDescent="0.2">
      <c r="A16" s="21" t="s">
        <v>1156</v>
      </c>
      <c r="B16" s="21" t="s">
        <v>1157</v>
      </c>
      <c r="C16" s="21" t="s">
        <v>28</v>
      </c>
      <c r="D16" s="24">
        <v>2500</v>
      </c>
      <c r="E16" s="22">
        <v>2564.8873973</v>
      </c>
      <c r="F16" s="23">
        <v>4.3180934638882604</v>
      </c>
      <c r="G16" s="22">
        <v>7.63</v>
      </c>
      <c r="H16" s="22"/>
    </row>
    <row r="17" spans="1:9" x14ac:dyDescent="0.2">
      <c r="A17" s="21" t="s">
        <v>95</v>
      </c>
      <c r="B17" s="21" t="s">
        <v>94</v>
      </c>
      <c r="C17" s="21" t="s">
        <v>27</v>
      </c>
      <c r="D17" s="24">
        <v>2500</v>
      </c>
      <c r="E17" s="22">
        <v>2550.7828424999998</v>
      </c>
      <c r="F17" s="23">
        <v>4.2943478655602201</v>
      </c>
      <c r="G17" s="22">
        <v>7.5949999999999998</v>
      </c>
      <c r="H17" s="22"/>
    </row>
    <row r="18" spans="1:9" x14ac:dyDescent="0.2">
      <c r="A18" s="21" t="s">
        <v>1158</v>
      </c>
      <c r="B18" s="21" t="s">
        <v>1159</v>
      </c>
      <c r="C18" s="21" t="s">
        <v>26</v>
      </c>
      <c r="D18" s="24">
        <v>250</v>
      </c>
      <c r="E18" s="22">
        <v>2537.5433333000001</v>
      </c>
      <c r="F18" s="23">
        <v>4.2720586070914903</v>
      </c>
      <c r="G18" s="22">
        <v>7.71</v>
      </c>
      <c r="H18" s="22"/>
    </row>
    <row r="19" spans="1:9" x14ac:dyDescent="0.2">
      <c r="A19" s="21" t="s">
        <v>1160</v>
      </c>
      <c r="B19" s="21" t="s">
        <v>1161</v>
      </c>
      <c r="C19" s="21" t="s">
        <v>26</v>
      </c>
      <c r="D19" s="24">
        <v>250</v>
      </c>
      <c r="E19" s="22">
        <v>2516.8289384</v>
      </c>
      <c r="F19" s="23">
        <v>4.2371850709977696</v>
      </c>
      <c r="G19" s="22">
        <v>7.8700999999999999</v>
      </c>
      <c r="H19" s="22"/>
    </row>
    <row r="20" spans="1:9" x14ac:dyDescent="0.2">
      <c r="A20" s="21" t="s">
        <v>85</v>
      </c>
      <c r="B20" s="21" t="s">
        <v>84</v>
      </c>
      <c r="C20" s="21" t="s">
        <v>26</v>
      </c>
      <c r="D20" s="24">
        <v>2500</v>
      </c>
      <c r="E20" s="22">
        <v>2511.2545205000001</v>
      </c>
      <c r="F20" s="23">
        <v>4.2278003091075096</v>
      </c>
      <c r="G20" s="22">
        <v>7.68</v>
      </c>
      <c r="H20" s="22"/>
    </row>
    <row r="21" spans="1:9" x14ac:dyDescent="0.2">
      <c r="A21" s="21" t="s">
        <v>73</v>
      </c>
      <c r="B21" s="21" t="s">
        <v>72</v>
      </c>
      <c r="C21" s="21" t="s">
        <v>28</v>
      </c>
      <c r="D21" s="24">
        <v>2000</v>
      </c>
      <c r="E21" s="22">
        <v>2045.0746849</v>
      </c>
      <c r="F21" s="23">
        <v>3.44296737522515</v>
      </c>
      <c r="G21" s="22">
        <v>7.48</v>
      </c>
      <c r="H21" s="22"/>
    </row>
    <row r="22" spans="1:9" x14ac:dyDescent="0.2">
      <c r="A22" s="21" t="s">
        <v>97</v>
      </c>
      <c r="B22" s="21" t="s">
        <v>96</v>
      </c>
      <c r="C22" s="21" t="s">
        <v>27</v>
      </c>
      <c r="D22" s="24">
        <v>1500</v>
      </c>
      <c r="E22" s="22">
        <v>1603.6528278999999</v>
      </c>
      <c r="F22" s="23">
        <v>2.6998155169659399</v>
      </c>
      <c r="G22" s="22">
        <v>7.6875</v>
      </c>
      <c r="H22" s="22"/>
    </row>
    <row r="23" spans="1:9" x14ac:dyDescent="0.2">
      <c r="A23" s="21" t="s">
        <v>1162</v>
      </c>
      <c r="B23" s="21" t="s">
        <v>1163</v>
      </c>
      <c r="C23" s="21" t="s">
        <v>27</v>
      </c>
      <c r="D23" s="24">
        <v>100</v>
      </c>
      <c r="E23" s="22">
        <v>1045.9741644000001</v>
      </c>
      <c r="F23" s="23">
        <v>1.76094054165737</v>
      </c>
      <c r="G23" s="22">
        <v>7.5324999999999998</v>
      </c>
      <c r="H23" s="22"/>
    </row>
    <row r="24" spans="1:9" x14ac:dyDescent="0.2">
      <c r="A24" s="21" t="s">
        <v>77</v>
      </c>
      <c r="B24" s="21" t="s">
        <v>76</v>
      </c>
      <c r="C24" s="21" t="s">
        <v>26</v>
      </c>
      <c r="D24" s="24">
        <v>1000</v>
      </c>
      <c r="E24" s="22">
        <v>1035.2549315000001</v>
      </c>
      <c r="F24" s="23">
        <v>1.74289427203473</v>
      </c>
      <c r="G24" s="22">
        <v>7.5949999999999998</v>
      </c>
      <c r="H24" s="22"/>
    </row>
    <row r="25" spans="1:9" x14ac:dyDescent="0.2">
      <c r="A25" s="21" t="s">
        <v>1164</v>
      </c>
      <c r="B25" s="21" t="s">
        <v>1165</v>
      </c>
      <c r="C25" s="21" t="s">
        <v>28</v>
      </c>
      <c r="D25" s="24">
        <v>1000</v>
      </c>
      <c r="E25" s="22">
        <v>1026.6338903999999</v>
      </c>
      <c r="F25" s="23">
        <v>1.7283803946360601</v>
      </c>
      <c r="G25" s="22">
        <v>7.48</v>
      </c>
      <c r="H25" s="22"/>
    </row>
    <row r="26" spans="1:9" x14ac:dyDescent="0.2">
      <c r="A26" s="21" t="s">
        <v>1130</v>
      </c>
      <c r="B26" s="21" t="s">
        <v>1131</v>
      </c>
      <c r="C26" s="21" t="s">
        <v>26</v>
      </c>
      <c r="D26" s="24">
        <v>50</v>
      </c>
      <c r="E26" s="22">
        <v>519.58587980000004</v>
      </c>
      <c r="F26" s="23">
        <v>0.87474420664814401</v>
      </c>
      <c r="G26" s="22">
        <v>7.665</v>
      </c>
      <c r="H26" s="22"/>
    </row>
    <row r="27" spans="1:9" x14ac:dyDescent="0.2">
      <c r="A27" s="21" t="s">
        <v>1166</v>
      </c>
      <c r="B27" s="21" t="s">
        <v>1167</v>
      </c>
      <c r="C27" s="21" t="s">
        <v>26</v>
      </c>
      <c r="D27" s="24">
        <v>5</v>
      </c>
      <c r="E27" s="22">
        <v>515.19082879999996</v>
      </c>
      <c r="F27" s="23">
        <v>0.86734495745828399</v>
      </c>
      <c r="G27" s="22">
        <v>7.8850499999999997</v>
      </c>
      <c r="H27" s="22"/>
    </row>
    <row r="28" spans="1:9" x14ac:dyDescent="0.2">
      <c r="A28" s="21" t="s">
        <v>1136</v>
      </c>
      <c r="B28" s="21" t="s">
        <v>1137</v>
      </c>
      <c r="C28" s="21" t="s">
        <v>26</v>
      </c>
      <c r="D28" s="24">
        <v>44</v>
      </c>
      <c r="E28" s="22">
        <v>458.17134900000002</v>
      </c>
      <c r="F28" s="23">
        <v>0.77135031718757496</v>
      </c>
      <c r="G28" s="22">
        <v>7.4753999999999996</v>
      </c>
      <c r="H28" s="22"/>
    </row>
    <row r="29" spans="1:9" ht="10.5" x14ac:dyDescent="0.25">
      <c r="A29" s="20" t="s">
        <v>29</v>
      </c>
      <c r="B29" s="20"/>
      <c r="C29" s="20"/>
      <c r="D29" s="20"/>
      <c r="E29" s="25">
        <f>SUM(E6:E28)</f>
        <v>47465.733125599989</v>
      </c>
      <c r="F29" s="26">
        <f>SUM(F6:F28)</f>
        <v>79.910514661998945</v>
      </c>
      <c r="G29" s="25"/>
      <c r="H29" s="22"/>
      <c r="I29" s="14"/>
    </row>
    <row r="30" spans="1:9" x14ac:dyDescent="0.2">
      <c r="A30" s="21"/>
      <c r="B30" s="21"/>
      <c r="C30" s="21"/>
      <c r="D30" s="21"/>
      <c r="E30" s="22"/>
      <c r="F30" s="23"/>
      <c r="G30" s="22"/>
      <c r="H30" s="22"/>
    </row>
    <row r="31" spans="1:9" ht="10.5" x14ac:dyDescent="0.25">
      <c r="A31" s="20" t="s">
        <v>31</v>
      </c>
      <c r="B31" s="21"/>
      <c r="C31" s="21"/>
      <c r="D31" s="21"/>
      <c r="E31" s="22"/>
      <c r="F31" s="23"/>
      <c r="G31" s="22"/>
      <c r="H31" s="22"/>
    </row>
    <row r="32" spans="1:9" x14ac:dyDescent="0.2">
      <c r="A32" s="21" t="s">
        <v>1113</v>
      </c>
      <c r="B32" s="21" t="s">
        <v>1114</v>
      </c>
      <c r="C32" s="21" t="s">
        <v>32</v>
      </c>
      <c r="D32" s="24">
        <v>3500000</v>
      </c>
      <c r="E32" s="22">
        <v>3631.9908332999998</v>
      </c>
      <c r="F32" s="23">
        <v>6.1146060036336296</v>
      </c>
      <c r="G32" s="22">
        <v>7.7092705584563497</v>
      </c>
      <c r="H32" s="22"/>
    </row>
    <row r="33" spans="1:9" ht="10.5" x14ac:dyDescent="0.25">
      <c r="A33" s="21" t="s">
        <v>59</v>
      </c>
      <c r="B33" s="21" t="s">
        <v>58</v>
      </c>
      <c r="C33" s="21" t="s">
        <v>32</v>
      </c>
      <c r="D33" s="24">
        <v>3000000</v>
      </c>
      <c r="E33" s="22">
        <v>3133.1116667000001</v>
      </c>
      <c r="F33" s="23">
        <v>5.2747224006211999</v>
      </c>
      <c r="G33" s="22">
        <v>6.9808776770124998</v>
      </c>
      <c r="H33" s="25"/>
    </row>
    <row r="34" spans="1:9" ht="10.5" x14ac:dyDescent="0.25">
      <c r="A34" s="20" t="s">
        <v>29</v>
      </c>
      <c r="B34" s="20"/>
      <c r="C34" s="20"/>
      <c r="D34" s="20"/>
      <c r="E34" s="25">
        <f>SUM(E32:E33)</f>
        <v>6765.1025</v>
      </c>
      <c r="F34" s="26">
        <f>SUM(F32:F33)</f>
        <v>11.38932840425483</v>
      </c>
      <c r="G34" s="25"/>
      <c r="H34" s="22"/>
      <c r="I34" s="14"/>
    </row>
    <row r="35" spans="1:9" x14ac:dyDescent="0.2">
      <c r="A35" s="21"/>
      <c r="B35" s="21"/>
      <c r="C35" s="21"/>
      <c r="D35" s="21"/>
      <c r="E35" s="22"/>
      <c r="F35" s="23"/>
      <c r="G35" s="22"/>
      <c r="H35" s="22"/>
    </row>
    <row r="36" spans="1:9" ht="10.5" x14ac:dyDescent="0.25">
      <c r="A36" s="20" t="s">
        <v>982</v>
      </c>
      <c r="B36" s="21"/>
      <c r="C36" s="21"/>
      <c r="D36" s="21"/>
      <c r="E36" s="22"/>
      <c r="F36" s="23"/>
      <c r="G36" s="22"/>
      <c r="H36" s="22"/>
    </row>
    <row r="37" spans="1:9" ht="10.5" x14ac:dyDescent="0.25">
      <c r="A37" s="21" t="s">
        <v>983</v>
      </c>
      <c r="B37" s="21" t="s">
        <v>984</v>
      </c>
      <c r="C37" s="21" t="s">
        <v>985</v>
      </c>
      <c r="D37" s="24">
        <v>1762.3119999999999</v>
      </c>
      <c r="E37" s="22">
        <v>182.68079839999999</v>
      </c>
      <c r="F37" s="23">
        <v>0.30755064038262098</v>
      </c>
      <c r="G37" s="22">
        <v>6.77</v>
      </c>
      <c r="H37" s="25"/>
    </row>
    <row r="38" spans="1:9" ht="10.5" x14ac:dyDescent="0.25">
      <c r="A38" s="20" t="s">
        <v>29</v>
      </c>
      <c r="B38" s="20"/>
      <c r="C38" s="20"/>
      <c r="D38" s="20"/>
      <c r="E38" s="25">
        <f>SUM(E37:E37)</f>
        <v>182.68079839999999</v>
      </c>
      <c r="F38" s="26">
        <f>SUM(F37:F37)</f>
        <v>0.30755064038262098</v>
      </c>
      <c r="G38" s="25"/>
      <c r="H38" s="22"/>
      <c r="I38" s="14"/>
    </row>
    <row r="39" spans="1:9" x14ac:dyDescent="0.2">
      <c r="A39" s="21"/>
      <c r="B39" s="21"/>
      <c r="C39" s="21"/>
      <c r="D39" s="21"/>
      <c r="E39" s="22"/>
      <c r="F39" s="23"/>
      <c r="G39" s="22"/>
      <c r="H39" s="22"/>
    </row>
    <row r="40" spans="1:9" ht="10.5" x14ac:dyDescent="0.25">
      <c r="A40" s="20" t="s">
        <v>33</v>
      </c>
      <c r="B40" s="20"/>
      <c r="C40" s="20"/>
      <c r="D40" s="20"/>
      <c r="E40" s="25">
        <f>E29+E34+E38</f>
        <v>54413.516423999987</v>
      </c>
      <c r="F40" s="26">
        <f>F29+F34+F38</f>
        <v>91.607393706636387</v>
      </c>
      <c r="G40" s="25"/>
      <c r="H40" s="22"/>
      <c r="I40" s="14"/>
    </row>
    <row r="41" spans="1:9" ht="10.5" x14ac:dyDescent="0.25">
      <c r="A41" s="20"/>
      <c r="B41" s="20"/>
      <c r="C41" s="20"/>
      <c r="D41" s="20"/>
      <c r="E41" s="25"/>
      <c r="F41" s="26"/>
      <c r="G41" s="25"/>
      <c r="H41" s="25"/>
      <c r="I41" s="14"/>
    </row>
    <row r="42" spans="1:9" ht="10.5" x14ac:dyDescent="0.25">
      <c r="A42" s="20" t="s">
        <v>35</v>
      </c>
      <c r="B42" s="20"/>
      <c r="C42" s="20"/>
      <c r="D42" s="20"/>
      <c r="E42" s="25">
        <f>E44-(E29+E34+E38)</f>
        <v>4985.0912891000116</v>
      </c>
      <c r="F42" s="26">
        <f>F44-(F29+F34+F38)</f>
        <v>8.3926062933636132</v>
      </c>
      <c r="G42" s="25"/>
      <c r="H42" s="22"/>
      <c r="I42" s="14"/>
    </row>
    <row r="43" spans="1:9" ht="10.5" x14ac:dyDescent="0.25">
      <c r="A43" s="20"/>
      <c r="B43" s="20"/>
      <c r="C43" s="20"/>
      <c r="D43" s="20"/>
      <c r="E43" s="25"/>
      <c r="F43" s="26"/>
      <c r="G43" s="25"/>
      <c r="H43" s="25"/>
      <c r="I43" s="14"/>
    </row>
    <row r="44" spans="1:9" ht="10.5" x14ac:dyDescent="0.25">
      <c r="A44" s="27" t="s">
        <v>34</v>
      </c>
      <c r="B44" s="27"/>
      <c r="C44" s="27"/>
      <c r="D44" s="27"/>
      <c r="E44" s="28">
        <v>59398.607713099998</v>
      </c>
      <c r="F44" s="29">
        <v>100</v>
      </c>
      <c r="G44" s="28"/>
      <c r="H44" s="28"/>
      <c r="I44" s="14"/>
    </row>
    <row r="46" spans="1:9" ht="10.5" x14ac:dyDescent="0.25">
      <c r="A46" s="14" t="s">
        <v>37</v>
      </c>
    </row>
    <row r="47" spans="1:9" ht="10.5" x14ac:dyDescent="0.25">
      <c r="A47" s="14" t="s">
        <v>987</v>
      </c>
    </row>
    <row r="48" spans="1:9" ht="10.5" x14ac:dyDescent="0.25">
      <c r="A48" s="14"/>
    </row>
    <row r="49" spans="1:7" ht="37.5" customHeight="1" x14ac:dyDescent="0.2">
      <c r="A49" s="85" t="s">
        <v>1115</v>
      </c>
      <c r="B49" s="85"/>
      <c r="C49" s="85"/>
      <c r="D49" s="85"/>
      <c r="E49" s="85"/>
      <c r="F49" s="85"/>
      <c r="G49" s="85"/>
    </row>
    <row r="51" spans="1:7" ht="10.5" x14ac:dyDescent="0.25">
      <c r="A51" s="14" t="s">
        <v>38</v>
      </c>
    </row>
    <row r="52" spans="1:7" ht="10.5" x14ac:dyDescent="0.25">
      <c r="A52" s="14" t="s">
        <v>39</v>
      </c>
    </row>
    <row r="53" spans="1:7" ht="10.5" x14ac:dyDescent="0.25">
      <c r="A53" s="14" t="s">
        <v>40</v>
      </c>
      <c r="B53" s="14"/>
      <c r="C53" s="30" t="s">
        <v>42</v>
      </c>
      <c r="D53" s="14" t="s">
        <v>41</v>
      </c>
    </row>
    <row r="54" spans="1:7" x14ac:dyDescent="0.2">
      <c r="A54" s="7" t="s">
        <v>43</v>
      </c>
      <c r="C54" s="31">
        <v>20.2196</v>
      </c>
      <c r="D54" s="31">
        <v>20.986999999999998</v>
      </c>
    </row>
    <row r="55" spans="1:7" x14ac:dyDescent="0.2">
      <c r="A55" s="7" t="s">
        <v>44</v>
      </c>
      <c r="C55" s="31">
        <v>10.536300000000001</v>
      </c>
      <c r="D55" s="31">
        <v>10.659800000000001</v>
      </c>
    </row>
    <row r="56" spans="1:7" x14ac:dyDescent="0.2">
      <c r="A56" s="7" t="s">
        <v>45</v>
      </c>
      <c r="C56" s="31">
        <v>21.03</v>
      </c>
      <c r="D56" s="31">
        <v>21.863099999999999</v>
      </c>
    </row>
    <row r="57" spans="1:7" x14ac:dyDescent="0.2">
      <c r="A57" s="7" t="s">
        <v>46</v>
      </c>
      <c r="C57" s="31">
        <v>11.112399999999999</v>
      </c>
      <c r="D57" s="31">
        <v>11.2522</v>
      </c>
    </row>
    <row r="59" spans="1:7" ht="10.5" x14ac:dyDescent="0.25">
      <c r="A59" s="14" t="s">
        <v>48</v>
      </c>
    </row>
    <row r="60" spans="1:7" ht="10.5" x14ac:dyDescent="0.25">
      <c r="A60" s="82" t="s">
        <v>55</v>
      </c>
      <c r="B60" s="83"/>
      <c r="C60" s="33" t="s">
        <v>56</v>
      </c>
    </row>
    <row r="61" spans="1:7" x14ac:dyDescent="0.2">
      <c r="A61" s="78" t="s">
        <v>44</v>
      </c>
      <c r="B61" s="79"/>
      <c r="C61" s="34">
        <v>0.27</v>
      </c>
    </row>
    <row r="62" spans="1:7" x14ac:dyDescent="0.2">
      <c r="A62" s="78" t="s">
        <v>46</v>
      </c>
      <c r="B62" s="79"/>
      <c r="C62" s="34">
        <v>0.28999999999999998</v>
      </c>
    </row>
    <row r="63" spans="1:7" x14ac:dyDescent="0.2">
      <c r="A63" s="7" t="s">
        <v>57</v>
      </c>
    </row>
    <row r="64" spans="1:7" x14ac:dyDescent="0.2">
      <c r="A64" s="7" t="s">
        <v>47</v>
      </c>
    </row>
    <row r="66" spans="1:8" ht="10.5" x14ac:dyDescent="0.25">
      <c r="A66" s="14" t="s">
        <v>1003</v>
      </c>
      <c r="D66" s="32">
        <v>3.3123602095835198</v>
      </c>
      <c r="E66" s="10" t="s">
        <v>50</v>
      </c>
    </row>
    <row r="68" spans="1:8" ht="10.5" x14ac:dyDescent="0.25">
      <c r="A68" s="84" t="s">
        <v>51</v>
      </c>
      <c r="B68" s="84"/>
      <c r="C68" s="84"/>
      <c r="D68" s="30" t="s">
        <v>49</v>
      </c>
    </row>
    <row r="70" spans="1:8" ht="10.5" x14ac:dyDescent="0.25">
      <c r="A70" s="14" t="s">
        <v>1004</v>
      </c>
      <c r="H70" s="10"/>
    </row>
    <row r="71" spans="1:8" ht="14.5" x14ac:dyDescent="0.35">
      <c r="A71" s="65"/>
      <c r="H71" s="10"/>
    </row>
    <row r="72" spans="1:8" ht="10.5" x14ac:dyDescent="0.25">
      <c r="A72" s="61" t="s">
        <v>868</v>
      </c>
      <c r="H72" s="10"/>
    </row>
    <row r="73" spans="1:8" x14ac:dyDescent="0.2">
      <c r="A73" s="62"/>
      <c r="H73" s="10"/>
    </row>
    <row r="74" spans="1:8" x14ac:dyDescent="0.2">
      <c r="A74" s="63"/>
      <c r="H74" s="10"/>
    </row>
    <row r="75" spans="1:8" x14ac:dyDescent="0.2">
      <c r="A75" s="63"/>
      <c r="H75" s="10"/>
    </row>
    <row r="76" spans="1:8" x14ac:dyDescent="0.2">
      <c r="A76" s="63"/>
      <c r="H76" s="10"/>
    </row>
    <row r="77" spans="1:8" x14ac:dyDescent="0.2">
      <c r="A77" s="63"/>
      <c r="H77" s="10"/>
    </row>
    <row r="78" spans="1:8" x14ac:dyDescent="0.2">
      <c r="A78" s="63"/>
      <c r="H78" s="10"/>
    </row>
    <row r="79" spans="1:8" x14ac:dyDescent="0.2">
      <c r="A79" s="63"/>
      <c r="H79" s="10"/>
    </row>
    <row r="80" spans="1:8" x14ac:dyDescent="0.2">
      <c r="A80" s="63"/>
      <c r="H80" s="10"/>
    </row>
    <row r="81" spans="1:8" x14ac:dyDescent="0.2">
      <c r="A81" s="63"/>
      <c r="H81" s="10"/>
    </row>
    <row r="82" spans="1:8" x14ac:dyDescent="0.2">
      <c r="A82" s="63"/>
      <c r="H82" s="10"/>
    </row>
    <row r="83" spans="1:8" x14ac:dyDescent="0.2">
      <c r="A83" s="63"/>
      <c r="H83" s="10"/>
    </row>
    <row r="84" spans="1:8" x14ac:dyDescent="0.2">
      <c r="A84" s="63"/>
      <c r="H84" s="10"/>
    </row>
    <row r="85" spans="1:8" x14ac:dyDescent="0.2">
      <c r="A85" s="63"/>
      <c r="H85" s="10"/>
    </row>
    <row r="86" spans="1:8" ht="10.5" x14ac:dyDescent="0.25">
      <c r="A86" s="61" t="s">
        <v>1168</v>
      </c>
      <c r="H86" s="10"/>
    </row>
    <row r="87" spans="1:8" x14ac:dyDescent="0.2">
      <c r="A87" s="63"/>
      <c r="H87" s="10"/>
    </row>
    <row r="88" spans="1:8" ht="10.5" x14ac:dyDescent="0.25">
      <c r="A88" s="61" t="s">
        <v>869</v>
      </c>
      <c r="H88" s="10"/>
    </row>
    <row r="89" spans="1:8" x14ac:dyDescent="0.2">
      <c r="A89" s="63"/>
      <c r="H89" s="10"/>
    </row>
    <row r="90" spans="1:8" x14ac:dyDescent="0.2">
      <c r="A90" s="63"/>
      <c r="H90" s="10"/>
    </row>
    <row r="91" spans="1:8" x14ac:dyDescent="0.2">
      <c r="A91" s="63"/>
      <c r="H91" s="10"/>
    </row>
    <row r="92" spans="1:8" x14ac:dyDescent="0.2">
      <c r="A92" s="63"/>
      <c r="H92" s="10"/>
    </row>
    <row r="93" spans="1:8" x14ac:dyDescent="0.2">
      <c r="A93" s="63"/>
      <c r="H93" s="10"/>
    </row>
    <row r="94" spans="1:8" x14ac:dyDescent="0.2">
      <c r="A94" s="63"/>
      <c r="H94" s="10"/>
    </row>
    <row r="95" spans="1:8" x14ac:dyDescent="0.2">
      <c r="A95" s="63"/>
      <c r="H95" s="10"/>
    </row>
    <row r="96" spans="1:8" x14ac:dyDescent="0.2">
      <c r="A96" s="63"/>
      <c r="H96" s="10"/>
    </row>
    <row r="97" spans="1:8" x14ac:dyDescent="0.2">
      <c r="A97" s="63"/>
      <c r="H97" s="10"/>
    </row>
    <row r="98" spans="1:8" x14ac:dyDescent="0.2">
      <c r="A98" s="63"/>
      <c r="H98" s="10"/>
    </row>
    <row r="99" spans="1:8" x14ac:dyDescent="0.2">
      <c r="A99" s="63"/>
      <c r="H99" s="10"/>
    </row>
    <row r="100" spans="1:8" x14ac:dyDescent="0.2">
      <c r="A100" s="63"/>
      <c r="H100" s="10"/>
    </row>
    <row r="101" spans="1:8" x14ac:dyDescent="0.2">
      <c r="A101" s="63"/>
      <c r="H101" s="10"/>
    </row>
    <row r="102" spans="1:8" x14ac:dyDescent="0.2">
      <c r="A102" s="7" t="s">
        <v>867</v>
      </c>
      <c r="H102" s="10"/>
    </row>
    <row r="103" spans="1:8" x14ac:dyDescent="0.2">
      <c r="A103" s="62"/>
      <c r="H103" s="10"/>
    </row>
    <row r="104" spans="1:8" x14ac:dyDescent="0.2">
      <c r="A104" s="62"/>
      <c r="H104" s="10"/>
    </row>
    <row r="105" spans="1:8" x14ac:dyDescent="0.2">
      <c r="A105" s="62"/>
      <c r="H105" s="10"/>
    </row>
    <row r="106" spans="1:8" x14ac:dyDescent="0.2">
      <c r="H106" s="10"/>
    </row>
    <row r="107" spans="1:8" x14ac:dyDescent="0.2">
      <c r="H107" s="10"/>
    </row>
    <row r="108" spans="1:8" x14ac:dyDescent="0.2">
      <c r="H108" s="10"/>
    </row>
    <row r="109" spans="1:8" x14ac:dyDescent="0.2">
      <c r="H109" s="10"/>
    </row>
    <row r="110" spans="1:8" x14ac:dyDescent="0.2">
      <c r="H110" s="10"/>
    </row>
    <row r="111" spans="1:8" x14ac:dyDescent="0.2">
      <c r="H111" s="10"/>
    </row>
    <row r="112" spans="1:8" x14ac:dyDescent="0.2">
      <c r="H112" s="10"/>
    </row>
    <row r="113" spans="8:8" x14ac:dyDescent="0.2">
      <c r="H113" s="10"/>
    </row>
    <row r="114" spans="8:8" x14ac:dyDescent="0.2">
      <c r="H114" s="10"/>
    </row>
    <row r="115" spans="8:8" x14ac:dyDescent="0.2">
      <c r="H115" s="10"/>
    </row>
    <row r="116" spans="8:8" x14ac:dyDescent="0.2">
      <c r="H116" s="10"/>
    </row>
    <row r="117" spans="8:8" x14ac:dyDescent="0.2">
      <c r="H117" s="10"/>
    </row>
    <row r="118" spans="8:8" x14ac:dyDescent="0.2">
      <c r="H118" s="10"/>
    </row>
    <row r="119" spans="8:8" x14ac:dyDescent="0.2">
      <c r="H119" s="10"/>
    </row>
    <row r="120" spans="8:8" x14ac:dyDescent="0.2">
      <c r="H120" s="10"/>
    </row>
    <row r="121" spans="8:8" x14ac:dyDescent="0.2">
      <c r="H121" s="10"/>
    </row>
    <row r="122" spans="8:8" x14ac:dyDescent="0.2">
      <c r="H122" s="10"/>
    </row>
    <row r="123" spans="8:8" x14ac:dyDescent="0.2">
      <c r="H123" s="10"/>
    </row>
    <row r="124" spans="8:8" x14ac:dyDescent="0.2">
      <c r="H124" s="10"/>
    </row>
    <row r="125" spans="8:8" x14ac:dyDescent="0.2">
      <c r="H125" s="10"/>
    </row>
    <row r="126" spans="8:8" x14ac:dyDescent="0.2">
      <c r="H126" s="10"/>
    </row>
    <row r="127" spans="8:8" x14ac:dyDescent="0.2">
      <c r="H127" s="10"/>
    </row>
    <row r="128" spans="8:8" x14ac:dyDescent="0.2">
      <c r="H128" s="10"/>
    </row>
    <row r="129" spans="8:8" x14ac:dyDescent="0.2">
      <c r="H129" s="10"/>
    </row>
    <row r="130" spans="8:8" x14ac:dyDescent="0.2">
      <c r="H130" s="10"/>
    </row>
    <row r="131" spans="8:8" x14ac:dyDescent="0.2">
      <c r="H131" s="10"/>
    </row>
    <row r="132" spans="8:8" x14ac:dyDescent="0.2">
      <c r="H132" s="10"/>
    </row>
    <row r="133" spans="8:8" x14ac:dyDescent="0.2">
      <c r="H133" s="10"/>
    </row>
    <row r="134" spans="8:8" x14ac:dyDescent="0.2">
      <c r="H134" s="10"/>
    </row>
    <row r="135" spans="8:8" x14ac:dyDescent="0.2">
      <c r="H135" s="10"/>
    </row>
    <row r="136" spans="8:8" x14ac:dyDescent="0.2">
      <c r="H136" s="10"/>
    </row>
    <row r="137" spans="8:8" x14ac:dyDescent="0.2">
      <c r="H137" s="10"/>
    </row>
    <row r="138" spans="8:8" x14ac:dyDescent="0.2">
      <c r="H138" s="10"/>
    </row>
    <row r="139" spans="8:8" x14ac:dyDescent="0.2">
      <c r="H139" s="10"/>
    </row>
    <row r="140" spans="8:8" x14ac:dyDescent="0.2">
      <c r="H140" s="10"/>
    </row>
    <row r="141" spans="8:8" x14ac:dyDescent="0.2">
      <c r="H141" s="10"/>
    </row>
    <row r="142" spans="8:8" x14ac:dyDescent="0.2">
      <c r="H142" s="10"/>
    </row>
    <row r="143" spans="8:8" x14ac:dyDescent="0.2">
      <c r="H143" s="10"/>
    </row>
    <row r="144" spans="8:8" x14ac:dyDescent="0.2">
      <c r="H144" s="10"/>
    </row>
    <row r="145" spans="8:8" x14ac:dyDescent="0.2">
      <c r="H145" s="10"/>
    </row>
    <row r="146" spans="8:8" x14ac:dyDescent="0.2">
      <c r="H146" s="10"/>
    </row>
    <row r="147" spans="8:8" x14ac:dyDescent="0.2">
      <c r="H147" s="10"/>
    </row>
    <row r="148" spans="8:8" x14ac:dyDescent="0.2">
      <c r="H148" s="10"/>
    </row>
    <row r="149" spans="8:8" x14ac:dyDescent="0.2">
      <c r="H149" s="10"/>
    </row>
    <row r="150" spans="8:8" x14ac:dyDescent="0.2">
      <c r="H150" s="10"/>
    </row>
    <row r="151" spans="8:8" x14ac:dyDescent="0.2">
      <c r="H151" s="10"/>
    </row>
    <row r="152" spans="8:8" x14ac:dyDescent="0.2">
      <c r="H152" s="10"/>
    </row>
    <row r="153" spans="8:8" x14ac:dyDescent="0.2">
      <c r="H153" s="10"/>
    </row>
    <row r="154" spans="8:8" x14ac:dyDescent="0.2">
      <c r="H154" s="10"/>
    </row>
    <row r="155" spans="8:8" x14ac:dyDescent="0.2">
      <c r="H155" s="10"/>
    </row>
    <row r="156" spans="8:8" x14ac:dyDescent="0.2">
      <c r="H156" s="10"/>
    </row>
    <row r="157" spans="8:8" x14ac:dyDescent="0.2">
      <c r="H157" s="10"/>
    </row>
    <row r="158" spans="8:8" x14ac:dyDescent="0.2">
      <c r="H158" s="10"/>
    </row>
    <row r="159" spans="8:8" x14ac:dyDescent="0.2">
      <c r="H159" s="10"/>
    </row>
    <row r="160" spans="8:8" x14ac:dyDescent="0.2">
      <c r="H160" s="10"/>
    </row>
    <row r="161" spans="8:8" x14ac:dyDescent="0.2">
      <c r="H161" s="10"/>
    </row>
    <row r="162" spans="8:8" x14ac:dyDescent="0.2">
      <c r="H162" s="10"/>
    </row>
    <row r="163" spans="8:8" x14ac:dyDescent="0.2">
      <c r="H163" s="10"/>
    </row>
    <row r="164" spans="8:8" x14ac:dyDescent="0.2">
      <c r="H164" s="10"/>
    </row>
    <row r="165" spans="8:8" x14ac:dyDescent="0.2">
      <c r="H165" s="10"/>
    </row>
    <row r="166" spans="8:8" x14ac:dyDescent="0.2">
      <c r="H166" s="10"/>
    </row>
    <row r="167" spans="8:8" x14ac:dyDescent="0.2">
      <c r="H167" s="10"/>
    </row>
    <row r="168" spans="8:8" x14ac:dyDescent="0.2">
      <c r="H168" s="10"/>
    </row>
    <row r="169" spans="8:8" x14ac:dyDescent="0.2">
      <c r="H169" s="10"/>
    </row>
    <row r="170" spans="8:8" x14ac:dyDescent="0.2">
      <c r="H170" s="10"/>
    </row>
    <row r="171" spans="8:8" x14ac:dyDescent="0.2">
      <c r="H171" s="10"/>
    </row>
    <row r="172" spans="8:8" x14ac:dyDescent="0.2">
      <c r="H172" s="10"/>
    </row>
    <row r="173" spans="8:8" x14ac:dyDescent="0.2">
      <c r="H173" s="10"/>
    </row>
    <row r="174" spans="8:8" x14ac:dyDescent="0.2">
      <c r="H174" s="10"/>
    </row>
    <row r="175" spans="8:8" x14ac:dyDescent="0.2">
      <c r="H175" s="10"/>
    </row>
    <row r="176" spans="8:8" x14ac:dyDescent="0.2">
      <c r="H176" s="10"/>
    </row>
    <row r="177" spans="8:8" x14ac:dyDescent="0.2">
      <c r="H177" s="10"/>
    </row>
    <row r="178" spans="8:8" x14ac:dyDescent="0.2">
      <c r="H178" s="10"/>
    </row>
    <row r="179" spans="8:8" x14ac:dyDescent="0.2">
      <c r="H179" s="10"/>
    </row>
    <row r="180" spans="8:8" x14ac:dyDescent="0.2">
      <c r="H180" s="10"/>
    </row>
    <row r="181" spans="8:8" x14ac:dyDescent="0.2">
      <c r="H181" s="10"/>
    </row>
    <row r="182" spans="8:8" x14ac:dyDescent="0.2">
      <c r="H182" s="10"/>
    </row>
    <row r="183" spans="8:8" x14ac:dyDescent="0.2">
      <c r="H183" s="10"/>
    </row>
    <row r="184" spans="8:8" x14ac:dyDescent="0.2">
      <c r="H184" s="10"/>
    </row>
    <row r="185" spans="8:8" x14ac:dyDescent="0.2">
      <c r="H185" s="10"/>
    </row>
    <row r="186" spans="8:8" x14ac:dyDescent="0.2">
      <c r="H186" s="10"/>
    </row>
    <row r="187" spans="8:8" x14ac:dyDescent="0.2">
      <c r="H187" s="10"/>
    </row>
    <row r="188" spans="8:8" x14ac:dyDescent="0.2">
      <c r="H188" s="10"/>
    </row>
    <row r="189" spans="8:8" x14ac:dyDescent="0.2">
      <c r="H189" s="10"/>
    </row>
    <row r="190" spans="8:8" x14ac:dyDescent="0.2">
      <c r="H190" s="10"/>
    </row>
    <row r="191" spans="8:8" x14ac:dyDescent="0.2">
      <c r="H191" s="10"/>
    </row>
    <row r="192" spans="8:8" x14ac:dyDescent="0.2">
      <c r="H192" s="10"/>
    </row>
    <row r="193" spans="8:8" x14ac:dyDescent="0.2">
      <c r="H193" s="10"/>
    </row>
    <row r="194" spans="8:8" x14ac:dyDescent="0.2">
      <c r="H194" s="10"/>
    </row>
    <row r="195" spans="8:8" x14ac:dyDescent="0.2">
      <c r="H195" s="10"/>
    </row>
    <row r="196" spans="8:8" x14ac:dyDescent="0.2">
      <c r="H196" s="10"/>
    </row>
    <row r="197" spans="8:8" x14ac:dyDescent="0.2">
      <c r="H197" s="10"/>
    </row>
    <row r="198" spans="8:8" x14ac:dyDescent="0.2">
      <c r="H198" s="10"/>
    </row>
    <row r="199" spans="8:8" x14ac:dyDescent="0.2">
      <c r="H199" s="10"/>
    </row>
    <row r="200" spans="8:8" x14ac:dyDescent="0.2">
      <c r="H200" s="10"/>
    </row>
    <row r="201" spans="8:8" x14ac:dyDescent="0.2">
      <c r="H201" s="10"/>
    </row>
    <row r="202" spans="8:8" x14ac:dyDescent="0.2">
      <c r="H202" s="10"/>
    </row>
    <row r="203" spans="8:8" x14ac:dyDescent="0.2">
      <c r="H203" s="10"/>
    </row>
    <row r="204" spans="8:8" x14ac:dyDescent="0.2">
      <c r="H204" s="10"/>
    </row>
    <row r="205" spans="8:8" x14ac:dyDescent="0.2">
      <c r="H205" s="10"/>
    </row>
    <row r="206" spans="8:8" x14ac:dyDescent="0.2">
      <c r="H206" s="10"/>
    </row>
    <row r="207" spans="8:8" x14ac:dyDescent="0.2">
      <c r="H207" s="10"/>
    </row>
  </sheetData>
  <mergeCells count="6">
    <mergeCell ref="A68:C68"/>
    <mergeCell ref="A1:G1"/>
    <mergeCell ref="A49:G49"/>
    <mergeCell ref="A60:B60"/>
    <mergeCell ref="A61:B61"/>
    <mergeCell ref="A62:B62"/>
  </mergeCells>
  <conditionalFormatting sqref="F2:F3">
    <cfRule type="cellIs" dxfId="81" priority="2" stopIfTrue="1" operator="between">
      <formula>0.009</formula>
      <formula>-0.009</formula>
    </cfRule>
  </conditionalFormatting>
  <conditionalFormatting sqref="F5:F48 F50:F309">
    <cfRule type="cellIs" dxfId="8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93"/>
  <sheetViews>
    <sheetView workbookViewId="0">
      <selection sqref="A1:G1"/>
    </sheetView>
  </sheetViews>
  <sheetFormatPr defaultColWidth="9.08984375" defaultRowHeight="10" x14ac:dyDescent="0.2"/>
  <cols>
    <col min="1" max="1" width="38.6328125" style="7" bestFit="1" customWidth="1"/>
    <col min="2" max="2" width="53.90625" style="7" bestFit="1" customWidth="1"/>
    <col min="3" max="3" width="15.36328125" style="7" bestFit="1" customWidth="1"/>
    <col min="4" max="4" width="15.54296875" style="7" bestFit="1" customWidth="1"/>
    <col min="5" max="5" width="31.90625" style="10" customWidth="1"/>
    <col min="6" max="6" width="13.54296875" style="11" bestFit="1" customWidth="1"/>
    <col min="7" max="7" width="4.54296875" style="10" bestFit="1" customWidth="1"/>
    <col min="8" max="16384" width="9.08984375" style="7"/>
  </cols>
  <sheetData>
    <row r="1" spans="1:9" s="1" customFormat="1" ht="14" x14ac:dyDescent="0.25">
      <c r="A1" s="80" t="s">
        <v>1169</v>
      </c>
      <c r="B1" s="81"/>
      <c r="C1" s="81"/>
      <c r="D1" s="81"/>
      <c r="E1" s="81"/>
      <c r="F1" s="81"/>
      <c r="G1" s="81"/>
    </row>
    <row r="2" spans="1:9" s="1" customFormat="1" ht="11.5" x14ac:dyDescent="0.25">
      <c r="E2" s="5"/>
      <c r="F2" s="9"/>
      <c r="G2" s="10"/>
    </row>
    <row r="3" spans="1:9" s="1" customFormat="1" ht="11.5" x14ac:dyDescent="0.25">
      <c r="A3" s="8" t="s">
        <v>7</v>
      </c>
      <c r="B3" s="2"/>
      <c r="C3" s="3"/>
      <c r="D3" s="3"/>
      <c r="E3" s="4"/>
      <c r="F3" s="9"/>
      <c r="G3" s="10"/>
    </row>
    <row r="4" spans="1:9" s="1" customFormat="1" ht="29.25" customHeight="1" x14ac:dyDescent="0.25">
      <c r="A4" s="6" t="s">
        <v>2</v>
      </c>
      <c r="B4" s="6" t="s">
        <v>0</v>
      </c>
      <c r="C4" s="13" t="s">
        <v>36</v>
      </c>
      <c r="D4" s="13" t="s">
        <v>1</v>
      </c>
      <c r="E4" s="52" t="s">
        <v>6</v>
      </c>
      <c r="F4" s="12" t="s">
        <v>3</v>
      </c>
      <c r="G4" s="12" t="s">
        <v>5</v>
      </c>
    </row>
    <row r="5" spans="1:9" ht="10.5" x14ac:dyDescent="0.25">
      <c r="A5" s="16" t="s">
        <v>24</v>
      </c>
      <c r="B5" s="17"/>
      <c r="C5" s="17"/>
      <c r="D5" s="17"/>
      <c r="E5" s="18"/>
      <c r="F5" s="19"/>
      <c r="G5" s="18"/>
    </row>
    <row r="6" spans="1:9" ht="10.5" x14ac:dyDescent="0.25">
      <c r="A6" s="20" t="s">
        <v>25</v>
      </c>
      <c r="B6" s="21"/>
      <c r="C6" s="21"/>
      <c r="D6" s="21"/>
      <c r="E6" s="22"/>
      <c r="F6" s="23"/>
      <c r="G6" s="22"/>
    </row>
    <row r="7" spans="1:9" x14ac:dyDescent="0.2">
      <c r="A7" s="21" t="s">
        <v>1170</v>
      </c>
      <c r="B7" s="21" t="s">
        <v>1171</v>
      </c>
      <c r="C7" s="21" t="s">
        <v>26</v>
      </c>
      <c r="D7" s="24">
        <v>250</v>
      </c>
      <c r="E7" s="22">
        <v>2549.7447130999999</v>
      </c>
      <c r="F7" s="23">
        <v>4.49512624350242</v>
      </c>
      <c r="G7" s="22">
        <v>7.6</v>
      </c>
    </row>
    <row r="8" spans="1:9" x14ac:dyDescent="0.2">
      <c r="A8" s="21" t="s">
        <v>1172</v>
      </c>
      <c r="B8" s="21" t="s">
        <v>1173</v>
      </c>
      <c r="C8" s="21" t="s">
        <v>27</v>
      </c>
      <c r="D8" s="24">
        <v>250</v>
      </c>
      <c r="E8" s="22">
        <v>2546.5314754000001</v>
      </c>
      <c r="F8" s="23">
        <v>4.4894613982974603</v>
      </c>
      <c r="G8" s="22">
        <v>7.6999000000000004</v>
      </c>
    </row>
    <row r="9" spans="1:9" x14ac:dyDescent="0.2">
      <c r="A9" s="21" t="s">
        <v>1174</v>
      </c>
      <c r="B9" s="21" t="s">
        <v>1175</v>
      </c>
      <c r="C9" s="21" t="s">
        <v>26</v>
      </c>
      <c r="D9" s="24">
        <v>100</v>
      </c>
      <c r="E9" s="22">
        <v>1041.1764932000001</v>
      </c>
      <c r="F9" s="23">
        <v>1.8355640682987799</v>
      </c>
      <c r="G9" s="22">
        <v>7.6</v>
      </c>
    </row>
    <row r="10" spans="1:9" x14ac:dyDescent="0.2">
      <c r="A10" s="21" t="s">
        <v>1176</v>
      </c>
      <c r="B10" s="21" t="s">
        <v>1177</v>
      </c>
      <c r="C10" s="21" t="s">
        <v>28</v>
      </c>
      <c r="D10" s="24">
        <v>100</v>
      </c>
      <c r="E10" s="22">
        <v>1012.6769726</v>
      </c>
      <c r="F10" s="23">
        <v>1.7853202370955601</v>
      </c>
      <c r="G10" s="22">
        <v>7.7</v>
      </c>
    </row>
    <row r="11" spans="1:9" ht="10.5" x14ac:dyDescent="0.25">
      <c r="A11" s="20" t="s">
        <v>29</v>
      </c>
      <c r="B11" s="20"/>
      <c r="C11" s="20"/>
      <c r="D11" s="20"/>
      <c r="E11" s="25">
        <f>SUM(E6:E10)</f>
        <v>7150.1296543000008</v>
      </c>
      <c r="F11" s="26">
        <f>SUM(F6:F10)</f>
        <v>12.60547194719422</v>
      </c>
      <c r="G11" s="25"/>
      <c r="H11" s="14"/>
      <c r="I11" s="14"/>
    </row>
    <row r="12" spans="1:9" x14ac:dyDescent="0.2">
      <c r="A12" s="21"/>
      <c r="B12" s="21"/>
      <c r="C12" s="21"/>
      <c r="D12" s="21"/>
      <c r="E12" s="22"/>
      <c r="F12" s="23"/>
      <c r="G12" s="22"/>
    </row>
    <row r="13" spans="1:9" ht="10.5" x14ac:dyDescent="0.25">
      <c r="A13" s="20" t="s">
        <v>30</v>
      </c>
      <c r="B13" s="21"/>
      <c r="C13" s="21"/>
      <c r="D13" s="21"/>
      <c r="E13" s="22"/>
      <c r="F13" s="23"/>
      <c r="G13" s="22"/>
    </row>
    <row r="14" spans="1:9" ht="10.5" x14ac:dyDescent="0.25">
      <c r="A14" s="20" t="s">
        <v>914</v>
      </c>
      <c r="B14" s="21"/>
      <c r="C14" s="21"/>
      <c r="D14" s="21"/>
      <c r="E14" s="22"/>
      <c r="F14" s="23"/>
      <c r="G14" s="22"/>
    </row>
    <row r="15" spans="1:9" x14ac:dyDescent="0.2">
      <c r="A15" s="21" t="s">
        <v>1178</v>
      </c>
      <c r="B15" s="21" t="s">
        <v>1179</v>
      </c>
      <c r="C15" s="21" t="s">
        <v>917</v>
      </c>
      <c r="D15" s="24">
        <v>500</v>
      </c>
      <c r="E15" s="22">
        <v>2425.2525000000001</v>
      </c>
      <c r="F15" s="23">
        <v>4.2756500695378801</v>
      </c>
      <c r="G15" s="22">
        <v>7.45</v>
      </c>
    </row>
    <row r="16" spans="1:9" x14ac:dyDescent="0.2">
      <c r="A16" s="21" t="s">
        <v>1180</v>
      </c>
      <c r="B16" s="21" t="s">
        <v>1181</v>
      </c>
      <c r="C16" s="21" t="s">
        <v>945</v>
      </c>
      <c r="D16" s="24">
        <v>500</v>
      </c>
      <c r="E16" s="22">
        <v>2421.2125000000001</v>
      </c>
      <c r="F16" s="23">
        <v>4.2685276662908196</v>
      </c>
      <c r="G16" s="22">
        <v>7.47</v>
      </c>
    </row>
    <row r="17" spans="1:9" x14ac:dyDescent="0.2">
      <c r="A17" s="21" t="s">
        <v>1052</v>
      </c>
      <c r="B17" s="21" t="s">
        <v>1053</v>
      </c>
      <c r="C17" s="21" t="s">
        <v>923</v>
      </c>
      <c r="D17" s="24">
        <v>500</v>
      </c>
      <c r="E17" s="22">
        <v>2420.9375</v>
      </c>
      <c r="F17" s="23">
        <v>4.2680428492381202</v>
      </c>
      <c r="G17" s="22">
        <v>7.4500999999999999</v>
      </c>
    </row>
    <row r="18" spans="1:9" x14ac:dyDescent="0.2">
      <c r="A18" s="21" t="s">
        <v>1048</v>
      </c>
      <c r="B18" s="21" t="s">
        <v>1049</v>
      </c>
      <c r="C18" s="21" t="s">
        <v>923</v>
      </c>
      <c r="D18" s="24">
        <v>500</v>
      </c>
      <c r="E18" s="22">
        <v>2401.915</v>
      </c>
      <c r="F18" s="23">
        <v>4.2345067314739699</v>
      </c>
      <c r="G18" s="22">
        <v>7.4901</v>
      </c>
    </row>
    <row r="19" spans="1:9" x14ac:dyDescent="0.2">
      <c r="A19" s="21" t="s">
        <v>1182</v>
      </c>
      <c r="B19" s="21" t="s">
        <v>1183</v>
      </c>
      <c r="C19" s="21" t="s">
        <v>917</v>
      </c>
      <c r="D19" s="24">
        <v>500</v>
      </c>
      <c r="E19" s="22">
        <v>2399.2075</v>
      </c>
      <c r="F19" s="23">
        <v>4.2297334872186703</v>
      </c>
      <c r="G19" s="22">
        <v>7.48</v>
      </c>
    </row>
    <row r="20" spans="1:9" x14ac:dyDescent="0.2">
      <c r="A20" s="21" t="s">
        <v>1184</v>
      </c>
      <c r="B20" s="21" t="s">
        <v>1185</v>
      </c>
      <c r="C20" s="21" t="s">
        <v>917</v>
      </c>
      <c r="D20" s="24">
        <v>500</v>
      </c>
      <c r="E20" s="22">
        <v>2397.66</v>
      </c>
      <c r="F20" s="23">
        <v>4.2270052894402497</v>
      </c>
      <c r="G20" s="22">
        <v>7.4901</v>
      </c>
    </row>
    <row r="21" spans="1:9" ht="10.5" x14ac:dyDescent="0.25">
      <c r="A21" s="20" t="s">
        <v>29</v>
      </c>
      <c r="B21" s="20"/>
      <c r="C21" s="20"/>
      <c r="D21" s="20"/>
      <c r="E21" s="25">
        <f>SUM(E14:E20)</f>
        <v>14466.185000000001</v>
      </c>
      <c r="F21" s="26">
        <f>SUM(F14:F20)</f>
        <v>25.503466093199712</v>
      </c>
      <c r="G21" s="25"/>
      <c r="H21" s="14"/>
      <c r="I21" s="14"/>
    </row>
    <row r="22" spans="1:9" x14ac:dyDescent="0.2">
      <c r="A22" s="21"/>
      <c r="B22" s="21"/>
      <c r="C22" s="21"/>
      <c r="D22" s="21"/>
      <c r="E22" s="22"/>
      <c r="F22" s="23"/>
      <c r="G22" s="22"/>
    </row>
    <row r="23" spans="1:9" ht="10.5" x14ac:dyDescent="0.25">
      <c r="A23" s="20" t="s">
        <v>936</v>
      </c>
      <c r="B23" s="21"/>
      <c r="C23" s="21"/>
      <c r="D23" s="21"/>
      <c r="E23" s="22"/>
      <c r="F23" s="23"/>
      <c r="G23" s="22"/>
    </row>
    <row r="24" spans="1:9" x14ac:dyDescent="0.2">
      <c r="A24" s="21" t="s">
        <v>1186</v>
      </c>
      <c r="B24" s="21" t="s">
        <v>1187</v>
      </c>
      <c r="C24" s="21" t="s">
        <v>945</v>
      </c>
      <c r="D24" s="24">
        <v>500</v>
      </c>
      <c r="E24" s="22">
        <v>2407.8225000000002</v>
      </c>
      <c r="F24" s="23">
        <v>4.2449214832516899</v>
      </c>
      <c r="G24" s="22">
        <v>7.8501000000000003</v>
      </c>
    </row>
    <row r="25" spans="1:9" x14ac:dyDescent="0.2">
      <c r="A25" s="21" t="s">
        <v>1188</v>
      </c>
      <c r="B25" s="21" t="s">
        <v>1189</v>
      </c>
      <c r="C25" s="21" t="s">
        <v>917</v>
      </c>
      <c r="D25" s="24">
        <v>500</v>
      </c>
      <c r="E25" s="22">
        <v>2402.605</v>
      </c>
      <c r="F25" s="23">
        <v>4.2357231815334897</v>
      </c>
      <c r="G25" s="22">
        <v>8.2201000000000004</v>
      </c>
    </row>
    <row r="26" spans="1:9" ht="10.5" x14ac:dyDescent="0.25">
      <c r="A26" s="20" t="s">
        <v>29</v>
      </c>
      <c r="B26" s="20"/>
      <c r="C26" s="20"/>
      <c r="D26" s="20"/>
      <c r="E26" s="25">
        <f>SUM(E23:E25)</f>
        <v>4810.4274999999998</v>
      </c>
      <c r="F26" s="26">
        <f>SUM(F23:F25)</f>
        <v>8.4806446647851796</v>
      </c>
      <c r="G26" s="25"/>
      <c r="H26" s="14"/>
      <c r="I26" s="14"/>
    </row>
    <row r="27" spans="1:9" x14ac:dyDescent="0.2">
      <c r="A27" s="21"/>
      <c r="B27" s="21"/>
      <c r="C27" s="21"/>
      <c r="D27" s="21"/>
      <c r="E27" s="22"/>
      <c r="F27" s="23"/>
      <c r="G27" s="22"/>
    </row>
    <row r="28" spans="1:9" ht="10.5" x14ac:dyDescent="0.25">
      <c r="A28" s="20" t="s">
        <v>31</v>
      </c>
      <c r="B28" s="21"/>
      <c r="C28" s="21"/>
      <c r="D28" s="21"/>
      <c r="E28" s="22"/>
      <c r="F28" s="23"/>
      <c r="G28" s="22"/>
    </row>
    <row r="29" spans="1:9" x14ac:dyDescent="0.2">
      <c r="A29" s="21" t="s">
        <v>1190</v>
      </c>
      <c r="B29" s="21" t="s">
        <v>1191</v>
      </c>
      <c r="C29" s="21" t="s">
        <v>32</v>
      </c>
      <c r="D29" s="24">
        <v>5000000</v>
      </c>
      <c r="E29" s="22">
        <v>4997.8</v>
      </c>
      <c r="F29" s="23">
        <v>8.8109769673617109</v>
      </c>
      <c r="G29" s="22">
        <v>6.84941712</v>
      </c>
    </row>
    <row r="30" spans="1:9" x14ac:dyDescent="0.2">
      <c r="A30" s="21" t="s">
        <v>1109</v>
      </c>
      <c r="B30" s="21" t="s">
        <v>1110</v>
      </c>
      <c r="C30" s="21" t="s">
        <v>32</v>
      </c>
      <c r="D30" s="24">
        <v>2500000</v>
      </c>
      <c r="E30" s="22">
        <v>2594.1419443999998</v>
      </c>
      <c r="F30" s="23">
        <v>4.5733972792379296</v>
      </c>
      <c r="G30" s="22">
        <v>7.4413774645144901</v>
      </c>
    </row>
    <row r="31" spans="1:9" ht="10.5" x14ac:dyDescent="0.25">
      <c r="A31" s="20" t="s">
        <v>29</v>
      </c>
      <c r="B31" s="20"/>
      <c r="C31" s="20"/>
      <c r="D31" s="20"/>
      <c r="E31" s="25">
        <f>SUM(E29:E30)</f>
        <v>7591.9419443999996</v>
      </c>
      <c r="F31" s="26">
        <f>SUM(F29:F30)</f>
        <v>13.384374246599641</v>
      </c>
      <c r="G31" s="25"/>
      <c r="H31" s="14"/>
      <c r="I31" s="14"/>
    </row>
    <row r="32" spans="1:9" x14ac:dyDescent="0.2">
      <c r="A32" s="21"/>
      <c r="B32" s="21"/>
      <c r="C32" s="21"/>
      <c r="D32" s="21"/>
      <c r="E32" s="22"/>
      <c r="F32" s="23"/>
      <c r="G32" s="22"/>
    </row>
    <row r="33" spans="1:9" ht="10.5" x14ac:dyDescent="0.25">
      <c r="A33" s="20" t="s">
        <v>33</v>
      </c>
      <c r="B33" s="20"/>
      <c r="C33" s="20"/>
      <c r="D33" s="20"/>
      <c r="E33" s="25">
        <f>E11+E21+E26+E31</f>
        <v>34018.684098700003</v>
      </c>
      <c r="F33" s="26">
        <f>F11+F21+F26+F31</f>
        <v>59.973956951778753</v>
      </c>
      <c r="G33" s="25"/>
      <c r="H33" s="14"/>
      <c r="I33" s="14"/>
    </row>
    <row r="34" spans="1:9" ht="10.5" x14ac:dyDescent="0.25">
      <c r="A34" s="20"/>
      <c r="B34" s="20"/>
      <c r="C34" s="20"/>
      <c r="D34" s="20"/>
      <c r="E34" s="25"/>
      <c r="F34" s="26"/>
      <c r="G34" s="25"/>
      <c r="H34" s="14"/>
      <c r="I34" s="14"/>
    </row>
    <row r="35" spans="1:9" ht="10.5" x14ac:dyDescent="0.25">
      <c r="A35" s="20" t="s">
        <v>35</v>
      </c>
      <c r="B35" s="20"/>
      <c r="C35" s="20"/>
      <c r="D35" s="20"/>
      <c r="E35" s="25">
        <f>E37-(E11+E21+E26+E31)</f>
        <v>22703.743147599998</v>
      </c>
      <c r="F35" s="26">
        <f>F37-(F11+F21+F26+F31)</f>
        <v>40.026043048221247</v>
      </c>
      <c r="G35" s="25"/>
      <c r="H35" s="14"/>
      <c r="I35" s="14"/>
    </row>
    <row r="36" spans="1:9" ht="10.5" x14ac:dyDescent="0.25">
      <c r="A36" s="20"/>
      <c r="B36" s="20"/>
      <c r="C36" s="20"/>
      <c r="D36" s="20"/>
      <c r="E36" s="25"/>
      <c r="F36" s="26"/>
      <c r="G36" s="25"/>
      <c r="H36" s="14"/>
      <c r="I36" s="14"/>
    </row>
    <row r="37" spans="1:9" ht="10.5" x14ac:dyDescent="0.25">
      <c r="A37" s="27" t="s">
        <v>34</v>
      </c>
      <c r="B37" s="27"/>
      <c r="C37" s="27"/>
      <c r="D37" s="27"/>
      <c r="E37" s="28">
        <v>56722.427246300002</v>
      </c>
      <c r="F37" s="29">
        <v>100</v>
      </c>
      <c r="G37" s="28"/>
      <c r="H37" s="14"/>
      <c r="I37" s="14"/>
    </row>
    <row r="39" spans="1:9" ht="10.5" x14ac:dyDescent="0.25">
      <c r="A39" s="14" t="s">
        <v>986</v>
      </c>
    </row>
    <row r="40" spans="1:9" ht="10.5" x14ac:dyDescent="0.25">
      <c r="A40" s="14" t="s">
        <v>37</v>
      </c>
    </row>
    <row r="41" spans="1:9" ht="10.5" x14ac:dyDescent="0.25">
      <c r="A41" s="14"/>
    </row>
    <row r="42" spans="1:9" ht="37.5" customHeight="1" x14ac:dyDescent="0.2">
      <c r="A42" s="85" t="s">
        <v>1115</v>
      </c>
      <c r="B42" s="85"/>
      <c r="C42" s="85"/>
      <c r="D42" s="85"/>
      <c r="E42" s="85"/>
      <c r="F42" s="85"/>
      <c r="G42" s="85"/>
    </row>
    <row r="44" spans="1:9" ht="10.5" x14ac:dyDescent="0.25">
      <c r="A44" s="14" t="s">
        <v>38</v>
      </c>
    </row>
    <row r="45" spans="1:9" ht="10.5" x14ac:dyDescent="0.25">
      <c r="A45" s="14" t="s">
        <v>39</v>
      </c>
    </row>
    <row r="46" spans="1:9" ht="10.5" x14ac:dyDescent="0.25">
      <c r="A46" s="14" t="s">
        <v>40</v>
      </c>
      <c r="B46" s="14"/>
      <c r="C46" s="30" t="s">
        <v>862</v>
      </c>
      <c r="D46" s="14" t="s">
        <v>41</v>
      </c>
    </row>
    <row r="47" spans="1:9" x14ac:dyDescent="0.2">
      <c r="A47" s="7" t="s">
        <v>43</v>
      </c>
      <c r="C47" s="67" t="s">
        <v>860</v>
      </c>
      <c r="D47" s="31">
        <v>10.0045</v>
      </c>
    </row>
    <row r="48" spans="1:9" x14ac:dyDescent="0.2">
      <c r="A48" s="7" t="s">
        <v>44</v>
      </c>
      <c r="C48" s="67" t="s">
        <v>860</v>
      </c>
      <c r="D48" s="31">
        <v>10.0045</v>
      </c>
    </row>
    <row r="49" spans="1:5" x14ac:dyDescent="0.2">
      <c r="A49" s="7" t="s">
        <v>45</v>
      </c>
      <c r="C49" s="67" t="s">
        <v>860</v>
      </c>
      <c r="D49" s="31">
        <v>10.0046</v>
      </c>
    </row>
    <row r="50" spans="1:5" x14ac:dyDescent="0.2">
      <c r="A50" s="7" t="s">
        <v>46</v>
      </c>
      <c r="C50" s="67" t="s">
        <v>860</v>
      </c>
      <c r="D50" s="31">
        <v>10.0046</v>
      </c>
    </row>
    <row r="52" spans="1:5" x14ac:dyDescent="0.2">
      <c r="A52" s="7" t="s">
        <v>1192</v>
      </c>
    </row>
    <row r="53" spans="1:5" x14ac:dyDescent="0.2">
      <c r="A53" s="7" t="s">
        <v>47</v>
      </c>
    </row>
    <row r="55" spans="1:5" ht="10.5" x14ac:dyDescent="0.25">
      <c r="A55" s="14" t="s">
        <v>48</v>
      </c>
      <c r="D55" s="30" t="s">
        <v>49</v>
      </c>
    </row>
    <row r="57" spans="1:5" ht="10.5" x14ac:dyDescent="0.25">
      <c r="A57" s="14" t="s">
        <v>1003</v>
      </c>
      <c r="D57" s="32">
        <v>0.48582035938325902</v>
      </c>
      <c r="E57" s="10" t="s">
        <v>50</v>
      </c>
    </row>
    <row r="59" spans="1:5" ht="10.5" x14ac:dyDescent="0.25">
      <c r="A59" s="84" t="s">
        <v>51</v>
      </c>
      <c r="B59" s="84"/>
      <c r="C59" s="84"/>
      <c r="D59" s="30" t="s">
        <v>49</v>
      </c>
    </row>
    <row r="61" spans="1:5" ht="10.5" x14ac:dyDescent="0.25">
      <c r="A61" s="14" t="s">
        <v>1004</v>
      </c>
    </row>
    <row r="63" spans="1:5" ht="10.5" x14ac:dyDescent="0.25">
      <c r="A63" s="61" t="s">
        <v>868</v>
      </c>
    </row>
    <row r="64" spans="1:5" x14ac:dyDescent="0.2">
      <c r="A64" s="62"/>
    </row>
    <row r="65" spans="1:1" x14ac:dyDescent="0.2">
      <c r="A65" s="63"/>
    </row>
    <row r="66" spans="1:1" x14ac:dyDescent="0.2">
      <c r="A66" s="63"/>
    </row>
    <row r="67" spans="1:1" x14ac:dyDescent="0.2">
      <c r="A67" s="63"/>
    </row>
    <row r="68" spans="1:1" x14ac:dyDescent="0.2">
      <c r="A68" s="63"/>
    </row>
    <row r="69" spans="1:1" x14ac:dyDescent="0.2">
      <c r="A69" s="63"/>
    </row>
    <row r="70" spans="1:1" x14ac:dyDescent="0.2">
      <c r="A70" s="63"/>
    </row>
    <row r="71" spans="1:1" x14ac:dyDescent="0.2">
      <c r="A71" s="63"/>
    </row>
    <row r="72" spans="1:1" x14ac:dyDescent="0.2">
      <c r="A72" s="63"/>
    </row>
    <row r="73" spans="1:1" x14ac:dyDescent="0.2">
      <c r="A73" s="63"/>
    </row>
    <row r="74" spans="1:1" x14ac:dyDescent="0.2">
      <c r="A74" s="63"/>
    </row>
    <row r="75" spans="1:1" x14ac:dyDescent="0.2">
      <c r="A75" s="63"/>
    </row>
    <row r="76" spans="1:1" x14ac:dyDescent="0.2">
      <c r="A76" s="63"/>
    </row>
    <row r="77" spans="1:1" ht="10.5" x14ac:dyDescent="0.25">
      <c r="A77" s="61" t="s">
        <v>1193</v>
      </c>
    </row>
    <row r="78" spans="1:1" x14ac:dyDescent="0.2">
      <c r="A78" s="63"/>
    </row>
    <row r="79" spans="1:1" ht="10.5" x14ac:dyDescent="0.25">
      <c r="A79" s="61" t="s">
        <v>869</v>
      </c>
    </row>
    <row r="80" spans="1:1" x14ac:dyDescent="0.2">
      <c r="A80" s="63"/>
    </row>
    <row r="81" spans="1:1" x14ac:dyDescent="0.2">
      <c r="A81" s="63"/>
    </row>
    <row r="82" spans="1:1" x14ac:dyDescent="0.2">
      <c r="A82" s="63"/>
    </row>
    <row r="83" spans="1:1" x14ac:dyDescent="0.2">
      <c r="A83" s="63"/>
    </row>
    <row r="84" spans="1:1" x14ac:dyDescent="0.2">
      <c r="A84" s="63"/>
    </row>
    <row r="85" spans="1:1" x14ac:dyDescent="0.2">
      <c r="A85" s="63"/>
    </row>
    <row r="86" spans="1:1" x14ac:dyDescent="0.2">
      <c r="A86" s="63"/>
    </row>
    <row r="87" spans="1:1" x14ac:dyDescent="0.2">
      <c r="A87" s="63"/>
    </row>
    <row r="88" spans="1:1" x14ac:dyDescent="0.2">
      <c r="A88" s="63"/>
    </row>
    <row r="89" spans="1:1" x14ac:dyDescent="0.2">
      <c r="A89" s="63"/>
    </row>
    <row r="90" spans="1:1" x14ac:dyDescent="0.2">
      <c r="A90" s="63"/>
    </row>
    <row r="91" spans="1:1" x14ac:dyDescent="0.2">
      <c r="A91" s="63"/>
    </row>
    <row r="92" spans="1:1" x14ac:dyDescent="0.2">
      <c r="A92" s="63"/>
    </row>
    <row r="93" spans="1:1" x14ac:dyDescent="0.2">
      <c r="A93" s="7" t="s">
        <v>867</v>
      </c>
    </row>
  </sheetData>
  <mergeCells count="3">
    <mergeCell ref="A1:G1"/>
    <mergeCell ref="A42:G42"/>
    <mergeCell ref="A59:C59"/>
  </mergeCells>
  <conditionalFormatting sqref="F2:F3 F5:F41 F43:F65539">
    <cfRule type="cellIs" dxfId="7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81"/>
  <sheetViews>
    <sheetView workbookViewId="0">
      <selection sqref="A1:G1"/>
    </sheetView>
  </sheetViews>
  <sheetFormatPr defaultColWidth="9.08984375" defaultRowHeight="10" x14ac:dyDescent="0.2"/>
  <cols>
    <col min="1" max="1" width="34.453125" style="7" bestFit="1" customWidth="1"/>
    <col min="2" max="2" width="23.453125" style="7" bestFit="1" customWidth="1"/>
    <col min="3" max="3" width="24.6328125" style="7" bestFit="1" customWidth="1"/>
    <col min="4" max="4" width="15.54296875" style="7" bestFit="1" customWidth="1"/>
    <col min="5" max="5" width="31.90625" style="10" customWidth="1"/>
    <col min="6" max="6" width="13.54296875" style="11" bestFit="1" customWidth="1"/>
    <col min="7" max="7" width="4.54296875" style="10" bestFit="1" customWidth="1"/>
    <col min="8" max="16384" width="9.08984375" style="7"/>
  </cols>
  <sheetData>
    <row r="1" spans="1:9" s="1" customFormat="1" ht="14" x14ac:dyDescent="0.25">
      <c r="A1" s="80" t="s">
        <v>1194</v>
      </c>
      <c r="B1" s="81"/>
      <c r="C1" s="81"/>
      <c r="D1" s="81"/>
      <c r="E1" s="81"/>
      <c r="F1" s="81"/>
      <c r="G1" s="81"/>
    </row>
    <row r="2" spans="1:9" s="1" customFormat="1" ht="11.5" x14ac:dyDescent="0.25">
      <c r="E2" s="5"/>
      <c r="F2" s="9"/>
      <c r="G2" s="10"/>
    </row>
    <row r="3" spans="1:9" s="1" customFormat="1" ht="11.5" x14ac:dyDescent="0.25">
      <c r="A3" s="8" t="s">
        <v>7</v>
      </c>
      <c r="B3" s="2"/>
      <c r="C3" s="3"/>
      <c r="D3" s="3"/>
      <c r="E3" s="4"/>
      <c r="F3" s="9"/>
      <c r="G3" s="10"/>
    </row>
    <row r="4" spans="1:9" s="1" customFormat="1" ht="29.25" customHeight="1" x14ac:dyDescent="0.25">
      <c r="A4" s="6" t="s">
        <v>2</v>
      </c>
      <c r="B4" s="6" t="s">
        <v>0</v>
      </c>
      <c r="C4" s="13" t="s">
        <v>36</v>
      </c>
      <c r="D4" s="13" t="s">
        <v>1</v>
      </c>
      <c r="E4" s="52" t="s">
        <v>6</v>
      </c>
      <c r="F4" s="12" t="s">
        <v>3</v>
      </c>
      <c r="G4" s="12" t="s">
        <v>5</v>
      </c>
    </row>
    <row r="5" spans="1:9" ht="10.5" x14ac:dyDescent="0.25">
      <c r="A5" s="16" t="s">
        <v>30</v>
      </c>
      <c r="B5" s="17"/>
      <c r="C5" s="17"/>
      <c r="D5" s="17"/>
      <c r="E5" s="18"/>
      <c r="F5" s="19"/>
      <c r="G5" s="18"/>
    </row>
    <row r="6" spans="1:9" ht="10.5" x14ac:dyDescent="0.25">
      <c r="A6" s="20" t="s">
        <v>52</v>
      </c>
      <c r="B6" s="21"/>
      <c r="C6" s="21"/>
      <c r="D6" s="21"/>
      <c r="E6" s="22"/>
      <c r="F6" s="23"/>
      <c r="G6" s="22"/>
    </row>
    <row r="7" spans="1:9" x14ac:dyDescent="0.2">
      <c r="A7" s="21" t="s">
        <v>964</v>
      </c>
      <c r="B7" s="21" t="s">
        <v>965</v>
      </c>
      <c r="C7" s="21" t="s">
        <v>32</v>
      </c>
      <c r="D7" s="24">
        <v>2500000</v>
      </c>
      <c r="E7" s="22">
        <v>2497.7674999999999</v>
      </c>
      <c r="F7" s="23">
        <v>17.085841357247801</v>
      </c>
      <c r="G7" s="22">
        <v>6.5247000000000002</v>
      </c>
    </row>
    <row r="8" spans="1:9" x14ac:dyDescent="0.2">
      <c r="A8" s="21" t="s">
        <v>1195</v>
      </c>
      <c r="B8" s="21" t="s">
        <v>1196</v>
      </c>
      <c r="C8" s="21" t="s">
        <v>32</v>
      </c>
      <c r="D8" s="24">
        <v>1000000</v>
      </c>
      <c r="E8" s="22">
        <v>986.61</v>
      </c>
      <c r="F8" s="23">
        <v>6.7488515009800798</v>
      </c>
      <c r="G8" s="22">
        <v>6.6048999999999998</v>
      </c>
    </row>
    <row r="9" spans="1:9" ht="10.5" x14ac:dyDescent="0.25">
      <c r="A9" s="20" t="s">
        <v>29</v>
      </c>
      <c r="B9" s="20"/>
      <c r="C9" s="20"/>
      <c r="D9" s="20"/>
      <c r="E9" s="25">
        <f>SUM(E6:E8)</f>
        <v>3484.3775000000001</v>
      </c>
      <c r="F9" s="26">
        <f>SUM(F6:F8)</f>
        <v>23.834692858227882</v>
      </c>
      <c r="G9" s="25"/>
      <c r="H9" s="14"/>
      <c r="I9" s="14"/>
    </row>
    <row r="10" spans="1:9" x14ac:dyDescent="0.2">
      <c r="A10" s="21"/>
      <c r="B10" s="21"/>
      <c r="C10" s="21"/>
      <c r="D10" s="21"/>
      <c r="E10" s="22"/>
      <c r="F10" s="23"/>
      <c r="G10" s="22"/>
    </row>
    <row r="11" spans="1:9" ht="10.5" x14ac:dyDescent="0.25">
      <c r="A11" s="20" t="s">
        <v>31</v>
      </c>
      <c r="B11" s="21"/>
      <c r="C11" s="21"/>
      <c r="D11" s="21"/>
      <c r="E11" s="22"/>
      <c r="F11" s="23"/>
      <c r="G11" s="22"/>
    </row>
    <row r="12" spans="1:9" x14ac:dyDescent="0.2">
      <c r="A12" s="21" t="s">
        <v>59</v>
      </c>
      <c r="B12" s="21" t="s">
        <v>58</v>
      </c>
      <c r="C12" s="21" t="s">
        <v>32</v>
      </c>
      <c r="D12" s="24">
        <v>3000000</v>
      </c>
      <c r="E12" s="22">
        <v>3133.1116667000001</v>
      </c>
      <c r="F12" s="23">
        <v>21.431878223965398</v>
      </c>
      <c r="G12" s="22">
        <v>6.9808776770124998</v>
      </c>
    </row>
    <row r="13" spans="1:9" x14ac:dyDescent="0.2">
      <c r="A13" s="21" t="s">
        <v>1113</v>
      </c>
      <c r="B13" s="21" t="s">
        <v>1114</v>
      </c>
      <c r="C13" s="21" t="s">
        <v>32</v>
      </c>
      <c r="D13" s="24">
        <v>2500000</v>
      </c>
      <c r="E13" s="22">
        <v>2594.2791667000001</v>
      </c>
      <c r="F13" s="23">
        <v>17.746024110990799</v>
      </c>
      <c r="G13" s="22">
        <v>7.7092705584563497</v>
      </c>
    </row>
    <row r="14" spans="1:9" x14ac:dyDescent="0.2">
      <c r="A14" s="21" t="s">
        <v>1197</v>
      </c>
      <c r="B14" s="21" t="s">
        <v>1198</v>
      </c>
      <c r="C14" s="21" t="s">
        <v>32</v>
      </c>
      <c r="D14" s="24">
        <v>2000000</v>
      </c>
      <c r="E14" s="22">
        <v>2044.0762222000001</v>
      </c>
      <c r="F14" s="23">
        <v>13.982391097102401</v>
      </c>
      <c r="G14" s="22">
        <v>7.0125038746125004</v>
      </c>
    </row>
    <row r="15" spans="1:9" x14ac:dyDescent="0.2">
      <c r="A15" s="21" t="s">
        <v>1107</v>
      </c>
      <c r="B15" s="21" t="s">
        <v>1108</v>
      </c>
      <c r="C15" s="21" t="s">
        <v>32</v>
      </c>
      <c r="D15" s="24">
        <v>500000</v>
      </c>
      <c r="E15" s="22">
        <v>533.14316670000005</v>
      </c>
      <c r="F15" s="23">
        <v>3.6469365411059802</v>
      </c>
      <c r="G15" s="22">
        <v>7.8198398901846904</v>
      </c>
    </row>
    <row r="16" spans="1:9" ht="10.5" x14ac:dyDescent="0.25">
      <c r="A16" s="20" t="s">
        <v>29</v>
      </c>
      <c r="B16" s="20"/>
      <c r="C16" s="20"/>
      <c r="D16" s="20"/>
      <c r="E16" s="25">
        <f>SUM(E12:E15)</f>
        <v>8304.6102223000016</v>
      </c>
      <c r="F16" s="26">
        <f>SUM(F12:F15)</f>
        <v>56.807229973164581</v>
      </c>
      <c r="G16" s="25"/>
      <c r="H16" s="14"/>
      <c r="I16" s="14"/>
    </row>
    <row r="17" spans="1:9" x14ac:dyDescent="0.2">
      <c r="A17" s="21"/>
      <c r="B17" s="21"/>
      <c r="C17" s="21"/>
      <c r="D17" s="21"/>
      <c r="E17" s="22"/>
      <c r="F17" s="23"/>
      <c r="G17" s="22"/>
    </row>
    <row r="18" spans="1:9" ht="10.5" x14ac:dyDescent="0.25">
      <c r="A18" s="20" t="s">
        <v>33</v>
      </c>
      <c r="B18" s="20"/>
      <c r="C18" s="20"/>
      <c r="D18" s="20"/>
      <c r="E18" s="25">
        <f>E9+E16</f>
        <v>11788.987722300002</v>
      </c>
      <c r="F18" s="26">
        <f>F9+F16</f>
        <v>80.641922831392463</v>
      </c>
      <c r="G18" s="25"/>
      <c r="H18" s="14"/>
      <c r="I18" s="14"/>
    </row>
    <row r="19" spans="1:9" ht="10.5" x14ac:dyDescent="0.25">
      <c r="A19" s="20"/>
      <c r="B19" s="20"/>
      <c r="C19" s="20"/>
      <c r="D19" s="20"/>
      <c r="E19" s="25"/>
      <c r="F19" s="26"/>
      <c r="G19" s="25"/>
      <c r="H19" s="14"/>
      <c r="I19" s="14"/>
    </row>
    <row r="20" spans="1:9" ht="10.5" x14ac:dyDescent="0.25">
      <c r="A20" s="20" t="s">
        <v>35</v>
      </c>
      <c r="B20" s="20"/>
      <c r="C20" s="20"/>
      <c r="D20" s="20"/>
      <c r="E20" s="25">
        <f>E22-(E9+E16)</f>
        <v>2829.944104199998</v>
      </c>
      <c r="F20" s="26">
        <f>F22-(F9+F16)</f>
        <v>19.358077168607537</v>
      </c>
      <c r="G20" s="25"/>
      <c r="H20" s="14"/>
      <c r="I20" s="14"/>
    </row>
    <row r="21" spans="1:9" ht="10.5" x14ac:dyDescent="0.25">
      <c r="A21" s="20"/>
      <c r="B21" s="20"/>
      <c r="C21" s="20"/>
      <c r="D21" s="20"/>
      <c r="E21" s="25"/>
      <c r="F21" s="26"/>
      <c r="G21" s="25"/>
      <c r="H21" s="14"/>
      <c r="I21" s="14"/>
    </row>
    <row r="22" spans="1:9" ht="10.5" x14ac:dyDescent="0.25">
      <c r="A22" s="27" t="s">
        <v>34</v>
      </c>
      <c r="B22" s="27"/>
      <c r="C22" s="27"/>
      <c r="D22" s="27"/>
      <c r="E22" s="28">
        <v>14618.9318265</v>
      </c>
      <c r="F22" s="29">
        <v>100</v>
      </c>
      <c r="G22" s="28"/>
      <c r="H22" s="14"/>
      <c r="I22" s="14"/>
    </row>
    <row r="23" spans="1:9" ht="10.5" x14ac:dyDescent="0.25">
      <c r="A23" s="14"/>
      <c r="B23" s="14"/>
      <c r="C23" s="14"/>
      <c r="D23" s="14"/>
      <c r="E23" s="57"/>
      <c r="F23" s="15"/>
      <c r="G23" s="57"/>
      <c r="H23" s="14"/>
      <c r="I23" s="14"/>
    </row>
    <row r="24" spans="1:9" ht="37.5" customHeight="1" x14ac:dyDescent="0.25">
      <c r="A24" s="85" t="s">
        <v>1115</v>
      </c>
      <c r="B24" s="85"/>
      <c r="C24" s="85"/>
      <c r="D24" s="85"/>
      <c r="E24" s="85"/>
      <c r="F24" s="85"/>
      <c r="G24" s="85"/>
      <c r="H24" s="14"/>
      <c r="I24" s="14"/>
    </row>
    <row r="26" spans="1:9" ht="10.5" x14ac:dyDescent="0.25">
      <c r="A26" s="14" t="s">
        <v>38</v>
      </c>
    </row>
    <row r="27" spans="1:9" ht="10.5" x14ac:dyDescent="0.25">
      <c r="A27" s="14" t="s">
        <v>39</v>
      </c>
    </row>
    <row r="28" spans="1:9" ht="10.5" x14ac:dyDescent="0.25">
      <c r="A28" s="14" t="s">
        <v>40</v>
      </c>
      <c r="B28" s="14"/>
      <c r="C28" s="30" t="s">
        <v>42</v>
      </c>
      <c r="D28" s="14" t="s">
        <v>41</v>
      </c>
    </row>
    <row r="29" spans="1:9" x14ac:dyDescent="0.2">
      <c r="A29" s="7" t="s">
        <v>1199</v>
      </c>
      <c r="C29" s="31">
        <v>53.0779</v>
      </c>
      <c r="D29" s="31">
        <v>55.17</v>
      </c>
    </row>
    <row r="30" spans="1:9" x14ac:dyDescent="0.2">
      <c r="A30" s="7" t="s">
        <v>1200</v>
      </c>
      <c r="C30" s="31">
        <v>10.379099999999999</v>
      </c>
      <c r="D30" s="31">
        <v>10.608499999999999</v>
      </c>
    </row>
    <row r="31" spans="1:9" x14ac:dyDescent="0.2">
      <c r="A31" s="7" t="s">
        <v>1201</v>
      </c>
      <c r="C31" s="31">
        <v>57.752099999999999</v>
      </c>
      <c r="D31" s="31">
        <v>60.182000000000002</v>
      </c>
    </row>
    <row r="32" spans="1:9" x14ac:dyDescent="0.2">
      <c r="A32" s="7" t="s">
        <v>1202</v>
      </c>
      <c r="C32" s="31">
        <v>11.6721</v>
      </c>
      <c r="D32" s="31">
        <v>11.900600000000001</v>
      </c>
    </row>
    <row r="34" spans="1:7" ht="10.5" x14ac:dyDescent="0.25">
      <c r="A34" s="14" t="s">
        <v>48</v>
      </c>
    </row>
    <row r="35" spans="1:7" ht="10.5" x14ac:dyDescent="0.25">
      <c r="A35" s="82" t="s">
        <v>55</v>
      </c>
      <c r="B35" s="83"/>
      <c r="C35" s="33" t="s">
        <v>56</v>
      </c>
    </row>
    <row r="36" spans="1:7" x14ac:dyDescent="0.2">
      <c r="A36" s="78" t="s">
        <v>1200</v>
      </c>
      <c r="B36" s="79"/>
      <c r="C36" s="34">
        <v>0.17499999999999999</v>
      </c>
    </row>
    <row r="37" spans="1:7" x14ac:dyDescent="0.2">
      <c r="A37" s="78" t="s">
        <v>1202</v>
      </c>
      <c r="B37" s="79"/>
      <c r="C37" s="34">
        <v>0.255</v>
      </c>
    </row>
    <row r="38" spans="1:7" x14ac:dyDescent="0.2">
      <c r="A38" s="7" t="s">
        <v>57</v>
      </c>
    </row>
    <row r="39" spans="1:7" x14ac:dyDescent="0.2">
      <c r="A39" s="7" t="s">
        <v>47</v>
      </c>
    </row>
    <row r="41" spans="1:7" ht="10.5" x14ac:dyDescent="0.25">
      <c r="A41" s="14" t="s">
        <v>1003</v>
      </c>
      <c r="D41" s="32">
        <v>5.4656768582378099</v>
      </c>
      <c r="E41" s="10" t="s">
        <v>50</v>
      </c>
    </row>
    <row r="43" spans="1:7" ht="10.5" x14ac:dyDescent="0.25">
      <c r="A43" s="84" t="s">
        <v>51</v>
      </c>
      <c r="B43" s="84"/>
      <c r="C43" s="84"/>
      <c r="D43" s="30" t="s">
        <v>49</v>
      </c>
    </row>
    <row r="45" spans="1:7" ht="10.5" x14ac:dyDescent="0.25">
      <c r="A45" s="14" t="s">
        <v>1004</v>
      </c>
    </row>
    <row r="46" spans="1:7" ht="10.5" x14ac:dyDescent="0.25">
      <c r="A46" s="61"/>
      <c r="B46" s="63"/>
      <c r="C46" s="63"/>
      <c r="D46" s="63"/>
      <c r="E46" s="11"/>
      <c r="G46" s="11"/>
    </row>
    <row r="47" spans="1:7" ht="10.5" x14ac:dyDescent="0.25">
      <c r="A47" s="61" t="s">
        <v>868</v>
      </c>
      <c r="B47" s="63"/>
      <c r="C47" s="63"/>
      <c r="D47" s="63"/>
      <c r="E47" s="11"/>
      <c r="G47" s="11"/>
    </row>
    <row r="48" spans="1:7" x14ac:dyDescent="0.2">
      <c r="A48" s="62"/>
      <c r="B48" s="63"/>
      <c r="C48" s="63"/>
      <c r="D48" s="63"/>
      <c r="E48" s="11"/>
      <c r="G48" s="11"/>
    </row>
    <row r="49" spans="1:7" x14ac:dyDescent="0.2">
      <c r="A49" s="63"/>
      <c r="B49" s="63"/>
      <c r="C49" s="63"/>
      <c r="D49" s="63"/>
      <c r="E49" s="11"/>
      <c r="G49" s="11"/>
    </row>
    <row r="50" spans="1:7" x14ac:dyDescent="0.2">
      <c r="A50" s="63"/>
      <c r="B50" s="63"/>
      <c r="C50" s="63"/>
      <c r="D50" s="63"/>
      <c r="E50" s="11"/>
      <c r="G50" s="11"/>
    </row>
    <row r="51" spans="1:7" x14ac:dyDescent="0.2">
      <c r="A51" s="63"/>
      <c r="B51" s="63"/>
      <c r="C51" s="63"/>
      <c r="D51" s="63"/>
      <c r="E51" s="11"/>
      <c r="G51" s="11"/>
    </row>
    <row r="52" spans="1:7" x14ac:dyDescent="0.2">
      <c r="A52" s="63"/>
      <c r="B52" s="63"/>
      <c r="C52" s="63"/>
      <c r="D52" s="63"/>
      <c r="E52" s="11"/>
      <c r="G52" s="11"/>
    </row>
    <row r="53" spans="1:7" x14ac:dyDescent="0.2">
      <c r="A53" s="63"/>
      <c r="B53" s="63"/>
      <c r="C53" s="63"/>
      <c r="D53" s="63"/>
      <c r="E53" s="11"/>
      <c r="G53" s="11"/>
    </row>
    <row r="54" spans="1:7" x14ac:dyDescent="0.2">
      <c r="A54" s="63"/>
      <c r="B54" s="63"/>
      <c r="C54" s="63"/>
      <c r="D54" s="63"/>
      <c r="E54" s="11"/>
      <c r="G54" s="11"/>
    </row>
    <row r="55" spans="1:7" x14ac:dyDescent="0.2">
      <c r="A55" s="63"/>
      <c r="B55" s="63"/>
      <c r="C55" s="63"/>
      <c r="D55" s="63"/>
      <c r="E55" s="11"/>
      <c r="G55" s="11"/>
    </row>
    <row r="56" spans="1:7" x14ac:dyDescent="0.2">
      <c r="A56" s="63"/>
      <c r="B56" s="63"/>
      <c r="C56" s="63"/>
      <c r="D56" s="63"/>
      <c r="E56" s="11"/>
      <c r="G56" s="11"/>
    </row>
    <row r="57" spans="1:7" x14ac:dyDescent="0.2">
      <c r="A57" s="63"/>
      <c r="B57" s="63"/>
      <c r="C57" s="63"/>
      <c r="D57" s="63"/>
      <c r="E57" s="11"/>
      <c r="G57" s="11"/>
    </row>
    <row r="58" spans="1:7" x14ac:dyDescent="0.2">
      <c r="A58" s="63"/>
      <c r="B58" s="63"/>
      <c r="C58" s="63"/>
      <c r="D58" s="63"/>
      <c r="E58" s="11"/>
      <c r="G58" s="11"/>
    </row>
    <row r="59" spans="1:7" x14ac:dyDescent="0.2">
      <c r="A59" s="63"/>
      <c r="B59" s="63"/>
      <c r="C59" s="63"/>
      <c r="D59" s="63"/>
      <c r="E59" s="11"/>
      <c r="G59" s="11"/>
    </row>
    <row r="60" spans="1:7" x14ac:dyDescent="0.2">
      <c r="A60" s="63"/>
      <c r="B60" s="63"/>
      <c r="C60" s="63"/>
      <c r="D60" s="63"/>
      <c r="E60" s="11"/>
      <c r="G60" s="11"/>
    </row>
    <row r="61" spans="1:7" ht="10.5" x14ac:dyDescent="0.2">
      <c r="A61" s="68" t="s">
        <v>1203</v>
      </c>
      <c r="B61" s="69"/>
      <c r="C61" s="69"/>
      <c r="D61" s="69"/>
      <c r="E61" s="69"/>
      <c r="F61" s="69"/>
      <c r="G61" s="69"/>
    </row>
    <row r="62" spans="1:7" x14ac:dyDescent="0.2">
      <c r="A62" s="63"/>
      <c r="B62" s="63"/>
      <c r="C62" s="63"/>
      <c r="D62" s="63"/>
      <c r="E62" s="11"/>
      <c r="G62" s="11"/>
    </row>
    <row r="63" spans="1:7" ht="10.5" x14ac:dyDescent="0.25">
      <c r="A63" s="61" t="s">
        <v>869</v>
      </c>
      <c r="B63" s="63"/>
      <c r="C63" s="63"/>
      <c r="D63" s="63"/>
      <c r="E63" s="11"/>
      <c r="G63" s="11"/>
    </row>
    <row r="64" spans="1:7" x14ac:dyDescent="0.2">
      <c r="A64" s="63"/>
      <c r="B64" s="63"/>
      <c r="C64" s="63"/>
      <c r="D64" s="63"/>
      <c r="E64" s="11"/>
      <c r="G64" s="11"/>
    </row>
    <row r="65" spans="1:7" x14ac:dyDescent="0.2">
      <c r="A65" s="63"/>
      <c r="B65" s="63"/>
      <c r="C65" s="63"/>
      <c r="D65" s="63"/>
      <c r="E65" s="11"/>
      <c r="G65" s="11"/>
    </row>
    <row r="66" spans="1:7" x14ac:dyDescent="0.2">
      <c r="A66" s="63"/>
      <c r="B66" s="63"/>
      <c r="C66" s="63"/>
      <c r="D66" s="63"/>
      <c r="E66" s="11"/>
      <c r="G66" s="11"/>
    </row>
    <row r="67" spans="1:7" x14ac:dyDescent="0.2">
      <c r="A67" s="63"/>
      <c r="B67" s="63"/>
      <c r="C67" s="63"/>
      <c r="D67" s="63"/>
      <c r="E67" s="11"/>
      <c r="G67" s="11"/>
    </row>
    <row r="68" spans="1:7" x14ac:dyDescent="0.2">
      <c r="A68" s="63"/>
      <c r="B68" s="63"/>
      <c r="C68" s="63"/>
      <c r="D68" s="63"/>
      <c r="E68" s="11"/>
      <c r="G68" s="11"/>
    </row>
    <row r="69" spans="1:7" x14ac:dyDescent="0.2">
      <c r="A69" s="63"/>
      <c r="B69" s="63"/>
      <c r="C69" s="63"/>
      <c r="D69" s="63"/>
      <c r="E69" s="11"/>
      <c r="G69" s="11"/>
    </row>
    <row r="70" spans="1:7" x14ac:dyDescent="0.2">
      <c r="A70" s="63"/>
      <c r="B70" s="63"/>
      <c r="C70" s="63"/>
      <c r="D70" s="63"/>
      <c r="E70" s="11"/>
      <c r="G70" s="11"/>
    </row>
    <row r="71" spans="1:7" x14ac:dyDescent="0.2">
      <c r="A71" s="63"/>
      <c r="B71" s="63"/>
      <c r="C71" s="63"/>
      <c r="D71" s="63"/>
      <c r="E71" s="11"/>
      <c r="G71" s="11"/>
    </row>
    <row r="72" spans="1:7" x14ac:dyDescent="0.2">
      <c r="A72" s="63"/>
      <c r="B72" s="63"/>
      <c r="C72" s="63"/>
      <c r="D72" s="63"/>
      <c r="E72" s="11"/>
      <c r="G72" s="11"/>
    </row>
    <row r="73" spans="1:7" x14ac:dyDescent="0.2">
      <c r="A73" s="63"/>
      <c r="B73" s="63"/>
      <c r="C73" s="63"/>
      <c r="D73" s="63"/>
      <c r="E73" s="11"/>
      <c r="G73" s="11"/>
    </row>
    <row r="74" spans="1:7" x14ac:dyDescent="0.2">
      <c r="A74" s="63"/>
      <c r="B74" s="63"/>
      <c r="C74" s="63"/>
      <c r="D74" s="63"/>
      <c r="E74" s="11"/>
      <c r="G74" s="11"/>
    </row>
    <row r="75" spans="1:7" x14ac:dyDescent="0.2">
      <c r="A75" s="63"/>
      <c r="B75" s="63"/>
      <c r="C75" s="63"/>
      <c r="D75" s="63"/>
      <c r="E75" s="11"/>
      <c r="G75" s="11"/>
    </row>
    <row r="76" spans="1:7" x14ac:dyDescent="0.2">
      <c r="A76" s="63"/>
      <c r="B76" s="63"/>
      <c r="C76" s="63"/>
      <c r="D76" s="63"/>
      <c r="E76" s="11"/>
      <c r="G76" s="11"/>
    </row>
    <row r="77" spans="1:7" x14ac:dyDescent="0.2">
      <c r="A77" s="63"/>
    </row>
    <row r="78" spans="1:7" x14ac:dyDescent="0.2">
      <c r="A78" s="7" t="s">
        <v>867</v>
      </c>
    </row>
    <row r="79" spans="1:7" x14ac:dyDescent="0.2">
      <c r="A79" s="62"/>
    </row>
    <row r="80" spans="1:7" x14ac:dyDescent="0.2">
      <c r="A80" s="63"/>
    </row>
    <row r="81" spans="1:1" x14ac:dyDescent="0.2">
      <c r="A81" s="62"/>
    </row>
  </sheetData>
  <mergeCells count="6">
    <mergeCell ref="A43:C43"/>
    <mergeCell ref="A1:G1"/>
    <mergeCell ref="A24:G24"/>
    <mergeCell ref="A35:B35"/>
    <mergeCell ref="A36:B36"/>
    <mergeCell ref="A37:B37"/>
  </mergeCells>
  <conditionalFormatting sqref="F2:F3">
    <cfRule type="cellIs" dxfId="78" priority="3" stopIfTrue="1" operator="between">
      <formula>0.009</formula>
      <formula>-0.009</formula>
    </cfRule>
  </conditionalFormatting>
  <conditionalFormatting sqref="F5:F23 F25:F60">
    <cfRule type="cellIs" dxfId="77" priority="2" stopIfTrue="1" operator="between">
      <formula>0.009</formula>
      <formula>-0.009</formula>
    </cfRule>
  </conditionalFormatting>
  <conditionalFormatting sqref="F62:F183">
    <cfRule type="cellIs" dxfId="76" priority="1" stopIfTrue="1" operator="between">
      <formula>0.009</formula>
      <formula>-0.009</formula>
    </cfRule>
  </conditionalFormatting>
  <hyperlinks>
    <hyperlink ref="A46"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38"/>
  <sheetViews>
    <sheetView workbookViewId="0">
      <selection sqref="A1:G1"/>
    </sheetView>
  </sheetViews>
  <sheetFormatPr defaultColWidth="9.08984375" defaultRowHeight="10" x14ac:dyDescent="0.2"/>
  <cols>
    <col min="1" max="1" width="38.6328125" style="7" bestFit="1" customWidth="1"/>
    <col min="2" max="2" width="54.36328125" style="7" bestFit="1" customWidth="1"/>
    <col min="3" max="3" width="25.54296875" style="7" bestFit="1" customWidth="1"/>
    <col min="4" max="4" width="15.54296875" style="7" bestFit="1" customWidth="1"/>
    <col min="5" max="5" width="31.90625" style="10" customWidth="1"/>
    <col min="6" max="6" width="13.54296875" style="11" bestFit="1" customWidth="1"/>
    <col min="7" max="7" width="4.54296875" style="10" bestFit="1" customWidth="1"/>
    <col min="8" max="16384" width="9.08984375" style="7"/>
  </cols>
  <sheetData>
    <row r="1" spans="1:7" s="1" customFormat="1" ht="14" x14ac:dyDescent="0.25">
      <c r="A1" s="80" t="s">
        <v>1204</v>
      </c>
      <c r="B1" s="81"/>
      <c r="C1" s="81"/>
      <c r="D1" s="81"/>
      <c r="E1" s="81"/>
      <c r="F1" s="81"/>
      <c r="G1" s="81"/>
    </row>
    <row r="2" spans="1:7" s="1" customFormat="1" ht="11.5" x14ac:dyDescent="0.25">
      <c r="E2" s="5"/>
      <c r="F2" s="9"/>
      <c r="G2" s="10"/>
    </row>
    <row r="3" spans="1:7" s="1" customFormat="1" ht="11.5" x14ac:dyDescent="0.25">
      <c r="A3" s="8" t="s">
        <v>7</v>
      </c>
      <c r="B3" s="2"/>
      <c r="C3" s="3"/>
      <c r="D3" s="3"/>
      <c r="E3" s="4"/>
      <c r="F3" s="9"/>
      <c r="G3" s="10"/>
    </row>
    <row r="4" spans="1:7" s="1" customFormat="1" ht="29.25" customHeight="1" x14ac:dyDescent="0.25">
      <c r="A4" s="6" t="s">
        <v>2</v>
      </c>
      <c r="B4" s="6" t="s">
        <v>0</v>
      </c>
      <c r="C4" s="13" t="s">
        <v>4</v>
      </c>
      <c r="D4" s="13" t="s">
        <v>1</v>
      </c>
      <c r="E4" s="52" t="s">
        <v>6</v>
      </c>
      <c r="F4" s="12" t="s">
        <v>3</v>
      </c>
      <c r="G4" s="12" t="s">
        <v>5</v>
      </c>
    </row>
    <row r="5" spans="1:7" ht="10.5" x14ac:dyDescent="0.25">
      <c r="A5" s="16" t="s">
        <v>101</v>
      </c>
      <c r="B5" s="17"/>
      <c r="C5" s="17"/>
      <c r="D5" s="17"/>
      <c r="E5" s="18"/>
      <c r="F5" s="19"/>
      <c r="G5" s="18"/>
    </row>
    <row r="6" spans="1:7" ht="10.5" x14ac:dyDescent="0.25">
      <c r="A6" s="20" t="s">
        <v>25</v>
      </c>
      <c r="B6" s="21"/>
      <c r="C6" s="21"/>
      <c r="D6" s="21"/>
      <c r="E6" s="22"/>
      <c r="F6" s="23"/>
      <c r="G6" s="22"/>
    </row>
    <row r="7" spans="1:7" x14ac:dyDescent="0.2">
      <c r="A7" s="21" t="s">
        <v>103</v>
      </c>
      <c r="B7" s="21" t="s">
        <v>102</v>
      </c>
      <c r="C7" s="21" t="s">
        <v>104</v>
      </c>
      <c r="D7" s="24">
        <v>104500</v>
      </c>
      <c r="E7" s="22">
        <v>1710.5605</v>
      </c>
      <c r="F7" s="23">
        <v>3.2495266079871001</v>
      </c>
      <c r="G7" s="22"/>
    </row>
    <row r="8" spans="1:7" x14ac:dyDescent="0.2">
      <c r="A8" s="21" t="s">
        <v>106</v>
      </c>
      <c r="B8" s="21" t="s">
        <v>105</v>
      </c>
      <c r="C8" s="21" t="s">
        <v>104</v>
      </c>
      <c r="D8" s="24">
        <v>115800</v>
      </c>
      <c r="E8" s="22">
        <v>1423.4136000000001</v>
      </c>
      <c r="F8" s="23">
        <v>2.70403786792148</v>
      </c>
      <c r="G8" s="22"/>
    </row>
    <row r="9" spans="1:7" x14ac:dyDescent="0.2">
      <c r="A9" s="21" t="s">
        <v>108</v>
      </c>
      <c r="B9" s="21" t="s">
        <v>107</v>
      </c>
      <c r="C9" s="21" t="s">
        <v>109</v>
      </c>
      <c r="D9" s="24">
        <v>54600</v>
      </c>
      <c r="E9" s="22">
        <v>1061.2601999999999</v>
      </c>
      <c r="F9" s="23">
        <v>2.0160603836565301</v>
      </c>
      <c r="G9" s="22"/>
    </row>
    <row r="10" spans="1:7" x14ac:dyDescent="0.2">
      <c r="A10" s="21" t="s">
        <v>111</v>
      </c>
      <c r="B10" s="21" t="s">
        <v>110</v>
      </c>
      <c r="C10" s="21" t="s">
        <v>112</v>
      </c>
      <c r="D10" s="24">
        <v>27100</v>
      </c>
      <c r="E10" s="22">
        <v>1003.96015</v>
      </c>
      <c r="F10" s="23">
        <v>1.9072083219411</v>
      </c>
      <c r="G10" s="22"/>
    </row>
    <row r="11" spans="1:7" x14ac:dyDescent="0.2">
      <c r="A11" s="21" t="s">
        <v>114</v>
      </c>
      <c r="B11" s="21" t="s">
        <v>113</v>
      </c>
      <c r="C11" s="21" t="s">
        <v>115</v>
      </c>
      <c r="D11" s="24">
        <v>56000</v>
      </c>
      <c r="E11" s="22">
        <v>889.86800000000005</v>
      </c>
      <c r="F11" s="23">
        <v>1.69046914364985</v>
      </c>
      <c r="G11" s="22"/>
    </row>
    <row r="12" spans="1:7" x14ac:dyDescent="0.2">
      <c r="A12" s="21" t="s">
        <v>117</v>
      </c>
      <c r="B12" s="21" t="s">
        <v>116</v>
      </c>
      <c r="C12" s="21" t="s">
        <v>118</v>
      </c>
      <c r="D12" s="24">
        <v>24300</v>
      </c>
      <c r="E12" s="22">
        <v>733.67774999999995</v>
      </c>
      <c r="F12" s="23">
        <v>1.3937568243351299</v>
      </c>
      <c r="G12" s="22"/>
    </row>
    <row r="13" spans="1:7" x14ac:dyDescent="0.2">
      <c r="A13" s="21" t="s">
        <v>120</v>
      </c>
      <c r="B13" s="21" t="s">
        <v>119</v>
      </c>
      <c r="C13" s="21" t="s">
        <v>104</v>
      </c>
      <c r="D13" s="24">
        <v>54700</v>
      </c>
      <c r="E13" s="22">
        <v>642.86175000000003</v>
      </c>
      <c r="F13" s="23">
        <v>1.2212350056499901</v>
      </c>
      <c r="G13" s="22"/>
    </row>
    <row r="14" spans="1:7" x14ac:dyDescent="0.2">
      <c r="A14" s="21" t="s">
        <v>122</v>
      </c>
      <c r="B14" s="21" t="s">
        <v>121</v>
      </c>
      <c r="C14" s="21" t="s">
        <v>109</v>
      </c>
      <c r="D14" s="24">
        <v>35700</v>
      </c>
      <c r="E14" s="22">
        <v>625.91025000000002</v>
      </c>
      <c r="F14" s="23">
        <v>1.1890324905706999</v>
      </c>
      <c r="G14" s="22"/>
    </row>
    <row r="15" spans="1:7" x14ac:dyDescent="0.2">
      <c r="A15" s="21" t="s">
        <v>124</v>
      </c>
      <c r="B15" s="21" t="s">
        <v>123</v>
      </c>
      <c r="C15" s="21" t="s">
        <v>104</v>
      </c>
      <c r="D15" s="24">
        <v>74300</v>
      </c>
      <c r="E15" s="22">
        <v>605.99080000000004</v>
      </c>
      <c r="F15" s="23">
        <v>1.1511918045549301</v>
      </c>
      <c r="G15" s="22"/>
    </row>
    <row r="16" spans="1:7" x14ac:dyDescent="0.2">
      <c r="A16" s="21" t="s">
        <v>126</v>
      </c>
      <c r="B16" s="21" t="s">
        <v>125</v>
      </c>
      <c r="C16" s="21" t="s">
        <v>127</v>
      </c>
      <c r="D16" s="24">
        <v>233000</v>
      </c>
      <c r="E16" s="22">
        <v>583.73490000000004</v>
      </c>
      <c r="F16" s="23">
        <v>1.10891259885908</v>
      </c>
      <c r="G16" s="22"/>
    </row>
    <row r="17" spans="1:7" x14ac:dyDescent="0.2">
      <c r="A17" s="21" t="s">
        <v>129</v>
      </c>
      <c r="B17" s="21" t="s">
        <v>128</v>
      </c>
      <c r="C17" s="21" t="s">
        <v>130</v>
      </c>
      <c r="D17" s="24">
        <v>51000</v>
      </c>
      <c r="E17" s="22">
        <v>566.7885</v>
      </c>
      <c r="F17" s="23">
        <v>1.0767197721747299</v>
      </c>
      <c r="G17" s="22"/>
    </row>
    <row r="18" spans="1:7" x14ac:dyDescent="0.2">
      <c r="A18" s="21" t="s">
        <v>132</v>
      </c>
      <c r="B18" s="21" t="s">
        <v>131</v>
      </c>
      <c r="C18" s="21" t="s">
        <v>133</v>
      </c>
      <c r="D18" s="24">
        <v>132000</v>
      </c>
      <c r="E18" s="22">
        <v>549.38400000000001</v>
      </c>
      <c r="F18" s="23">
        <v>1.0436566996621199</v>
      </c>
      <c r="G18" s="22"/>
    </row>
    <row r="19" spans="1:7" x14ac:dyDescent="0.2">
      <c r="A19" s="21" t="s">
        <v>135</v>
      </c>
      <c r="B19" s="21" t="s">
        <v>134</v>
      </c>
      <c r="C19" s="21" t="s">
        <v>136</v>
      </c>
      <c r="D19" s="24">
        <v>28500</v>
      </c>
      <c r="E19" s="22">
        <v>505.09125</v>
      </c>
      <c r="F19" s="23">
        <v>0.95951441433171503</v>
      </c>
      <c r="G19" s="22"/>
    </row>
    <row r="20" spans="1:7" x14ac:dyDescent="0.2">
      <c r="A20" s="21" t="s">
        <v>138</v>
      </c>
      <c r="B20" s="21" t="s">
        <v>137</v>
      </c>
      <c r="C20" s="21" t="s">
        <v>139</v>
      </c>
      <c r="D20" s="24">
        <v>105500</v>
      </c>
      <c r="E20" s="22">
        <v>503.28775000000002</v>
      </c>
      <c r="F20" s="23">
        <v>0.95608833192334297</v>
      </c>
      <c r="G20" s="22"/>
    </row>
    <row r="21" spans="1:7" x14ac:dyDescent="0.2">
      <c r="A21" s="21" t="s">
        <v>141</v>
      </c>
      <c r="B21" s="21" t="s">
        <v>140</v>
      </c>
      <c r="C21" s="21" t="s">
        <v>142</v>
      </c>
      <c r="D21" s="24">
        <v>6700</v>
      </c>
      <c r="E21" s="22">
        <v>464.14249999999998</v>
      </c>
      <c r="F21" s="23">
        <v>0.88172467658855302</v>
      </c>
      <c r="G21" s="22"/>
    </row>
    <row r="22" spans="1:7" x14ac:dyDescent="0.2">
      <c r="A22" s="21" t="s">
        <v>144</v>
      </c>
      <c r="B22" s="21" t="s">
        <v>143</v>
      </c>
      <c r="C22" s="21" t="s">
        <v>145</v>
      </c>
      <c r="D22" s="24">
        <v>66000</v>
      </c>
      <c r="E22" s="22">
        <v>427.11900000000003</v>
      </c>
      <c r="F22" s="23">
        <v>0.811391678503533</v>
      </c>
      <c r="G22" s="22"/>
    </row>
    <row r="23" spans="1:7" x14ac:dyDescent="0.2">
      <c r="A23" s="21" t="s">
        <v>147</v>
      </c>
      <c r="B23" s="21" t="s">
        <v>146</v>
      </c>
      <c r="C23" s="21" t="s">
        <v>148</v>
      </c>
      <c r="D23" s="24">
        <v>28800</v>
      </c>
      <c r="E23" s="22">
        <v>424.61279999999999</v>
      </c>
      <c r="F23" s="23">
        <v>0.80663068724661002</v>
      </c>
      <c r="G23" s="22"/>
    </row>
    <row r="24" spans="1:7" x14ac:dyDescent="0.2">
      <c r="A24" s="21" t="s">
        <v>150</v>
      </c>
      <c r="B24" s="21" t="s">
        <v>149</v>
      </c>
      <c r="C24" s="21" t="s">
        <v>151</v>
      </c>
      <c r="D24" s="24">
        <v>23000</v>
      </c>
      <c r="E24" s="22">
        <v>418.97949999999997</v>
      </c>
      <c r="F24" s="23">
        <v>0.79592919014038499</v>
      </c>
      <c r="G24" s="22"/>
    </row>
    <row r="25" spans="1:7" x14ac:dyDescent="0.2">
      <c r="A25" s="21" t="s">
        <v>153</v>
      </c>
      <c r="B25" s="21" t="s">
        <v>152</v>
      </c>
      <c r="C25" s="21" t="s">
        <v>154</v>
      </c>
      <c r="D25" s="24">
        <v>60300</v>
      </c>
      <c r="E25" s="22">
        <v>392.1309</v>
      </c>
      <c r="F25" s="23">
        <v>0.74492529984407396</v>
      </c>
      <c r="G25" s="22"/>
    </row>
    <row r="26" spans="1:7" x14ac:dyDescent="0.2">
      <c r="A26" s="21" t="s">
        <v>156</v>
      </c>
      <c r="B26" s="21" t="s">
        <v>155</v>
      </c>
      <c r="C26" s="21" t="s">
        <v>104</v>
      </c>
      <c r="D26" s="24">
        <v>27500</v>
      </c>
      <c r="E26" s="22">
        <v>391.94375000000002</v>
      </c>
      <c r="F26" s="23">
        <v>0.74456977374331101</v>
      </c>
      <c r="G26" s="22"/>
    </row>
    <row r="27" spans="1:7" x14ac:dyDescent="0.2">
      <c r="A27" s="21" t="s">
        <v>158</v>
      </c>
      <c r="B27" s="21" t="s">
        <v>157</v>
      </c>
      <c r="C27" s="21" t="s">
        <v>159</v>
      </c>
      <c r="D27" s="24">
        <v>28500</v>
      </c>
      <c r="E27" s="22">
        <v>380.28975000000003</v>
      </c>
      <c r="F27" s="23">
        <v>0.722430841452122</v>
      </c>
      <c r="G27" s="22"/>
    </row>
    <row r="28" spans="1:7" x14ac:dyDescent="0.2">
      <c r="A28" s="21" t="s">
        <v>161</v>
      </c>
      <c r="B28" s="21" t="s">
        <v>160</v>
      </c>
      <c r="C28" s="21" t="s">
        <v>162</v>
      </c>
      <c r="D28" s="24">
        <v>48000</v>
      </c>
      <c r="E28" s="22">
        <v>354.57600000000002</v>
      </c>
      <c r="F28" s="23">
        <v>0.67358280899952605</v>
      </c>
      <c r="G28" s="22"/>
    </row>
    <row r="29" spans="1:7" x14ac:dyDescent="0.2">
      <c r="A29" s="21" t="s">
        <v>164</v>
      </c>
      <c r="B29" s="21" t="s">
        <v>163</v>
      </c>
      <c r="C29" s="21" t="s">
        <v>165</v>
      </c>
      <c r="D29" s="24">
        <v>34199</v>
      </c>
      <c r="E29" s="22">
        <v>351.497322</v>
      </c>
      <c r="F29" s="23">
        <v>0.66773428971101001</v>
      </c>
      <c r="G29" s="22"/>
    </row>
    <row r="30" spans="1:7" x14ac:dyDescent="0.2">
      <c r="A30" s="21" t="s">
        <v>167</v>
      </c>
      <c r="B30" s="21" t="s">
        <v>166</v>
      </c>
      <c r="C30" s="21" t="s">
        <v>130</v>
      </c>
      <c r="D30" s="24">
        <v>2800</v>
      </c>
      <c r="E30" s="22">
        <v>347.28399999999999</v>
      </c>
      <c r="F30" s="23">
        <v>0.65973030391394705</v>
      </c>
      <c r="G30" s="22"/>
    </row>
    <row r="31" spans="1:7" x14ac:dyDescent="0.2">
      <c r="A31" s="21" t="s">
        <v>169</v>
      </c>
      <c r="B31" s="21" t="s">
        <v>168</v>
      </c>
      <c r="C31" s="21" t="s">
        <v>170</v>
      </c>
      <c r="D31" s="24">
        <v>100000</v>
      </c>
      <c r="E31" s="22">
        <v>330.75</v>
      </c>
      <c r="F31" s="23">
        <v>0.62832090744041702</v>
      </c>
      <c r="G31" s="22"/>
    </row>
    <row r="32" spans="1:7" x14ac:dyDescent="0.2">
      <c r="A32" s="21" t="s">
        <v>172</v>
      </c>
      <c r="B32" s="21" t="s">
        <v>171</v>
      </c>
      <c r="C32" s="21" t="s">
        <v>154</v>
      </c>
      <c r="D32" s="24">
        <v>19200</v>
      </c>
      <c r="E32" s="22">
        <v>320.18880000000001</v>
      </c>
      <c r="F32" s="23">
        <v>0.60825795122678195</v>
      </c>
      <c r="G32" s="22"/>
    </row>
    <row r="33" spans="1:7" x14ac:dyDescent="0.2">
      <c r="A33" s="21" t="s">
        <v>174</v>
      </c>
      <c r="B33" s="21" t="s">
        <v>173</v>
      </c>
      <c r="C33" s="21" t="s">
        <v>151</v>
      </c>
      <c r="D33" s="24">
        <v>23000</v>
      </c>
      <c r="E33" s="22">
        <v>319.286</v>
      </c>
      <c r="F33" s="23">
        <v>0.60654291535304905</v>
      </c>
      <c r="G33" s="22"/>
    </row>
    <row r="34" spans="1:7" x14ac:dyDescent="0.2">
      <c r="A34" s="21" t="s">
        <v>176</v>
      </c>
      <c r="B34" s="21" t="s">
        <v>175</v>
      </c>
      <c r="C34" s="21" t="s">
        <v>177</v>
      </c>
      <c r="D34" s="24">
        <v>132100</v>
      </c>
      <c r="E34" s="22">
        <v>313.98849000000001</v>
      </c>
      <c r="F34" s="23">
        <v>0.59647931356809203</v>
      </c>
      <c r="G34" s="22"/>
    </row>
    <row r="35" spans="1:7" x14ac:dyDescent="0.2">
      <c r="A35" s="21" t="s">
        <v>179</v>
      </c>
      <c r="B35" s="21" t="s">
        <v>178</v>
      </c>
      <c r="C35" s="21" t="s">
        <v>109</v>
      </c>
      <c r="D35" s="24">
        <v>18700</v>
      </c>
      <c r="E35" s="22">
        <v>306.02550000000002</v>
      </c>
      <c r="F35" s="23">
        <v>0.58135213865429303</v>
      </c>
      <c r="G35" s="22"/>
    </row>
    <row r="36" spans="1:7" x14ac:dyDescent="0.2">
      <c r="A36" s="21" t="s">
        <v>181</v>
      </c>
      <c r="B36" s="21" t="s">
        <v>180</v>
      </c>
      <c r="C36" s="21" t="s">
        <v>182</v>
      </c>
      <c r="D36" s="24">
        <v>100000</v>
      </c>
      <c r="E36" s="22">
        <v>299.3</v>
      </c>
      <c r="F36" s="23">
        <v>0.56857580528168405</v>
      </c>
      <c r="G36" s="22"/>
    </row>
    <row r="37" spans="1:7" x14ac:dyDescent="0.2">
      <c r="A37" s="21" t="s">
        <v>184</v>
      </c>
      <c r="B37" s="21" t="s">
        <v>183</v>
      </c>
      <c r="C37" s="21" t="s">
        <v>185</v>
      </c>
      <c r="D37" s="24">
        <v>8330</v>
      </c>
      <c r="E37" s="22">
        <v>262.22423500000002</v>
      </c>
      <c r="F37" s="23">
        <v>0.49814352014533397</v>
      </c>
      <c r="G37" s="22"/>
    </row>
    <row r="38" spans="1:7" x14ac:dyDescent="0.2">
      <c r="A38" s="21" t="s">
        <v>187</v>
      </c>
      <c r="B38" s="21" t="s">
        <v>186</v>
      </c>
      <c r="C38" s="21" t="s">
        <v>188</v>
      </c>
      <c r="D38" s="24">
        <v>16700</v>
      </c>
      <c r="E38" s="22">
        <v>254.04875000000001</v>
      </c>
      <c r="F38" s="23">
        <v>0.48261267160726701</v>
      </c>
      <c r="G38" s="22"/>
    </row>
    <row r="39" spans="1:7" x14ac:dyDescent="0.2">
      <c r="A39" s="21" t="s">
        <v>190</v>
      </c>
      <c r="B39" s="21" t="s">
        <v>189</v>
      </c>
      <c r="C39" s="21" t="s">
        <v>191</v>
      </c>
      <c r="D39" s="24">
        <v>32000</v>
      </c>
      <c r="E39" s="22">
        <v>231.42400000000001</v>
      </c>
      <c r="F39" s="23">
        <v>0.43963276699468201</v>
      </c>
      <c r="G39" s="22"/>
    </row>
    <row r="40" spans="1:7" x14ac:dyDescent="0.2">
      <c r="A40" s="21" t="s">
        <v>193</v>
      </c>
      <c r="B40" s="21" t="s">
        <v>192</v>
      </c>
      <c r="C40" s="21" t="s">
        <v>115</v>
      </c>
      <c r="D40" s="24">
        <v>18000</v>
      </c>
      <c r="E40" s="22">
        <v>225.369</v>
      </c>
      <c r="F40" s="23">
        <v>0.42813017260450298</v>
      </c>
      <c r="G40" s="22"/>
    </row>
    <row r="41" spans="1:7" x14ac:dyDescent="0.2">
      <c r="A41" s="21" t="s">
        <v>195</v>
      </c>
      <c r="B41" s="21" t="s">
        <v>194</v>
      </c>
      <c r="C41" s="21" t="s">
        <v>196</v>
      </c>
      <c r="D41" s="24">
        <v>1900</v>
      </c>
      <c r="E41" s="22">
        <v>214.73609999999999</v>
      </c>
      <c r="F41" s="23">
        <v>0.40793100895605799</v>
      </c>
      <c r="G41" s="22"/>
    </row>
    <row r="42" spans="1:7" x14ac:dyDescent="0.2">
      <c r="A42" s="21" t="s">
        <v>198</v>
      </c>
      <c r="B42" s="21" t="s">
        <v>197</v>
      </c>
      <c r="C42" s="21" t="s">
        <v>188</v>
      </c>
      <c r="D42" s="24">
        <v>5300</v>
      </c>
      <c r="E42" s="22">
        <v>213.63239999999999</v>
      </c>
      <c r="F42" s="23">
        <v>0.40583432630891703</v>
      </c>
      <c r="G42" s="22"/>
    </row>
    <row r="43" spans="1:7" x14ac:dyDescent="0.2">
      <c r="A43" s="21" t="s">
        <v>200</v>
      </c>
      <c r="B43" s="21" t="s">
        <v>199</v>
      </c>
      <c r="C43" s="21" t="s">
        <v>196</v>
      </c>
      <c r="D43" s="24">
        <v>11000</v>
      </c>
      <c r="E43" s="22">
        <v>208.0155</v>
      </c>
      <c r="F43" s="23">
        <v>0.39516398404133701</v>
      </c>
      <c r="G43" s="22"/>
    </row>
    <row r="44" spans="1:7" x14ac:dyDescent="0.2">
      <c r="A44" s="21" t="s">
        <v>202</v>
      </c>
      <c r="B44" s="21" t="s">
        <v>201</v>
      </c>
      <c r="C44" s="21" t="s">
        <v>154</v>
      </c>
      <c r="D44" s="24">
        <v>154500</v>
      </c>
      <c r="E44" s="22">
        <v>207.75614999999999</v>
      </c>
      <c r="F44" s="23">
        <v>0.394671300663122</v>
      </c>
      <c r="G44" s="22"/>
    </row>
    <row r="45" spans="1:7" x14ac:dyDescent="0.2">
      <c r="A45" s="21" t="s">
        <v>204</v>
      </c>
      <c r="B45" s="21" t="s">
        <v>203</v>
      </c>
      <c r="C45" s="21" t="s">
        <v>205</v>
      </c>
      <c r="D45" s="24">
        <v>11200</v>
      </c>
      <c r="E45" s="22">
        <v>203.0728</v>
      </c>
      <c r="F45" s="23">
        <v>0.38577440959173498</v>
      </c>
      <c r="G45" s="22"/>
    </row>
    <row r="46" spans="1:7" x14ac:dyDescent="0.2">
      <c r="A46" s="21" t="s">
        <v>207</v>
      </c>
      <c r="B46" s="21" t="s">
        <v>206</v>
      </c>
      <c r="C46" s="21" t="s">
        <v>208</v>
      </c>
      <c r="D46" s="24">
        <v>127000</v>
      </c>
      <c r="E46" s="22">
        <v>194.0052</v>
      </c>
      <c r="F46" s="23">
        <v>0.36854882331718702</v>
      </c>
      <c r="G46" s="22"/>
    </row>
    <row r="47" spans="1:7" x14ac:dyDescent="0.2">
      <c r="A47" s="21" t="s">
        <v>210</v>
      </c>
      <c r="B47" s="21" t="s">
        <v>209</v>
      </c>
      <c r="C47" s="21" t="s">
        <v>115</v>
      </c>
      <c r="D47" s="24">
        <v>35137</v>
      </c>
      <c r="E47" s="22">
        <v>161.10314500000001</v>
      </c>
      <c r="F47" s="23">
        <v>0.30604527364445999</v>
      </c>
      <c r="G47" s="22"/>
    </row>
    <row r="48" spans="1:7" x14ac:dyDescent="0.2">
      <c r="A48" s="21" t="s">
        <v>212</v>
      </c>
      <c r="B48" s="21" t="s">
        <v>211</v>
      </c>
      <c r="C48" s="21" t="s">
        <v>142</v>
      </c>
      <c r="D48" s="24">
        <v>7500</v>
      </c>
      <c r="E48" s="22">
        <v>160.48500000000001</v>
      </c>
      <c r="F48" s="23">
        <v>0.30487099268503498</v>
      </c>
      <c r="G48" s="22"/>
    </row>
    <row r="49" spans="1:9" x14ac:dyDescent="0.2">
      <c r="A49" s="21" t="s">
        <v>214</v>
      </c>
      <c r="B49" s="21" t="s">
        <v>213</v>
      </c>
      <c r="C49" s="21" t="s">
        <v>154</v>
      </c>
      <c r="D49" s="24">
        <v>88000</v>
      </c>
      <c r="E49" s="22">
        <v>152.2576</v>
      </c>
      <c r="F49" s="23">
        <v>0.28924152198548803</v>
      </c>
      <c r="G49" s="22"/>
    </row>
    <row r="50" spans="1:9" x14ac:dyDescent="0.2">
      <c r="A50" s="21" t="s">
        <v>216</v>
      </c>
      <c r="B50" s="21" t="s">
        <v>215</v>
      </c>
      <c r="C50" s="21" t="s">
        <v>139</v>
      </c>
      <c r="D50" s="24">
        <v>3365</v>
      </c>
      <c r="E50" s="22">
        <v>150.324645</v>
      </c>
      <c r="F50" s="23">
        <v>0.28556951581877099</v>
      </c>
      <c r="G50" s="22"/>
    </row>
    <row r="51" spans="1:9" x14ac:dyDescent="0.2">
      <c r="A51" s="21" t="s">
        <v>218</v>
      </c>
      <c r="B51" s="21" t="s">
        <v>217</v>
      </c>
      <c r="C51" s="21" t="s">
        <v>109</v>
      </c>
      <c r="D51" s="24">
        <v>15000</v>
      </c>
      <c r="E51" s="22">
        <v>148.94999999999999</v>
      </c>
      <c r="F51" s="23">
        <v>0.28295812294255501</v>
      </c>
      <c r="G51" s="22"/>
    </row>
    <row r="52" spans="1:9" x14ac:dyDescent="0.2">
      <c r="A52" s="21" t="s">
        <v>220</v>
      </c>
      <c r="B52" s="21" t="s">
        <v>219</v>
      </c>
      <c r="C52" s="21" t="s">
        <v>221</v>
      </c>
      <c r="D52" s="24">
        <v>5000</v>
      </c>
      <c r="E52" s="22">
        <v>128.22999999999999</v>
      </c>
      <c r="F52" s="23">
        <v>0.24359664387327201</v>
      </c>
      <c r="G52" s="22"/>
    </row>
    <row r="53" spans="1:9" x14ac:dyDescent="0.2">
      <c r="A53" s="21" t="s">
        <v>223</v>
      </c>
      <c r="B53" s="21" t="s">
        <v>222</v>
      </c>
      <c r="C53" s="21" t="s">
        <v>224</v>
      </c>
      <c r="D53" s="24">
        <v>7000</v>
      </c>
      <c r="E53" s="22">
        <v>114.212</v>
      </c>
      <c r="F53" s="23">
        <v>0.216966855572441</v>
      </c>
      <c r="G53" s="22"/>
    </row>
    <row r="54" spans="1:9" x14ac:dyDescent="0.2">
      <c r="A54" s="21" t="s">
        <v>226</v>
      </c>
      <c r="B54" s="21" t="s">
        <v>225</v>
      </c>
      <c r="C54" s="21" t="s">
        <v>139</v>
      </c>
      <c r="D54" s="24">
        <v>6500</v>
      </c>
      <c r="E54" s="22">
        <v>113.33725</v>
      </c>
      <c r="F54" s="23">
        <v>0.21530510587090401</v>
      </c>
      <c r="G54" s="22"/>
    </row>
    <row r="55" spans="1:9" x14ac:dyDescent="0.2">
      <c r="A55" s="21" t="s">
        <v>228</v>
      </c>
      <c r="B55" s="21" t="s">
        <v>227</v>
      </c>
      <c r="C55" s="21" t="s">
        <v>221</v>
      </c>
      <c r="D55" s="24">
        <v>20000</v>
      </c>
      <c r="E55" s="22">
        <v>100.46</v>
      </c>
      <c r="F55" s="23">
        <v>0.19084238355695901</v>
      </c>
      <c r="G55" s="22"/>
    </row>
    <row r="56" spans="1:9" x14ac:dyDescent="0.2">
      <c r="A56" s="21" t="s">
        <v>230</v>
      </c>
      <c r="B56" s="21" t="s">
        <v>229</v>
      </c>
      <c r="C56" s="21" t="s">
        <v>151</v>
      </c>
      <c r="D56" s="24">
        <v>36000</v>
      </c>
      <c r="E56" s="22">
        <v>68.032799999999995</v>
      </c>
      <c r="F56" s="23">
        <v>0.129240908939418</v>
      </c>
      <c r="G56" s="22"/>
    </row>
    <row r="57" spans="1:9" ht="10.5" x14ac:dyDescent="0.25">
      <c r="A57" s="20" t="s">
        <v>29</v>
      </c>
      <c r="B57" s="20"/>
      <c r="C57" s="20"/>
      <c r="D57" s="20"/>
      <c r="E57" s="25">
        <f>SUM(E7:E56)</f>
        <v>20759.580287000004</v>
      </c>
      <c r="F57" s="26">
        <f>SUM(F7:F56)</f>
        <v>39.436669158004626</v>
      </c>
      <c r="G57" s="25"/>
      <c r="H57" s="14"/>
      <c r="I57" s="14"/>
    </row>
    <row r="58" spans="1:9" x14ac:dyDescent="0.2">
      <c r="A58" s="21"/>
      <c r="B58" s="21"/>
      <c r="C58" s="21"/>
      <c r="D58" s="21"/>
      <c r="E58" s="22"/>
      <c r="F58" s="23"/>
      <c r="G58" s="22"/>
    </row>
    <row r="59" spans="1:9" ht="10.5" x14ac:dyDescent="0.25">
      <c r="A59" s="20" t="s">
        <v>24</v>
      </c>
      <c r="B59" s="21"/>
      <c r="C59" s="21"/>
      <c r="D59" s="21"/>
      <c r="E59" s="22"/>
      <c r="F59" s="23"/>
      <c r="G59" s="22"/>
    </row>
    <row r="60" spans="1:9" ht="10.5" x14ac:dyDescent="0.25">
      <c r="A60" s="20" t="s">
        <v>25</v>
      </c>
      <c r="B60" s="21"/>
      <c r="C60" s="21"/>
      <c r="D60" s="21"/>
      <c r="E60" s="22"/>
      <c r="F60" s="23"/>
      <c r="G60" s="22"/>
    </row>
    <row r="61" spans="1:9" x14ac:dyDescent="0.2">
      <c r="A61" s="21" t="s">
        <v>77</v>
      </c>
      <c r="B61" s="21" t="s">
        <v>76</v>
      </c>
      <c r="C61" s="21" t="s">
        <v>26</v>
      </c>
      <c r="D61" s="24">
        <v>5000</v>
      </c>
      <c r="E61" s="22">
        <v>5176.2746575000001</v>
      </c>
      <c r="F61" s="23">
        <v>9.8332927889984401</v>
      </c>
      <c r="G61" s="22">
        <v>7.5949999999999998</v>
      </c>
    </row>
    <row r="62" spans="1:9" x14ac:dyDescent="0.2">
      <c r="A62" s="21" t="s">
        <v>232</v>
      </c>
      <c r="B62" s="21" t="s">
        <v>231</v>
      </c>
      <c r="C62" s="21" t="s">
        <v>26</v>
      </c>
      <c r="D62" s="24">
        <v>2500</v>
      </c>
      <c r="E62" s="22">
        <v>2679.44</v>
      </c>
      <c r="F62" s="23">
        <v>5.0900927353957703</v>
      </c>
      <c r="G62" s="22">
        <v>7.68</v>
      </c>
    </row>
    <row r="63" spans="1:9" x14ac:dyDescent="0.2">
      <c r="A63" s="21" t="s">
        <v>234</v>
      </c>
      <c r="B63" s="21" t="s">
        <v>233</v>
      </c>
      <c r="C63" s="21" t="s">
        <v>98</v>
      </c>
      <c r="D63" s="24">
        <v>250</v>
      </c>
      <c r="E63" s="22">
        <v>2677.5253825</v>
      </c>
      <c r="F63" s="23">
        <v>5.0864555647079399</v>
      </c>
      <c r="G63" s="22">
        <v>8.5</v>
      </c>
    </row>
    <row r="64" spans="1:9" x14ac:dyDescent="0.2">
      <c r="A64" s="21" t="s">
        <v>1205</v>
      </c>
      <c r="B64" s="21" t="s">
        <v>1206</v>
      </c>
      <c r="C64" s="21" t="s">
        <v>27</v>
      </c>
      <c r="D64" s="24">
        <v>250</v>
      </c>
      <c r="E64" s="22">
        <v>2658.2422130999998</v>
      </c>
      <c r="F64" s="23">
        <v>5.0498236115840198</v>
      </c>
      <c r="G64" s="22">
        <v>8.1953999999999994</v>
      </c>
    </row>
    <row r="65" spans="1:9" x14ac:dyDescent="0.2">
      <c r="A65" s="21" t="s">
        <v>236</v>
      </c>
      <c r="B65" s="21" t="s">
        <v>235</v>
      </c>
      <c r="C65" s="21" t="s">
        <v>26</v>
      </c>
      <c r="D65" s="24">
        <v>250</v>
      </c>
      <c r="E65" s="22">
        <v>2571.3569862999998</v>
      </c>
      <c r="F65" s="23">
        <v>4.8847690248987803</v>
      </c>
      <c r="G65" s="22">
        <v>7.83</v>
      </c>
    </row>
    <row r="66" spans="1:9" x14ac:dyDescent="0.2">
      <c r="A66" s="21" t="s">
        <v>81</v>
      </c>
      <c r="B66" s="21" t="s">
        <v>80</v>
      </c>
      <c r="C66" s="21" t="s">
        <v>65</v>
      </c>
      <c r="D66" s="24">
        <v>2500</v>
      </c>
      <c r="E66" s="22">
        <v>2556.5902397</v>
      </c>
      <c r="F66" s="23">
        <v>4.8567168537010401</v>
      </c>
      <c r="G66" s="22">
        <v>8.0549999999999997</v>
      </c>
    </row>
    <row r="67" spans="1:9" x14ac:dyDescent="0.2">
      <c r="A67" s="21" t="s">
        <v>238</v>
      </c>
      <c r="B67" s="21" t="s">
        <v>237</v>
      </c>
      <c r="C67" s="21" t="s">
        <v>26</v>
      </c>
      <c r="D67" s="24">
        <v>2500</v>
      </c>
      <c r="E67" s="22">
        <v>2554.2315411</v>
      </c>
      <c r="F67" s="23">
        <v>4.8522360686829504</v>
      </c>
      <c r="G67" s="22">
        <v>8.1199999999999992</v>
      </c>
    </row>
    <row r="68" spans="1:9" x14ac:dyDescent="0.2">
      <c r="A68" s="21" t="s">
        <v>1207</v>
      </c>
      <c r="B68" s="21" t="s">
        <v>1208</v>
      </c>
      <c r="C68" s="21" t="s">
        <v>27</v>
      </c>
      <c r="D68" s="24">
        <v>2500</v>
      </c>
      <c r="E68" s="22">
        <v>2533.5313356000001</v>
      </c>
      <c r="F68" s="23">
        <v>4.81291219293401</v>
      </c>
      <c r="G68" s="22">
        <v>7.59</v>
      </c>
    </row>
    <row r="69" spans="1:9" x14ac:dyDescent="0.2">
      <c r="A69" s="21" t="s">
        <v>1154</v>
      </c>
      <c r="B69" s="21" t="s">
        <v>1155</v>
      </c>
      <c r="C69" s="21" t="s">
        <v>26</v>
      </c>
      <c r="D69" s="24">
        <v>5</v>
      </c>
      <c r="E69" s="22">
        <v>515.63269179999998</v>
      </c>
      <c r="F69" s="23">
        <v>0.97953983618358598</v>
      </c>
      <c r="G69" s="22">
        <v>7.9087500000000004</v>
      </c>
    </row>
    <row r="70" spans="1:9" x14ac:dyDescent="0.2">
      <c r="A70" s="21" t="s">
        <v>89</v>
      </c>
      <c r="B70" s="21" t="s">
        <v>88</v>
      </c>
      <c r="C70" s="21" t="s">
        <v>26</v>
      </c>
      <c r="D70" s="24">
        <v>500</v>
      </c>
      <c r="E70" s="22">
        <v>511.5913822</v>
      </c>
      <c r="F70" s="23">
        <v>0.97186261981134203</v>
      </c>
      <c r="G70" s="22">
        <v>8.0724999999999998</v>
      </c>
    </row>
    <row r="71" spans="1:9" x14ac:dyDescent="0.2">
      <c r="A71" s="21" t="s">
        <v>1136</v>
      </c>
      <c r="B71" s="21" t="s">
        <v>1137</v>
      </c>
      <c r="C71" s="21" t="s">
        <v>26</v>
      </c>
      <c r="D71" s="24">
        <v>18</v>
      </c>
      <c r="E71" s="22">
        <v>187.4337337</v>
      </c>
      <c r="F71" s="23">
        <v>0.35606510549759501</v>
      </c>
      <c r="G71" s="22">
        <v>7.4753999999999996</v>
      </c>
    </row>
    <row r="72" spans="1:9" ht="10.5" x14ac:dyDescent="0.25">
      <c r="A72" s="20" t="s">
        <v>29</v>
      </c>
      <c r="B72" s="20"/>
      <c r="C72" s="20"/>
      <c r="D72" s="20"/>
      <c r="E72" s="25">
        <f>SUM(E60:E71)</f>
        <v>24621.850163500003</v>
      </c>
      <c r="F72" s="26">
        <f>SUM(F60:F71)</f>
        <v>46.773766402395459</v>
      </c>
      <c r="G72" s="25"/>
      <c r="H72" s="14"/>
      <c r="I72" s="14"/>
    </row>
    <row r="73" spans="1:9" x14ac:dyDescent="0.2">
      <c r="A73" s="21"/>
      <c r="B73" s="21"/>
      <c r="C73" s="21"/>
      <c r="D73" s="21"/>
      <c r="E73" s="22"/>
      <c r="F73" s="23"/>
      <c r="G73" s="22"/>
    </row>
    <row r="74" spans="1:9" ht="10.5" x14ac:dyDescent="0.25">
      <c r="A74" s="20" t="s">
        <v>31</v>
      </c>
      <c r="B74" s="21"/>
      <c r="C74" s="21"/>
      <c r="D74" s="21"/>
      <c r="E74" s="22"/>
      <c r="F74" s="23"/>
      <c r="G74" s="22"/>
    </row>
    <row r="75" spans="1:9" x14ac:dyDescent="0.2">
      <c r="A75" s="21" t="s">
        <v>240</v>
      </c>
      <c r="B75" s="21" t="s">
        <v>239</v>
      </c>
      <c r="C75" s="21" t="s">
        <v>32</v>
      </c>
      <c r="D75" s="24">
        <v>5000000</v>
      </c>
      <c r="E75" s="22">
        <v>5022.1133332999998</v>
      </c>
      <c r="F75" s="23">
        <v>9.5404347901668096</v>
      </c>
      <c r="G75" s="22">
        <v>6.8770176391124904</v>
      </c>
    </row>
    <row r="76" spans="1:9" x14ac:dyDescent="0.2">
      <c r="A76" s="21" t="s">
        <v>1209</v>
      </c>
      <c r="B76" s="21" t="s">
        <v>1210</v>
      </c>
      <c r="C76" s="21" t="s">
        <v>32</v>
      </c>
      <c r="D76" s="24">
        <v>1000000</v>
      </c>
      <c r="E76" s="22">
        <v>1027.6353333</v>
      </c>
      <c r="F76" s="23">
        <v>1.95218371923474</v>
      </c>
      <c r="G76" s="22">
        <v>6.8861165153125103</v>
      </c>
    </row>
    <row r="77" spans="1:9" x14ac:dyDescent="0.2">
      <c r="A77" s="21" t="s">
        <v>242</v>
      </c>
      <c r="B77" s="21" t="s">
        <v>241</v>
      </c>
      <c r="C77" s="21" t="s">
        <v>32</v>
      </c>
      <c r="D77" s="24">
        <v>500000</v>
      </c>
      <c r="E77" s="22">
        <v>498.83608329999998</v>
      </c>
      <c r="F77" s="23">
        <v>0.94763156620734501</v>
      </c>
      <c r="G77" s="22">
        <v>6.8710196220125104</v>
      </c>
    </row>
    <row r="78" spans="1:9" ht="10.5" x14ac:dyDescent="0.25">
      <c r="A78" s="20" t="s">
        <v>29</v>
      </c>
      <c r="B78" s="20"/>
      <c r="C78" s="20"/>
      <c r="D78" s="20"/>
      <c r="E78" s="25">
        <f>SUM(E75:E77)</f>
        <v>6548.5847498999992</v>
      </c>
      <c r="F78" s="26">
        <f>SUM(F75:F77)</f>
        <v>12.440250075608894</v>
      </c>
      <c r="G78" s="25"/>
      <c r="H78" s="14"/>
      <c r="I78" s="14"/>
    </row>
    <row r="79" spans="1:9" x14ac:dyDescent="0.2">
      <c r="A79" s="21"/>
      <c r="B79" s="21"/>
      <c r="C79" s="21"/>
      <c r="D79" s="21"/>
      <c r="E79" s="22"/>
      <c r="F79" s="23"/>
      <c r="G79" s="22"/>
    </row>
    <row r="80" spans="1:9" ht="10.5" x14ac:dyDescent="0.25">
      <c r="A80" s="20" t="s">
        <v>33</v>
      </c>
      <c r="B80" s="20"/>
      <c r="C80" s="20"/>
      <c r="D80" s="20"/>
      <c r="E80" s="25">
        <f>E57+E72+E78</f>
        <v>51930.015200400005</v>
      </c>
      <c r="F80" s="26">
        <f>F57+F72+F78</f>
        <v>98.650685636008973</v>
      </c>
      <c r="G80" s="25"/>
      <c r="H80" s="14"/>
      <c r="I80" s="14"/>
    </row>
    <row r="81" spans="1:9" ht="10.5" x14ac:dyDescent="0.25">
      <c r="A81" s="20"/>
      <c r="B81" s="20"/>
      <c r="C81" s="20"/>
      <c r="D81" s="20"/>
      <c r="E81" s="25"/>
      <c r="F81" s="26"/>
      <c r="G81" s="25"/>
      <c r="H81" s="14"/>
      <c r="I81" s="14"/>
    </row>
    <row r="82" spans="1:9" ht="10.5" x14ac:dyDescent="0.25">
      <c r="A82" s="20" t="s">
        <v>35</v>
      </c>
      <c r="B82" s="20"/>
      <c r="C82" s="20"/>
      <c r="D82" s="20"/>
      <c r="E82" s="25">
        <f>E84-(E57+E72+E78)</f>
        <v>710.2831062999976</v>
      </c>
      <c r="F82" s="26">
        <f>F84-(F57+F72+F78)</f>
        <v>1.3493143639910272</v>
      </c>
      <c r="G82" s="25"/>
      <c r="H82" s="14"/>
      <c r="I82" s="14"/>
    </row>
    <row r="83" spans="1:9" ht="10.5" x14ac:dyDescent="0.25">
      <c r="A83" s="20"/>
      <c r="B83" s="20"/>
      <c r="C83" s="20"/>
      <c r="D83" s="20"/>
      <c r="E83" s="25"/>
      <c r="F83" s="26"/>
      <c r="G83" s="25"/>
      <c r="H83" s="14"/>
      <c r="I83" s="14"/>
    </row>
    <row r="84" spans="1:9" ht="10.5" x14ac:dyDescent="0.25">
      <c r="A84" s="27" t="s">
        <v>34</v>
      </c>
      <c r="B84" s="27"/>
      <c r="C84" s="27"/>
      <c r="D84" s="27"/>
      <c r="E84" s="28">
        <v>52640.298306700002</v>
      </c>
      <c r="F84" s="29">
        <v>100</v>
      </c>
      <c r="G84" s="28"/>
      <c r="H84" s="14"/>
      <c r="I84" s="14"/>
    </row>
    <row r="86" spans="1:9" ht="10.5" x14ac:dyDescent="0.25">
      <c r="A86" s="14" t="s">
        <v>37</v>
      </c>
    </row>
    <row r="88" spans="1:9" ht="10.5" x14ac:dyDescent="0.25">
      <c r="A88" s="14" t="s">
        <v>38</v>
      </c>
    </row>
    <row r="89" spans="1:9" ht="10.5" x14ac:dyDescent="0.25">
      <c r="A89" s="14" t="s">
        <v>39</v>
      </c>
    </row>
    <row r="90" spans="1:9" ht="10.5" x14ac:dyDescent="0.25">
      <c r="A90" s="14" t="s">
        <v>40</v>
      </c>
      <c r="B90" s="14"/>
      <c r="C90" s="30" t="s">
        <v>42</v>
      </c>
      <c r="D90" s="14" t="s">
        <v>41</v>
      </c>
    </row>
    <row r="91" spans="1:9" x14ac:dyDescent="0.2">
      <c r="A91" s="7" t="s">
        <v>43</v>
      </c>
      <c r="C91" s="31">
        <v>193.43049999999999</v>
      </c>
      <c r="D91" s="31">
        <v>212.17359999999999</v>
      </c>
    </row>
    <row r="92" spans="1:9" x14ac:dyDescent="0.2">
      <c r="A92" s="7" t="s">
        <v>44</v>
      </c>
      <c r="C92" s="31">
        <v>17.320900000000002</v>
      </c>
      <c r="D92" s="31">
        <v>18.999300000000002</v>
      </c>
    </row>
    <row r="93" spans="1:9" x14ac:dyDescent="0.2">
      <c r="A93" s="7" t="s">
        <v>45</v>
      </c>
      <c r="C93" s="31">
        <v>209.74209999999999</v>
      </c>
      <c r="D93" s="31">
        <v>230.94409999999999</v>
      </c>
    </row>
    <row r="94" spans="1:9" x14ac:dyDescent="0.2">
      <c r="A94" s="7" t="s">
        <v>46</v>
      </c>
      <c r="C94" s="31">
        <v>19.019400000000001</v>
      </c>
      <c r="D94" s="31">
        <v>20.938199999999998</v>
      </c>
    </row>
    <row r="96" spans="1:9" x14ac:dyDescent="0.2">
      <c r="A96" s="7" t="s">
        <v>47</v>
      </c>
    </row>
    <row r="98" spans="1:5" ht="10.5" x14ac:dyDescent="0.25">
      <c r="A98" s="14" t="s">
        <v>48</v>
      </c>
      <c r="D98" s="30" t="s">
        <v>49</v>
      </c>
    </row>
    <row r="100" spans="1:5" ht="10.5" x14ac:dyDescent="0.25">
      <c r="A100" s="14" t="s">
        <v>1003</v>
      </c>
      <c r="D100" s="32">
        <v>2.14579881190781</v>
      </c>
      <c r="E100" s="10" t="s">
        <v>50</v>
      </c>
    </row>
    <row r="102" spans="1:5" ht="10.5" x14ac:dyDescent="0.25">
      <c r="A102" s="84" t="s">
        <v>51</v>
      </c>
      <c r="B102" s="84"/>
      <c r="C102" s="84"/>
      <c r="D102" s="30" t="s">
        <v>49</v>
      </c>
    </row>
    <row r="104" spans="1:5" ht="10.5" x14ac:dyDescent="0.25">
      <c r="A104" s="14" t="s">
        <v>1004</v>
      </c>
    </row>
    <row r="105" spans="1:5" ht="10.5" x14ac:dyDescent="0.25">
      <c r="A105" s="61"/>
    </row>
    <row r="106" spans="1:5" ht="10.5" x14ac:dyDescent="0.25">
      <c r="A106" s="61" t="s">
        <v>868</v>
      </c>
    </row>
    <row r="107" spans="1:5" x14ac:dyDescent="0.2">
      <c r="A107" s="62"/>
    </row>
    <row r="108" spans="1:5" x14ac:dyDescent="0.2">
      <c r="A108" s="63"/>
    </row>
    <row r="109" spans="1:5" x14ac:dyDescent="0.2">
      <c r="A109" s="63"/>
    </row>
    <row r="110" spans="1:5" x14ac:dyDescent="0.2">
      <c r="A110" s="63"/>
    </row>
    <row r="111" spans="1:5" x14ac:dyDescent="0.2">
      <c r="A111" s="63"/>
    </row>
    <row r="112" spans="1:5" x14ac:dyDescent="0.2">
      <c r="A112" s="63"/>
    </row>
    <row r="113" spans="1:1" x14ac:dyDescent="0.2">
      <c r="A113" s="63"/>
    </row>
    <row r="114" spans="1:1" x14ac:dyDescent="0.2">
      <c r="A114" s="63"/>
    </row>
    <row r="115" spans="1:1" x14ac:dyDescent="0.2">
      <c r="A115" s="63"/>
    </row>
    <row r="116" spans="1:1" x14ac:dyDescent="0.2">
      <c r="A116" s="63"/>
    </row>
    <row r="117" spans="1:1" x14ac:dyDescent="0.2">
      <c r="A117" s="63"/>
    </row>
    <row r="118" spans="1:1" x14ac:dyDescent="0.2">
      <c r="A118" s="63"/>
    </row>
    <row r="119" spans="1:1" x14ac:dyDescent="0.2">
      <c r="A119" s="63"/>
    </row>
    <row r="120" spans="1:1" ht="10.5" x14ac:dyDescent="0.25">
      <c r="A120" s="61" t="s">
        <v>1211</v>
      </c>
    </row>
    <row r="121" spans="1:1" x14ac:dyDescent="0.2">
      <c r="A121" s="63"/>
    </row>
    <row r="122" spans="1:1" ht="10.5" x14ac:dyDescent="0.25">
      <c r="A122" s="61" t="s">
        <v>869</v>
      </c>
    </row>
    <row r="123" spans="1:1" x14ac:dyDescent="0.2">
      <c r="A123" s="63"/>
    </row>
    <row r="124" spans="1:1" x14ac:dyDescent="0.2">
      <c r="A124" s="63"/>
    </row>
    <row r="125" spans="1:1" x14ac:dyDescent="0.2">
      <c r="A125" s="63"/>
    </row>
    <row r="126" spans="1:1" x14ac:dyDescent="0.2">
      <c r="A126" s="63"/>
    </row>
    <row r="127" spans="1:1" x14ac:dyDescent="0.2">
      <c r="A127" s="63"/>
    </row>
    <row r="128" spans="1:1" x14ac:dyDescent="0.2">
      <c r="A128" s="63"/>
    </row>
    <row r="129" spans="1:1" x14ac:dyDescent="0.2">
      <c r="A129" s="63"/>
    </row>
    <row r="130" spans="1:1" x14ac:dyDescent="0.2">
      <c r="A130" s="63"/>
    </row>
    <row r="131" spans="1:1" x14ac:dyDescent="0.2">
      <c r="A131" s="63"/>
    </row>
    <row r="132" spans="1:1" x14ac:dyDescent="0.2">
      <c r="A132" s="63"/>
    </row>
    <row r="133" spans="1:1" x14ac:dyDescent="0.2">
      <c r="A133" s="63"/>
    </row>
    <row r="134" spans="1:1" x14ac:dyDescent="0.2">
      <c r="A134" s="63"/>
    </row>
    <row r="135" spans="1:1" x14ac:dyDescent="0.2">
      <c r="A135" s="63"/>
    </row>
    <row r="136" spans="1:1" x14ac:dyDescent="0.2">
      <c r="A136" s="7" t="s">
        <v>867</v>
      </c>
    </row>
    <row r="137" spans="1:1" x14ac:dyDescent="0.2">
      <c r="A137" s="62"/>
    </row>
    <row r="138" spans="1:1" x14ac:dyDescent="0.2">
      <c r="A138" s="62"/>
    </row>
  </sheetData>
  <mergeCells count="2">
    <mergeCell ref="A1:G1"/>
    <mergeCell ref="A102:C102"/>
  </mergeCells>
  <conditionalFormatting sqref="F2:F3">
    <cfRule type="cellIs" dxfId="75" priority="2" stopIfTrue="1" operator="between">
      <formula>0.009</formula>
      <formula>-0.009</formula>
    </cfRule>
  </conditionalFormatting>
  <conditionalFormatting sqref="F5:F240">
    <cfRule type="cellIs" dxfId="74" priority="1" stopIfTrue="1" operator="between">
      <formula>0.009</formula>
      <formula>-0.009</formula>
    </cfRule>
  </conditionalFormatting>
  <hyperlinks>
    <hyperlink ref="A105"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FILF</vt:lpstr>
      <vt:lpstr>FIONF</vt:lpstr>
      <vt:lpstr>FIMMF</vt:lpstr>
      <vt:lpstr>FIFRF</vt:lpstr>
      <vt:lpstr>FICDF</vt:lpstr>
      <vt:lpstr>FBPF</vt:lpstr>
      <vt:lpstr>FIUSDF</vt:lpstr>
      <vt:lpstr>FIGSF</vt:lpstr>
      <vt:lpstr>FIPP</vt:lpstr>
      <vt:lpstr>FIDHY</vt:lpstr>
      <vt:lpstr>FIESF</vt:lpstr>
      <vt:lpstr>FIEHF</vt:lpstr>
      <vt:lpstr>FIBAF</vt:lpstr>
      <vt:lpstr>TIVF</vt:lpstr>
      <vt:lpstr>TIEIF</vt:lpstr>
      <vt:lpstr>FITF</vt:lpstr>
      <vt:lpstr>FISCF</vt:lpstr>
      <vt:lpstr>FIPF</vt:lpstr>
      <vt:lpstr>FIOF</vt:lpstr>
      <vt:lpstr>FIMCF</vt:lpstr>
      <vt:lpstr>FIFEF</vt:lpstr>
      <vt:lpstr>FIEF</vt:lpstr>
      <vt:lpstr>FIEAF</vt:lpstr>
      <vt:lpstr>FIBF</vt:lpstr>
      <vt:lpstr>FBIF</vt:lpstr>
      <vt:lpstr>FAEF</vt:lpstr>
      <vt:lpstr>FIIF-NSE</vt:lpstr>
      <vt:lpstr>FITX</vt:lpstr>
      <vt:lpstr>FIUS</vt:lpstr>
      <vt:lpstr>FEGF</vt:lpstr>
      <vt:lpstr>FIMAS</vt:lpstr>
      <vt:lpstr>FF</vt:lpstr>
      <vt:lpstr>FIDA</vt:lpstr>
      <vt:lpstr>FISTIP</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PUBLIC</cp:keywords>
  <dc:description>PUBLIC</dc:description>
  <cp:lastModifiedBy/>
  <dcterms:created xsi:type="dcterms:W3CDTF">2006-09-16T00:00:00Z</dcterms:created>
  <dcterms:modified xsi:type="dcterms:W3CDTF">2024-09-06T11:34:21Z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2024-09-06T06:36:33Z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fe4f4a82-11c3-4edc-856f-964289dc0b4f</vt:lpwstr>
  </property>
  <property fmtid="{D5CDD505-2E9C-101B-9397-08002B2CF9AE}" pid="10" name="MSIP_Label_3486a02c-2dfb-4efe-823f-aa2d1f0e6ab7_ContentBits">
    <vt:lpwstr>2</vt:lpwstr>
  </property>
  <property fmtid="{D5CDD505-2E9C-101B-9397-08002B2CF9AE}" pid="11" name="Classification">
    <vt:lpwstr>PUBLIC</vt:lpwstr>
  </property>
</Properties>
</file>