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defaultThemeVersion="124226"/>
  <xr:revisionPtr revIDLastSave="0" documentId="13_ncr:1_{F5C9E498-2E5E-4E80-8A9D-49C2E8B8DE7B}" xr6:coauthVersionLast="47" xr6:coauthVersionMax="47" xr10:uidLastSave="{00000000-0000-0000-0000-000000000000}"/>
  <bookViews>
    <workbookView xWindow="-108" yWindow="-108" windowWidth="23256" windowHeight="12576" xr2:uid="{00000000-000D-0000-FFFF-FFFF00000000}"/>
  </bookViews>
  <sheets>
    <sheet name="FILF" sheetId="38" r:id="rId1"/>
    <sheet name="FIONF" sheetId="39" r:id="rId2"/>
    <sheet name="FISF" sheetId="40" r:id="rId3"/>
    <sheet name="FIFRF" sheetId="41" r:id="rId4"/>
    <sheet name="FICDF" sheetId="42" r:id="rId5"/>
    <sheet name="FBPF" sheetId="43" r:id="rId6"/>
    <sheet name="FIGSF" sheetId="44" r:id="rId7"/>
    <sheet name="FIPP" sheetId="45" r:id="rId8"/>
    <sheet name="FIDHY" sheetId="46" r:id="rId9"/>
    <sheet name="FIESF" sheetId="13" r:id="rId10"/>
    <sheet name="FIEHF" sheetId="14" r:id="rId11"/>
    <sheet name="TIVF" sheetId="15" r:id="rId12"/>
    <sheet name="TIEIF" sheetId="16" r:id="rId13"/>
    <sheet name="FITF" sheetId="17" r:id="rId14"/>
    <sheet name="FISCF" sheetId="18" r:id="rId15"/>
    <sheet name="FIPF" sheetId="19" r:id="rId16"/>
    <sheet name="FIOF" sheetId="20" r:id="rId17"/>
    <sheet name="FIFEF" sheetId="21" r:id="rId18"/>
    <sheet name="FIEF" sheetId="22" r:id="rId19"/>
    <sheet name="FIEAF" sheetId="23" r:id="rId20"/>
    <sheet name="FIBF" sheetId="24" r:id="rId21"/>
    <sheet name="FBIF" sheetId="25" r:id="rId22"/>
    <sheet name="FAEF" sheetId="26" r:id="rId23"/>
    <sheet name="FIIF-NSE" sheetId="27" r:id="rId24"/>
    <sheet name="FITX" sheetId="28" r:id="rId25"/>
    <sheet name="FIUS" sheetId="29" r:id="rId26"/>
    <sheet name="FEGF" sheetId="30" r:id="rId27"/>
    <sheet name="FIMAS" sheetId="31" r:id="rId28"/>
    <sheet name="FIFOF-50's+" sheetId="32" r:id="rId29"/>
    <sheet name="FIFOF-50's" sheetId="33" r:id="rId30"/>
    <sheet name="FIFOF-40's" sheetId="34" r:id="rId31"/>
    <sheet name="FIFOF-30's" sheetId="35" r:id="rId32"/>
    <sheet name="FIFOF-20's" sheetId="36" r:id="rId33"/>
    <sheet name="FF" sheetId="37" r:id="rId34"/>
    <sheet name="FIDA" sheetId="47" r:id="rId35"/>
    <sheet name="FILDF" sheetId="48" r:id="rId36"/>
    <sheet name="FISTIP" sheetId="49" r:id="rId37"/>
    <sheet name="FIUBF" sheetId="50" r:id="rId38"/>
    <sheet name="FIIOF" sheetId="51" r:id="rId39"/>
    <sheet name="FICRF" sheetId="52"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5" i="52" l="1"/>
  <c r="F97" i="52" s="1"/>
  <c r="E95" i="52"/>
  <c r="E97" i="52" s="1"/>
  <c r="F17" i="52"/>
  <c r="E17" i="52"/>
  <c r="F13" i="52"/>
  <c r="E13" i="52"/>
  <c r="E21" i="52" s="1"/>
  <c r="F8" i="52"/>
  <c r="F19" i="52" s="1"/>
  <c r="E8" i="52"/>
  <c r="F59" i="51"/>
  <c r="F61" i="51" s="1"/>
  <c r="E59" i="51"/>
  <c r="E61" i="51" s="1"/>
  <c r="F10" i="51"/>
  <c r="F12" i="51" s="1"/>
  <c r="F14" i="51" s="1"/>
  <c r="E10" i="51"/>
  <c r="E12" i="51" s="1"/>
  <c r="F143" i="49"/>
  <c r="F145" i="49" s="1"/>
  <c r="E143" i="49"/>
  <c r="E145" i="49" s="1"/>
  <c r="F108" i="49"/>
  <c r="F106" i="49"/>
  <c r="E106" i="49"/>
  <c r="E108" i="49" s="1"/>
  <c r="F20" i="49"/>
  <c r="E20" i="49"/>
  <c r="F16" i="49"/>
  <c r="E16" i="49"/>
  <c r="F10" i="49"/>
  <c r="F24" i="49" s="1"/>
  <c r="E10" i="49"/>
  <c r="F50" i="48"/>
  <c r="F52" i="48" s="1"/>
  <c r="E50" i="48"/>
  <c r="E52" i="48" s="1"/>
  <c r="F61" i="47"/>
  <c r="F63" i="47" s="1"/>
  <c r="E61" i="47"/>
  <c r="E63" i="47" s="1"/>
  <c r="F10" i="47"/>
  <c r="F12" i="47" s="1"/>
  <c r="E10" i="47"/>
  <c r="E12" i="47" s="1"/>
  <c r="F77" i="46"/>
  <c r="E77" i="46"/>
  <c r="F67" i="46"/>
  <c r="E67" i="46"/>
  <c r="F62" i="46"/>
  <c r="E62" i="46"/>
  <c r="F57" i="46"/>
  <c r="E57" i="46"/>
  <c r="F50" i="46"/>
  <c r="F79" i="46" s="1"/>
  <c r="E50" i="46"/>
  <c r="F77" i="45"/>
  <c r="E77" i="45"/>
  <c r="F67" i="45"/>
  <c r="E67" i="45"/>
  <c r="F62" i="45"/>
  <c r="E62" i="45"/>
  <c r="F57" i="45"/>
  <c r="E57" i="45"/>
  <c r="F50" i="45"/>
  <c r="E50" i="45"/>
  <c r="F16" i="44"/>
  <c r="E16" i="44"/>
  <c r="E18" i="44" s="1"/>
  <c r="F8" i="44"/>
  <c r="F20" i="44" s="1"/>
  <c r="E8" i="44"/>
  <c r="F43" i="43"/>
  <c r="E43" i="43"/>
  <c r="F36" i="43"/>
  <c r="E36" i="43"/>
  <c r="F28" i="43"/>
  <c r="F45" i="43" s="1"/>
  <c r="E28" i="43"/>
  <c r="F35" i="42"/>
  <c r="E35" i="42"/>
  <c r="F30" i="42"/>
  <c r="F39" i="42" s="1"/>
  <c r="E30" i="42"/>
  <c r="E39" i="42" s="1"/>
  <c r="F26" i="41"/>
  <c r="F30" i="41" s="1"/>
  <c r="E26" i="41"/>
  <c r="F16" i="41"/>
  <c r="E16" i="41"/>
  <c r="F9" i="41"/>
  <c r="E9" i="41"/>
  <c r="E28" i="41" s="1"/>
  <c r="F37" i="40"/>
  <c r="E37" i="40"/>
  <c r="F33" i="40"/>
  <c r="E33" i="40"/>
  <c r="F27" i="40"/>
  <c r="E27" i="40"/>
  <c r="F15" i="40"/>
  <c r="E15" i="40"/>
  <c r="F42" i="38"/>
  <c r="E42" i="38"/>
  <c r="F34" i="38"/>
  <c r="E34" i="38"/>
  <c r="F18" i="38"/>
  <c r="E18" i="38"/>
  <c r="F8" i="38"/>
  <c r="E8" i="38"/>
  <c r="E44" i="38" s="1"/>
  <c r="E45" i="43" l="1"/>
  <c r="F46" i="38"/>
  <c r="E41" i="40"/>
  <c r="F47" i="43"/>
  <c r="E147" i="49"/>
  <c r="F41" i="40"/>
  <c r="F28" i="41"/>
  <c r="F18" i="44"/>
  <c r="E46" i="38"/>
  <c r="F44" i="38"/>
  <c r="E30" i="41"/>
  <c r="E81" i="45"/>
  <c r="F39" i="40"/>
  <c r="E37" i="42"/>
  <c r="E47" i="43"/>
  <c r="F81" i="45"/>
  <c r="F21" i="52"/>
  <c r="E39" i="40"/>
  <c r="F37" i="42"/>
  <c r="E20" i="44"/>
  <c r="E79" i="46"/>
  <c r="E22" i="49"/>
  <c r="E19" i="52"/>
  <c r="F14" i="47"/>
  <c r="E65" i="47"/>
  <c r="F65" i="47"/>
  <c r="E14" i="47"/>
  <c r="F81" i="46"/>
  <c r="E79" i="45"/>
  <c r="E24" i="49"/>
  <c r="E81" i="46"/>
  <c r="F22" i="49"/>
  <c r="F79" i="45"/>
  <c r="F57" i="17" l="1"/>
  <c r="E57" i="17"/>
  <c r="F50" i="17"/>
  <c r="E50" i="17"/>
  <c r="E10" i="37"/>
  <c r="E14" i="37" s="1"/>
  <c r="D10" i="37"/>
  <c r="D12" i="37" s="1"/>
  <c r="E12" i="36"/>
  <c r="E16" i="36" s="1"/>
  <c r="D12" i="36"/>
  <c r="D14" i="36" s="1"/>
  <c r="E12" i="35"/>
  <c r="E16" i="35" s="1"/>
  <c r="D12" i="35"/>
  <c r="D16" i="35" s="1"/>
  <c r="E12" i="34"/>
  <c r="E16" i="34" s="1"/>
  <c r="D12" i="34"/>
  <c r="D16" i="34" s="1"/>
  <c r="E11" i="33"/>
  <c r="E15" i="33" s="1"/>
  <c r="D11" i="33"/>
  <c r="D13" i="33" s="1"/>
  <c r="E9" i="32"/>
  <c r="E13" i="32" s="1"/>
  <c r="D9" i="32"/>
  <c r="D11" i="32" s="1"/>
  <c r="E11" i="31"/>
  <c r="E15" i="31" s="1"/>
  <c r="D11" i="31"/>
  <c r="D15" i="31" s="1"/>
  <c r="E7" i="30"/>
  <c r="E11" i="30" s="1"/>
  <c r="D7" i="30"/>
  <c r="D11" i="30" s="1"/>
  <c r="E7" i="29"/>
  <c r="E11" i="29" s="1"/>
  <c r="D7" i="29"/>
  <c r="D9" i="29" s="1"/>
  <c r="H57" i="13"/>
  <c r="D104" i="13" s="1"/>
  <c r="G57" i="13"/>
  <c r="E12" i="37" l="1"/>
  <c r="D14" i="37"/>
  <c r="D16" i="36"/>
  <c r="E14" i="36"/>
  <c r="D14" i="35"/>
  <c r="E14" i="35"/>
  <c r="D14" i="34"/>
  <c r="E14" i="34"/>
  <c r="D15" i="33"/>
  <c r="E13" i="33"/>
  <c r="D13" i="32"/>
  <c r="E11" i="32"/>
  <c r="D13" i="31"/>
  <c r="E13" i="31"/>
  <c r="D9" i="30"/>
  <c r="E9" i="30"/>
  <c r="E9" i="29"/>
  <c r="D11" i="29"/>
  <c r="F64" i="28" l="1"/>
  <c r="E64" i="28"/>
  <c r="F58" i="28"/>
  <c r="F66" i="28" s="1"/>
  <c r="E58" i="28"/>
  <c r="E66" i="28" s="1"/>
  <c r="F58" i="27"/>
  <c r="F62" i="27" s="1"/>
  <c r="E58" i="27"/>
  <c r="E60" i="27" s="1"/>
  <c r="F66" i="26"/>
  <c r="E66" i="26"/>
  <c r="F21" i="26"/>
  <c r="E21" i="26"/>
  <c r="F43" i="25"/>
  <c r="F45" i="25" s="1"/>
  <c r="E43" i="25"/>
  <c r="E47" i="25" s="1"/>
  <c r="F47" i="24"/>
  <c r="E47" i="24"/>
  <c r="F43" i="24"/>
  <c r="E43" i="24"/>
  <c r="E51" i="24" s="1"/>
  <c r="F58" i="23"/>
  <c r="E58" i="23"/>
  <c r="F53" i="23"/>
  <c r="E53" i="23"/>
  <c r="F63" i="22"/>
  <c r="E63" i="22"/>
  <c r="F57" i="22"/>
  <c r="F65" i="22" s="1"/>
  <c r="E57" i="22"/>
  <c r="E67" i="22" s="1"/>
  <c r="F37" i="21"/>
  <c r="F39" i="21" s="1"/>
  <c r="E37" i="21"/>
  <c r="E39" i="21" s="1"/>
  <c r="F43" i="20"/>
  <c r="E43" i="20"/>
  <c r="F37" i="20"/>
  <c r="F45" i="20" s="1"/>
  <c r="E37" i="20"/>
  <c r="E47" i="20" s="1"/>
  <c r="F78" i="19"/>
  <c r="F76" i="19"/>
  <c r="E76" i="19"/>
  <c r="F72" i="19"/>
  <c r="F80" i="19" s="1"/>
  <c r="E72" i="19"/>
  <c r="E78" i="19" s="1"/>
  <c r="F82" i="18"/>
  <c r="F84" i="18" s="1"/>
  <c r="E82" i="18"/>
  <c r="E86" i="18" s="1"/>
  <c r="F46" i="17"/>
  <c r="E46" i="17"/>
  <c r="F24" i="17"/>
  <c r="E24" i="17"/>
  <c r="F54" i="16"/>
  <c r="E54" i="16"/>
  <c r="F50" i="16"/>
  <c r="E50" i="16"/>
  <c r="F40" i="16"/>
  <c r="E40" i="16"/>
  <c r="F35" i="16"/>
  <c r="E35" i="16"/>
  <c r="F45" i="15"/>
  <c r="F49" i="15" s="1"/>
  <c r="E45" i="15"/>
  <c r="E49" i="15" s="1"/>
  <c r="F79" i="14"/>
  <c r="E79" i="14"/>
  <c r="F69" i="14"/>
  <c r="E69" i="14"/>
  <c r="F65" i="14"/>
  <c r="E65" i="14"/>
  <c r="F60" i="14"/>
  <c r="E60" i="14"/>
  <c r="F55" i="14"/>
  <c r="E55" i="14"/>
  <c r="F50" i="14"/>
  <c r="F81" i="14" s="1"/>
  <c r="E50" i="14"/>
  <c r="E81" i="14" s="1"/>
  <c r="F72" i="13"/>
  <c r="F68" i="13"/>
  <c r="E68" i="13"/>
  <c r="F62" i="13"/>
  <c r="E62" i="13"/>
  <c r="F57" i="13"/>
  <c r="E57" i="13"/>
  <c r="E45" i="20" l="1"/>
  <c r="F47" i="20"/>
  <c r="E68" i="26"/>
  <c r="E58" i="16"/>
  <c r="E61" i="17"/>
  <c r="E59" i="17"/>
  <c r="F61" i="17"/>
  <c r="F59" i="17"/>
  <c r="F60" i="23"/>
  <c r="E62" i="27"/>
  <c r="F60" i="27"/>
  <c r="F70" i="26"/>
  <c r="E70" i="26"/>
  <c r="F47" i="25"/>
  <c r="E45" i="25"/>
  <c r="F49" i="24"/>
  <c r="F51" i="24"/>
  <c r="E60" i="23"/>
  <c r="F67" i="22"/>
  <c r="F62" i="23"/>
  <c r="E41" i="21"/>
  <c r="F86" i="18"/>
  <c r="E84" i="18"/>
  <c r="E56" i="16"/>
  <c r="F56" i="16"/>
  <c r="E47" i="15"/>
  <c r="F70" i="13"/>
  <c r="E70" i="13"/>
  <c r="E68" i="28"/>
  <c r="F68" i="28"/>
  <c r="F68" i="26"/>
  <c r="E49" i="24"/>
  <c r="E62" i="23"/>
  <c r="E65" i="22"/>
  <c r="F41" i="21"/>
  <c r="E80" i="19"/>
  <c r="F58" i="16"/>
  <c r="F47" i="15"/>
  <c r="E83" i="14"/>
  <c r="F83" i="14"/>
  <c r="F74" i="13"/>
  <c r="E74" i="13"/>
</calcChain>
</file>

<file path=xl/sharedStrings.xml><?xml version="1.0" encoding="utf-8"?>
<sst xmlns="http://schemas.openxmlformats.org/spreadsheetml/2006/main" count="5075" uniqueCount="1196">
  <si>
    <t>Name of the Instrument</t>
  </si>
  <si>
    <t>Quantity</t>
  </si>
  <si>
    <t>ISIN Number</t>
  </si>
  <si>
    <t>% to Net Assets</t>
  </si>
  <si>
    <t>Industry Classification / Rating</t>
  </si>
  <si>
    <t>YTM</t>
  </si>
  <si>
    <t>Market Value (including accrued interest, if any) (Rs. in Lakhs)</t>
  </si>
  <si>
    <t>Portfolio Statement as on August 30,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</si>
  <si>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</si>
  <si>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</si>
  <si>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</si>
  <si>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</si>
  <si>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</si>
  <si>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</si>
  <si>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</si>
  <si>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</si>
  <si>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</si>
  <si>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</si>
  <si>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</si>
  <si>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</si>
  <si>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</si>
  <si>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</si>
  <si>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</si>
  <si>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</si>
  <si>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</si>
  <si>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</si>
  <si>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</si>
  <si>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</si>
  <si>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</si>
  <si>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</si>
  <si>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</si>
  <si>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</si>
  <si>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</si>
  <si>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</si>
  <si>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</si>
  <si>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</si>
  <si>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</si>
  <si>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</si>
  <si>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</si>
  <si>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</si>
  <si>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</si>
  <si>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30-Aug-2022</t>
  </si>
  <si>
    <t xml:space="preserve">      Plan/Option</t>
  </si>
  <si>
    <t>As on 30-Aug-2022</t>
  </si>
  <si>
    <t>As on 28-Feb-2022</t>
  </si>
  <si>
    <t>IDCW - Income Distribution cum capital withdrawal</t>
  </si>
  <si>
    <t>b) Aggregate Distributions declared during the Half - year ended 30-Aug-2022</t>
  </si>
  <si>
    <t>Nil</t>
  </si>
  <si>
    <t>(In Years)</t>
  </si>
  <si>
    <t>Money Market Instruments</t>
  </si>
  <si>
    <t>CRISIL A1+</t>
  </si>
  <si>
    <t>Commercial Paper</t>
  </si>
  <si>
    <t>Treasury Bill</t>
  </si>
  <si>
    <t>Government Securities</t>
  </si>
  <si>
    <t>SOVEREIGN</t>
  </si>
  <si>
    <t>@ Listed</t>
  </si>
  <si>
    <t>Plan Name</t>
  </si>
  <si>
    <t>Distributions per unit (Rs.)+++</t>
  </si>
  <si>
    <t>+++ Distribution payouts/ re-investments are subject to deduction of TDS at the applicable rates.</t>
  </si>
  <si>
    <t>182 DTB (01-Dec-2022)</t>
  </si>
  <si>
    <t>IN002022Y096</t>
  </si>
  <si>
    <t>5.74% GOI 2026 (15-Nov-2026)</t>
  </si>
  <si>
    <t>IN0020210186</t>
  </si>
  <si>
    <t>5.63% GOI 2026 (12-Apr-2026)</t>
  </si>
  <si>
    <t>IN0020210012</t>
  </si>
  <si>
    <t>5.15% GOI 2025 (09-Nov-2025)</t>
  </si>
  <si>
    <t>IN0020200278</t>
  </si>
  <si>
    <t>6.54% GOI 2032 (17-Jan-2032)</t>
  </si>
  <si>
    <t>IN0020210244</t>
  </si>
  <si>
    <t>5.22% GOI 2025 (15-Jun-2025)</t>
  </si>
  <si>
    <t>IN0020200112</t>
  </si>
  <si>
    <t xml:space="preserve">      Growth Option</t>
  </si>
  <si>
    <t xml:space="preserve">      Direct Growth Option</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</si>
  <si>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</si>
  <si>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</si>
  <si>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</si>
  <si>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</si>
  <si>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</si>
  <si>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</si>
  <si>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</si>
  <si>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</si>
  <si>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</si>
  <si>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</si>
  <si>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</si>
  <si>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</si>
  <si>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</si>
  <si>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</si>
  <si>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</si>
  <si>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</si>
  <si>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</si>
  <si>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</si>
  <si>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Larsen &amp; Toubro Ltd</t>
  </si>
  <si>
    <t>INE018A01030</t>
  </si>
  <si>
    <t>Construction</t>
  </si>
  <si>
    <t>Bharti Airtel Ltd</t>
  </si>
  <si>
    <t>INE397D01024</t>
  </si>
  <si>
    <t>Telecom - Services</t>
  </si>
  <si>
    <t>Axis Bank Ltd</t>
  </si>
  <si>
    <t>INE238A01034</t>
  </si>
  <si>
    <t>Reliance Industries Ltd</t>
  </si>
  <si>
    <t>INE002A01018</t>
  </si>
  <si>
    <t>Petroleum Products</t>
  </si>
  <si>
    <t>State Bank of India</t>
  </si>
  <si>
    <t>INE062A01020</t>
  </si>
  <si>
    <t>Sapphire Foods India Ltd</t>
  </si>
  <si>
    <t>INE806T01012</t>
  </si>
  <si>
    <t>Leisure Services</t>
  </si>
  <si>
    <t>HCL Technologies Ltd</t>
  </si>
  <si>
    <t>INE860A01027</t>
  </si>
  <si>
    <t>NTPC Ltd</t>
  </si>
  <si>
    <t>INE733E01010</t>
  </si>
  <si>
    <t>Power</t>
  </si>
  <si>
    <t>Dr. Reddy's Laboratories Ltd</t>
  </si>
  <si>
    <t>INE089A01023</t>
  </si>
  <si>
    <t>Pharmaceuticals &amp; Biotechnology</t>
  </si>
  <si>
    <t>Hindustan Aeronautics Ltd</t>
  </si>
  <si>
    <t>INE066F01012</t>
  </si>
  <si>
    <t>Aerospace &amp; Defense</t>
  </si>
  <si>
    <t>Crompton Greaves Consumer Electricals Ltd</t>
  </si>
  <si>
    <t>INE299U01018</t>
  </si>
  <si>
    <t>Consumer Durables</t>
  </si>
  <si>
    <t>United Spirits Ltd</t>
  </si>
  <si>
    <t>INE854D01024</t>
  </si>
  <si>
    <t>Beverages</t>
  </si>
  <si>
    <t>Grasim Industries Ltd</t>
  </si>
  <si>
    <t>INE047A01021</t>
  </si>
  <si>
    <t>Cement &amp; Cement Products</t>
  </si>
  <si>
    <t>Tech Mahindra Ltd</t>
  </si>
  <si>
    <t>INE669C01036</t>
  </si>
  <si>
    <t>SBI Cards and Payment Services Ltd</t>
  </si>
  <si>
    <t>INE018E01016</t>
  </si>
  <si>
    <t>Finance</t>
  </si>
  <si>
    <t>GAIL (India) Ltd</t>
  </si>
  <si>
    <t>INE129A01019</t>
  </si>
  <si>
    <t>Gas</t>
  </si>
  <si>
    <t>Aditya Birla Fashion and Retail Ltd</t>
  </si>
  <si>
    <t>INE647O01011</t>
  </si>
  <si>
    <t>Retailing</t>
  </si>
  <si>
    <t>Blue Star Ltd</t>
  </si>
  <si>
    <t>INE472A01039</t>
  </si>
  <si>
    <t>Westlife Development Ltd</t>
  </si>
  <si>
    <t>INE274F01020</t>
  </si>
  <si>
    <t>Jyothy Labs Ltd</t>
  </si>
  <si>
    <t>INE668F01031</t>
  </si>
  <si>
    <t>Household Products</t>
  </si>
  <si>
    <t>Jubilant Foodworks Ltd</t>
  </si>
  <si>
    <t>INE797F01020</t>
  </si>
  <si>
    <t>Maruti Suzuki India Ltd</t>
  </si>
  <si>
    <t>INE585B01010</t>
  </si>
  <si>
    <t>Automobiles</t>
  </si>
  <si>
    <t>Ultratech Cement Ltd</t>
  </si>
  <si>
    <t>INE481G01011</t>
  </si>
  <si>
    <t>Tata Motors Ltd</t>
  </si>
  <si>
    <t>INE155A01022</t>
  </si>
  <si>
    <t>Kirloskar Oil Engines Ltd</t>
  </si>
  <si>
    <t>INE146L01010</t>
  </si>
  <si>
    <t>Industrial Products</t>
  </si>
  <si>
    <t>SBI Life Insurance Co Ltd</t>
  </si>
  <si>
    <t>INE123W01016</t>
  </si>
  <si>
    <t>Insurance</t>
  </si>
  <si>
    <t>Zomato Ltd</t>
  </si>
  <si>
    <t>INE758T01015</t>
  </si>
  <si>
    <t>Kansai Nerolac Paints Ltd</t>
  </si>
  <si>
    <t>INE531A01024</t>
  </si>
  <si>
    <t>Exide Industries Ltd</t>
  </si>
  <si>
    <t>INE302A01020</t>
  </si>
  <si>
    <t>Auto Components</t>
  </si>
  <si>
    <t>Nuvoco Vistas Corporation Ltd</t>
  </si>
  <si>
    <t>INE118D01016</t>
  </si>
  <si>
    <t>Cyient Ltd</t>
  </si>
  <si>
    <t>INE136B01020</t>
  </si>
  <si>
    <t>IT - Services</t>
  </si>
  <si>
    <t>Escorts Kubota Ltd</t>
  </si>
  <si>
    <t>INE042A01014</t>
  </si>
  <si>
    <t>Agricultural, Commercial &amp; Construction Vehicles</t>
  </si>
  <si>
    <t>City Union Bank Ltd</t>
  </si>
  <si>
    <t>INE491A01021</t>
  </si>
  <si>
    <t>Dabur India Ltd</t>
  </si>
  <si>
    <t>INE016A01026</t>
  </si>
  <si>
    <t>Personal Products</t>
  </si>
  <si>
    <t>Zydus Lifesciences Ltd</t>
  </si>
  <si>
    <t>INE010B01027</t>
  </si>
  <si>
    <t>Gujarat State Petronet Ltd</t>
  </si>
  <si>
    <t>INE246F01010</t>
  </si>
  <si>
    <t>Hindustan Petroleum Corporation Ltd</t>
  </si>
  <si>
    <t>INE094A01015</t>
  </si>
  <si>
    <t>PB Fintech Ltd</t>
  </si>
  <si>
    <t>INE417T01026</t>
  </si>
  <si>
    <t>Financial Technology (Fintech)</t>
  </si>
  <si>
    <t>Multi Commodity Exchange Of India Ltd</t>
  </si>
  <si>
    <t>INE745G01035</t>
  </si>
  <si>
    <t>Capital Markets</t>
  </si>
  <si>
    <t>Himatsingka Seide Ltd</t>
  </si>
  <si>
    <t>INE049A01027</t>
  </si>
  <si>
    <t>Textiles &amp; Apparels</t>
  </si>
  <si>
    <t>6.95% Housing Development Finance Corporation Ltd (27-Apr-2023) **</t>
  </si>
  <si>
    <t>INE001A07SK8</t>
  </si>
  <si>
    <t>Tata Capital Financial Services Ltd (28-Sep-2022) **@</t>
  </si>
  <si>
    <t>INE306N14UG4</t>
  </si>
  <si>
    <t>364 DTB (11-May-2023)</t>
  </si>
  <si>
    <t>IN002022Z069</t>
  </si>
  <si>
    <t>6.18% GOI 2024 (04-Nov-2024)</t>
  </si>
  <si>
    <t>IN0020190396</t>
  </si>
  <si>
    <t>7.32% GOI 2024 (28-Jan-2024)</t>
  </si>
  <si>
    <t>IN0020180488</t>
  </si>
  <si>
    <t>Hindustan Unilever Ltd</t>
  </si>
  <si>
    <t>INE030A01027</t>
  </si>
  <si>
    <t>Diversified Fmcg</t>
  </si>
  <si>
    <t>Mahindra &amp; Mahindra Ltd</t>
  </si>
  <si>
    <t>INE101A01026</t>
  </si>
  <si>
    <t>Asian Paints Ltd</t>
  </si>
  <si>
    <t>INE021A01026</t>
  </si>
  <si>
    <t>MindTree Ltd</t>
  </si>
  <si>
    <t>INE018I01017</t>
  </si>
  <si>
    <t>Kotak Mahindra Bank Ltd</t>
  </si>
  <si>
    <t>INE237A01028</t>
  </si>
  <si>
    <t>Tata Power Co Ltd</t>
  </si>
  <si>
    <t>INE245A01021</t>
  </si>
  <si>
    <t>Marico Ltd</t>
  </si>
  <si>
    <t>INE196A01026</t>
  </si>
  <si>
    <t>Margin on Derivatives</t>
  </si>
  <si>
    <t>c) Portfolio Turnover Ratio during the Half - year 30-Aug-2022</t>
  </si>
  <si>
    <t>d) Average Maturity as on 30-Aug-2022</t>
  </si>
  <si>
    <t xml:space="preserve">e) During the month additional instances of fair valuation/deviation from valuation price provided by the valuation agencies </t>
  </si>
  <si>
    <t xml:space="preserve">(b) Unlisted </t>
  </si>
  <si>
    <t>Numero Uno International Ltd ** ^^</t>
  </si>
  <si>
    <t>Globsyn Technologies Ltd ** ^^</t>
  </si>
  <si>
    <t>INE671B01034</t>
  </si>
  <si>
    <t>Bharat Electronics Ltd</t>
  </si>
  <si>
    <t>INE263A01024</t>
  </si>
  <si>
    <t>Coal India Ltd</t>
  </si>
  <si>
    <t>INE522F01014</t>
  </si>
  <si>
    <t>Consumable Fuels</t>
  </si>
  <si>
    <t>Tata Motors Ltd DVR</t>
  </si>
  <si>
    <t>IN9155A01020</t>
  </si>
  <si>
    <t>ITC Ltd</t>
  </si>
  <si>
    <t>INE154A01025</t>
  </si>
  <si>
    <t>Godrej Consumer Products Ltd</t>
  </si>
  <si>
    <t>INE102D01028</t>
  </si>
  <si>
    <t>Indraprastha Gas Ltd</t>
  </si>
  <si>
    <t>INE203G01027</t>
  </si>
  <si>
    <t>Bajaj Auto Ltd</t>
  </si>
  <si>
    <t>INE917I01010</t>
  </si>
  <si>
    <t>Bharat Petroleum Corporation Ltd</t>
  </si>
  <si>
    <t>INE029A01011</t>
  </si>
  <si>
    <t>Indian Oil Corporation Ltd</t>
  </si>
  <si>
    <t>INE242A01010</t>
  </si>
  <si>
    <t>Finolex Cables Ltd</t>
  </si>
  <si>
    <t>INE235A01022</t>
  </si>
  <si>
    <t>Housing Development Finance Corporation Ltd</t>
  </si>
  <si>
    <t>INE001A01036</t>
  </si>
  <si>
    <t>ACC Ltd</t>
  </si>
  <si>
    <t>INE012A01025</t>
  </si>
  <si>
    <t>The Ramco Cements Ltd</t>
  </si>
  <si>
    <t>INE331A01037</t>
  </si>
  <si>
    <t>Century Textile &amp; Industries Ltd</t>
  </si>
  <si>
    <t>INE055A01016</t>
  </si>
  <si>
    <t>Paper, Forest &amp; Jute Products</t>
  </si>
  <si>
    <t>IndusInd Bank Ltd</t>
  </si>
  <si>
    <t>INE095A01012</t>
  </si>
  <si>
    <t>Federal Bank Ltd</t>
  </si>
  <si>
    <t>INE171A01029</t>
  </si>
  <si>
    <t>Power Grid Corporation of India Ltd</t>
  </si>
  <si>
    <t>INE752E01010</t>
  </si>
  <si>
    <t>Lupin Ltd</t>
  </si>
  <si>
    <t>INE326A01037</t>
  </si>
  <si>
    <t>Vardhman Textiles Ltd</t>
  </si>
  <si>
    <t>INE825A01020</t>
  </si>
  <si>
    <t>Rallis India Ltd</t>
  </si>
  <si>
    <t>INE613A01020</t>
  </si>
  <si>
    <t>Fertilizers &amp; Agrochemicals</t>
  </si>
  <si>
    <t>Industry Classification</t>
  </si>
  <si>
    <t>NHPC Ltd</t>
  </si>
  <si>
    <t>INE848E01016</t>
  </si>
  <si>
    <t>Oil &amp; Natural Gas Corporation Ltd</t>
  </si>
  <si>
    <t>INE213A01029</t>
  </si>
  <si>
    <t>Oil</t>
  </si>
  <si>
    <t>Petronet LNG Ltd</t>
  </si>
  <si>
    <t>INE347G01014</t>
  </si>
  <si>
    <t>Finolex Industries Ltd</t>
  </si>
  <si>
    <t>INE183A01024</t>
  </si>
  <si>
    <t>Hero MotoCorp Ltd</t>
  </si>
  <si>
    <t>INE158A01026</t>
  </si>
  <si>
    <t>Tata Consultancy Services Ltd</t>
  </si>
  <si>
    <t>INE467B01029</t>
  </si>
  <si>
    <t>Colgate Palmolive (India) Ltd</t>
  </si>
  <si>
    <t>INE259A01022</t>
  </si>
  <si>
    <t>ICICI Securities Ltd</t>
  </si>
  <si>
    <t>INE763G01038</t>
  </si>
  <si>
    <t>CESC Ltd</t>
  </si>
  <si>
    <t>INE486A01021</t>
  </si>
  <si>
    <t>Akzo Nobel India Ltd</t>
  </si>
  <si>
    <t>INE133A01011</t>
  </si>
  <si>
    <t>(b) Units of Real Estate Investment Trusts (REITs)</t>
  </si>
  <si>
    <t>Brookfield India Real Estate Trust</t>
  </si>
  <si>
    <t>INE0FDU25010</t>
  </si>
  <si>
    <t>Embassy Office Parks REIT</t>
  </si>
  <si>
    <t>INE041025011</t>
  </si>
  <si>
    <t>Foreign Equity Securities</t>
  </si>
  <si>
    <t>Unilever PLC, (ADR)</t>
  </si>
  <si>
    <t>US9047677045</t>
  </si>
  <si>
    <t>Food Products</t>
  </si>
  <si>
    <t>Xtep International Holdings Ltd</t>
  </si>
  <si>
    <t>KYG982771092</t>
  </si>
  <si>
    <t>Xinyi Solar Holdings Ltd</t>
  </si>
  <si>
    <t>KYG9829N1025</t>
  </si>
  <si>
    <t>Industrial Manufacturing</t>
  </si>
  <si>
    <t>SK Telecom Co Ltd</t>
  </si>
  <si>
    <t>KR7017670001</t>
  </si>
  <si>
    <t>Novatek Microelectronics Corp. Ltd</t>
  </si>
  <si>
    <t>TW0003034005</t>
  </si>
  <si>
    <t>IT - Hardware</t>
  </si>
  <si>
    <t>Primax Electronics Ltd</t>
  </si>
  <si>
    <t>TW0004915004</t>
  </si>
  <si>
    <t>Mediatek Inc</t>
  </si>
  <si>
    <t>TW0002454006</t>
  </si>
  <si>
    <t>Foreign Mutual Fund Units</t>
  </si>
  <si>
    <t>TW0000056001</t>
  </si>
  <si>
    <t>Foreign Mutual Fund</t>
  </si>
  <si>
    <t>Info Edge (India) Ltd</t>
  </si>
  <si>
    <t>INE663F01024</t>
  </si>
  <si>
    <t>Affle India Ltd</t>
  </si>
  <si>
    <t>INE00WC01027</t>
  </si>
  <si>
    <t>FSN E-Commerce Ventures Ltd</t>
  </si>
  <si>
    <t>INE388Y01029</t>
  </si>
  <si>
    <t>Indiamart Intermesh Ltd</t>
  </si>
  <si>
    <t>INE933S01016</t>
  </si>
  <si>
    <t>Rategain Travel Technologies Ltd</t>
  </si>
  <si>
    <t>INE0CLI01024</t>
  </si>
  <si>
    <t>Firstsource Solutions Ltd</t>
  </si>
  <si>
    <t>INE684F01012</t>
  </si>
  <si>
    <t>Mphasis Ltd</t>
  </si>
  <si>
    <t>INE356A01018</t>
  </si>
  <si>
    <t>Persistent Systems Ltd</t>
  </si>
  <si>
    <t>INE262H01013</t>
  </si>
  <si>
    <t>Xelpmoc Design and Tech Ltd</t>
  </si>
  <si>
    <t>INE01P501012</t>
  </si>
  <si>
    <t>Makemytrip Ltd</t>
  </si>
  <si>
    <t>MU0295S00016</t>
  </si>
  <si>
    <t>Freshworks Inc</t>
  </si>
  <si>
    <t>US3580541049</t>
  </si>
  <si>
    <t>Amazon.com INC</t>
  </si>
  <si>
    <t>US0231351067</t>
  </si>
  <si>
    <t>Qualcomm Inc.</t>
  </si>
  <si>
    <t>US7475251036</t>
  </si>
  <si>
    <t>Telecom -  Equipment &amp; Accessories</t>
  </si>
  <si>
    <t>Samsung Electronics Co. Ltd</t>
  </si>
  <si>
    <t>KR7005930003</t>
  </si>
  <si>
    <t>Twitter Inc.</t>
  </si>
  <si>
    <t>US90184L1026</t>
  </si>
  <si>
    <t>Salesforce.Com Inc</t>
  </si>
  <si>
    <t>US79466L3024</t>
  </si>
  <si>
    <t>Microsoft Corp</t>
  </si>
  <si>
    <t>US5949181045</t>
  </si>
  <si>
    <t>Alibaba Group Holding Ltd</t>
  </si>
  <si>
    <t>KYG017191142</t>
  </si>
  <si>
    <t>Tencent Holdings Ltd</t>
  </si>
  <si>
    <t>KYG875721634</t>
  </si>
  <si>
    <t>Uber Technologies Inc</t>
  </si>
  <si>
    <t>US90353T1007</t>
  </si>
  <si>
    <t>Transport Services</t>
  </si>
  <si>
    <t>Alphabet Inc</t>
  </si>
  <si>
    <t>US02079K3059</t>
  </si>
  <si>
    <t>LG Chem Ltd</t>
  </si>
  <si>
    <t>KR7051910008</t>
  </si>
  <si>
    <t>Chemicals &amp; Petrochemicals</t>
  </si>
  <si>
    <t>Zoom Video Communications Inc</t>
  </si>
  <si>
    <t>US98980L1017</t>
  </si>
  <si>
    <t>Samsung Sdi Co Ltd</t>
  </si>
  <si>
    <t>KR7006400006</t>
  </si>
  <si>
    <t>Intel Corp</t>
  </si>
  <si>
    <t>US4581401001</t>
  </si>
  <si>
    <t>PayPal Holdings Inc</t>
  </si>
  <si>
    <t>US70450Y1038</t>
  </si>
  <si>
    <t>JD.Com Inc</t>
  </si>
  <si>
    <t>KYG8208B1014</t>
  </si>
  <si>
    <t>Franklin Technology Fund, Class I (Acc)</t>
  </si>
  <si>
    <t>LU0626261944</t>
  </si>
  <si>
    <t>Emerging Markets Internet And Ecommerce ETF</t>
  </si>
  <si>
    <t>US3015058890</t>
  </si>
  <si>
    <t>ETFMG Prime Cyber Security ETF</t>
  </si>
  <si>
    <t>US26924G2012</t>
  </si>
  <si>
    <t>First Trust Dow Jones Internet Index Fund</t>
  </si>
  <si>
    <t>US33733E3027</t>
  </si>
  <si>
    <t>First Trust Cloud Computing ETF</t>
  </si>
  <si>
    <t>US33734X1928</t>
  </si>
  <si>
    <t>Brigade Enterprises Ltd</t>
  </si>
  <si>
    <t>INE791I01019</t>
  </si>
  <si>
    <t>Realty</t>
  </si>
  <si>
    <t>Deepak Nitrite Ltd</t>
  </si>
  <si>
    <t>INE288B01029</t>
  </si>
  <si>
    <t>CCL Products (India) Ltd</t>
  </si>
  <si>
    <t>INE421D01022</t>
  </si>
  <si>
    <t>Agricultural Food &amp; Other Products</t>
  </si>
  <si>
    <t>Tube Investments of India Ltd</t>
  </si>
  <si>
    <t>INE974X01010</t>
  </si>
  <si>
    <t>J.B. Chemicals &amp; Pharmaceuticals Ltd</t>
  </si>
  <si>
    <t>INE572A01028</t>
  </si>
  <si>
    <t>KPIT Technologies Ltd</t>
  </si>
  <si>
    <t>INE04I401011</t>
  </si>
  <si>
    <t>Equitas Holdings Ltd</t>
  </si>
  <si>
    <t>INE988K01017</t>
  </si>
  <si>
    <t>GHCL Ltd</t>
  </si>
  <si>
    <t>INE539A01019</t>
  </si>
  <si>
    <t>Carborundum Universal Ltd</t>
  </si>
  <si>
    <t>INE120A01034</t>
  </si>
  <si>
    <t>Karur Vysya Bank Ltd</t>
  </si>
  <si>
    <t>INE036D01028</t>
  </si>
  <si>
    <t>Quess Corp Ltd</t>
  </si>
  <si>
    <t>INE615P01015</t>
  </si>
  <si>
    <t>Commercial Services &amp; Supplies</t>
  </si>
  <si>
    <t>KNR Constructions Ltd</t>
  </si>
  <si>
    <t>INE634I01029</t>
  </si>
  <si>
    <t>Sobha Ltd</t>
  </si>
  <si>
    <t>INE671H01015</t>
  </si>
  <si>
    <t>Ahluwalia Contracts (India) Ltd</t>
  </si>
  <si>
    <t>INE758C01029</t>
  </si>
  <si>
    <t>K.P.R. Mill Ltd</t>
  </si>
  <si>
    <t>INE930H01031</t>
  </si>
  <si>
    <t>Eris Lifesciences Ltd</t>
  </si>
  <si>
    <t>INE406M01024</t>
  </si>
  <si>
    <t>Lemon Tree Hotels Ltd</t>
  </si>
  <si>
    <t>INE970X01018</t>
  </si>
  <si>
    <t>Nesco Ltd</t>
  </si>
  <si>
    <t>INE317F01035</t>
  </si>
  <si>
    <t>V.I.P. Industries Ltd</t>
  </si>
  <si>
    <t>INE054A01027</t>
  </si>
  <si>
    <t>M M Forgings Ltd</t>
  </si>
  <si>
    <t>INE227C01017</t>
  </si>
  <si>
    <t>DCB Bank Ltd</t>
  </si>
  <si>
    <t>INE503A01015</t>
  </si>
  <si>
    <t>Teamlease Services Ltd</t>
  </si>
  <si>
    <t>INE985S01024</t>
  </si>
  <si>
    <t>Voltas Ltd</t>
  </si>
  <si>
    <t>INE226A01021</t>
  </si>
  <si>
    <t>TTK Prestige Ltd</t>
  </si>
  <si>
    <t>INE690A01028</t>
  </si>
  <si>
    <t>Cholamandalam Investment and Finance Co Ltd</t>
  </si>
  <si>
    <t>INE121A01024</t>
  </si>
  <si>
    <t>Gateway Distriparks Ltd</t>
  </si>
  <si>
    <t>INE079J01017</t>
  </si>
  <si>
    <t>Kalyan Jewellers India Ltd</t>
  </si>
  <si>
    <t>INE303R01014</t>
  </si>
  <si>
    <t>TV Today Network Ltd</t>
  </si>
  <si>
    <t>INE038F01029</t>
  </si>
  <si>
    <t>Entertainment</t>
  </si>
  <si>
    <t>HeidelbergCement India Ltd</t>
  </si>
  <si>
    <t>INE578A01017</t>
  </si>
  <si>
    <t>Syrma SGS Technology Ltd</t>
  </si>
  <si>
    <t>INE0DYJ01015</t>
  </si>
  <si>
    <t>Equitas Small Finance Bank Ltd</t>
  </si>
  <si>
    <t>INE063P01018</t>
  </si>
  <si>
    <t>Shankara Building Products Ltd</t>
  </si>
  <si>
    <t>INE274V01019</t>
  </si>
  <si>
    <t>Mrs Bectors Food Specialities Ltd</t>
  </si>
  <si>
    <t>INE495P01012</t>
  </si>
  <si>
    <t>Techno Electric &amp; Engineering Co Ltd</t>
  </si>
  <si>
    <t>INE285K01026</t>
  </si>
  <si>
    <t>JK Lakshmi Cement Ltd</t>
  </si>
  <si>
    <t>INE786A01032</t>
  </si>
  <si>
    <t>S J S Enterprises Ltd</t>
  </si>
  <si>
    <t>INE284S01014</t>
  </si>
  <si>
    <t>Anand Rathi Wealth Ltd</t>
  </si>
  <si>
    <t>INE463V01026</t>
  </si>
  <si>
    <t>Chemplast Sanmar Ltd</t>
  </si>
  <si>
    <t>INE488A01050</t>
  </si>
  <si>
    <t>Ion Exchange (India) Ltd</t>
  </si>
  <si>
    <t>INE570A01014</t>
  </si>
  <si>
    <t>Metropolis Healthcare Ltd</t>
  </si>
  <si>
    <t>INE112L01020</t>
  </si>
  <si>
    <t>Healthcare Services</t>
  </si>
  <si>
    <t>Kirloskar Pneumatic Co Ltd</t>
  </si>
  <si>
    <t>INE811A01020</t>
  </si>
  <si>
    <t>Atul Ltd</t>
  </si>
  <si>
    <t>INE100A01010</t>
  </si>
  <si>
    <t>Gulf Oil Lubricants India Ltd</t>
  </si>
  <si>
    <t>INE635Q01029</t>
  </si>
  <si>
    <t>Music Broadcast Ltd</t>
  </si>
  <si>
    <t>INE919I01024</t>
  </si>
  <si>
    <t>Indoco Remedies Ltd</t>
  </si>
  <si>
    <t>INE873D01024</t>
  </si>
  <si>
    <t>Ashoka Buildcon Ltd</t>
  </si>
  <si>
    <t>INE442H01029</t>
  </si>
  <si>
    <t>Symphony Ltd</t>
  </si>
  <si>
    <t>INE225D01027</t>
  </si>
  <si>
    <t>Data Patterns India Ltd</t>
  </si>
  <si>
    <t>INE0IX101010</t>
  </si>
  <si>
    <t>Campus Activewear Ltd</t>
  </si>
  <si>
    <t>INE278Y01022</t>
  </si>
  <si>
    <t>IDFC Ltd</t>
  </si>
  <si>
    <t>INE043D01016</t>
  </si>
  <si>
    <t>G R Infraprojects Ltd</t>
  </si>
  <si>
    <t>INE201P01022</t>
  </si>
  <si>
    <t>Tega Industries Ltd</t>
  </si>
  <si>
    <t>INE011K01018</t>
  </si>
  <si>
    <t>Hindustan Oil Exploration Co Ltd</t>
  </si>
  <si>
    <t>INE345A01011</t>
  </si>
  <si>
    <t>Hitachi Energy India Ltd</t>
  </si>
  <si>
    <t>INE07Y701011</t>
  </si>
  <si>
    <t>Electrical Equipment</t>
  </si>
  <si>
    <t>Ramco Systems Ltd</t>
  </si>
  <si>
    <t>INE246B01019</t>
  </si>
  <si>
    <t>Vijaya Diagnostic Centre Ltd</t>
  </si>
  <si>
    <t>INE043W01024</t>
  </si>
  <si>
    <t>CEAT Ltd</t>
  </si>
  <si>
    <t>INE482A01020</t>
  </si>
  <si>
    <t>S P Apparels Ltd</t>
  </si>
  <si>
    <t>INE212I01016</t>
  </si>
  <si>
    <t>Ashok Leyland Ltd</t>
  </si>
  <si>
    <t>INE208A01029</t>
  </si>
  <si>
    <t>Coromandel International Ltd</t>
  </si>
  <si>
    <t>INE169A01031</t>
  </si>
  <si>
    <t>Trent Ltd</t>
  </si>
  <si>
    <t>INE849A01020</t>
  </si>
  <si>
    <t>Emami Ltd</t>
  </si>
  <si>
    <t>INE548C01032</t>
  </si>
  <si>
    <t>Max Healthcare Institute Ltd</t>
  </si>
  <si>
    <t>INE027H01010</t>
  </si>
  <si>
    <t>Apollo Tyres Ltd</t>
  </si>
  <si>
    <t>INE438A01022</t>
  </si>
  <si>
    <t>Oberoi Realty Ltd</t>
  </si>
  <si>
    <t>INE093I01010</t>
  </si>
  <si>
    <t>Indian Hotels Co Ltd</t>
  </si>
  <si>
    <t>INE053A01029</t>
  </si>
  <si>
    <t>Sundram Fasteners Ltd</t>
  </si>
  <si>
    <t>INE387A01021</t>
  </si>
  <si>
    <t>Container Corporation Of India Ltd</t>
  </si>
  <si>
    <t>INE111A01025</t>
  </si>
  <si>
    <t>CG Power and Industrial Solutions Ltd</t>
  </si>
  <si>
    <t>INE067A01029</t>
  </si>
  <si>
    <t>IPCA Laboratories Ltd</t>
  </si>
  <si>
    <t>INE571A01038</t>
  </si>
  <si>
    <t>J.K. Cement Ltd</t>
  </si>
  <si>
    <t>INE823G01014</t>
  </si>
  <si>
    <t>Bosch Ltd</t>
  </si>
  <si>
    <t>INE323A01026</t>
  </si>
  <si>
    <t>Sundaram Finance Ltd</t>
  </si>
  <si>
    <t>INE660A01013</t>
  </si>
  <si>
    <t>Max Financial Services Ltd</t>
  </si>
  <si>
    <t>INE180A01020</t>
  </si>
  <si>
    <t>Cummins India Ltd</t>
  </si>
  <si>
    <t>INE298A01020</t>
  </si>
  <si>
    <t>Abbott India Ltd</t>
  </si>
  <si>
    <t>INE358A01014</t>
  </si>
  <si>
    <t>Apollo Hospitals Enterprise Ltd</t>
  </si>
  <si>
    <t>INE437A01024</t>
  </si>
  <si>
    <t>Phoenix Mills Ltd</t>
  </si>
  <si>
    <t>INE211B01039</t>
  </si>
  <si>
    <t>Motherson Sumi Wiring India Ltd</t>
  </si>
  <si>
    <t>INE0FS801015</t>
  </si>
  <si>
    <t>Prestige Estates Projects Ltd</t>
  </si>
  <si>
    <t>INE811K01011</t>
  </si>
  <si>
    <t>Whirlpool Of India Ltd</t>
  </si>
  <si>
    <t>INE716A01013</t>
  </si>
  <si>
    <t>PI Industries Ltd</t>
  </si>
  <si>
    <t>INE603J01030</t>
  </si>
  <si>
    <t>United Breweries Ltd</t>
  </si>
  <si>
    <t>INE686F01025</t>
  </si>
  <si>
    <t>Aarti Industries Ltd</t>
  </si>
  <si>
    <t>INE769A01020</t>
  </si>
  <si>
    <t>Coforge Ltd</t>
  </si>
  <si>
    <t>INE591G01017</t>
  </si>
  <si>
    <t>Gland Pharma Ltd</t>
  </si>
  <si>
    <t>INE068V01023</t>
  </si>
  <si>
    <t>Honeywell Automation India Ltd</t>
  </si>
  <si>
    <t>INE671A01010</t>
  </si>
  <si>
    <t>APL Apollo Tubes Ltd</t>
  </si>
  <si>
    <t>INE702C01027</t>
  </si>
  <si>
    <t>Bharat Forge Ltd</t>
  </si>
  <si>
    <t>INE465A01025</t>
  </si>
  <si>
    <t>Balkrishna Industries Ltd</t>
  </si>
  <si>
    <t>INE787D01026</t>
  </si>
  <si>
    <t>EPL Ltd</t>
  </si>
  <si>
    <t>INE255A01020</t>
  </si>
  <si>
    <t>Devyani International Ltd</t>
  </si>
  <si>
    <t>INE872J01023</t>
  </si>
  <si>
    <t>Ajanta Pharma Ltd</t>
  </si>
  <si>
    <t>INE031B01049</t>
  </si>
  <si>
    <t>Kajaria Ceramics Ltd</t>
  </si>
  <si>
    <t>INE217B01036</t>
  </si>
  <si>
    <t>* Less than 0.01%</t>
  </si>
  <si>
    <t>TVS Motor Co Ltd</t>
  </si>
  <si>
    <t>INE494B01023</t>
  </si>
  <si>
    <t>AIA Engineering Ltd</t>
  </si>
  <si>
    <t>INE212H01026</t>
  </si>
  <si>
    <t>Quantum Information Services ** ^^</t>
  </si>
  <si>
    <t>INE696201123</t>
  </si>
  <si>
    <t>Chennai Interactive Business Services Pvt Ltd ** ^^</t>
  </si>
  <si>
    <t>Cipla Ltd</t>
  </si>
  <si>
    <t>INE059A01026</t>
  </si>
  <si>
    <t>KEI Industries Ltd</t>
  </si>
  <si>
    <t>INE878B01027</t>
  </si>
  <si>
    <t>Interglobe Aviation Ltd</t>
  </si>
  <si>
    <t>INE646L01027</t>
  </si>
  <si>
    <t>Sun Pharmaceutical Industries Ltd</t>
  </si>
  <si>
    <t>INE044A01036</t>
  </si>
  <si>
    <t>HDFC Life Insurance Co Ltd</t>
  </si>
  <si>
    <t>INE795G01014</t>
  </si>
  <si>
    <t>ITD Cementation India Ltd</t>
  </si>
  <si>
    <t>INE686A01026</t>
  </si>
  <si>
    <t>Somany Ceramics Ltd</t>
  </si>
  <si>
    <t>INE355A01028</t>
  </si>
  <si>
    <t>Samvardhana Motherson International Ltd</t>
  </si>
  <si>
    <t>INE775A01035</t>
  </si>
  <si>
    <t>Orient Cement Ltd</t>
  </si>
  <si>
    <t>INE876N01018</t>
  </si>
  <si>
    <t>ICICI Prudential Life Insurance Co Ltd</t>
  </si>
  <si>
    <t>INE726G01019</t>
  </si>
  <si>
    <t>Arvind Fashions Ltd</t>
  </si>
  <si>
    <t>INE955V01021</t>
  </si>
  <si>
    <t>Life Insurance Corporation Of India</t>
  </si>
  <si>
    <t>INE0J1Y01017</t>
  </si>
  <si>
    <t>Quantum Information Systems ** ^^</t>
  </si>
  <si>
    <t>Dalmia Bharat Ltd</t>
  </si>
  <si>
    <t>INE00R701025</t>
  </si>
  <si>
    <t>LIC Housing Finance Ltd</t>
  </si>
  <si>
    <t>INE115A01026</t>
  </si>
  <si>
    <t>Mahindra &amp; Mahindra Financial Services Ltd</t>
  </si>
  <si>
    <t>INE774D01024</t>
  </si>
  <si>
    <t>AU Small Finance Bank Ltd</t>
  </si>
  <si>
    <t>INE949L01017</t>
  </si>
  <si>
    <t>Laurus Labs Ltd</t>
  </si>
  <si>
    <t>INE947Q01028</t>
  </si>
  <si>
    <t>Delhivery Ltd</t>
  </si>
  <si>
    <t>INE148O01028</t>
  </si>
  <si>
    <t>Nippon Life India Asset Management Ltd</t>
  </si>
  <si>
    <t>INE298J01013</t>
  </si>
  <si>
    <t>Alkem Laboratories Ltd</t>
  </si>
  <si>
    <t>INE540L01014</t>
  </si>
  <si>
    <t>Torrent Pharmaceuticals Ltd</t>
  </si>
  <si>
    <t>INE685A01028</t>
  </si>
  <si>
    <t>HDFC Asset Management Company Ltd</t>
  </si>
  <si>
    <t>INE127D01025</t>
  </si>
  <si>
    <t>Endurance Technologies Ltd</t>
  </si>
  <si>
    <t>INE913H01037</t>
  </si>
  <si>
    <t>NRB Bearings Ltd</t>
  </si>
  <si>
    <t>INE349A01021</t>
  </si>
  <si>
    <t>Puravankara Ltd</t>
  </si>
  <si>
    <t>INE323I01011</t>
  </si>
  <si>
    <t>Tata Consumer Products Ltd</t>
  </si>
  <si>
    <t>INE192A01025</t>
  </si>
  <si>
    <t>Titan Co Ltd</t>
  </si>
  <si>
    <t>INE280A01028</t>
  </si>
  <si>
    <t>Taiwan Semiconductor Manufacturing Co. Ltd</t>
  </si>
  <si>
    <t>TW0002330008</t>
  </si>
  <si>
    <t>AIA Group Ltd</t>
  </si>
  <si>
    <t>HK0000069689</t>
  </si>
  <si>
    <t>Bank Central Asia Tbk Pt</t>
  </si>
  <si>
    <t>ID1000109507</t>
  </si>
  <si>
    <t>Meituan Dianping</t>
  </si>
  <si>
    <t>KYG596691041</t>
  </si>
  <si>
    <t>DBS Group Holdings Ltd</t>
  </si>
  <si>
    <t>SG1L01001701</t>
  </si>
  <si>
    <t>Yum China Holdings INC</t>
  </si>
  <si>
    <t>US98850P1093</t>
  </si>
  <si>
    <t>Budweiser Brewing Co APAC Ltd</t>
  </si>
  <si>
    <t>KYG1674K1013</t>
  </si>
  <si>
    <t>China Mengniu Dairy Co. Ltd</t>
  </si>
  <si>
    <t>KYG210961051</t>
  </si>
  <si>
    <t>Agricultural Food &amp; other Products</t>
  </si>
  <si>
    <t>Longi Green Energy Technology Co Ltd</t>
  </si>
  <si>
    <t>CNE100001FR6</t>
  </si>
  <si>
    <t>Techtronic Industries Co. Ltd</t>
  </si>
  <si>
    <t>HK0669013440</t>
  </si>
  <si>
    <t>China Merchants Bank Co Ltd</t>
  </si>
  <si>
    <t>CNE1000002M1</t>
  </si>
  <si>
    <t>Wuxi Biologics Cayman Inc</t>
  </si>
  <si>
    <t>KYG970081173</t>
  </si>
  <si>
    <t>Naver Corp</t>
  </si>
  <si>
    <t>KR7035420009</t>
  </si>
  <si>
    <t>SK Hynix Inc</t>
  </si>
  <si>
    <t>KR7000660001</t>
  </si>
  <si>
    <t>Midea Group Co Ltd</t>
  </si>
  <si>
    <t>CNE100001QQ5</t>
  </si>
  <si>
    <t>Ping An Insurance (Group) Co. Of China Ltd, H</t>
  </si>
  <si>
    <t>CNE1000003X6</t>
  </si>
  <si>
    <t>Kweichow Moutai Co. Ltd, A</t>
  </si>
  <si>
    <t>CNE0000018R8</t>
  </si>
  <si>
    <t>Guangzhou Tinci Materials Technology Co Ltd</t>
  </si>
  <si>
    <t>CNE100001RG4</t>
  </si>
  <si>
    <t>Trip.Com Group Ltd, (ADR)</t>
  </si>
  <si>
    <t>US89677Q1076</t>
  </si>
  <si>
    <t>Minor International Pcl, Fgn.</t>
  </si>
  <si>
    <t>TH0128B10Z17</t>
  </si>
  <si>
    <t>Indocement Tunggal Prakarsa Tbk Pt</t>
  </si>
  <si>
    <t>ID1000061302</t>
  </si>
  <si>
    <t>Hyundai Motor Co Ltd</t>
  </si>
  <si>
    <t>KR7005380001</t>
  </si>
  <si>
    <t>SM Investments Corp</t>
  </si>
  <si>
    <t>PHY806761029</t>
  </si>
  <si>
    <t>Semen Indonesia (Persero) Tbk PT</t>
  </si>
  <si>
    <t>ID1000106800</t>
  </si>
  <si>
    <t>The Siam Cement PCL, Fgn.</t>
  </si>
  <si>
    <t>TH0003010Z12</t>
  </si>
  <si>
    <t>Jiangsu Hengrui Medicine Co Ltd</t>
  </si>
  <si>
    <t>CNE0000014W7</t>
  </si>
  <si>
    <t>Beijing Oriental Yuhong Waterproof Technology Co Ltd</t>
  </si>
  <si>
    <t>CNE100000CS3</t>
  </si>
  <si>
    <t>Weichai Power Co Ltd</t>
  </si>
  <si>
    <t>CNE1000004L9</t>
  </si>
  <si>
    <t>Shenzhen Inovance Technology Co Ltd</t>
  </si>
  <si>
    <t>CNE100000V46</t>
  </si>
  <si>
    <t>Country Garden Services Holdings Co Ltd</t>
  </si>
  <si>
    <t>KYG2453A1085</t>
  </si>
  <si>
    <t>Will Semiconductor Co Ltd</t>
  </si>
  <si>
    <t>CNE100002XM8</t>
  </si>
  <si>
    <t>Sea Ltd (ADR)</t>
  </si>
  <si>
    <t>US81141R1005</t>
  </si>
  <si>
    <t>Minor International PCL- Warrants (31-July-2023)</t>
  </si>
  <si>
    <t>TH0128053707</t>
  </si>
  <si>
    <t>Minor International PCL - Warrants (05-May-2023)</t>
  </si>
  <si>
    <t>TH0128053509</t>
  </si>
  <si>
    <t>Minor International PCL - Warrants (15-Feb-2024)</t>
  </si>
  <si>
    <t>TH0128054200</t>
  </si>
  <si>
    <t>Bajaj Finance Ltd</t>
  </si>
  <si>
    <t>INE296A01024</t>
  </si>
  <si>
    <t>Bajaj Finserv Ltd</t>
  </si>
  <si>
    <t>INE918I01018</t>
  </si>
  <si>
    <t>Tata Steel Ltd</t>
  </si>
  <si>
    <t>INE081A01020</t>
  </si>
  <si>
    <t>Ferrous Metals</t>
  </si>
  <si>
    <t>Nestle India Ltd</t>
  </si>
  <si>
    <t>INE239A01016</t>
  </si>
  <si>
    <t>JSW Steel Ltd</t>
  </si>
  <si>
    <t>INE019A01038</t>
  </si>
  <si>
    <t>Hindalco Industries Ltd</t>
  </si>
  <si>
    <t>INE038A01020</t>
  </si>
  <si>
    <t>Non - Ferrous Metals</t>
  </si>
  <si>
    <t>Wipro Ltd</t>
  </si>
  <si>
    <t>INE075A01022</t>
  </si>
  <si>
    <t>Adani Ports and Special Economic Zone Ltd</t>
  </si>
  <si>
    <t>INE742F01042</t>
  </si>
  <si>
    <t>Transport Infrastructure</t>
  </si>
  <si>
    <t>Eicher Motors Ltd</t>
  </si>
  <si>
    <t>INE066A01021</t>
  </si>
  <si>
    <t>Divi's Laboratories Ltd</t>
  </si>
  <si>
    <t>INE361B01024</t>
  </si>
  <si>
    <t>Britannia Industries Ltd</t>
  </si>
  <si>
    <t>INE216A01030</t>
  </si>
  <si>
    <t>UPL Ltd</t>
  </si>
  <si>
    <t>INE628A01036</t>
  </si>
  <si>
    <t>Shree Cement Ltd</t>
  </si>
  <si>
    <t>INE070A01015</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</si>
  <si>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</si>
  <si>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</si>
  <si>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</si>
  <si>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</si>
  <si>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</si>
  <si>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</si>
  <si>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</si>
  <si>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</si>
  <si>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</si>
  <si>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</si>
  <si>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</si>
  <si>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</si>
  <si>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</si>
  <si>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</si>
  <si>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</si>
  <si>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</si>
  <si>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</si>
  <si>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</si>
  <si>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</si>
  <si>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</si>
  <si>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</si>
  <si>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</si>
  <si>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</si>
  <si>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</si>
  <si>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</si>
  <si>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</si>
  <si>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</si>
  <si>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</si>
  <si>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</si>
  <si>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</si>
  <si>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Franklin India Prima Fund Direct-Growth Plan</t>
  </si>
  <si>
    <t>INF090I01FH9</t>
  </si>
  <si>
    <t>Franklin India Flexi Cap Fund-Direct Growth Plan (Formerly known as Franklin India Equity Fund)</t>
  </si>
  <si>
    <t>INF090I01FK3</t>
  </si>
  <si>
    <t xml:space="preserve">h) Risk-o-meter </t>
  </si>
  <si>
    <t>Primary Benchmark: Nifty Equity Savings Index</t>
  </si>
  <si>
    <t>Risk level based on portfolio as on August 30, 2022</t>
  </si>
  <si>
    <t>Risk level of primary benchmark as on August 30, 2022</t>
  </si>
  <si>
    <t xml:space="preserve">f) Risk-o-meter </t>
  </si>
  <si>
    <t>Primary Benchmark: CRISIL Hybrid 35+65 - Aggressive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</si>
  <si>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</si>
  <si>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</si>
  <si>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</si>
  <si>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</si>
  <si>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</si>
  <si>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</si>
  <si>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</si>
  <si>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</si>
  <si>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</si>
  <si>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</si>
  <si>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</si>
  <si>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</si>
  <si>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</si>
  <si>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</si>
  <si>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</si>
  <si>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</si>
  <si>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</si>
  <si>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</si>
  <si>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</si>
  <si>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</si>
  <si>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</si>
  <si>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</si>
  <si>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</si>
  <si>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Effective October 21, 2019, scheme name of Franklin India Dynamic PE Ratio Fund of Funds was changed to Franklin India Dynamic Asset Allocation Fund of Funds.</t>
  </si>
  <si>
    <t>^^ Securities are fair valued</t>
  </si>
  <si>
    <t>Refer below link for rationale of devation under Valuation policy</t>
  </si>
  <si>
    <t>% to Net Assets(Hedged &amp; Unhedged)</t>
  </si>
  <si>
    <t>Outstanding position in Derivative Instruments (Rs. in Lakhs)
Long / (Short)</t>
  </si>
  <si>
    <t>Outstanding derivative exposure as % to net assets
Long / (Short )</t>
  </si>
  <si>
    <t>d) Outstanding derivative exposure as % to net assets</t>
  </si>
  <si>
    <t>Rs. 5,364.74 Lacs</t>
  </si>
  <si>
    <t xml:space="preserve">d) During the month additional instances of fair valuation/deviation from valuation price provided by the valuation agencies </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</si>
  <si>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</si>
  <si>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</si>
  <si>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</si>
  <si>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 Securities are fair Valued</t>
  </si>
  <si>
    <t>$$$ This scheme is under winding-up and SBI Funds Management Private Limited has been appointed as the liquidator as per the order of Hon'ble Supreme Court dated February 12, 2021.</t>
  </si>
  <si>
    <t>NIL</t>
  </si>
  <si>
    <t>Foreign ETF</t>
  </si>
  <si>
    <t>Franklin India Liquid Fund</t>
  </si>
  <si>
    <t>INE001A07RZ8</t>
  </si>
  <si>
    <t>7.28% Housing Development Finance Corporation Ltd (26-Sep-2022) **</t>
  </si>
  <si>
    <t>Certificate of Deposit</t>
  </si>
  <si>
    <t>INE062A16457</t>
  </si>
  <si>
    <t>State Bank Of India (03-Oct-2022) **</t>
  </si>
  <si>
    <t>IND A1+</t>
  </si>
  <si>
    <t>INE160A16MH2</t>
  </si>
  <si>
    <t>Punjab National Bank (03-Oct-2022) **</t>
  </si>
  <si>
    <t>CARE A1+</t>
  </si>
  <si>
    <t>INE562A16KU6</t>
  </si>
  <si>
    <t>Indian Bank (10-Oct-2022) **</t>
  </si>
  <si>
    <t>INE237A163O4</t>
  </si>
  <si>
    <t>Kotak Mahindra Bank Ltd (25-Nov-2022) **</t>
  </si>
  <si>
    <t>INE040A16CP0</t>
  </si>
  <si>
    <t>HDFC Bank Ltd (26-Sep-2022) **</t>
  </si>
  <si>
    <t>INE040A16CT2</t>
  </si>
  <si>
    <t>HDFC Bank Ltd (14-Oct-2022) **</t>
  </si>
  <si>
    <t>INE110L14QP3</t>
  </si>
  <si>
    <t>Reliance Jio Infocomm Ltd (19-Sep-2022)@</t>
  </si>
  <si>
    <t>INE929O14677</t>
  </si>
  <si>
    <t>Reliance Retail Ventures Ltd (19-Sep-2022) **@</t>
  </si>
  <si>
    <t>INE027214274</t>
  </si>
  <si>
    <t>BOB Financial Solutions Ltd (02-Nov-2022) **@</t>
  </si>
  <si>
    <t>INE763G14KX6</t>
  </si>
  <si>
    <t>ICICI Securities Ltd (15-Sep-2022) **@</t>
  </si>
  <si>
    <t>INE261F14IZ2</t>
  </si>
  <si>
    <t>National Bank For Agriculture &amp; Rural Development (18-Oct-2022) **@</t>
  </si>
  <si>
    <t>ICRA A1+</t>
  </si>
  <si>
    <t>INE824H14IO7</t>
  </si>
  <si>
    <t>Julius Baer Capital (India) Pvt Ltd (31-Oct-2022) **@</t>
  </si>
  <si>
    <t>INE094A14JE1</t>
  </si>
  <si>
    <t>Hindustan Petroleum Corporation Ltd (30-Sep-2022) **@</t>
  </si>
  <si>
    <t>INE700G14CI6</t>
  </si>
  <si>
    <t>HDFC Securities Ltd (19-Sep-2022) **@</t>
  </si>
  <si>
    <t>INE700G14CR7</t>
  </si>
  <si>
    <t>HDFC Securities Ltd (11-Nov-2022) **@</t>
  </si>
  <si>
    <t>INE09OL14BA9</t>
  </si>
  <si>
    <t>Birla Group Holdings Pvt Ltd (28-Sep-2022) **@</t>
  </si>
  <si>
    <t>INE018A14IT0</t>
  </si>
  <si>
    <t>Larsen &amp; Toubro Ltd (28-Oct-2022)@</t>
  </si>
  <si>
    <t>INE860H14Y41</t>
  </si>
  <si>
    <t>Aditya Birla Finance Ltd (21-Nov-2022) **@</t>
  </si>
  <si>
    <t>INE094A14JJ0</t>
  </si>
  <si>
    <t>Hindustan Petroleum Corporation Ltd (28-Nov-2022)@</t>
  </si>
  <si>
    <t>IN002022X122</t>
  </si>
  <si>
    <t>91 DTB (22-Sep-2022)</t>
  </si>
  <si>
    <t>IN002022X114</t>
  </si>
  <si>
    <t>91 DTB (15-Sep-2022)</t>
  </si>
  <si>
    <t>IN002022X130</t>
  </si>
  <si>
    <t>91 DTB (29-Sep-2022)</t>
  </si>
  <si>
    <t>IN002022Y013</t>
  </si>
  <si>
    <t>182 DTB (06-Oct-2022)</t>
  </si>
  <si>
    <t>IN002022X098</t>
  </si>
  <si>
    <t>91 DTB (01-Sep-2022)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</si>
  <si>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</si>
  <si>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</si>
  <si>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</si>
  <si>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</si>
  <si>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</si>
  <si>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</si>
  <si>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</si>
  <si>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</si>
  <si>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</si>
  <si>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</si>
  <si>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</si>
  <si>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</si>
  <si>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</si>
  <si>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</si>
  <si>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</si>
  <si>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30-Aug-2022</t>
  </si>
  <si>
    <t>e) Risk-o-meter</t>
  </si>
  <si>
    <t>Primary Benchmark: Tier-1 Index: CRISIL Liquid Fund BI Index (Effective Apri 1, 2022, the benchmark of the scheme has been changed from Crisil Liquid Fund Index)</t>
  </si>
  <si>
    <t>Risk level of tier-1 benchmark as on August 30, 2022</t>
  </si>
  <si>
    <t>Tier-2 Index: CRISIL Liquid Fund AI Index</t>
  </si>
  <si>
    <t>Risk level of tier-2 benchmark as on August 30,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</si>
  <si>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</si>
  <si>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</si>
  <si>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</si>
  <si>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</si>
  <si>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</si>
  <si>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</si>
  <si>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</si>
  <si>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</si>
  <si>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</si>
  <si>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</si>
  <si>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Franklin India Savings Fund</t>
  </si>
  <si>
    <t>INE238A165X9</t>
  </si>
  <si>
    <t>Axis Bank Ltd (07-Dec-2022) **</t>
  </si>
  <si>
    <t>INE261F16629</t>
  </si>
  <si>
    <t>National Bank For Agriculture &amp; Rural Development (03-Feb-2023) **</t>
  </si>
  <si>
    <t>INE237A167N7</t>
  </si>
  <si>
    <t>Kotak Mahindra Bank Ltd (10-Feb-2023) **</t>
  </si>
  <si>
    <t>INE040A16CV8</t>
  </si>
  <si>
    <t>HDFC Bank Ltd (10-Feb-2023) **</t>
  </si>
  <si>
    <t>INE476A16SX6</t>
  </si>
  <si>
    <t>Canara Bank (14-Mar-2023) **</t>
  </si>
  <si>
    <t>INE514E16BZ7</t>
  </si>
  <si>
    <t>Export-Import Bank Of India (24-Mar-2023) **</t>
  </si>
  <si>
    <t>INE028A16CT7</t>
  </si>
  <si>
    <t>Bank of Baroda (17-Aug-2023) **</t>
  </si>
  <si>
    <t>INE556F16986</t>
  </si>
  <si>
    <t>Small Industries Development Bank of India (29-Aug-2023) **</t>
  </si>
  <si>
    <t>INE929O14586</t>
  </si>
  <si>
    <t>Reliance Retail Ventures Ltd (07-Sep-2022) **@</t>
  </si>
  <si>
    <t>INE879F14FY0</t>
  </si>
  <si>
    <t>Infina Finance Pvt Ltd (19-Oct-2022) **@</t>
  </si>
  <si>
    <t>INE018A14IW4</t>
  </si>
  <si>
    <t>Larsen &amp; Toubro Ltd (30-Nov-2022) **@</t>
  </si>
  <si>
    <t>INE001A14YI6</t>
  </si>
  <si>
    <t>Housing Development Finance Corporation Ltd (03-Mar-2023) **@</t>
  </si>
  <si>
    <t>INE306N14UI0</t>
  </si>
  <si>
    <t>Tata Capital Financial Services Ltd (24-Mar-2023) **@</t>
  </si>
  <si>
    <t>INE028E14JY9</t>
  </si>
  <si>
    <t>Kotak Securities Ltd (23-Sep-2022) **@</t>
  </si>
  <si>
    <t>INE242A14WU5</t>
  </si>
  <si>
    <t>Indian Oil Corporation Ltd (12-Sep-2022) **@</t>
  </si>
  <si>
    <t>INE763G14NA8</t>
  </si>
  <si>
    <t>ICICI Securities Ltd (11-Nov-2022) **@</t>
  </si>
  <si>
    <t>IN002021Z434</t>
  </si>
  <si>
    <t>364 DTB (12-Jan-2023)</t>
  </si>
  <si>
    <t>IN002021Y544</t>
  </si>
  <si>
    <t>182 DTB (22-Sep-2022)</t>
  </si>
  <si>
    <t>IN002021Z467</t>
  </si>
  <si>
    <t>364 DTB (02-Feb-2023)</t>
  </si>
  <si>
    <t>IN001222C073</t>
  </si>
  <si>
    <t>GOI STRIP (16-Dec-2022)</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</si>
  <si>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</si>
  <si>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</si>
  <si>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</si>
  <si>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</si>
  <si>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</si>
  <si>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</si>
  <si>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</si>
  <si>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</si>
  <si>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</si>
  <si>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</si>
  <si>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</si>
  <si>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</si>
  <si>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</si>
  <si>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</si>
  <si>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INE651J07739</t>
  </si>
  <si>
    <t>JM Financial Credit Solutions Ltd (1Y SBI MCLR + 460 Bps) (23-Jul-2024) **</t>
  </si>
  <si>
    <t>ICRA AA</t>
  </si>
  <si>
    <t>INE238A166X7</t>
  </si>
  <si>
    <t>Axis Bank Ltd (09-Dec-2022) **</t>
  </si>
  <si>
    <t>INE237A169P8</t>
  </si>
  <si>
    <t>Kotak Mahindra Bank Ltd (17-Aug-2023) **</t>
  </si>
  <si>
    <t>IN0020160084</t>
  </si>
  <si>
    <t>GOI FRB 2024 (07-Nov-2024)</t>
  </si>
  <si>
    <t>IN0020180041</t>
  </si>
  <si>
    <t>GOI FRB 2031 (07-Dec-2031)</t>
  </si>
  <si>
    <t>IN0020200120</t>
  </si>
  <si>
    <t>GOI FRB 2033 (22-Sep-2033)</t>
  </si>
  <si>
    <t>IN0020210160</t>
  </si>
  <si>
    <t>GOI FRB 2028 (04-Oct-2028)</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</si>
  <si>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</si>
  <si>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</si>
  <si>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</si>
  <si>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</si>
  <si>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</si>
  <si>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</si>
  <si>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</si>
  <si>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</si>
  <si>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</si>
  <si>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</si>
  <si>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</si>
  <si>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 **</t>
  </si>
  <si>
    <t>INE733E08148</t>
  </si>
  <si>
    <t>6.55% NTPC Ltd (17-Apr-2023) **</t>
  </si>
  <si>
    <t>INE261F08CK9</t>
  </si>
  <si>
    <t>5.14% National Bank For Agriculture &amp; Rural Development (31-Jan-2024) **</t>
  </si>
  <si>
    <t>INE906B07FX6</t>
  </si>
  <si>
    <t>7.11% National Highways Authority Of India (05-Nov-2022) **</t>
  </si>
  <si>
    <t>INE094A08044</t>
  </si>
  <si>
    <t>6.80% Hindustan Petroleum Corporation Ltd (15-Dec-2022) **</t>
  </si>
  <si>
    <t>INE020B08AT3</t>
  </si>
  <si>
    <t>7.99% REC Ltd (23-Feb-2023) **</t>
  </si>
  <si>
    <t>CARE AAA</t>
  </si>
  <si>
    <t>INE020B08CM4</t>
  </si>
  <si>
    <t>6.99% REC Ltd (30-Sep-2024) **</t>
  </si>
  <si>
    <t>INE018A08AU7</t>
  </si>
  <si>
    <t>6.72% Larsen &amp; Toubro Ltd (24-Apr-2023) **</t>
  </si>
  <si>
    <t>INE053F07CC9</t>
  </si>
  <si>
    <t>6.19% Indian Railway Finance Corporation Ltd (28-Apr-2023)</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</si>
  <si>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</si>
  <si>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</si>
  <si>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</si>
  <si>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</si>
  <si>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</si>
  <si>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</si>
  <si>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</si>
  <si>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</si>
  <si>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</si>
  <si>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</si>
  <si>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t>
  </si>
  <si>
    <t>INE115A07PA3</t>
  </si>
  <si>
    <t>5.23% LIC Housing Finance Ltd (26-Jul-2023)</t>
  </si>
  <si>
    <t>INE053F07CU1</t>
  </si>
  <si>
    <t>5.04% Indian Railway Finance Corporation Ltd (05-May-2023) **</t>
  </si>
  <si>
    <t>INE020B08930</t>
  </si>
  <si>
    <t>8.30% REC Ltd (10-Apr-2025) **</t>
  </si>
  <si>
    <t>INE134E08KH0</t>
  </si>
  <si>
    <t>7.42% Power Finance Corporation Ltd (19-Nov-2024) **</t>
  </si>
  <si>
    <t>INE134E08KN8</t>
  </si>
  <si>
    <t>6.98% Power Finance Corporation Ltd (20-Apr-2023) **</t>
  </si>
  <si>
    <t>INE721A08DC8</t>
  </si>
  <si>
    <t>10.25% Shriram Transport Finance Co Ltd (26-Apr-2024) **</t>
  </si>
  <si>
    <t>CRISIL AA+</t>
  </si>
  <si>
    <t>INE134E08JY7</t>
  </si>
  <si>
    <t>9.25% Power Finance Corporation Ltd (25-Sep-2024) **</t>
  </si>
  <si>
    <t>IN0020220037</t>
  </si>
  <si>
    <t>7.38% GOI 2027 (20-Jun-2027)</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</si>
  <si>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</si>
  <si>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</si>
  <si>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</si>
  <si>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</si>
  <si>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</si>
  <si>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f) Risk-o-meter</t>
  </si>
  <si>
    <t>Primary Benchmark: Tier-1 Index: NIFTY Corporate Bond Index B-III (Effective Apri 1, 2022, the benchmark of the scheme has been changed from NIFTY Corporate Bond Index)</t>
  </si>
  <si>
    <t>Franklin India Banking &amp; PSU Debt Fund</t>
  </si>
  <si>
    <t>INE261F08CI3</t>
  </si>
  <si>
    <t>5.47% National Bank For Agriculture &amp; Rural Development (11-Apr-2025) **</t>
  </si>
  <si>
    <t>IND AAA</t>
  </si>
  <si>
    <t>INE733E07JO9</t>
  </si>
  <si>
    <t>9.17% NTPC Ltd (21-Sep-2024) **</t>
  </si>
  <si>
    <t>INE020B08CK8</t>
  </si>
  <si>
    <t>6.88% REC Ltd (20-Mar-2025) **</t>
  </si>
  <si>
    <t>INE242A08452</t>
  </si>
  <si>
    <t>6.39% Indian Oil Corporation Ltd (06-Mar-2025)</t>
  </si>
  <si>
    <t>INE242A08460</t>
  </si>
  <si>
    <t>5.05% Indian Oil Corporation Ltd (25-Nov-2022) **</t>
  </si>
  <si>
    <t>INE556F08KA6</t>
  </si>
  <si>
    <t>7.25% Small Industries Development Bank Of India (31-Jul-2025)</t>
  </si>
  <si>
    <t>INE020B08DH2</t>
  </si>
  <si>
    <t>5.81% REC Ltd (31-Dec-2025) **</t>
  </si>
  <si>
    <t>INE094A08077</t>
  </si>
  <si>
    <t>5.36% Hindustan Petroleum Corporation Ltd (11-Apr-2025) **</t>
  </si>
  <si>
    <t>INE206D08261</t>
  </si>
  <si>
    <t>8.14% Nuclear Power Corporation of India Ltd (25-Mar-2026) **</t>
  </si>
  <si>
    <t>INE020B08906</t>
  </si>
  <si>
    <t>8.27% REC Ltd (06-Feb-2025) **</t>
  </si>
  <si>
    <t>INE976G08064</t>
  </si>
  <si>
    <t>10.20% RBL Bank Ltd (15-Apr-2023) **</t>
  </si>
  <si>
    <t>ICRA AA-</t>
  </si>
  <si>
    <t>INE514E08EP9</t>
  </si>
  <si>
    <t>8.25% Export-Import Bank of India (28-Sep-2025) **</t>
  </si>
  <si>
    <t>INE733E07JX0</t>
  </si>
  <si>
    <t>8.19% NTPC Ltd (15-Dec-2025) **</t>
  </si>
  <si>
    <t>INE752E07MQ8</t>
  </si>
  <si>
    <t>8.40% Power Grid Corporation of India Ltd (27-May-2024) **</t>
  </si>
  <si>
    <t>INE238A161Z3</t>
  </si>
  <si>
    <t>Axis Bank Ltd (07-Mar-2023) **</t>
  </si>
  <si>
    <t>INE476A16TR6</t>
  </si>
  <si>
    <t>Canara Bank (10-Mar-2023)</t>
  </si>
  <si>
    <t>INE556F16952</t>
  </si>
  <si>
    <t>Small Industries Development Bank of India (23-Mar-2023)</t>
  </si>
  <si>
    <t>IN000624C071</t>
  </si>
  <si>
    <t>GOI STRIP (16-Jun-2024)</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</si>
  <si>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</si>
  <si>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</si>
  <si>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</si>
  <si>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</si>
  <si>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</si>
  <si>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</si>
  <si>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</si>
  <si>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</si>
  <si>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</si>
  <si>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</si>
  <si>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</si>
  <si>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</si>
  <si>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</si>
  <si>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</si>
  <si>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</si>
  <si>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</si>
  <si>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</si>
  <si>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</si>
  <si>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</si>
  <si>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</si>
  <si>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</si>
  <si>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</si>
  <si>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</si>
  <si>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</si>
  <si>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</si>
  <si>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As on 07-Aug-2022*</t>
  </si>
  <si>
    <t>* All units in the scheme have been extinguished post distribution based on NAV dated Aug 07, 2022 which is the last declared NAV.</t>
  </si>
  <si>
    <t>NA</t>
  </si>
  <si>
    <t>This metric is computed basis market value of the securities held in the portfolio. Since the value of the securities held by the portfolio is currently zero, this metric is not applicable.</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</si>
  <si>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</si>
  <si>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</si>
  <si>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</si>
  <si>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</si>
  <si>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</si>
  <si>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</si>
  <si>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</si>
  <si>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</si>
  <si>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</si>
  <si>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</si>
  <si>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</si>
  <si>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</si>
  <si>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Effective March 2, 2022 the security is valued at average of the price provided by AMFI designated valuation agencies (currently at 35% of face value), prior to which this security was fair valued at Zero. Interest is also being accrued after applying the same haircut i.e. currently at 65%, in accordance with the SEBI regulations and forms a part of Call, Cash &amp; Other Assets.</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</si>
  <si>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</si>
  <si>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</si>
  <si>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</si>
  <si>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</si>
  <si>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</si>
  <si>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</si>
  <si>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</si>
  <si>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</si>
  <si>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</si>
  <si>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</si>
  <si>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</si>
  <si>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</si>
  <si>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</si>
  <si>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</si>
  <si>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CRISIL A-(CE)</t>
  </si>
  <si>
    <t>INE01E708016</t>
  </si>
  <si>
    <t>10.32% Andhra Pradesh Capital Region Development Authority (16-Aug-2024) **</t>
  </si>
  <si>
    <t>INE01E708032</t>
  </si>
  <si>
    <t>10.32% Andhra Pradesh Capital Region Development Authority (16-Aug-2026) **</t>
  </si>
  <si>
    <t>BWR D</t>
  </si>
  <si>
    <t>INE971Z07182</t>
  </si>
  <si>
    <t>13.00% Rivaaz Trade Ventures Pvt Ltd (30-Dec-2022) $$ @@@ **</t>
  </si>
  <si>
    <t>INE080T07110</t>
  </si>
  <si>
    <t>14.15% Future Ideas Co Ltd (31-Jan-2023) $$ @@@ **</t>
  </si>
  <si>
    <t>INF200K01TK5</t>
  </si>
  <si>
    <t>SBI Overnight Fund - Direct Plan - Growth</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</si>
  <si>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</si>
  <si>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</si>
  <si>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</si>
  <si>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</si>
  <si>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</si>
  <si>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and by Rivaaz Trade Ventures Pvt Ltd on July 31, 2020, August 31, 2020, September 30, 2020, October 31, 2020, November 7, 2020, December 30, 2020, June 30,2021, December 30, 2021, June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</si>
  <si>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</si>
  <si>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</si>
  <si>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</si>
  <si>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</si>
  <si>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</si>
  <si>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</si>
  <si>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</si>
  <si>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</si>
  <si>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</si>
  <si>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</si>
  <si>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</si>
  <si>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</si>
  <si>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</si>
  <si>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</si>
  <si>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</si>
  <si>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</si>
  <si>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</si>
  <si>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</si>
  <si>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</si>
  <si>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</si>
  <si>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</si>
  <si>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</si>
  <si>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</si>
  <si>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</si>
  <si>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</si>
  <si>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</si>
  <si>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</si>
  <si>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</si>
  <si>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</si>
  <si>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</si>
  <si>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</si>
  <si>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</si>
  <si>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</si>
  <si>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https://www.franklintempletonindia.com/download/en-in/latest%20updates/189ea834-ae3f-48eb-9d73-a9cc9cd9317e/franklin-templeton-update-on-reliance-broadcast-july-23-2020-kcg9m1gq-en-in.pdf</t>
  </si>
  <si>
    <t xml:space="preserve">c) Total outstanding position (as at August 30, 2022) in Derivative Instruments (Gross Notional) </t>
  </si>
  <si>
    <t>As of August 7, 2022, all units of Franklin India Dynamic Accrual Fund (FIDA) stand extinguished and 100% of the AUM of the schemes stand distributed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</si>
  <si>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As of August 7, 2022, all units of Franklin India Low Duration Fund (FILDF) stand extinguished and 100% of the AUM of the schemes stand distributed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</si>
  <si>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As of August 7, 2022, all units of Franklin India Ultra Short Term Bond Fund (FIUBF) stand extinguished and 100% of the AUM of the schemes stand distributed (except cases requiring remediation or with incomplete documentation). There is no portfolio left to evaluate riskometer for the fund. On account of this, the riskometer for FIUBF has not been disclosed.</t>
  </si>
  <si>
    <t>https://www.franklintempletonindia.com/download/en-in/valuation-policy/a0e293eb-f28b-4edc-9535-c7d9e7321ddc/fair_valuation_reliance_big_reliance_infra_november_4_2020-kgox4tdb-en-in.pdf</t>
  </si>
  <si>
    <t>As on December 12, 2021, all units of Franklin India Income Opportunities Fund (FIIOF) stand extinguished and 100% of the AUM of the schemes stand distributed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</si>
  <si>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Yuanta/P-Shares Taiwan Dividend Plus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</si>
</sst>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84">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6" fillId="3" borderId="0" xfId="0" applyFont="1" applyFill="1" applyAlignment="1">
      <alignment wrapText="1"/>
    </xf>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0" fillId="3" borderId="0" xfId="0" applyFont="1" applyFill="1" applyAlignment="1">
      <alignment horizontal="right"/>
    </xf>
    <xf numFmtId="0" fontId="6" fillId="0" borderId="0" xfId="0" applyFont="1"/>
    <xf numFmtId="0" fontId="7" fillId="2" borderId="4" xfId="0" applyFont="1" applyFill="1" applyBorder="1" applyAlignment="1">
      <alignment wrapText="1"/>
    </xf>
    <xf numFmtId="39" fontId="6" fillId="2" borderId="0" xfId="0" applyNumberFormat="1" applyFont="1" applyFill="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8" fillId="2" borderId="0" xfId="1" applyFill="1"/>
    <xf numFmtId="0" fontId="11" fillId="2" borderId="0" xfId="0" applyFont="1" applyFill="1"/>
    <xf numFmtId="4" fontId="7" fillId="2" borderId="0" xfId="0" applyNumberFormat="1" applyFont="1" applyFill="1" applyAlignment="1">
      <alignment horizontal="right"/>
    </xf>
    <xf numFmtId="39" fontId="6" fillId="2" borderId="3" xfId="0" applyNumberFormat="1" applyFont="1" applyFill="1" applyBorder="1"/>
    <xf numFmtId="164" fontId="7" fillId="0" borderId="0" xfId="0" applyNumberFormat="1" applyFont="1" applyAlignment="1">
      <alignment horizontal="right"/>
    </xf>
    <xf numFmtId="43" fontId="6" fillId="2" borderId="4" xfId="0" applyNumberFormat="1" applyFont="1" applyFill="1" applyBorder="1"/>
    <xf numFmtId="0" fontId="4" fillId="0" borderId="0" xfId="0" applyFont="1" applyAlignment="1">
      <alignment vertical="center"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4" fontId="7" fillId="0" borderId="0" xfId="0" applyNumberFormat="1" applyFont="1"/>
    <xf numFmtId="0" fontId="7" fillId="0" borderId="4" xfId="0" applyFont="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3" borderId="0" xfId="0" applyFont="1" applyFill="1" applyAlignment="1">
      <alignment horizontal="left" vertical="top" wrapText="1"/>
    </xf>
    <xf numFmtId="0" fontId="6" fillId="2" borderId="0" xfId="0" applyFont="1" applyFill="1" applyAlignment="1">
      <alignment horizontal="left"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wrapText="1"/>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2">
    <cellStyle name="Hyperlink" xfId="1" builtinId="8"/>
    <cellStyle name="Normal" xfId="0" builtinId="0"/>
  </cellStyles>
  <dxfs count="95">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4.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2.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91</xdr:row>
      <xdr:rowOff>83820</xdr:rowOff>
    </xdr:from>
    <xdr:to>
      <xdr:col>0</xdr:col>
      <xdr:colOff>2260600</xdr:colOff>
      <xdr:row>102</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437870"/>
          <a:ext cx="2216150" cy="1609725"/>
        </a:xfrm>
        <a:prstGeom prst="rect">
          <a:avLst/>
        </a:prstGeom>
        <a:noFill/>
        <a:ln>
          <a:noFill/>
        </a:ln>
      </xdr:spPr>
    </xdr:pic>
    <xdr:clientData/>
  </xdr:twoCellAnchor>
  <xdr:twoCellAnchor editAs="oneCell">
    <xdr:from>
      <xdr:col>0</xdr:col>
      <xdr:colOff>57150</xdr:colOff>
      <xdr:row>124</xdr:row>
      <xdr:rowOff>76200</xdr:rowOff>
    </xdr:from>
    <xdr:to>
      <xdr:col>0</xdr:col>
      <xdr:colOff>2266950</xdr:colOff>
      <xdr:row>135</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14512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107</xdr:row>
      <xdr:rowOff>52070</xdr:rowOff>
    </xdr:from>
    <xdr:to>
      <xdr:col>0</xdr:col>
      <xdr:colOff>2311400</xdr:colOff>
      <xdr:row>118</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69212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130</xdr:row>
      <xdr:rowOff>0</xdr:rowOff>
    </xdr:from>
    <xdr:to>
      <xdr:col>0</xdr:col>
      <xdr:colOff>2373316</xdr:colOff>
      <xdr:row>141</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9211925"/>
          <a:ext cx="2286000" cy="1637665"/>
        </a:xfrm>
        <a:prstGeom prst="rect">
          <a:avLst/>
        </a:prstGeom>
        <a:noFill/>
        <a:ln>
          <a:noFill/>
        </a:ln>
      </xdr:spPr>
    </xdr:pic>
    <xdr:clientData/>
  </xdr:twoCellAnchor>
  <xdr:twoCellAnchor editAs="oneCell">
    <xdr:from>
      <xdr:col>0</xdr:col>
      <xdr:colOff>88900</xdr:colOff>
      <xdr:row>114</xdr:row>
      <xdr:rowOff>31750</xdr:rowOff>
    </xdr:from>
    <xdr:to>
      <xdr:col>0</xdr:col>
      <xdr:colOff>2381250</xdr:colOff>
      <xdr:row>124</xdr:row>
      <xdr:rowOff>125095</xdr:rowOff>
    </xdr:to>
    <xdr:pic>
      <xdr:nvPicPr>
        <xdr:cNvPr id="5" name="Picture 4">
          <a:extLst>
            <a:ext uri="{FF2B5EF4-FFF2-40B4-BE49-F238E27FC236}">
              <a16:creationId xmlns:a16="http://schemas.microsoft.com/office/drawing/2014/main" id="{BB7267E5-DAC4-48FF-9FB9-ADFFCA5DA87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5436850"/>
          <a:ext cx="2292350" cy="136334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116</xdr:row>
      <xdr:rowOff>71434</xdr:rowOff>
    </xdr:from>
    <xdr:to>
      <xdr:col>0</xdr:col>
      <xdr:colOff>2343155</xdr:colOff>
      <xdr:row>127</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616484"/>
          <a:ext cx="2267585" cy="1567815"/>
        </a:xfrm>
        <a:prstGeom prst="rect">
          <a:avLst/>
        </a:prstGeom>
        <a:noFill/>
        <a:ln>
          <a:noFill/>
        </a:ln>
      </xdr:spPr>
    </xdr:pic>
    <xdr:clientData/>
  </xdr:twoCellAnchor>
  <xdr:twoCellAnchor editAs="oneCell">
    <xdr:from>
      <xdr:col>0</xdr:col>
      <xdr:colOff>119063</xdr:colOff>
      <xdr:row>131</xdr:row>
      <xdr:rowOff>87313</xdr:rowOff>
    </xdr:from>
    <xdr:to>
      <xdr:col>0</xdr:col>
      <xdr:colOff>2382838</xdr:colOff>
      <xdr:row>142</xdr:row>
      <xdr:rowOff>85408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9775488"/>
          <a:ext cx="2267585" cy="156781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79380</xdr:colOff>
      <xdr:row>70</xdr:row>
      <xdr:rowOff>55558</xdr:rowOff>
    </xdr:from>
    <xdr:to>
      <xdr:col>0</xdr:col>
      <xdr:colOff>2346965</xdr:colOff>
      <xdr:row>81</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09233"/>
          <a:ext cx="2267585" cy="1637665"/>
        </a:xfrm>
        <a:prstGeom prst="rect">
          <a:avLst/>
        </a:prstGeom>
        <a:noFill/>
        <a:ln>
          <a:noFill/>
        </a:ln>
      </xdr:spPr>
    </xdr:pic>
    <xdr:clientData/>
  </xdr:twoCellAnchor>
  <xdr:twoCellAnchor editAs="oneCell">
    <xdr:from>
      <xdr:col>0</xdr:col>
      <xdr:colOff>95251</xdr:colOff>
      <xdr:row>87</xdr:row>
      <xdr:rowOff>0</xdr:rowOff>
    </xdr:from>
    <xdr:to>
      <xdr:col>0</xdr:col>
      <xdr:colOff>2362836</xdr:colOff>
      <xdr:row>98</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2782550"/>
          <a:ext cx="2267585" cy="163766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82</xdr:row>
      <xdr:rowOff>55558</xdr:rowOff>
    </xdr:from>
    <xdr:to>
      <xdr:col>0</xdr:col>
      <xdr:colOff>2346965</xdr:colOff>
      <xdr:row>93</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409358"/>
          <a:ext cx="2267585" cy="1532890"/>
        </a:xfrm>
        <a:prstGeom prst="rect">
          <a:avLst/>
        </a:prstGeom>
        <a:noFill/>
        <a:ln>
          <a:noFill/>
        </a:ln>
      </xdr:spPr>
    </xdr:pic>
    <xdr:clientData/>
  </xdr:twoCellAnchor>
  <xdr:twoCellAnchor editAs="oneCell">
    <xdr:from>
      <xdr:col>0</xdr:col>
      <xdr:colOff>79375</xdr:colOff>
      <xdr:row>97</xdr:row>
      <xdr:rowOff>119062</xdr:rowOff>
    </xdr:from>
    <xdr:to>
      <xdr:col>0</xdr:col>
      <xdr:colOff>2346960</xdr:colOff>
      <xdr:row>109</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615987"/>
          <a:ext cx="2267585" cy="165354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95256</xdr:colOff>
      <xdr:row>87</xdr:row>
      <xdr:rowOff>0</xdr:rowOff>
    </xdr:from>
    <xdr:to>
      <xdr:col>0</xdr:col>
      <xdr:colOff>2362841</xdr:colOff>
      <xdr:row>98</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82425"/>
          <a:ext cx="2267585" cy="1574165"/>
        </a:xfrm>
        <a:prstGeom prst="rect">
          <a:avLst/>
        </a:prstGeom>
        <a:noFill/>
        <a:ln>
          <a:noFill/>
        </a:ln>
      </xdr:spPr>
    </xdr:pic>
    <xdr:clientData/>
  </xdr:twoCellAnchor>
  <xdr:twoCellAnchor editAs="oneCell">
    <xdr:from>
      <xdr:col>0</xdr:col>
      <xdr:colOff>95256</xdr:colOff>
      <xdr:row>103</xdr:row>
      <xdr:rowOff>0</xdr:rowOff>
    </xdr:from>
    <xdr:to>
      <xdr:col>0</xdr:col>
      <xdr:colOff>2362841</xdr:colOff>
      <xdr:row>114</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068425"/>
          <a:ext cx="2267585" cy="157416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63504</xdr:colOff>
      <xdr:row>108</xdr:row>
      <xdr:rowOff>0</xdr:rowOff>
    </xdr:from>
    <xdr:to>
      <xdr:col>0</xdr:col>
      <xdr:colOff>2331089</xdr:colOff>
      <xdr:row>119</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068675"/>
          <a:ext cx="2267585" cy="1637665"/>
        </a:xfrm>
        <a:prstGeom prst="rect">
          <a:avLst/>
        </a:prstGeom>
        <a:noFill/>
        <a:ln>
          <a:noFill/>
        </a:ln>
      </xdr:spPr>
    </xdr:pic>
    <xdr:clientData/>
  </xdr:twoCellAnchor>
  <xdr:twoCellAnchor editAs="oneCell">
    <xdr:from>
      <xdr:col>0</xdr:col>
      <xdr:colOff>79376</xdr:colOff>
      <xdr:row>124</xdr:row>
      <xdr:rowOff>0</xdr:rowOff>
    </xdr:from>
    <xdr:to>
      <xdr:col>0</xdr:col>
      <xdr:colOff>2346961</xdr:colOff>
      <xdr:row>135</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354675"/>
          <a:ext cx="2267585" cy="1637665"/>
        </a:xfrm>
        <a:prstGeom prst="rect">
          <a:avLst/>
        </a:prstGeom>
        <a:noFill/>
        <a:ln>
          <a:noFill/>
        </a:ln>
      </xdr:spPr>
    </xdr:pic>
    <xdr:clientData/>
  </xdr:twoCellAnchor>
  <xdr:twoCellAnchor editAs="oneCell">
    <xdr:from>
      <xdr:col>0</xdr:col>
      <xdr:colOff>63504</xdr:colOff>
      <xdr:row>108</xdr:row>
      <xdr:rowOff>0</xdr:rowOff>
    </xdr:from>
    <xdr:to>
      <xdr:col>0</xdr:col>
      <xdr:colOff>2331089</xdr:colOff>
      <xdr:row>119</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068675"/>
          <a:ext cx="2267585" cy="1637665"/>
        </a:xfrm>
        <a:prstGeom prst="rect">
          <a:avLst/>
        </a:prstGeom>
        <a:noFill/>
        <a:ln>
          <a:noFill/>
        </a:ln>
      </xdr:spPr>
    </xdr:pic>
    <xdr:clientData/>
  </xdr:twoCellAnchor>
  <xdr:twoCellAnchor editAs="oneCell">
    <xdr:from>
      <xdr:col>0</xdr:col>
      <xdr:colOff>79376</xdr:colOff>
      <xdr:row>124</xdr:row>
      <xdr:rowOff>0</xdr:rowOff>
    </xdr:from>
    <xdr:to>
      <xdr:col>0</xdr:col>
      <xdr:colOff>2346961</xdr:colOff>
      <xdr:row>135</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354675"/>
          <a:ext cx="2267585" cy="16376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95256</xdr:colOff>
      <xdr:row>111</xdr:row>
      <xdr:rowOff>0</xdr:rowOff>
    </xdr:from>
    <xdr:to>
      <xdr:col>0</xdr:col>
      <xdr:colOff>2362841</xdr:colOff>
      <xdr:row>122</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497425"/>
          <a:ext cx="2267585" cy="1574165"/>
        </a:xfrm>
        <a:prstGeom prst="rect">
          <a:avLst/>
        </a:prstGeom>
        <a:noFill/>
        <a:ln>
          <a:noFill/>
        </a:ln>
      </xdr:spPr>
    </xdr:pic>
    <xdr:clientData/>
  </xdr:twoCellAnchor>
  <xdr:twoCellAnchor editAs="oneCell">
    <xdr:from>
      <xdr:col>0</xdr:col>
      <xdr:colOff>71437</xdr:colOff>
      <xdr:row>127</xdr:row>
      <xdr:rowOff>0</xdr:rowOff>
    </xdr:from>
    <xdr:to>
      <xdr:col>0</xdr:col>
      <xdr:colOff>2339022</xdr:colOff>
      <xdr:row>138</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9783425"/>
          <a:ext cx="2267585" cy="15741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75</xdr:row>
      <xdr:rowOff>0</xdr:rowOff>
    </xdr:from>
    <xdr:to>
      <xdr:col>0</xdr:col>
      <xdr:colOff>2362841</xdr:colOff>
      <xdr:row>86</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0782300"/>
          <a:ext cx="2267585" cy="1574165"/>
        </a:xfrm>
        <a:prstGeom prst="rect">
          <a:avLst/>
        </a:prstGeom>
        <a:noFill/>
        <a:ln>
          <a:noFill/>
        </a:ln>
      </xdr:spPr>
    </xdr:pic>
    <xdr:clientData/>
  </xdr:twoCellAnchor>
  <xdr:twoCellAnchor editAs="oneCell">
    <xdr:from>
      <xdr:col>0</xdr:col>
      <xdr:colOff>87318</xdr:colOff>
      <xdr:row>91</xdr:row>
      <xdr:rowOff>0</xdr:rowOff>
    </xdr:from>
    <xdr:to>
      <xdr:col>0</xdr:col>
      <xdr:colOff>2352998</xdr:colOff>
      <xdr:row>102</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06830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87315</xdr:colOff>
      <xdr:row>66</xdr:row>
      <xdr:rowOff>0</xdr:rowOff>
    </xdr:from>
    <xdr:to>
      <xdr:col>0</xdr:col>
      <xdr:colOff>2354900</xdr:colOff>
      <xdr:row>77</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353550"/>
          <a:ext cx="2267585" cy="1637665"/>
        </a:xfrm>
        <a:prstGeom prst="rect">
          <a:avLst/>
        </a:prstGeom>
        <a:noFill/>
        <a:ln>
          <a:noFill/>
        </a:ln>
      </xdr:spPr>
    </xdr:pic>
    <xdr:clientData/>
  </xdr:twoCellAnchor>
  <xdr:twoCellAnchor editAs="oneCell">
    <xdr:from>
      <xdr:col>0</xdr:col>
      <xdr:colOff>79378</xdr:colOff>
      <xdr:row>82</xdr:row>
      <xdr:rowOff>0</xdr:rowOff>
    </xdr:from>
    <xdr:to>
      <xdr:col>0</xdr:col>
      <xdr:colOff>2346963</xdr:colOff>
      <xdr:row>93</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639550"/>
          <a:ext cx="2267585" cy="16376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103194</xdr:colOff>
      <xdr:row>95</xdr:row>
      <xdr:rowOff>0</xdr:rowOff>
    </xdr:from>
    <xdr:to>
      <xdr:col>0</xdr:col>
      <xdr:colOff>2370779</xdr:colOff>
      <xdr:row>106</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354175"/>
          <a:ext cx="2267585" cy="1574165"/>
        </a:xfrm>
        <a:prstGeom prst="rect">
          <a:avLst/>
        </a:prstGeom>
        <a:noFill/>
        <a:ln>
          <a:noFill/>
        </a:ln>
      </xdr:spPr>
    </xdr:pic>
    <xdr:clientData/>
  </xdr:twoCellAnchor>
  <xdr:twoCellAnchor editAs="oneCell">
    <xdr:from>
      <xdr:col>0</xdr:col>
      <xdr:colOff>95256</xdr:colOff>
      <xdr:row>111</xdr:row>
      <xdr:rowOff>0</xdr:rowOff>
    </xdr:from>
    <xdr:to>
      <xdr:col>0</xdr:col>
      <xdr:colOff>2362841</xdr:colOff>
      <xdr:row>122</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640175"/>
          <a:ext cx="2267585" cy="15741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136525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19800"/>
          <a:ext cx="2343150" cy="1619885"/>
        </a:xfrm>
        <a:prstGeom prst="rect">
          <a:avLst/>
        </a:prstGeom>
        <a:noFill/>
        <a:ln>
          <a:noFill/>
        </a:ln>
      </xdr:spPr>
    </xdr:pic>
    <xdr:clientData/>
  </xdr:twoCellAnchor>
  <xdr:twoCellAnchor editAs="oneCell">
    <xdr:from>
      <xdr:col>0</xdr:col>
      <xdr:colOff>76200</xdr:colOff>
      <xdr:row>54</xdr:row>
      <xdr:rowOff>76200</xdr:rowOff>
    </xdr:from>
    <xdr:to>
      <xdr:col>1</xdr:col>
      <xdr:colOff>133350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286750"/>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95256</xdr:colOff>
      <xdr:row>87</xdr:row>
      <xdr:rowOff>0</xdr:rowOff>
    </xdr:from>
    <xdr:to>
      <xdr:col>0</xdr:col>
      <xdr:colOff>2362841</xdr:colOff>
      <xdr:row>98</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068300"/>
          <a:ext cx="2267585" cy="1637665"/>
        </a:xfrm>
        <a:prstGeom prst="rect">
          <a:avLst/>
        </a:prstGeom>
        <a:noFill/>
        <a:ln>
          <a:noFill/>
        </a:ln>
      </xdr:spPr>
    </xdr:pic>
    <xdr:clientData/>
  </xdr:twoCellAnchor>
  <xdr:twoCellAnchor editAs="oneCell">
    <xdr:from>
      <xdr:col>0</xdr:col>
      <xdr:colOff>95256</xdr:colOff>
      <xdr:row>103</xdr:row>
      <xdr:rowOff>0</xdr:rowOff>
    </xdr:from>
    <xdr:to>
      <xdr:col>0</xdr:col>
      <xdr:colOff>2362841</xdr:colOff>
      <xdr:row>114</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354300"/>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134938</xdr:colOff>
      <xdr:row>73</xdr:row>
      <xdr:rowOff>0</xdr:rowOff>
    </xdr:from>
    <xdr:to>
      <xdr:col>0</xdr:col>
      <xdr:colOff>2402523</xdr:colOff>
      <xdr:row>84</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925175"/>
          <a:ext cx="2267585" cy="1637665"/>
        </a:xfrm>
        <a:prstGeom prst="rect">
          <a:avLst/>
        </a:prstGeom>
        <a:noFill/>
        <a:ln>
          <a:noFill/>
        </a:ln>
      </xdr:spPr>
    </xdr:pic>
    <xdr:clientData/>
  </xdr:twoCellAnchor>
  <xdr:twoCellAnchor editAs="oneCell">
    <xdr:from>
      <xdr:col>0</xdr:col>
      <xdr:colOff>119070</xdr:colOff>
      <xdr:row>88</xdr:row>
      <xdr:rowOff>111124</xdr:rowOff>
    </xdr:from>
    <xdr:to>
      <xdr:col>0</xdr:col>
      <xdr:colOff>2386655</xdr:colOff>
      <xdr:row>100</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179424"/>
          <a:ext cx="2267585" cy="16535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79380</xdr:colOff>
      <xdr:row>69</xdr:row>
      <xdr:rowOff>0</xdr:rowOff>
    </xdr:from>
    <xdr:to>
      <xdr:col>0</xdr:col>
      <xdr:colOff>2346965</xdr:colOff>
      <xdr:row>80</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067925"/>
          <a:ext cx="2267585" cy="1637665"/>
        </a:xfrm>
        <a:prstGeom prst="rect">
          <a:avLst/>
        </a:prstGeom>
        <a:noFill/>
        <a:ln>
          <a:noFill/>
        </a:ln>
      </xdr:spPr>
    </xdr:pic>
    <xdr:clientData/>
  </xdr:twoCellAnchor>
  <xdr:twoCellAnchor editAs="oneCell">
    <xdr:from>
      <xdr:col>0</xdr:col>
      <xdr:colOff>87318</xdr:colOff>
      <xdr:row>85</xdr:row>
      <xdr:rowOff>0</xdr:rowOff>
    </xdr:from>
    <xdr:to>
      <xdr:col>0</xdr:col>
      <xdr:colOff>2354903</xdr:colOff>
      <xdr:row>96</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353925"/>
          <a:ext cx="2267585" cy="16376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71442</xdr:colOff>
      <xdr:row>92</xdr:row>
      <xdr:rowOff>0</xdr:rowOff>
    </xdr:from>
    <xdr:to>
      <xdr:col>0</xdr:col>
      <xdr:colOff>2246317</xdr:colOff>
      <xdr:row>103</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639800"/>
          <a:ext cx="2174875" cy="1577975"/>
        </a:xfrm>
        <a:prstGeom prst="rect">
          <a:avLst/>
        </a:prstGeom>
        <a:noFill/>
        <a:ln>
          <a:noFill/>
        </a:ln>
      </xdr:spPr>
    </xdr:pic>
    <xdr:clientData/>
  </xdr:twoCellAnchor>
  <xdr:twoCellAnchor editAs="oneCell">
    <xdr:from>
      <xdr:col>0</xdr:col>
      <xdr:colOff>95251</xdr:colOff>
      <xdr:row>108</xdr:row>
      <xdr:rowOff>0</xdr:rowOff>
    </xdr:from>
    <xdr:to>
      <xdr:col>0</xdr:col>
      <xdr:colOff>2266316</xdr:colOff>
      <xdr:row>119</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925800"/>
          <a:ext cx="2174875" cy="15779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79380</xdr:colOff>
      <xdr:row>96</xdr:row>
      <xdr:rowOff>0</xdr:rowOff>
    </xdr:from>
    <xdr:to>
      <xdr:col>0</xdr:col>
      <xdr:colOff>2343155</xdr:colOff>
      <xdr:row>107</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068425"/>
          <a:ext cx="2267585" cy="1637665"/>
        </a:xfrm>
        <a:prstGeom prst="rect">
          <a:avLst/>
        </a:prstGeom>
        <a:noFill/>
        <a:ln>
          <a:noFill/>
        </a:ln>
      </xdr:spPr>
    </xdr:pic>
    <xdr:clientData/>
  </xdr:twoCellAnchor>
  <xdr:twoCellAnchor editAs="oneCell">
    <xdr:from>
      <xdr:col>0</xdr:col>
      <xdr:colOff>71442</xdr:colOff>
      <xdr:row>112</xdr:row>
      <xdr:rowOff>0</xdr:rowOff>
    </xdr:from>
    <xdr:to>
      <xdr:col>0</xdr:col>
      <xdr:colOff>2342837</xdr:colOff>
      <xdr:row>123</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3544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75250</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353050"/>
          <a:ext cx="2267585" cy="1637665"/>
        </a:xfrm>
        <a:prstGeom prst="rect">
          <a:avLst/>
        </a:prstGeom>
        <a:noFill/>
        <a:ln>
          <a:noFill/>
        </a:ln>
      </xdr:spPr>
    </xdr:pic>
    <xdr:clientData/>
  </xdr:twoCellAnchor>
  <xdr:twoCellAnchor editAs="oneCell">
    <xdr:from>
      <xdr:col>0</xdr:col>
      <xdr:colOff>95256</xdr:colOff>
      <xdr:row>49</xdr:row>
      <xdr:rowOff>0</xdr:rowOff>
    </xdr:from>
    <xdr:to>
      <xdr:col>1</xdr:col>
      <xdr:colOff>67316</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67316</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353300"/>
          <a:ext cx="2267585" cy="1637665"/>
        </a:xfrm>
        <a:prstGeom prst="rect">
          <a:avLst/>
        </a:prstGeom>
        <a:noFill/>
        <a:ln>
          <a:noFill/>
        </a:ln>
      </xdr:spPr>
    </xdr:pic>
    <xdr:clientData/>
  </xdr:twoCellAnchor>
  <xdr:twoCellAnchor editAs="oneCell">
    <xdr:from>
      <xdr:col>0</xdr:col>
      <xdr:colOff>87316</xdr:colOff>
      <xdr:row>33</xdr:row>
      <xdr:rowOff>0</xdr:rowOff>
    </xdr:from>
    <xdr:to>
      <xdr:col>0</xdr:col>
      <xdr:colOff>2262191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067300"/>
          <a:ext cx="2174875" cy="15716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63504</xdr:colOff>
      <xdr:row>43</xdr:row>
      <xdr:rowOff>0</xdr:rowOff>
    </xdr:from>
    <xdr:to>
      <xdr:col>0</xdr:col>
      <xdr:colOff>2169799</xdr:colOff>
      <xdr:row>53</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162800"/>
          <a:ext cx="2106295" cy="1479550"/>
        </a:xfrm>
        <a:prstGeom prst="rect">
          <a:avLst/>
        </a:prstGeom>
        <a:noFill/>
        <a:ln>
          <a:noFill/>
        </a:ln>
      </xdr:spPr>
    </xdr:pic>
    <xdr:clientData/>
  </xdr:twoCellAnchor>
  <xdr:twoCellAnchor editAs="oneCell">
    <xdr:from>
      <xdr:col>0</xdr:col>
      <xdr:colOff>103188</xdr:colOff>
      <xdr:row>58</xdr:row>
      <xdr:rowOff>111125</xdr:rowOff>
    </xdr:from>
    <xdr:to>
      <xdr:col>1</xdr:col>
      <xdr:colOff>75248</xdr:colOff>
      <xdr:row>70</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417050"/>
          <a:ext cx="2267585" cy="165354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46041</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638800"/>
          <a:ext cx="2286000" cy="1637665"/>
        </a:xfrm>
        <a:prstGeom prst="rect">
          <a:avLst/>
        </a:prstGeom>
        <a:noFill/>
        <a:ln>
          <a:noFill/>
        </a:ln>
      </xdr:spPr>
    </xdr:pic>
    <xdr:clientData/>
  </xdr:twoCellAnchor>
  <xdr:twoCellAnchor editAs="oneCell">
    <xdr:from>
      <xdr:col>0</xdr:col>
      <xdr:colOff>69850</xdr:colOff>
      <xdr:row>52</xdr:row>
      <xdr:rowOff>120650</xdr:rowOff>
    </xdr:from>
    <xdr:to>
      <xdr:col>1</xdr:col>
      <xdr:colOff>60325</xdr:colOff>
      <xdr:row>64</xdr:row>
      <xdr:rowOff>59690</xdr:rowOff>
    </xdr:to>
    <xdr:pic>
      <xdr:nvPicPr>
        <xdr:cNvPr id="3" name="Picture 2">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045450"/>
          <a:ext cx="2286000"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83820</xdr:rowOff>
    </xdr:from>
    <xdr:to>
      <xdr:col>0</xdr:col>
      <xdr:colOff>2260600</xdr:colOff>
      <xdr:row>88</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437620"/>
          <a:ext cx="2216150" cy="1609725"/>
        </a:xfrm>
        <a:prstGeom prst="rect">
          <a:avLst/>
        </a:prstGeom>
        <a:noFill/>
        <a:ln>
          <a:noFill/>
        </a:ln>
      </xdr:spPr>
    </xdr:pic>
    <xdr:clientData/>
  </xdr:twoCellAnchor>
  <xdr:twoCellAnchor editAs="oneCell">
    <xdr:from>
      <xdr:col>0</xdr:col>
      <xdr:colOff>38100</xdr:colOff>
      <xdr:row>94</xdr:row>
      <xdr:rowOff>12700</xdr:rowOff>
    </xdr:from>
    <xdr:to>
      <xdr:col>0</xdr:col>
      <xdr:colOff>2292350</xdr:colOff>
      <xdr:row>105</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795375"/>
          <a:ext cx="2254250" cy="1609725"/>
        </a:xfrm>
        <a:prstGeom prst="rect">
          <a:avLst/>
        </a:prstGeom>
        <a:noFill/>
        <a:ln>
          <a:noFill/>
        </a:ln>
      </xdr:spPr>
    </xdr:pic>
    <xdr:clientData/>
  </xdr:twoCellAnchor>
  <xdr:twoCellAnchor editAs="oneCell">
    <xdr:from>
      <xdr:col>0</xdr:col>
      <xdr:colOff>57150</xdr:colOff>
      <xdr:row>109</xdr:row>
      <xdr:rowOff>114300</xdr:rowOff>
    </xdr:from>
    <xdr:to>
      <xdr:col>0</xdr:col>
      <xdr:colOff>2263775</xdr:colOff>
      <xdr:row>121</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6040100"/>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47628</xdr:colOff>
      <xdr:row>61</xdr:row>
      <xdr:rowOff>0</xdr:rowOff>
    </xdr:from>
    <xdr:to>
      <xdr:col>0</xdr:col>
      <xdr:colOff>2144398</xdr:colOff>
      <xdr:row>71</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10115550"/>
          <a:ext cx="2096770" cy="1479550"/>
        </a:xfrm>
        <a:prstGeom prst="rect">
          <a:avLst/>
        </a:prstGeom>
        <a:noFill/>
        <a:ln>
          <a:noFill/>
        </a:ln>
      </xdr:spPr>
    </xdr:pic>
    <xdr:clientData/>
  </xdr:twoCellAnchor>
  <xdr:twoCellAnchor editAs="oneCell">
    <xdr:from>
      <xdr:col>0</xdr:col>
      <xdr:colOff>55550</xdr:colOff>
      <xdr:row>45</xdr:row>
      <xdr:rowOff>0</xdr:rowOff>
    </xdr:from>
    <xdr:to>
      <xdr:col>1</xdr:col>
      <xdr:colOff>46025</xdr:colOff>
      <xdr:row>56</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543800"/>
          <a:ext cx="2286000"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49392</xdr:colOff>
      <xdr:row>43</xdr:row>
      <xdr:rowOff>0</xdr:rowOff>
    </xdr:from>
    <xdr:to>
      <xdr:col>0</xdr:col>
      <xdr:colOff>2146162</xdr:colOff>
      <xdr:row>53</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258050"/>
          <a:ext cx="2096770" cy="1479550"/>
        </a:xfrm>
        <a:prstGeom prst="rect">
          <a:avLst/>
        </a:prstGeom>
        <a:noFill/>
        <a:ln>
          <a:noFill/>
        </a:ln>
      </xdr:spPr>
    </xdr:pic>
    <xdr:clientData/>
  </xdr:twoCellAnchor>
  <xdr:twoCellAnchor editAs="oneCell">
    <xdr:from>
      <xdr:col>0</xdr:col>
      <xdr:colOff>49392</xdr:colOff>
      <xdr:row>59</xdr:row>
      <xdr:rowOff>0</xdr:rowOff>
    </xdr:from>
    <xdr:to>
      <xdr:col>0</xdr:col>
      <xdr:colOff>2146162</xdr:colOff>
      <xdr:row>69</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9829800"/>
          <a:ext cx="2096770" cy="147955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47628</xdr:colOff>
      <xdr:row>43</xdr:row>
      <xdr:rowOff>0</xdr:rowOff>
    </xdr:from>
    <xdr:to>
      <xdr:col>1</xdr:col>
      <xdr:colOff>52708</xdr:colOff>
      <xdr:row>54</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258050"/>
          <a:ext cx="2300605" cy="1628775"/>
        </a:xfrm>
        <a:prstGeom prst="rect">
          <a:avLst/>
        </a:prstGeom>
        <a:noFill/>
        <a:ln>
          <a:noFill/>
        </a:ln>
      </xdr:spPr>
    </xdr:pic>
    <xdr:clientData/>
  </xdr:twoCellAnchor>
  <xdr:twoCellAnchor editAs="oneCell">
    <xdr:from>
      <xdr:col>0</xdr:col>
      <xdr:colOff>39690</xdr:colOff>
      <xdr:row>59</xdr:row>
      <xdr:rowOff>0</xdr:rowOff>
    </xdr:from>
    <xdr:to>
      <xdr:col>1</xdr:col>
      <xdr:colOff>44770</xdr:colOff>
      <xdr:row>70</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9829800"/>
          <a:ext cx="2300605" cy="16287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63503</xdr:colOff>
      <xdr:row>43</xdr:row>
      <xdr:rowOff>0</xdr:rowOff>
    </xdr:from>
    <xdr:to>
      <xdr:col>1</xdr:col>
      <xdr:colOff>35563</xdr:colOff>
      <xdr:row>54</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258050"/>
          <a:ext cx="2267585" cy="1637665"/>
        </a:xfrm>
        <a:prstGeom prst="rect">
          <a:avLst/>
        </a:prstGeom>
        <a:noFill/>
        <a:ln>
          <a:noFill/>
        </a:ln>
      </xdr:spPr>
    </xdr:pic>
    <xdr:clientData/>
  </xdr:twoCellAnchor>
  <xdr:twoCellAnchor editAs="oneCell">
    <xdr:from>
      <xdr:col>0</xdr:col>
      <xdr:colOff>71442</xdr:colOff>
      <xdr:row>59</xdr:row>
      <xdr:rowOff>0</xdr:rowOff>
    </xdr:from>
    <xdr:to>
      <xdr:col>1</xdr:col>
      <xdr:colOff>43502</xdr:colOff>
      <xdr:row>70</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9829800"/>
          <a:ext cx="2267585" cy="163766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103188</xdr:colOff>
      <xdr:row>60</xdr:row>
      <xdr:rowOff>79375</xdr:rowOff>
    </xdr:from>
    <xdr:to>
      <xdr:col>0</xdr:col>
      <xdr:colOff>2251075</xdr:colOff>
      <xdr:row>72</xdr:row>
      <xdr:rowOff>18415</xdr:rowOff>
    </xdr:to>
    <xdr:pic>
      <xdr:nvPicPr>
        <xdr:cNvPr id="2" name="Picture 1">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9909175"/>
          <a:ext cx="2147887" cy="1653540"/>
        </a:xfrm>
        <a:prstGeom prst="rect">
          <a:avLst/>
        </a:prstGeom>
        <a:noFill/>
        <a:ln>
          <a:noFill/>
        </a:ln>
      </xdr:spPr>
    </xdr:pic>
    <xdr:clientData/>
  </xdr:twoCellAnchor>
  <xdr:twoCellAnchor editAs="oneCell">
    <xdr:from>
      <xdr:col>0</xdr:col>
      <xdr:colOff>82550</xdr:colOff>
      <xdr:row>44</xdr:row>
      <xdr:rowOff>88900</xdr:rowOff>
    </xdr:from>
    <xdr:to>
      <xdr:col>0</xdr:col>
      <xdr:colOff>2254250</xdr:colOff>
      <xdr:row>55</xdr:row>
      <xdr:rowOff>44450</xdr:rowOff>
    </xdr:to>
    <xdr:pic>
      <xdr:nvPicPr>
        <xdr:cNvPr id="4" name="Picture 3">
          <a:extLst>
            <a:ext uri="{FF2B5EF4-FFF2-40B4-BE49-F238E27FC236}">
              <a16:creationId xmlns:a16="http://schemas.microsoft.com/office/drawing/2014/main" id="{78F78457-30C7-4E94-B0EB-B73D5F70476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6654800"/>
          <a:ext cx="2171700" cy="135255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82550</xdr:colOff>
      <xdr:row>84</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971905"/>
          <a:ext cx="2286000" cy="1463040"/>
        </a:xfrm>
        <a:prstGeom prst="rect">
          <a:avLst/>
        </a:prstGeom>
        <a:noFill/>
        <a:ln>
          <a:noFill/>
        </a:ln>
      </xdr:spPr>
    </xdr:pic>
    <xdr:clientData/>
  </xdr:oneCellAnchor>
  <xdr:twoCellAnchor editAs="oneCell">
    <xdr:from>
      <xdr:col>0</xdr:col>
      <xdr:colOff>63500</xdr:colOff>
      <xdr:row>68</xdr:row>
      <xdr:rowOff>50800</xdr:rowOff>
    </xdr:from>
    <xdr:to>
      <xdr:col>0</xdr:col>
      <xdr:colOff>2329180</xdr:colOff>
      <xdr:row>79</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680825"/>
          <a:ext cx="2265680" cy="158623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88900</xdr:colOff>
      <xdr:row>73</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308205"/>
          <a:ext cx="2300605" cy="1454150"/>
        </a:xfrm>
        <a:prstGeom prst="rect">
          <a:avLst/>
        </a:prstGeom>
        <a:noFill/>
        <a:ln>
          <a:noFill/>
        </a:ln>
      </xdr:spPr>
    </xdr:pic>
    <xdr:clientData/>
  </xdr:oneCellAnchor>
  <xdr:twoCellAnchor editAs="oneCell">
    <xdr:from>
      <xdr:col>0</xdr:col>
      <xdr:colOff>69850</xdr:colOff>
      <xdr:row>57</xdr:row>
      <xdr:rowOff>69850</xdr:rowOff>
    </xdr:from>
    <xdr:to>
      <xdr:col>0</xdr:col>
      <xdr:colOff>2335530</xdr:colOff>
      <xdr:row>68</xdr:row>
      <xdr:rowOff>78105</xdr:rowOff>
    </xdr:to>
    <xdr:pic>
      <xdr:nvPicPr>
        <xdr:cNvPr id="4" name="Picture 3">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9061450"/>
          <a:ext cx="2265680" cy="141160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61</xdr:row>
      <xdr:rowOff>83820</xdr:rowOff>
    </xdr:from>
    <xdr:to>
      <xdr:col>0</xdr:col>
      <xdr:colOff>2260600</xdr:colOff>
      <xdr:row>72</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218295"/>
          <a:ext cx="2216150" cy="1562100"/>
        </a:xfrm>
        <a:prstGeom prst="rect">
          <a:avLst/>
        </a:prstGeom>
        <a:noFill/>
        <a:ln>
          <a:noFill/>
        </a:ln>
      </xdr:spPr>
    </xdr:pic>
    <xdr:clientData/>
  </xdr:twoCellAnchor>
  <xdr:twoCellAnchor editAs="oneCell">
    <xdr:from>
      <xdr:col>0</xdr:col>
      <xdr:colOff>9525</xdr:colOff>
      <xdr:row>78</xdr:row>
      <xdr:rowOff>1905</xdr:rowOff>
    </xdr:from>
    <xdr:to>
      <xdr:col>0</xdr:col>
      <xdr:colOff>2350135</xdr:colOff>
      <xdr:row>88</xdr:row>
      <xdr:rowOff>93980</xdr:rowOff>
    </xdr:to>
    <xdr:pic>
      <xdr:nvPicPr>
        <xdr:cNvPr id="4" name="Picture 3">
          <a:extLst>
            <a:ext uri="{FF2B5EF4-FFF2-40B4-BE49-F238E27FC236}">
              <a16:creationId xmlns:a16="http://schemas.microsoft.com/office/drawing/2014/main" id="{A15F3FDB-6BE8-4067-83DA-18605B6A55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11079480"/>
          <a:ext cx="2340610" cy="14255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97</xdr:row>
      <xdr:rowOff>96520</xdr:rowOff>
    </xdr:from>
    <xdr:to>
      <xdr:col>0</xdr:col>
      <xdr:colOff>2362200</xdr:colOff>
      <xdr:row>109</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307820"/>
          <a:ext cx="2286000" cy="1625600"/>
        </a:xfrm>
        <a:prstGeom prst="rect">
          <a:avLst/>
        </a:prstGeom>
        <a:noFill/>
        <a:ln>
          <a:noFill/>
        </a:ln>
      </xdr:spPr>
    </xdr:pic>
    <xdr:clientData/>
  </xdr:twoCellAnchor>
  <xdr:twoCellAnchor editAs="oneCell">
    <xdr:from>
      <xdr:col>0</xdr:col>
      <xdr:colOff>79380</xdr:colOff>
      <xdr:row>82</xdr:row>
      <xdr:rowOff>0</xdr:rowOff>
    </xdr:from>
    <xdr:to>
      <xdr:col>0</xdr:col>
      <xdr:colOff>2345060</xdr:colOff>
      <xdr:row>93</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2068175"/>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90</xdr:row>
      <xdr:rowOff>88900</xdr:rowOff>
    </xdr:from>
    <xdr:to>
      <xdr:col>0</xdr:col>
      <xdr:colOff>2383790</xdr:colOff>
      <xdr:row>102</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633450"/>
          <a:ext cx="2286000" cy="1625600"/>
        </a:xfrm>
        <a:prstGeom prst="rect">
          <a:avLst/>
        </a:prstGeom>
        <a:noFill/>
        <a:ln>
          <a:noFill/>
        </a:ln>
      </xdr:spPr>
    </xdr:pic>
    <xdr:clientData/>
  </xdr:twoCellAnchor>
  <xdr:twoCellAnchor editAs="oneCell">
    <xdr:from>
      <xdr:col>0</xdr:col>
      <xdr:colOff>101600</xdr:colOff>
      <xdr:row>74</xdr:row>
      <xdr:rowOff>95250</xdr:rowOff>
    </xdr:from>
    <xdr:to>
      <xdr:col>0</xdr:col>
      <xdr:colOff>2383790</xdr:colOff>
      <xdr:row>86</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1353800"/>
          <a:ext cx="2286000" cy="16256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61</xdr:row>
      <xdr:rowOff>95250</xdr:rowOff>
    </xdr:from>
    <xdr:to>
      <xdr:col>1</xdr:col>
      <xdr:colOff>136525</xdr:colOff>
      <xdr:row>73</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163050"/>
          <a:ext cx="2324100" cy="1625600"/>
        </a:xfrm>
        <a:prstGeom prst="rect">
          <a:avLst/>
        </a:prstGeom>
        <a:noFill/>
        <a:ln>
          <a:noFill/>
        </a:ln>
      </xdr:spPr>
    </xdr:pic>
    <xdr:clientData/>
  </xdr:twoCellAnchor>
  <xdr:twoCellAnchor editAs="oneCell">
    <xdr:from>
      <xdr:col>0</xdr:col>
      <xdr:colOff>114300</xdr:colOff>
      <xdr:row>45</xdr:row>
      <xdr:rowOff>66674</xdr:rowOff>
    </xdr:from>
    <xdr:to>
      <xdr:col>1</xdr:col>
      <xdr:colOff>123825</xdr:colOff>
      <xdr:row>56</xdr:row>
      <xdr:rowOff>142874</xdr:rowOff>
    </xdr:to>
    <xdr:pic>
      <xdr:nvPicPr>
        <xdr:cNvPr id="4" name="Picture 3">
          <a:extLst>
            <a:ext uri="{FF2B5EF4-FFF2-40B4-BE49-F238E27FC236}">
              <a16:creationId xmlns:a16="http://schemas.microsoft.com/office/drawing/2014/main" id="{FF170776-D089-483A-89EC-3DF2226B82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6848474"/>
          <a:ext cx="2305050" cy="16478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126</xdr:row>
      <xdr:rowOff>107950</xdr:rowOff>
    </xdr:from>
    <xdr:to>
      <xdr:col>0</xdr:col>
      <xdr:colOff>2439670</xdr:colOff>
      <xdr:row>137</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929350"/>
          <a:ext cx="2369820" cy="1536065"/>
        </a:xfrm>
        <a:prstGeom prst="rect">
          <a:avLst/>
        </a:prstGeom>
        <a:noFill/>
        <a:ln>
          <a:noFill/>
        </a:ln>
      </xdr:spPr>
    </xdr:pic>
    <xdr:clientData/>
  </xdr:twoCellAnchor>
  <xdr:twoCellAnchor editAs="oneCell">
    <xdr:from>
      <xdr:col>0</xdr:col>
      <xdr:colOff>71442</xdr:colOff>
      <xdr:row>111</xdr:row>
      <xdr:rowOff>0</xdr:rowOff>
    </xdr:from>
    <xdr:to>
      <xdr:col>0</xdr:col>
      <xdr:colOff>2441262</xdr:colOff>
      <xdr:row>121</xdr:row>
      <xdr:rowOff>95250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535400"/>
          <a:ext cx="2369820" cy="152019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130</xdr:row>
      <xdr:rowOff>63500</xdr:rowOff>
    </xdr:from>
    <xdr:to>
      <xdr:col>0</xdr:col>
      <xdr:colOff>2320290</xdr:colOff>
      <xdr:row>141</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446875"/>
          <a:ext cx="2177415" cy="1520825"/>
        </a:xfrm>
        <a:prstGeom prst="rect">
          <a:avLst/>
        </a:prstGeom>
        <a:noFill/>
        <a:ln>
          <a:noFill/>
        </a:ln>
      </xdr:spPr>
    </xdr:pic>
    <xdr:clientData/>
  </xdr:twoCellAnchor>
  <xdr:twoCellAnchor editAs="oneCell">
    <xdr:from>
      <xdr:col>0</xdr:col>
      <xdr:colOff>127000</xdr:colOff>
      <xdr:row>115</xdr:row>
      <xdr:rowOff>31750</xdr:rowOff>
    </xdr:from>
    <xdr:to>
      <xdr:col>0</xdr:col>
      <xdr:colOff>2307590</xdr:colOff>
      <xdr:row>125</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272000"/>
          <a:ext cx="2184400" cy="152019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investor/report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investor/report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investor/report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investor/reports"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investor/reports"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investor/report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investor/repor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5.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7" Type="http://schemas.openxmlformats.org/officeDocument/2006/relationships/drawing" Target="../drawings/drawing35.xm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7.bin"/><Relationship Id="rId5"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4"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franklintempletonindia.com/investor/repor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6.xml"/><Relationship Id="rId5" Type="http://schemas.openxmlformats.org/officeDocument/2006/relationships/printerSettings" Target="../printerSettings/printerSettings40.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7"/>
  <sheetViews>
    <sheetView tabSelected="1" workbookViewId="0">
      <selection sqref="A1:G1"/>
    </sheetView>
  </sheetViews>
  <sheetFormatPr defaultColWidth="9.109375" defaultRowHeight="10.199999999999999" x14ac:dyDescent="0.2"/>
  <cols>
    <col min="1" max="1" width="38.6640625" style="7" bestFit="1" customWidth="1"/>
    <col min="2" max="2" width="51.109375"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3.8" x14ac:dyDescent="0.2">
      <c r="A1" s="65" t="s">
        <v>822</v>
      </c>
      <c r="B1" s="66"/>
      <c r="C1" s="66"/>
      <c r="D1" s="66"/>
      <c r="E1" s="66"/>
      <c r="F1" s="66"/>
      <c r="G1" s="66"/>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x14ac:dyDescent="0.2">
      <c r="A7" s="21" t="s">
        <v>823</v>
      </c>
      <c r="B7" s="21" t="s">
        <v>824</v>
      </c>
      <c r="C7" s="21" t="s">
        <v>77</v>
      </c>
      <c r="D7" s="24">
        <v>750</v>
      </c>
      <c r="E7" s="22">
        <v>8013.3543492999997</v>
      </c>
      <c r="F7" s="23">
        <v>5.2381291886793697</v>
      </c>
      <c r="G7" s="22">
        <v>5.7198000000000002</v>
      </c>
    </row>
    <row r="8" spans="1:9" x14ac:dyDescent="0.2">
      <c r="A8" s="20" t="s">
        <v>32</v>
      </c>
      <c r="B8" s="20"/>
      <c r="C8" s="20"/>
      <c r="D8" s="20"/>
      <c r="E8" s="25">
        <f>SUM(E6:E7)</f>
        <v>8013.3543492999997</v>
      </c>
      <c r="F8" s="26">
        <f>SUM(F6:F7)</f>
        <v>5.2381291886793697</v>
      </c>
      <c r="G8" s="25"/>
      <c r="H8" s="14"/>
      <c r="I8" s="14"/>
    </row>
    <row r="9" spans="1:9" x14ac:dyDescent="0.2">
      <c r="A9" s="21"/>
      <c r="B9" s="21"/>
      <c r="C9" s="21"/>
      <c r="D9" s="21"/>
      <c r="E9" s="22"/>
      <c r="F9" s="23"/>
      <c r="G9" s="22"/>
    </row>
    <row r="10" spans="1:9" x14ac:dyDescent="0.2">
      <c r="A10" s="20" t="s">
        <v>49</v>
      </c>
      <c r="B10" s="21"/>
      <c r="C10" s="21"/>
      <c r="D10" s="21"/>
      <c r="E10" s="22"/>
      <c r="F10" s="23"/>
      <c r="G10" s="22"/>
    </row>
    <row r="11" spans="1:9" x14ac:dyDescent="0.2">
      <c r="A11" s="20" t="s">
        <v>825</v>
      </c>
      <c r="B11" s="21"/>
      <c r="C11" s="21"/>
      <c r="D11" s="21"/>
      <c r="E11" s="22"/>
      <c r="F11" s="23"/>
      <c r="G11" s="22"/>
    </row>
    <row r="12" spans="1:9" x14ac:dyDescent="0.2">
      <c r="A12" s="21" t="s">
        <v>826</v>
      </c>
      <c r="B12" s="21" t="s">
        <v>827</v>
      </c>
      <c r="C12" s="21" t="s">
        <v>828</v>
      </c>
      <c r="D12" s="24">
        <v>1000</v>
      </c>
      <c r="E12" s="22">
        <v>4974.68</v>
      </c>
      <c r="F12" s="23">
        <v>3.25182381515623</v>
      </c>
      <c r="G12" s="22">
        <v>5.6295999999999999</v>
      </c>
    </row>
    <row r="13" spans="1:9" x14ac:dyDescent="0.2">
      <c r="A13" s="21" t="s">
        <v>829</v>
      </c>
      <c r="B13" s="21" t="s">
        <v>830</v>
      </c>
      <c r="C13" s="21" t="s">
        <v>831</v>
      </c>
      <c r="D13" s="24">
        <v>1000</v>
      </c>
      <c r="E13" s="22">
        <v>4974.2550000000001</v>
      </c>
      <c r="F13" s="23">
        <v>3.25154600329267</v>
      </c>
      <c r="G13" s="22">
        <v>5.7251000000000003</v>
      </c>
    </row>
    <row r="14" spans="1:9" x14ac:dyDescent="0.2">
      <c r="A14" s="21" t="s">
        <v>832</v>
      </c>
      <c r="B14" s="21" t="s">
        <v>833</v>
      </c>
      <c r="C14" s="21" t="s">
        <v>50</v>
      </c>
      <c r="D14" s="24">
        <v>1000</v>
      </c>
      <c r="E14" s="22">
        <v>4968.9350000000004</v>
      </c>
      <c r="F14" s="23">
        <v>3.2480684524357999</v>
      </c>
      <c r="G14" s="22">
        <v>5.7053000000000003</v>
      </c>
    </row>
    <row r="15" spans="1:9" x14ac:dyDescent="0.2">
      <c r="A15" s="21" t="s">
        <v>834</v>
      </c>
      <c r="B15" s="21" t="s">
        <v>835</v>
      </c>
      <c r="C15" s="21" t="s">
        <v>50</v>
      </c>
      <c r="D15" s="24">
        <v>1000</v>
      </c>
      <c r="E15" s="22">
        <v>4932.1899999999996</v>
      </c>
      <c r="F15" s="23">
        <v>3.2240491655494301</v>
      </c>
      <c r="G15" s="22">
        <v>5.8350999999999997</v>
      </c>
    </row>
    <row r="16" spans="1:9" x14ac:dyDescent="0.2">
      <c r="A16" s="21" t="s">
        <v>836</v>
      </c>
      <c r="B16" s="21" t="s">
        <v>837</v>
      </c>
      <c r="C16" s="21" t="s">
        <v>50</v>
      </c>
      <c r="D16" s="24">
        <v>500</v>
      </c>
      <c r="E16" s="22">
        <v>2490.11</v>
      </c>
      <c r="F16" s="23">
        <v>1.6277225872535901</v>
      </c>
      <c r="G16" s="22">
        <v>5.5757000000000003</v>
      </c>
    </row>
    <row r="17" spans="1:9" x14ac:dyDescent="0.2">
      <c r="A17" s="21" t="s">
        <v>838</v>
      </c>
      <c r="B17" s="21" t="s">
        <v>839</v>
      </c>
      <c r="C17" s="21" t="s">
        <v>831</v>
      </c>
      <c r="D17" s="24">
        <v>500</v>
      </c>
      <c r="E17" s="22">
        <v>2482.94</v>
      </c>
      <c r="F17" s="23">
        <v>1.6230357376964999</v>
      </c>
      <c r="G17" s="22">
        <v>5.6997</v>
      </c>
    </row>
    <row r="18" spans="1:9" x14ac:dyDescent="0.2">
      <c r="A18" s="20" t="s">
        <v>32</v>
      </c>
      <c r="B18" s="20"/>
      <c r="C18" s="20"/>
      <c r="D18" s="20"/>
      <c r="E18" s="25">
        <f>SUM(E11:E17)</f>
        <v>24823.11</v>
      </c>
      <c r="F18" s="26">
        <f>SUM(F11:F17)</f>
        <v>16.22624576138422</v>
      </c>
      <c r="G18" s="25"/>
      <c r="H18" s="14"/>
      <c r="I18" s="14"/>
    </row>
    <row r="19" spans="1:9" x14ac:dyDescent="0.2">
      <c r="A19" s="21"/>
      <c r="B19" s="21"/>
      <c r="C19" s="21"/>
      <c r="D19" s="21"/>
      <c r="E19" s="22"/>
      <c r="F19" s="23"/>
      <c r="G19" s="22"/>
    </row>
    <row r="20" spans="1:9" x14ac:dyDescent="0.2">
      <c r="A20" s="20" t="s">
        <v>51</v>
      </c>
      <c r="B20" s="21"/>
      <c r="C20" s="21"/>
      <c r="D20" s="21"/>
      <c r="E20" s="22"/>
      <c r="F20" s="23"/>
      <c r="G20" s="22"/>
    </row>
    <row r="21" spans="1:9" x14ac:dyDescent="0.2">
      <c r="A21" s="21" t="s">
        <v>840</v>
      </c>
      <c r="B21" s="21" t="s">
        <v>841</v>
      </c>
      <c r="C21" s="21" t="s">
        <v>50</v>
      </c>
      <c r="D21" s="24">
        <v>1500</v>
      </c>
      <c r="E21" s="22">
        <v>7478.1225000000004</v>
      </c>
      <c r="F21" s="23">
        <v>4.8882615239886098</v>
      </c>
      <c r="G21" s="22">
        <v>5.6200999999999999</v>
      </c>
    </row>
    <row r="22" spans="1:9" x14ac:dyDescent="0.2">
      <c r="A22" s="21" t="s">
        <v>842</v>
      </c>
      <c r="B22" s="21" t="s">
        <v>843</v>
      </c>
      <c r="C22" s="21" t="s">
        <v>831</v>
      </c>
      <c r="D22" s="24">
        <v>1500</v>
      </c>
      <c r="E22" s="22">
        <v>7477.7174999999997</v>
      </c>
      <c r="F22" s="23">
        <v>4.8879967856245097</v>
      </c>
      <c r="G22" s="22">
        <v>5.7253999999999996</v>
      </c>
    </row>
    <row r="23" spans="1:9" x14ac:dyDescent="0.2">
      <c r="A23" s="21" t="s">
        <v>844</v>
      </c>
      <c r="B23" s="21" t="s">
        <v>845</v>
      </c>
      <c r="C23" s="21" t="s">
        <v>50</v>
      </c>
      <c r="D23" s="24">
        <v>1300</v>
      </c>
      <c r="E23" s="22">
        <v>6431.3145000000004</v>
      </c>
      <c r="F23" s="23">
        <v>4.2039893327529798</v>
      </c>
      <c r="G23" s="22">
        <v>6.1875</v>
      </c>
    </row>
    <row r="24" spans="1:9" x14ac:dyDescent="0.2">
      <c r="A24" s="21" t="s">
        <v>846</v>
      </c>
      <c r="B24" s="21" t="s">
        <v>847</v>
      </c>
      <c r="C24" s="21" t="s">
        <v>50</v>
      </c>
      <c r="D24" s="24">
        <v>1000</v>
      </c>
      <c r="E24" s="22">
        <v>4987.9049999999997</v>
      </c>
      <c r="F24" s="23">
        <v>3.2604686666754099</v>
      </c>
      <c r="G24" s="22">
        <v>5.9005000000000001</v>
      </c>
    </row>
    <row r="25" spans="1:9" x14ac:dyDescent="0.2">
      <c r="A25" s="21" t="s">
        <v>848</v>
      </c>
      <c r="B25" s="21" t="s">
        <v>849</v>
      </c>
      <c r="C25" s="21" t="s">
        <v>850</v>
      </c>
      <c r="D25" s="24">
        <v>1000</v>
      </c>
      <c r="E25" s="22">
        <v>4962.3149999999996</v>
      </c>
      <c r="F25" s="23">
        <v>3.2437411241139098</v>
      </c>
      <c r="G25" s="22">
        <v>5.7751999999999999</v>
      </c>
    </row>
    <row r="26" spans="1:9" x14ac:dyDescent="0.2">
      <c r="A26" s="21" t="s">
        <v>851</v>
      </c>
      <c r="B26" s="21" t="s">
        <v>852</v>
      </c>
      <c r="C26" s="21" t="s">
        <v>850</v>
      </c>
      <c r="D26" s="24">
        <v>1000</v>
      </c>
      <c r="E26" s="22">
        <v>4948.1099999999997</v>
      </c>
      <c r="F26" s="23">
        <v>3.2344556711211001</v>
      </c>
      <c r="G26" s="22">
        <v>6.2748999999999997</v>
      </c>
    </row>
    <row r="27" spans="1:9" x14ac:dyDescent="0.2">
      <c r="A27" s="21" t="s">
        <v>853</v>
      </c>
      <c r="B27" s="21" t="s">
        <v>854</v>
      </c>
      <c r="C27" s="21" t="s">
        <v>50</v>
      </c>
      <c r="D27" s="24">
        <v>800</v>
      </c>
      <c r="E27" s="22">
        <v>3981.7559999999999</v>
      </c>
      <c r="F27" s="23">
        <v>2.6027742461708501</v>
      </c>
      <c r="G27" s="22">
        <v>5.5753000000000004</v>
      </c>
    </row>
    <row r="28" spans="1:9" x14ac:dyDescent="0.2">
      <c r="A28" s="21" t="s">
        <v>855</v>
      </c>
      <c r="B28" s="21" t="s">
        <v>856</v>
      </c>
      <c r="C28" s="21" t="s">
        <v>50</v>
      </c>
      <c r="D28" s="24">
        <v>700</v>
      </c>
      <c r="E28" s="22">
        <v>3489.1395000000002</v>
      </c>
      <c r="F28" s="23">
        <v>2.2807631687872001</v>
      </c>
      <c r="G28" s="22">
        <v>5.9795999999999996</v>
      </c>
    </row>
    <row r="29" spans="1:9" x14ac:dyDescent="0.2">
      <c r="A29" s="21" t="s">
        <v>857</v>
      </c>
      <c r="B29" s="21" t="s">
        <v>858</v>
      </c>
      <c r="C29" s="21" t="s">
        <v>50</v>
      </c>
      <c r="D29" s="24">
        <v>700</v>
      </c>
      <c r="E29" s="22">
        <v>3458.1855</v>
      </c>
      <c r="F29" s="23">
        <v>2.2605293136700202</v>
      </c>
      <c r="G29" s="22">
        <v>6.13</v>
      </c>
    </row>
    <row r="30" spans="1:9" x14ac:dyDescent="0.2">
      <c r="A30" s="21" t="s">
        <v>859</v>
      </c>
      <c r="B30" s="21" t="s">
        <v>860</v>
      </c>
      <c r="C30" s="21" t="s">
        <v>50</v>
      </c>
      <c r="D30" s="24">
        <v>600</v>
      </c>
      <c r="E30" s="22">
        <v>2985.7979999999998</v>
      </c>
      <c r="F30" s="23">
        <v>1.9517414273171001</v>
      </c>
      <c r="G30" s="22">
        <v>6.2004999999999999</v>
      </c>
    </row>
    <row r="31" spans="1:9" x14ac:dyDescent="0.2">
      <c r="A31" s="21" t="s">
        <v>861</v>
      </c>
      <c r="B31" s="21" t="s">
        <v>862</v>
      </c>
      <c r="C31" s="21" t="s">
        <v>50</v>
      </c>
      <c r="D31" s="24">
        <v>500</v>
      </c>
      <c r="E31" s="22">
        <v>2476.8575000000001</v>
      </c>
      <c r="F31" s="23">
        <v>1.6190597596726499</v>
      </c>
      <c r="G31" s="22">
        <v>5.88</v>
      </c>
    </row>
    <row r="32" spans="1:9" x14ac:dyDescent="0.2">
      <c r="A32" s="21" t="s">
        <v>863</v>
      </c>
      <c r="B32" s="21" t="s">
        <v>864</v>
      </c>
      <c r="C32" s="21" t="s">
        <v>828</v>
      </c>
      <c r="D32" s="24">
        <v>500</v>
      </c>
      <c r="E32" s="22">
        <v>2465.9850000000001</v>
      </c>
      <c r="F32" s="23">
        <v>1.6119526785276701</v>
      </c>
      <c r="G32" s="22">
        <v>6.1398999999999999</v>
      </c>
    </row>
    <row r="33" spans="1:9" x14ac:dyDescent="0.2">
      <c r="A33" s="21" t="s">
        <v>865</v>
      </c>
      <c r="B33" s="21" t="s">
        <v>866</v>
      </c>
      <c r="C33" s="21" t="s">
        <v>50</v>
      </c>
      <c r="D33" s="24">
        <v>500</v>
      </c>
      <c r="E33" s="22">
        <v>2464.4850000000001</v>
      </c>
      <c r="F33" s="23">
        <v>1.6109721660680301</v>
      </c>
      <c r="G33" s="22">
        <v>5.91</v>
      </c>
    </row>
    <row r="34" spans="1:9" x14ac:dyDescent="0.2">
      <c r="A34" s="20" t="s">
        <v>32</v>
      </c>
      <c r="B34" s="20"/>
      <c r="C34" s="20"/>
      <c r="D34" s="20"/>
      <c r="E34" s="25">
        <f>SUM(E20:E33)</f>
        <v>57607.690999999999</v>
      </c>
      <c r="F34" s="26">
        <f>SUM(F20:F33)</f>
        <v>37.656705864490043</v>
      </c>
      <c r="G34" s="25"/>
      <c r="H34" s="14"/>
      <c r="I34" s="14"/>
    </row>
    <row r="35" spans="1:9" x14ac:dyDescent="0.2">
      <c r="A35" s="21"/>
      <c r="B35" s="21"/>
      <c r="C35" s="21"/>
      <c r="D35" s="21"/>
      <c r="E35" s="22"/>
      <c r="F35" s="23"/>
      <c r="G35" s="22"/>
    </row>
    <row r="36" spans="1:9" x14ac:dyDescent="0.2">
      <c r="A36" s="20" t="s">
        <v>52</v>
      </c>
      <c r="B36" s="21"/>
      <c r="C36" s="21"/>
      <c r="D36" s="21"/>
      <c r="E36" s="22"/>
      <c r="F36" s="23"/>
      <c r="G36" s="22"/>
    </row>
    <row r="37" spans="1:9" x14ac:dyDescent="0.2">
      <c r="A37" s="21" t="s">
        <v>867</v>
      </c>
      <c r="B37" s="21" t="s">
        <v>868</v>
      </c>
      <c r="C37" s="21" t="s">
        <v>54</v>
      </c>
      <c r="D37" s="24">
        <v>10000000</v>
      </c>
      <c r="E37" s="22">
        <v>9967.98</v>
      </c>
      <c r="F37" s="23">
        <v>6.5158190583114903</v>
      </c>
      <c r="G37" s="22">
        <v>5.3295000000000003</v>
      </c>
    </row>
    <row r="38" spans="1:9" x14ac:dyDescent="0.2">
      <c r="A38" s="21" t="s">
        <v>869</v>
      </c>
      <c r="B38" s="21" t="s">
        <v>870</v>
      </c>
      <c r="C38" s="21" t="s">
        <v>54</v>
      </c>
      <c r="D38" s="24">
        <v>7500000</v>
      </c>
      <c r="E38" s="22">
        <v>7483.7025000000003</v>
      </c>
      <c r="F38" s="23">
        <v>4.8919090303384802</v>
      </c>
      <c r="G38" s="22">
        <v>5.2991000000000001</v>
      </c>
    </row>
    <row r="39" spans="1:9" x14ac:dyDescent="0.2">
      <c r="A39" s="21" t="s">
        <v>871</v>
      </c>
      <c r="B39" s="21" t="s">
        <v>872</v>
      </c>
      <c r="C39" s="21" t="s">
        <v>54</v>
      </c>
      <c r="D39" s="24">
        <v>7500000</v>
      </c>
      <c r="E39" s="22">
        <v>7468.3725000000004</v>
      </c>
      <c r="F39" s="23">
        <v>4.8818881930009299</v>
      </c>
      <c r="G39" s="22">
        <v>5.3300999999999998</v>
      </c>
    </row>
    <row r="40" spans="1:9" x14ac:dyDescent="0.2">
      <c r="A40" s="21" t="s">
        <v>873</v>
      </c>
      <c r="B40" s="21" t="s">
        <v>874</v>
      </c>
      <c r="C40" s="21" t="s">
        <v>54</v>
      </c>
      <c r="D40" s="24">
        <v>5000000</v>
      </c>
      <c r="E40" s="22">
        <v>4973.3900000000003</v>
      </c>
      <c r="F40" s="23">
        <v>3.2509805744409399</v>
      </c>
      <c r="G40" s="22">
        <v>5.4248000000000003</v>
      </c>
    </row>
    <row r="41" spans="1:9" x14ac:dyDescent="0.2">
      <c r="A41" s="21" t="s">
        <v>875</v>
      </c>
      <c r="B41" s="21" t="s">
        <v>876</v>
      </c>
      <c r="C41" s="21" t="s">
        <v>54</v>
      </c>
      <c r="D41" s="24">
        <v>2500000</v>
      </c>
      <c r="E41" s="22">
        <v>2499.6374999999998</v>
      </c>
      <c r="F41" s="23">
        <v>1.63395047555975</v>
      </c>
      <c r="G41" s="22">
        <v>5.2933000000000003</v>
      </c>
    </row>
    <row r="42" spans="1:9" x14ac:dyDescent="0.2">
      <c r="A42" s="20" t="s">
        <v>32</v>
      </c>
      <c r="B42" s="20"/>
      <c r="C42" s="20"/>
      <c r="D42" s="20"/>
      <c r="E42" s="25">
        <f>SUM(E36:E41)</f>
        <v>32393.0825</v>
      </c>
      <c r="F42" s="26">
        <f>SUM(F36:F41)</f>
        <v>21.174547331651592</v>
      </c>
      <c r="G42" s="25"/>
      <c r="H42" s="14"/>
      <c r="I42" s="14"/>
    </row>
    <row r="43" spans="1:9" x14ac:dyDescent="0.2">
      <c r="A43" s="21"/>
      <c r="B43" s="21"/>
      <c r="C43" s="21"/>
      <c r="D43" s="21"/>
      <c r="E43" s="22"/>
      <c r="F43" s="23"/>
      <c r="G43" s="22"/>
    </row>
    <row r="44" spans="1:9" x14ac:dyDescent="0.2">
      <c r="A44" s="20" t="s">
        <v>35</v>
      </c>
      <c r="B44" s="20"/>
      <c r="C44" s="20"/>
      <c r="D44" s="20"/>
      <c r="E44" s="25">
        <f>E8+E18+E34+E42</f>
        <v>122837.23784930001</v>
      </c>
      <c r="F44" s="26">
        <f>F8+F18+F34+F42</f>
        <v>80.295628146205232</v>
      </c>
      <c r="G44" s="25"/>
      <c r="H44" s="14"/>
      <c r="I44" s="14"/>
    </row>
    <row r="45" spans="1:9" x14ac:dyDescent="0.2">
      <c r="A45" s="20"/>
      <c r="B45" s="20"/>
      <c r="C45" s="20"/>
      <c r="D45" s="20"/>
      <c r="E45" s="25"/>
      <c r="F45" s="26"/>
      <c r="G45" s="25"/>
      <c r="H45" s="14"/>
      <c r="I45" s="14"/>
    </row>
    <row r="46" spans="1:9" x14ac:dyDescent="0.2">
      <c r="A46" s="20" t="s">
        <v>37</v>
      </c>
      <c r="B46" s="20"/>
      <c r="C46" s="20"/>
      <c r="D46" s="20"/>
      <c r="E46" s="25">
        <f>E48-(E8+E18+E34+E42)</f>
        <v>30143.990002399994</v>
      </c>
      <c r="F46" s="26">
        <f>F48-(F8+F18+F34+F42)</f>
        <v>19.704371853794768</v>
      </c>
      <c r="G46" s="25"/>
      <c r="H46" s="14"/>
      <c r="I46" s="14"/>
    </row>
    <row r="47" spans="1:9" x14ac:dyDescent="0.2">
      <c r="A47" s="21"/>
      <c r="B47" s="21"/>
      <c r="C47" s="21"/>
      <c r="D47" s="21"/>
      <c r="E47" s="22"/>
      <c r="F47" s="23"/>
      <c r="G47" s="22"/>
    </row>
    <row r="48" spans="1:9" x14ac:dyDescent="0.2">
      <c r="A48" s="27" t="s">
        <v>36</v>
      </c>
      <c r="B48" s="27"/>
      <c r="C48" s="27"/>
      <c r="D48" s="27"/>
      <c r="E48" s="28">
        <v>152981.22785170001</v>
      </c>
      <c r="F48" s="29">
        <v>100</v>
      </c>
      <c r="G48" s="28"/>
      <c r="H48" s="14"/>
      <c r="I48" s="14"/>
    </row>
    <row r="50" spans="1:4" x14ac:dyDescent="0.2">
      <c r="A50" s="14" t="s">
        <v>55</v>
      </c>
    </row>
    <row r="51" spans="1:4" x14ac:dyDescent="0.2">
      <c r="A51" s="14" t="s">
        <v>39</v>
      </c>
    </row>
    <row r="53" spans="1:4" x14ac:dyDescent="0.2">
      <c r="A53" s="14" t="s">
        <v>40</v>
      </c>
    </row>
    <row r="54" spans="1:4" x14ac:dyDescent="0.2">
      <c r="A54" s="14" t="s">
        <v>41</v>
      </c>
    </row>
    <row r="55" spans="1:4" x14ac:dyDescent="0.2">
      <c r="A55" s="14" t="s">
        <v>42</v>
      </c>
      <c r="B55" s="14"/>
      <c r="C55" s="30" t="s">
        <v>44</v>
      </c>
      <c r="D55" s="14" t="s">
        <v>43</v>
      </c>
    </row>
    <row r="56" spans="1:4" x14ac:dyDescent="0.2">
      <c r="A56" s="7" t="s">
        <v>877</v>
      </c>
      <c r="C56" s="31">
        <v>4874.9422999999997</v>
      </c>
      <c r="D56" s="31">
        <v>4962.9552000000003</v>
      </c>
    </row>
    <row r="57" spans="1:4" x14ac:dyDescent="0.2">
      <c r="A57" s="7" t="s">
        <v>878</v>
      </c>
      <c r="C57" s="31">
        <v>1510.3903</v>
      </c>
      <c r="D57" s="31">
        <v>1509.5969</v>
      </c>
    </row>
    <row r="58" spans="1:4" x14ac:dyDescent="0.2">
      <c r="A58" s="7" t="s">
        <v>879</v>
      </c>
      <c r="C58" s="31">
        <v>1244.3961999999999</v>
      </c>
      <c r="D58" s="31">
        <v>1244.6107999999999</v>
      </c>
    </row>
    <row r="59" spans="1:4" x14ac:dyDescent="0.2">
      <c r="A59" s="7" t="s">
        <v>880</v>
      </c>
      <c r="C59" s="31">
        <v>1000</v>
      </c>
      <c r="D59" s="31">
        <v>1000</v>
      </c>
    </row>
    <row r="60" spans="1:4" x14ac:dyDescent="0.2">
      <c r="A60" s="7" t="s">
        <v>881</v>
      </c>
      <c r="C60" s="31">
        <v>1054.8105</v>
      </c>
      <c r="D60" s="31">
        <v>1054.9992999999999</v>
      </c>
    </row>
    <row r="61" spans="1:4" x14ac:dyDescent="0.2">
      <c r="A61" s="7" t="s">
        <v>882</v>
      </c>
      <c r="C61" s="31">
        <v>3170.2752999999998</v>
      </c>
      <c r="D61" s="31">
        <v>3238.1799000000001</v>
      </c>
    </row>
    <row r="62" spans="1:4" x14ac:dyDescent="0.2">
      <c r="A62" s="7" t="s">
        <v>883</v>
      </c>
      <c r="C62" s="31">
        <v>1000</v>
      </c>
      <c r="D62" s="31">
        <v>1000</v>
      </c>
    </row>
    <row r="63" spans="1:4" x14ac:dyDescent="0.2">
      <c r="A63" s="7" t="s">
        <v>884</v>
      </c>
      <c r="C63" s="31">
        <v>1022.0245</v>
      </c>
      <c r="D63" s="31">
        <v>1022.2189</v>
      </c>
    </row>
    <row r="64" spans="1:4" x14ac:dyDescent="0.2">
      <c r="A64" s="7" t="s">
        <v>885</v>
      </c>
      <c r="C64" s="31">
        <v>3188.8730999999998</v>
      </c>
      <c r="D64" s="31">
        <v>3258.3996999999999</v>
      </c>
    </row>
    <row r="65" spans="1:4" x14ac:dyDescent="0.2">
      <c r="A65" s="7" t="s">
        <v>886</v>
      </c>
      <c r="C65" s="31">
        <v>1002.1876999999999</v>
      </c>
      <c r="D65" s="31">
        <v>1001.7365</v>
      </c>
    </row>
    <row r="66" spans="1:4" x14ac:dyDescent="0.2">
      <c r="A66" s="7" t="s">
        <v>887</v>
      </c>
      <c r="C66" s="31">
        <v>1021.4913</v>
      </c>
      <c r="D66" s="31">
        <v>1021.6875</v>
      </c>
    </row>
    <row r="67" spans="1:4" x14ac:dyDescent="0.2">
      <c r="A67" s="7" t="s">
        <v>888</v>
      </c>
      <c r="C67" s="31">
        <v>13.461499999999999</v>
      </c>
      <c r="D67" s="31">
        <v>13.7547</v>
      </c>
    </row>
    <row r="68" spans="1:4" x14ac:dyDescent="0.2">
      <c r="A68" s="7" t="s">
        <v>889</v>
      </c>
      <c r="C68" s="31">
        <v>13.461499999999999</v>
      </c>
      <c r="D68" s="31">
        <v>13.7547</v>
      </c>
    </row>
    <row r="69" spans="1:4" x14ac:dyDescent="0.2">
      <c r="A69" s="7" t="s">
        <v>890</v>
      </c>
      <c r="C69" s="31">
        <v>10</v>
      </c>
      <c r="D69" s="31">
        <v>10</v>
      </c>
    </row>
    <row r="70" spans="1:4" x14ac:dyDescent="0.2">
      <c r="A70" s="7" t="s">
        <v>891</v>
      </c>
      <c r="C70" s="31">
        <v>10</v>
      </c>
      <c r="D70" s="31">
        <v>10</v>
      </c>
    </row>
    <row r="72" spans="1:4" x14ac:dyDescent="0.2">
      <c r="A72" s="14" t="s">
        <v>46</v>
      </c>
    </row>
    <row r="73" spans="1:4" x14ac:dyDescent="0.2">
      <c r="A73" s="67" t="s">
        <v>56</v>
      </c>
      <c r="B73" s="68"/>
      <c r="C73" s="33" t="s">
        <v>57</v>
      </c>
    </row>
    <row r="74" spans="1:4" x14ac:dyDescent="0.2">
      <c r="A74" s="63" t="s">
        <v>878</v>
      </c>
      <c r="B74" s="64"/>
      <c r="C74" s="34">
        <v>27.810782740000001</v>
      </c>
    </row>
    <row r="75" spans="1:4" x14ac:dyDescent="0.2">
      <c r="A75" s="63" t="s">
        <v>879</v>
      </c>
      <c r="B75" s="64"/>
      <c r="C75" s="34">
        <v>22.058156350000001</v>
      </c>
    </row>
    <row r="76" spans="1:4" x14ac:dyDescent="0.2">
      <c r="A76" s="63" t="s">
        <v>880</v>
      </c>
      <c r="B76" s="64"/>
      <c r="C76" s="34">
        <v>19.150288920000001</v>
      </c>
    </row>
    <row r="77" spans="1:4" x14ac:dyDescent="0.2">
      <c r="A77" s="63" t="s">
        <v>881</v>
      </c>
      <c r="B77" s="64"/>
      <c r="C77" s="34">
        <v>20.100866499999999</v>
      </c>
    </row>
    <row r="78" spans="1:4" x14ac:dyDescent="0.2">
      <c r="A78" s="63" t="s">
        <v>883</v>
      </c>
      <c r="B78" s="64"/>
      <c r="C78" s="34">
        <v>21.183351309999999</v>
      </c>
    </row>
    <row r="79" spans="1:4" x14ac:dyDescent="0.2">
      <c r="A79" s="63" t="s">
        <v>884</v>
      </c>
      <c r="B79" s="64"/>
      <c r="C79" s="34">
        <v>21.470313409999999</v>
      </c>
    </row>
    <row r="80" spans="1:4" x14ac:dyDescent="0.2">
      <c r="A80" s="63" t="s">
        <v>886</v>
      </c>
      <c r="B80" s="64"/>
      <c r="C80" s="34">
        <v>22.026553440000001</v>
      </c>
    </row>
    <row r="81" spans="1:5" x14ac:dyDescent="0.2">
      <c r="A81" s="63" t="s">
        <v>887</v>
      </c>
      <c r="B81" s="64"/>
      <c r="C81" s="34">
        <v>21.821910030000002</v>
      </c>
    </row>
    <row r="82" spans="1:5" x14ac:dyDescent="0.2">
      <c r="A82" s="7" t="s">
        <v>58</v>
      </c>
    </row>
    <row r="83" spans="1:5" x14ac:dyDescent="0.2">
      <c r="A83" s="7" t="s">
        <v>45</v>
      </c>
    </row>
    <row r="85" spans="1:5" x14ac:dyDescent="0.2">
      <c r="A85" s="14" t="s">
        <v>892</v>
      </c>
      <c r="D85" s="32">
        <v>8.1912041725386506E-2</v>
      </c>
      <c r="E85" s="10" t="s">
        <v>48</v>
      </c>
    </row>
    <row r="87" spans="1:5" x14ac:dyDescent="0.2">
      <c r="A87" s="14" t="s">
        <v>814</v>
      </c>
      <c r="D87" s="30" t="s">
        <v>47</v>
      </c>
    </row>
    <row r="89" spans="1:5" x14ac:dyDescent="0.2">
      <c r="A89" s="14" t="s">
        <v>893</v>
      </c>
    </row>
    <row r="91" spans="1:5" x14ac:dyDescent="0.2">
      <c r="A91" s="37" t="s">
        <v>779</v>
      </c>
    </row>
    <row r="92" spans="1:5" x14ac:dyDescent="0.2">
      <c r="A92" s="39"/>
    </row>
    <row r="93" spans="1:5" x14ac:dyDescent="0.2">
      <c r="A93" s="39"/>
    </row>
    <row r="94" spans="1:5" x14ac:dyDescent="0.2">
      <c r="A94" s="39"/>
    </row>
    <row r="95" spans="1:5" x14ac:dyDescent="0.2">
      <c r="A95" s="39"/>
    </row>
    <row r="96" spans="1:5"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7" t="s">
        <v>894</v>
      </c>
    </row>
    <row r="106" spans="1:1" x14ac:dyDescent="0.2">
      <c r="A106" s="39"/>
    </row>
    <row r="107" spans="1:1" x14ac:dyDescent="0.2">
      <c r="A107" s="37" t="s">
        <v>895</v>
      </c>
    </row>
    <row r="108" spans="1:1" x14ac:dyDescent="0.2">
      <c r="A108" s="39"/>
    </row>
    <row r="109" spans="1:1" x14ac:dyDescent="0.2">
      <c r="A109" s="39"/>
    </row>
    <row r="110" spans="1:1" x14ac:dyDescent="0.2">
      <c r="A110" s="39"/>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2" spans="1:1" x14ac:dyDescent="0.2">
      <c r="A122" s="37" t="s">
        <v>896</v>
      </c>
    </row>
    <row r="123" spans="1:1" x14ac:dyDescent="0.2">
      <c r="A123" s="39"/>
    </row>
    <row r="124" spans="1:1" x14ac:dyDescent="0.2">
      <c r="A124" s="37" t="s">
        <v>897</v>
      </c>
    </row>
    <row r="125" spans="1:1" x14ac:dyDescent="0.2">
      <c r="A125" s="39"/>
    </row>
    <row r="126" spans="1:1" x14ac:dyDescent="0.2">
      <c r="A126" s="39"/>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sheetData>
  <mergeCells count="10">
    <mergeCell ref="A78:B78"/>
    <mergeCell ref="A79:B79"/>
    <mergeCell ref="A80:B80"/>
    <mergeCell ref="A81:B81"/>
    <mergeCell ref="A1:G1"/>
    <mergeCell ref="A73:B73"/>
    <mergeCell ref="A74:B74"/>
    <mergeCell ref="A75:B75"/>
    <mergeCell ref="A76:B76"/>
    <mergeCell ref="A77:B77"/>
  </mergeCells>
  <conditionalFormatting sqref="F2:F3 F5:F88">
    <cfRule type="cellIs" dxfId="94" priority="2" stopIfTrue="1" operator="between">
      <formula>0.009</formula>
      <formula>-0.009</formula>
    </cfRule>
  </conditionalFormatting>
  <conditionalFormatting sqref="F89:F239">
    <cfRule type="cellIs" dxfId="9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48"/>
  <sheetViews>
    <sheetView workbookViewId="0">
      <selection sqref="A1:I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5546875" style="7" bestFit="1" customWidth="1"/>
    <col min="5" max="5" width="22.6640625" style="10" customWidth="1"/>
    <col min="6" max="6" width="13.5546875" style="11" bestFit="1" customWidth="1"/>
    <col min="7" max="8" width="13.5546875" style="11" customWidth="1"/>
    <col min="9" max="9" width="14.33203125" style="10" customWidth="1"/>
    <col min="10" max="16384" width="9.109375" style="7"/>
  </cols>
  <sheetData>
    <row r="1" spans="1:9" s="1" customFormat="1" ht="13.8" x14ac:dyDescent="0.2">
      <c r="A1" s="65" t="s">
        <v>8</v>
      </c>
      <c r="B1" s="66"/>
      <c r="C1" s="66"/>
      <c r="D1" s="66"/>
      <c r="E1" s="66"/>
      <c r="F1" s="66"/>
      <c r="G1" s="66"/>
      <c r="H1" s="66"/>
      <c r="I1" s="66"/>
    </row>
    <row r="2" spans="1:9" s="1" customFormat="1" ht="11.4" x14ac:dyDescent="0.2">
      <c r="E2" s="5"/>
      <c r="F2" s="9"/>
      <c r="G2" s="9"/>
      <c r="H2" s="9"/>
      <c r="I2" s="10"/>
    </row>
    <row r="3" spans="1:9" s="1" customFormat="1" ht="12" x14ac:dyDescent="0.2">
      <c r="A3" s="8" t="s">
        <v>7</v>
      </c>
      <c r="B3" s="2"/>
      <c r="C3" s="3"/>
      <c r="D3" s="3"/>
      <c r="E3" s="4"/>
      <c r="F3" s="9"/>
      <c r="G3" s="9"/>
      <c r="H3" s="9"/>
      <c r="I3" s="10"/>
    </row>
    <row r="4" spans="1:9" s="1" customFormat="1" ht="61.2" x14ac:dyDescent="0.2">
      <c r="A4" s="6" t="s">
        <v>2</v>
      </c>
      <c r="B4" s="6" t="s">
        <v>0</v>
      </c>
      <c r="C4" s="13" t="s">
        <v>4</v>
      </c>
      <c r="D4" s="13" t="s">
        <v>1</v>
      </c>
      <c r="E4" s="41" t="s">
        <v>6</v>
      </c>
      <c r="F4" s="41" t="s">
        <v>809</v>
      </c>
      <c r="G4" s="41" t="s">
        <v>810</v>
      </c>
      <c r="H4" s="42" t="s">
        <v>811</v>
      </c>
      <c r="I4" s="12" t="s">
        <v>5</v>
      </c>
    </row>
    <row r="5" spans="1:9" x14ac:dyDescent="0.2">
      <c r="A5" s="16" t="s">
        <v>82</v>
      </c>
      <c r="B5" s="17"/>
      <c r="C5" s="17"/>
      <c r="D5" s="17"/>
      <c r="E5" s="18"/>
      <c r="F5" s="19"/>
      <c r="G5" s="19"/>
      <c r="H5" s="19"/>
      <c r="I5" s="18"/>
    </row>
    <row r="6" spans="1:9" x14ac:dyDescent="0.2">
      <c r="A6" s="20" t="s">
        <v>31</v>
      </c>
      <c r="B6" s="21"/>
      <c r="C6" s="21"/>
      <c r="D6" s="21"/>
      <c r="E6" s="22"/>
      <c r="F6" s="23"/>
      <c r="G6" s="23"/>
      <c r="H6" s="23"/>
      <c r="I6" s="22"/>
    </row>
    <row r="7" spans="1:9" x14ac:dyDescent="0.2">
      <c r="A7" s="21" t="s">
        <v>84</v>
      </c>
      <c r="B7" s="21" t="s">
        <v>83</v>
      </c>
      <c r="C7" s="21" t="s">
        <v>85</v>
      </c>
      <c r="D7" s="24">
        <v>70450</v>
      </c>
      <c r="E7" s="22">
        <v>1046.9574500000001</v>
      </c>
      <c r="F7" s="23">
        <v>6.8838094966910202</v>
      </c>
      <c r="G7" s="23">
        <v>-533.55087500000002</v>
      </c>
      <c r="H7" s="23">
        <v>-3.5081297528307394</v>
      </c>
      <c r="I7" s="22"/>
    </row>
    <row r="8" spans="1:9" x14ac:dyDescent="0.2">
      <c r="A8" s="21" t="s">
        <v>87</v>
      </c>
      <c r="B8" s="21" t="s">
        <v>86</v>
      </c>
      <c r="C8" s="21" t="s">
        <v>85</v>
      </c>
      <c r="D8" s="24">
        <v>108200</v>
      </c>
      <c r="E8" s="22">
        <v>960.05859999999996</v>
      </c>
      <c r="F8" s="23">
        <v>6.3124442240321104</v>
      </c>
      <c r="G8" s="23">
        <v>-489.94</v>
      </c>
      <c r="H8" s="23">
        <v>-3.2213855728413758</v>
      </c>
      <c r="I8" s="22"/>
    </row>
    <row r="9" spans="1:9" x14ac:dyDescent="0.2">
      <c r="A9" s="21" t="s">
        <v>98</v>
      </c>
      <c r="B9" s="21" t="s">
        <v>97</v>
      </c>
      <c r="C9" s="21" t="s">
        <v>85</v>
      </c>
      <c r="D9" s="24">
        <v>119600</v>
      </c>
      <c r="E9" s="22">
        <v>898.79399999999998</v>
      </c>
      <c r="F9" s="23">
        <v>5.9096257185704202</v>
      </c>
      <c r="G9" s="23">
        <v>-633.86400000000003</v>
      </c>
      <c r="H9" s="23">
        <v>-4.1676947069917256</v>
      </c>
      <c r="I9" s="22"/>
    </row>
    <row r="10" spans="1:9" x14ac:dyDescent="0.2">
      <c r="A10" s="21" t="s">
        <v>206</v>
      </c>
      <c r="B10" s="21" t="s">
        <v>205</v>
      </c>
      <c r="C10" s="21" t="s">
        <v>207</v>
      </c>
      <c r="D10" s="24">
        <v>30000</v>
      </c>
      <c r="E10" s="22">
        <v>797.95500000000004</v>
      </c>
      <c r="F10" s="23">
        <v>5.2466031040058798</v>
      </c>
      <c r="G10" s="23">
        <v>-800.71500000000003</v>
      </c>
      <c r="H10" s="23">
        <v>-5.2647502734165048</v>
      </c>
      <c r="I10" s="22"/>
    </row>
    <row r="11" spans="1:9" x14ac:dyDescent="0.2">
      <c r="A11" s="21" t="s">
        <v>209</v>
      </c>
      <c r="B11" s="21" t="s">
        <v>208</v>
      </c>
      <c r="C11" s="21" t="s">
        <v>149</v>
      </c>
      <c r="D11" s="24">
        <v>60200</v>
      </c>
      <c r="E11" s="22">
        <v>787.8374</v>
      </c>
      <c r="F11" s="23">
        <v>5.1800792629809003</v>
      </c>
      <c r="G11" s="23">
        <v>-791.78049999999996</v>
      </c>
      <c r="H11" s="23">
        <v>-5.2060053875109844</v>
      </c>
      <c r="I11" s="22"/>
    </row>
    <row r="12" spans="1:9" x14ac:dyDescent="0.2">
      <c r="A12" s="21" t="s">
        <v>211</v>
      </c>
      <c r="B12" s="21" t="s">
        <v>210</v>
      </c>
      <c r="C12" s="21" t="s">
        <v>120</v>
      </c>
      <c r="D12" s="24">
        <v>22200</v>
      </c>
      <c r="E12" s="22">
        <v>752.93520000000001</v>
      </c>
      <c r="F12" s="23">
        <v>4.9505951556607704</v>
      </c>
      <c r="G12" s="23">
        <v>-757.14210000000003</v>
      </c>
      <c r="H12" s="23">
        <v>-4.9782557813830719</v>
      </c>
      <c r="I12" s="22"/>
    </row>
    <row r="13" spans="1:9" x14ac:dyDescent="0.2">
      <c r="A13" s="21" t="s">
        <v>92</v>
      </c>
      <c r="B13" s="21" t="s">
        <v>91</v>
      </c>
      <c r="C13" s="21" t="s">
        <v>93</v>
      </c>
      <c r="D13" s="24">
        <v>31500</v>
      </c>
      <c r="E13" s="22">
        <v>605.58749999999998</v>
      </c>
      <c r="F13" s="23">
        <v>3.9817749838614498</v>
      </c>
      <c r="G13" s="23">
        <v>-306.74279999999999</v>
      </c>
      <c r="H13" s="23">
        <v>-2.0168527380760253</v>
      </c>
      <c r="I13" s="22"/>
    </row>
    <row r="14" spans="1:9" x14ac:dyDescent="0.2">
      <c r="A14" s="21" t="s">
        <v>89</v>
      </c>
      <c r="B14" s="21" t="s">
        <v>88</v>
      </c>
      <c r="C14" s="21" t="s">
        <v>90</v>
      </c>
      <c r="D14" s="24">
        <v>37900</v>
      </c>
      <c r="E14" s="22">
        <v>565.82804999999996</v>
      </c>
      <c r="F14" s="23">
        <v>3.7203541596501002</v>
      </c>
      <c r="G14" s="23">
        <v>-189.30869999999999</v>
      </c>
      <c r="H14" s="23">
        <v>-1.2447163223932649</v>
      </c>
      <c r="I14" s="22"/>
    </row>
    <row r="15" spans="1:9" x14ac:dyDescent="0.2">
      <c r="A15" s="21" t="s">
        <v>213</v>
      </c>
      <c r="B15" s="21" t="s">
        <v>212</v>
      </c>
      <c r="C15" s="21" t="s">
        <v>90</v>
      </c>
      <c r="D15" s="24">
        <v>14800</v>
      </c>
      <c r="E15" s="22">
        <v>489.36200000000002</v>
      </c>
      <c r="F15" s="23">
        <v>3.2175851873633499</v>
      </c>
      <c r="G15" s="23">
        <v>-492.56619999999998</v>
      </c>
      <c r="H15" s="23">
        <v>-3.2386529990392696</v>
      </c>
      <c r="I15" s="22"/>
    </row>
    <row r="16" spans="1:9" x14ac:dyDescent="0.2">
      <c r="A16" s="21" t="s">
        <v>95</v>
      </c>
      <c r="B16" s="21" t="s">
        <v>94</v>
      </c>
      <c r="C16" s="21" t="s">
        <v>96</v>
      </c>
      <c r="D16" s="24">
        <v>43550</v>
      </c>
      <c r="E16" s="22">
        <v>316.43430000000001</v>
      </c>
      <c r="F16" s="23">
        <v>2.0805749454467102</v>
      </c>
      <c r="G16" s="23">
        <v>-48.302275000000002</v>
      </c>
      <c r="H16" s="23">
        <v>-0.31759042295059942</v>
      </c>
      <c r="I16" s="22"/>
    </row>
    <row r="17" spans="1:9" x14ac:dyDescent="0.2">
      <c r="A17" s="21" t="s">
        <v>100</v>
      </c>
      <c r="B17" s="21" t="s">
        <v>99</v>
      </c>
      <c r="C17" s="21" t="s">
        <v>101</v>
      </c>
      <c r="D17" s="24">
        <v>7900</v>
      </c>
      <c r="E17" s="22">
        <v>208.39805000000001</v>
      </c>
      <c r="F17" s="23">
        <v>1.3702299703601999</v>
      </c>
      <c r="G17" s="23"/>
      <c r="H17" s="23"/>
      <c r="I17" s="22"/>
    </row>
    <row r="18" spans="1:9" x14ac:dyDescent="0.2">
      <c r="A18" s="21" t="s">
        <v>105</v>
      </c>
      <c r="B18" s="21" t="s">
        <v>104</v>
      </c>
      <c r="C18" s="21" t="s">
        <v>106</v>
      </c>
      <c r="D18" s="24">
        <v>13100</v>
      </c>
      <c r="E18" s="22">
        <v>175.73650000000001</v>
      </c>
      <c r="F18" s="23">
        <v>1.1554782743226499</v>
      </c>
      <c r="G18" s="23"/>
      <c r="H18" s="23"/>
      <c r="I18" s="22"/>
    </row>
    <row r="19" spans="1:9" x14ac:dyDescent="0.2">
      <c r="A19" s="21" t="s">
        <v>108</v>
      </c>
      <c r="B19" s="21" t="s">
        <v>107</v>
      </c>
      <c r="C19" s="21" t="s">
        <v>90</v>
      </c>
      <c r="D19" s="24">
        <v>18600</v>
      </c>
      <c r="E19" s="22">
        <v>174.6447</v>
      </c>
      <c r="F19" s="23">
        <v>1.1482996223072399</v>
      </c>
      <c r="G19" s="23"/>
      <c r="H19" s="23"/>
      <c r="I19" s="22"/>
    </row>
    <row r="20" spans="1:9" x14ac:dyDescent="0.2">
      <c r="A20" s="21" t="s">
        <v>103</v>
      </c>
      <c r="B20" s="21" t="s">
        <v>102</v>
      </c>
      <c r="C20" s="21" t="s">
        <v>85</v>
      </c>
      <c r="D20" s="24">
        <v>30300</v>
      </c>
      <c r="E20" s="22">
        <v>160.96875</v>
      </c>
      <c r="F20" s="23">
        <v>1.05837941161838</v>
      </c>
      <c r="G20" s="23"/>
      <c r="H20" s="23"/>
      <c r="I20" s="22"/>
    </row>
    <row r="21" spans="1:9" x14ac:dyDescent="0.2">
      <c r="A21" s="21" t="s">
        <v>110</v>
      </c>
      <c r="B21" s="21" t="s">
        <v>109</v>
      </c>
      <c r="C21" s="21" t="s">
        <v>111</v>
      </c>
      <c r="D21" s="24">
        <v>94500</v>
      </c>
      <c r="E21" s="22">
        <v>154.97999999999999</v>
      </c>
      <c r="F21" s="23">
        <v>1.0190030127749401</v>
      </c>
      <c r="G21" s="23"/>
      <c r="H21" s="23"/>
      <c r="I21" s="22"/>
    </row>
    <row r="22" spans="1:9" x14ac:dyDescent="0.2">
      <c r="A22" s="21" t="s">
        <v>113</v>
      </c>
      <c r="B22" s="21" t="s">
        <v>112</v>
      </c>
      <c r="C22" s="21" t="s">
        <v>114</v>
      </c>
      <c r="D22" s="24">
        <v>3300</v>
      </c>
      <c r="E22" s="22">
        <v>140.08664999999999</v>
      </c>
      <c r="F22" s="23">
        <v>0.92107832236126697</v>
      </c>
      <c r="G22" s="23"/>
      <c r="H22" s="23"/>
      <c r="I22" s="22"/>
    </row>
    <row r="23" spans="1:9" x14ac:dyDescent="0.2">
      <c r="A23" s="21" t="s">
        <v>215</v>
      </c>
      <c r="B23" s="21" t="s">
        <v>214</v>
      </c>
      <c r="C23" s="21" t="s">
        <v>85</v>
      </c>
      <c r="D23" s="24">
        <v>7200</v>
      </c>
      <c r="E23" s="22">
        <v>137.91239999999999</v>
      </c>
      <c r="F23" s="23">
        <v>0.90678249515436404</v>
      </c>
      <c r="G23" s="23">
        <v>-138.61080000000001</v>
      </c>
      <c r="H23" s="23">
        <v>-0.91137451802261793</v>
      </c>
      <c r="I23" s="22"/>
    </row>
    <row r="24" spans="1:9" x14ac:dyDescent="0.2">
      <c r="A24" s="21" t="s">
        <v>143</v>
      </c>
      <c r="B24" s="21" t="s">
        <v>142</v>
      </c>
      <c r="C24" s="21" t="s">
        <v>144</v>
      </c>
      <c r="D24" s="24">
        <v>70000</v>
      </c>
      <c r="E24" s="22">
        <v>132.09</v>
      </c>
      <c r="F24" s="23">
        <v>0.86849985777159899</v>
      </c>
      <c r="G24" s="23"/>
      <c r="H24" s="23"/>
      <c r="I24" s="22"/>
    </row>
    <row r="25" spans="1:9" x14ac:dyDescent="0.2">
      <c r="A25" s="21" t="s">
        <v>119</v>
      </c>
      <c r="B25" s="21" t="s">
        <v>118</v>
      </c>
      <c r="C25" s="21" t="s">
        <v>120</v>
      </c>
      <c r="D25" s="24">
        <v>31300</v>
      </c>
      <c r="E25" s="22">
        <v>127.5162</v>
      </c>
      <c r="F25" s="23">
        <v>0.83842684202872897</v>
      </c>
      <c r="G25" s="23"/>
      <c r="H25" s="23"/>
      <c r="I25" s="22"/>
    </row>
    <row r="26" spans="1:9" x14ac:dyDescent="0.2">
      <c r="A26" s="21" t="s">
        <v>122</v>
      </c>
      <c r="B26" s="21" t="s">
        <v>121</v>
      </c>
      <c r="C26" s="21" t="s">
        <v>123</v>
      </c>
      <c r="D26" s="24">
        <v>14800</v>
      </c>
      <c r="E26" s="22">
        <v>120.1538</v>
      </c>
      <c r="F26" s="23">
        <v>0.79001861011974595</v>
      </c>
      <c r="G26" s="23"/>
      <c r="H26" s="23"/>
      <c r="I26" s="22"/>
    </row>
    <row r="27" spans="1:9" x14ac:dyDescent="0.2">
      <c r="A27" s="21" t="s">
        <v>128</v>
      </c>
      <c r="B27" s="21" t="s">
        <v>127</v>
      </c>
      <c r="C27" s="21" t="s">
        <v>90</v>
      </c>
      <c r="D27" s="24">
        <v>11000</v>
      </c>
      <c r="E27" s="22">
        <v>118.371</v>
      </c>
      <c r="F27" s="23">
        <v>0.77829659069030199</v>
      </c>
      <c r="G27" s="23"/>
      <c r="H27" s="23"/>
      <c r="I27" s="22"/>
    </row>
    <row r="28" spans="1:9" x14ac:dyDescent="0.2">
      <c r="A28" s="21" t="s">
        <v>116</v>
      </c>
      <c r="B28" s="21" t="s">
        <v>115</v>
      </c>
      <c r="C28" s="21" t="s">
        <v>117</v>
      </c>
      <c r="D28" s="24">
        <v>4900</v>
      </c>
      <c r="E28" s="22">
        <v>112.4648</v>
      </c>
      <c r="F28" s="23">
        <v>0.73946296316383797</v>
      </c>
      <c r="G28" s="23"/>
      <c r="H28" s="23"/>
      <c r="I28" s="22"/>
    </row>
    <row r="29" spans="1:9" x14ac:dyDescent="0.2">
      <c r="A29" s="21" t="s">
        <v>217</v>
      </c>
      <c r="B29" s="21" t="s">
        <v>216</v>
      </c>
      <c r="C29" s="21" t="s">
        <v>111</v>
      </c>
      <c r="D29" s="24">
        <v>47250</v>
      </c>
      <c r="E29" s="22">
        <v>111.95887500000001</v>
      </c>
      <c r="F29" s="23">
        <v>0.73613647523482695</v>
      </c>
      <c r="G29" s="23">
        <v>-112.50225</v>
      </c>
      <c r="H29" s="23">
        <v>-0.73970919921254386</v>
      </c>
      <c r="I29" s="22"/>
    </row>
    <row r="30" spans="1:9" x14ac:dyDescent="0.2">
      <c r="A30" s="21" t="s">
        <v>136</v>
      </c>
      <c r="B30" s="21" t="s">
        <v>135</v>
      </c>
      <c r="C30" s="21" t="s">
        <v>137</v>
      </c>
      <c r="D30" s="24">
        <v>32600</v>
      </c>
      <c r="E30" s="22">
        <v>99.739699999999999</v>
      </c>
      <c r="F30" s="23">
        <v>0.65579464958877998</v>
      </c>
      <c r="G30" s="23"/>
      <c r="H30" s="23"/>
      <c r="I30" s="22"/>
    </row>
    <row r="31" spans="1:9" x14ac:dyDescent="0.2">
      <c r="A31" s="21" t="s">
        <v>133</v>
      </c>
      <c r="B31" s="21" t="s">
        <v>132</v>
      </c>
      <c r="C31" s="21" t="s">
        <v>134</v>
      </c>
      <c r="D31" s="24">
        <v>69218</v>
      </c>
      <c r="E31" s="22">
        <v>94.205697999999998</v>
      </c>
      <c r="F31" s="23">
        <v>0.61940824675807604</v>
      </c>
      <c r="G31" s="23"/>
      <c r="H31" s="23"/>
      <c r="I31" s="22"/>
    </row>
    <row r="32" spans="1:9" x14ac:dyDescent="0.2">
      <c r="A32" s="21" t="s">
        <v>125</v>
      </c>
      <c r="B32" s="21" t="s">
        <v>124</v>
      </c>
      <c r="C32" s="21" t="s">
        <v>126</v>
      </c>
      <c r="D32" s="24">
        <v>5500</v>
      </c>
      <c r="E32" s="22">
        <v>92.325749999999999</v>
      </c>
      <c r="F32" s="23">
        <v>0.60704747326562403</v>
      </c>
      <c r="G32" s="23"/>
      <c r="H32" s="23"/>
      <c r="I32" s="22"/>
    </row>
    <row r="33" spans="1:9" x14ac:dyDescent="0.2">
      <c r="A33" s="21" t="s">
        <v>130</v>
      </c>
      <c r="B33" s="21" t="s">
        <v>129</v>
      </c>
      <c r="C33" s="21" t="s">
        <v>131</v>
      </c>
      <c r="D33" s="24">
        <v>9900</v>
      </c>
      <c r="E33" s="22">
        <v>91.297799999999995</v>
      </c>
      <c r="F33" s="23">
        <v>0.60028863891937301</v>
      </c>
      <c r="G33" s="23"/>
      <c r="H33" s="23"/>
      <c r="I33" s="22"/>
    </row>
    <row r="34" spans="1:9" x14ac:dyDescent="0.2">
      <c r="A34" s="21" t="s">
        <v>148</v>
      </c>
      <c r="B34" s="21" t="s">
        <v>147</v>
      </c>
      <c r="C34" s="21" t="s">
        <v>149</v>
      </c>
      <c r="D34" s="24">
        <v>1000</v>
      </c>
      <c r="E34" s="22">
        <v>90.822500000000005</v>
      </c>
      <c r="F34" s="23">
        <v>0.59716351224514397</v>
      </c>
      <c r="G34" s="23"/>
      <c r="H34" s="23"/>
      <c r="I34" s="22"/>
    </row>
    <row r="35" spans="1:9" x14ac:dyDescent="0.2">
      <c r="A35" s="21" t="s">
        <v>153</v>
      </c>
      <c r="B35" s="21" t="s">
        <v>152</v>
      </c>
      <c r="C35" s="21" t="s">
        <v>149</v>
      </c>
      <c r="D35" s="24">
        <v>19200</v>
      </c>
      <c r="E35" s="22">
        <v>90.4512</v>
      </c>
      <c r="F35" s="23">
        <v>0.59472219195450404</v>
      </c>
      <c r="G35" s="23"/>
      <c r="H35" s="23"/>
      <c r="I35" s="22"/>
    </row>
    <row r="36" spans="1:9" x14ac:dyDescent="0.2">
      <c r="A36" s="21" t="s">
        <v>146</v>
      </c>
      <c r="B36" s="21" t="s">
        <v>145</v>
      </c>
      <c r="C36" s="21" t="s">
        <v>106</v>
      </c>
      <c r="D36" s="24">
        <v>14300</v>
      </c>
      <c r="E36" s="22">
        <v>88.130899999999997</v>
      </c>
      <c r="F36" s="23">
        <v>0.57946607703295505</v>
      </c>
      <c r="G36" s="23"/>
      <c r="H36" s="23"/>
      <c r="I36" s="22"/>
    </row>
    <row r="37" spans="1:9" x14ac:dyDescent="0.2">
      <c r="A37" s="21" t="s">
        <v>151</v>
      </c>
      <c r="B37" s="21" t="s">
        <v>150</v>
      </c>
      <c r="C37" s="21" t="s">
        <v>126</v>
      </c>
      <c r="D37" s="24">
        <v>1300</v>
      </c>
      <c r="E37" s="22">
        <v>86.812049999999999</v>
      </c>
      <c r="F37" s="23">
        <v>0.57079455733106899</v>
      </c>
      <c r="G37" s="23"/>
      <c r="H37" s="23"/>
      <c r="I37" s="22"/>
    </row>
    <row r="38" spans="1:9" x14ac:dyDescent="0.2">
      <c r="A38" s="21" t="s">
        <v>139</v>
      </c>
      <c r="B38" s="21" t="s">
        <v>138</v>
      </c>
      <c r="C38" s="21" t="s">
        <v>120</v>
      </c>
      <c r="D38" s="24">
        <v>7700</v>
      </c>
      <c r="E38" s="22">
        <v>84.703850000000003</v>
      </c>
      <c r="F38" s="23">
        <v>0.55693301292835895</v>
      </c>
      <c r="G38" s="23"/>
      <c r="H38" s="23"/>
      <c r="I38" s="22"/>
    </row>
    <row r="39" spans="1:9" x14ac:dyDescent="0.2">
      <c r="A39" s="21" t="s">
        <v>158</v>
      </c>
      <c r="B39" s="21" t="s">
        <v>157</v>
      </c>
      <c r="C39" s="21" t="s">
        <v>159</v>
      </c>
      <c r="D39" s="24">
        <v>6200</v>
      </c>
      <c r="E39" s="22">
        <v>82.404200000000003</v>
      </c>
      <c r="F39" s="23">
        <v>0.54181267302432001</v>
      </c>
      <c r="G39" s="23"/>
      <c r="H39" s="23"/>
      <c r="I39" s="22"/>
    </row>
    <row r="40" spans="1:9" x14ac:dyDescent="0.2">
      <c r="A40" s="21" t="s">
        <v>155</v>
      </c>
      <c r="B40" s="21" t="s">
        <v>154</v>
      </c>
      <c r="C40" s="21" t="s">
        <v>156</v>
      </c>
      <c r="D40" s="24">
        <v>35700</v>
      </c>
      <c r="E40" s="22">
        <v>81.021150000000006</v>
      </c>
      <c r="F40" s="23">
        <v>0.53271903438179602</v>
      </c>
      <c r="G40" s="23"/>
      <c r="H40" s="23"/>
      <c r="I40" s="22"/>
    </row>
    <row r="41" spans="1:9" x14ac:dyDescent="0.2">
      <c r="A41" s="21" t="s">
        <v>141</v>
      </c>
      <c r="B41" s="21" t="s">
        <v>140</v>
      </c>
      <c r="C41" s="21" t="s">
        <v>106</v>
      </c>
      <c r="D41" s="24">
        <v>12300</v>
      </c>
      <c r="E41" s="22">
        <v>79.624049999999997</v>
      </c>
      <c r="F41" s="23">
        <v>0.52353301612687297</v>
      </c>
      <c r="G41" s="23"/>
      <c r="H41" s="23"/>
      <c r="I41" s="22"/>
    </row>
    <row r="42" spans="1:9" x14ac:dyDescent="0.2">
      <c r="A42" s="21" t="s">
        <v>161</v>
      </c>
      <c r="B42" s="21" t="s">
        <v>160</v>
      </c>
      <c r="C42" s="21" t="s">
        <v>137</v>
      </c>
      <c r="D42" s="24">
        <v>129800</v>
      </c>
      <c r="E42" s="22">
        <v>75.219099999999997</v>
      </c>
      <c r="F42" s="23">
        <v>0.49457019949812803</v>
      </c>
      <c r="G42" s="23"/>
      <c r="H42" s="23"/>
      <c r="I42" s="22"/>
    </row>
    <row r="43" spans="1:9" x14ac:dyDescent="0.2">
      <c r="A43" s="21" t="s">
        <v>163</v>
      </c>
      <c r="B43" s="21" t="s">
        <v>162</v>
      </c>
      <c r="C43" s="21" t="s">
        <v>120</v>
      </c>
      <c r="D43" s="24">
        <v>14800</v>
      </c>
      <c r="E43" s="22">
        <v>74.784400000000005</v>
      </c>
      <c r="F43" s="23">
        <v>0.49171202031595401</v>
      </c>
      <c r="G43" s="23"/>
      <c r="H43" s="23"/>
      <c r="I43" s="22"/>
    </row>
    <row r="44" spans="1:9" x14ac:dyDescent="0.2">
      <c r="A44" s="21" t="s">
        <v>168</v>
      </c>
      <c r="B44" s="21" t="s">
        <v>167</v>
      </c>
      <c r="C44" s="21" t="s">
        <v>126</v>
      </c>
      <c r="D44" s="24">
        <v>19800</v>
      </c>
      <c r="E44" s="22">
        <v>71.250299999999996</v>
      </c>
      <c r="F44" s="23">
        <v>0.46847509589055802</v>
      </c>
      <c r="G44" s="23"/>
      <c r="H44" s="23"/>
      <c r="I44" s="22"/>
    </row>
    <row r="45" spans="1:9" x14ac:dyDescent="0.2">
      <c r="A45" s="21" t="s">
        <v>219</v>
      </c>
      <c r="B45" s="21" t="s">
        <v>218</v>
      </c>
      <c r="C45" s="21" t="s">
        <v>179</v>
      </c>
      <c r="D45" s="24">
        <v>13200</v>
      </c>
      <c r="E45" s="22">
        <v>69.379199999999997</v>
      </c>
      <c r="F45" s="23">
        <v>0.45617249854120201</v>
      </c>
      <c r="G45" s="23">
        <v>-69.715800000000002</v>
      </c>
      <c r="H45" s="23">
        <v>-0.45838566420193255</v>
      </c>
      <c r="I45" s="22"/>
    </row>
    <row r="46" spans="1:9" x14ac:dyDescent="0.2">
      <c r="A46" s="21" t="s">
        <v>170</v>
      </c>
      <c r="B46" s="21" t="s">
        <v>169</v>
      </c>
      <c r="C46" s="21" t="s">
        <v>171</v>
      </c>
      <c r="D46" s="24">
        <v>8200</v>
      </c>
      <c r="E46" s="22">
        <v>69.285899999999998</v>
      </c>
      <c r="F46" s="23">
        <v>0.45555904531438601</v>
      </c>
      <c r="G46" s="23"/>
      <c r="H46" s="23"/>
      <c r="I46" s="22"/>
    </row>
    <row r="47" spans="1:9" x14ac:dyDescent="0.2">
      <c r="A47" s="21" t="s">
        <v>176</v>
      </c>
      <c r="B47" s="21" t="s">
        <v>175</v>
      </c>
      <c r="C47" s="21" t="s">
        <v>85</v>
      </c>
      <c r="D47" s="24">
        <v>37700</v>
      </c>
      <c r="E47" s="22">
        <v>67.841149999999999</v>
      </c>
      <c r="F47" s="23">
        <v>0.44605972538467498</v>
      </c>
      <c r="G47" s="23"/>
      <c r="H47" s="23"/>
      <c r="I47" s="22"/>
    </row>
    <row r="48" spans="1:9" x14ac:dyDescent="0.2">
      <c r="A48" s="21" t="s">
        <v>173</v>
      </c>
      <c r="B48" s="21" t="s">
        <v>172</v>
      </c>
      <c r="C48" s="21" t="s">
        <v>174</v>
      </c>
      <c r="D48" s="24">
        <v>3400</v>
      </c>
      <c r="E48" s="22">
        <v>67.8215</v>
      </c>
      <c r="F48" s="23">
        <v>0.445930525428545</v>
      </c>
      <c r="G48" s="23"/>
      <c r="H48" s="23"/>
      <c r="I48" s="22"/>
    </row>
    <row r="49" spans="1:11" x14ac:dyDescent="0.2">
      <c r="A49" s="21" t="s">
        <v>178</v>
      </c>
      <c r="B49" s="21" t="s">
        <v>177</v>
      </c>
      <c r="C49" s="21" t="s">
        <v>179</v>
      </c>
      <c r="D49" s="24">
        <v>11300</v>
      </c>
      <c r="E49" s="22">
        <v>65.946799999999996</v>
      </c>
      <c r="F49" s="23">
        <v>0.43360425785821899</v>
      </c>
      <c r="G49" s="23"/>
      <c r="H49" s="23"/>
      <c r="I49" s="22"/>
    </row>
    <row r="50" spans="1:11" x14ac:dyDescent="0.2">
      <c r="A50" s="21" t="s">
        <v>193</v>
      </c>
      <c r="B50" s="21" t="s">
        <v>192</v>
      </c>
      <c r="C50" s="21" t="s">
        <v>194</v>
      </c>
      <c r="D50" s="24">
        <v>59790</v>
      </c>
      <c r="E50" s="22">
        <v>63.108345</v>
      </c>
      <c r="F50" s="23">
        <v>0.41494124200697302</v>
      </c>
      <c r="G50" s="23"/>
      <c r="H50" s="23"/>
      <c r="I50" s="22"/>
    </row>
    <row r="51" spans="1:11" x14ac:dyDescent="0.2">
      <c r="A51" s="21" t="s">
        <v>185</v>
      </c>
      <c r="B51" s="21" t="s">
        <v>184</v>
      </c>
      <c r="C51" s="21" t="s">
        <v>101</v>
      </c>
      <c r="D51" s="24">
        <v>24700</v>
      </c>
      <c r="E51" s="22">
        <v>60.156849999999999</v>
      </c>
      <c r="F51" s="23">
        <v>0.395534981217257</v>
      </c>
      <c r="G51" s="23"/>
      <c r="H51" s="23"/>
      <c r="I51" s="22"/>
    </row>
    <row r="52" spans="1:11" x14ac:dyDescent="0.2">
      <c r="A52" s="21" t="s">
        <v>165</v>
      </c>
      <c r="B52" s="21" t="s">
        <v>164</v>
      </c>
      <c r="C52" s="21" t="s">
        <v>166</v>
      </c>
      <c r="D52" s="24">
        <v>37200</v>
      </c>
      <c r="E52" s="22">
        <v>59.724600000000002</v>
      </c>
      <c r="F52" s="23">
        <v>0.39269291093546599</v>
      </c>
      <c r="G52" s="23"/>
      <c r="H52" s="23"/>
      <c r="I52" s="22"/>
    </row>
    <row r="53" spans="1:11" x14ac:dyDescent="0.2">
      <c r="A53" s="21" t="s">
        <v>181</v>
      </c>
      <c r="B53" s="21" t="s">
        <v>180</v>
      </c>
      <c r="C53" s="21" t="s">
        <v>114</v>
      </c>
      <c r="D53" s="24">
        <v>14258</v>
      </c>
      <c r="E53" s="22">
        <v>53.923755999999997</v>
      </c>
      <c r="F53" s="23">
        <v>0.354552005575823</v>
      </c>
      <c r="G53" s="23"/>
      <c r="H53" s="23"/>
      <c r="I53" s="22"/>
    </row>
    <row r="54" spans="1:11" x14ac:dyDescent="0.2">
      <c r="A54" s="21" t="s">
        <v>187</v>
      </c>
      <c r="B54" s="21" t="s">
        <v>186</v>
      </c>
      <c r="C54" s="21" t="s">
        <v>188</v>
      </c>
      <c r="D54" s="24">
        <v>10300</v>
      </c>
      <c r="E54" s="22">
        <v>51.814149999999998</v>
      </c>
      <c r="F54" s="23">
        <v>0.340681216636811</v>
      </c>
      <c r="G54" s="23"/>
      <c r="H54" s="23"/>
      <c r="I54" s="22"/>
    </row>
    <row r="55" spans="1:11" x14ac:dyDescent="0.2">
      <c r="A55" s="21" t="s">
        <v>183</v>
      </c>
      <c r="B55" s="21" t="s">
        <v>182</v>
      </c>
      <c r="C55" s="21" t="s">
        <v>134</v>
      </c>
      <c r="D55" s="24">
        <v>20400</v>
      </c>
      <c r="E55" s="22">
        <v>49.429200000000002</v>
      </c>
      <c r="F55" s="23">
        <v>0.32500002399700201</v>
      </c>
      <c r="G55" s="23"/>
      <c r="H55" s="23"/>
      <c r="I55" s="22"/>
    </row>
    <row r="56" spans="1:11" x14ac:dyDescent="0.2">
      <c r="A56" s="21" t="s">
        <v>190</v>
      </c>
      <c r="B56" s="21" t="s">
        <v>189</v>
      </c>
      <c r="C56" s="21" t="s">
        <v>191</v>
      </c>
      <c r="D56" s="24">
        <v>3000</v>
      </c>
      <c r="E56" s="22">
        <v>38.677500000000002</v>
      </c>
      <c r="F56" s="23">
        <v>0.25430693655054198</v>
      </c>
      <c r="G56" s="23"/>
      <c r="H56" s="23"/>
      <c r="I56" s="22"/>
    </row>
    <row r="57" spans="1:11" x14ac:dyDescent="0.2">
      <c r="A57" s="20" t="s">
        <v>32</v>
      </c>
      <c r="B57" s="20"/>
      <c r="C57" s="20"/>
      <c r="D57" s="20"/>
      <c r="E57" s="25">
        <f>SUM(E7:E56)</f>
        <v>11096.932824</v>
      </c>
      <c r="F57" s="26">
        <f>SUM(F7:F56)</f>
        <v>72.963014454879243</v>
      </c>
      <c r="G57" s="25">
        <f>SUM(G7:G56)</f>
        <v>-5364.7412999999997</v>
      </c>
      <c r="H57" s="25">
        <f>SUM(H7:H56)</f>
        <v>-35.273503338870661</v>
      </c>
      <c r="I57" s="25"/>
      <c r="J57" s="14"/>
      <c r="K57" s="14"/>
    </row>
    <row r="58" spans="1:11" x14ac:dyDescent="0.2">
      <c r="A58" s="21"/>
      <c r="B58" s="21"/>
      <c r="C58" s="21"/>
      <c r="D58" s="21"/>
      <c r="E58" s="22"/>
      <c r="F58" s="23"/>
      <c r="G58" s="23"/>
      <c r="H58" s="23"/>
      <c r="I58" s="22"/>
    </row>
    <row r="59" spans="1:11" x14ac:dyDescent="0.2">
      <c r="A59" s="20" t="s">
        <v>49</v>
      </c>
      <c r="B59" s="21"/>
      <c r="C59" s="21"/>
      <c r="D59" s="21"/>
      <c r="E59" s="22"/>
      <c r="F59" s="23"/>
      <c r="G59" s="23"/>
      <c r="H59" s="23"/>
      <c r="I59" s="22"/>
    </row>
    <row r="60" spans="1:11" x14ac:dyDescent="0.2">
      <c r="A60" s="20" t="s">
        <v>52</v>
      </c>
      <c r="B60" s="21"/>
      <c r="C60" s="62"/>
      <c r="D60" s="21"/>
      <c r="E60" s="22"/>
      <c r="F60" s="23"/>
      <c r="G60" s="23"/>
      <c r="H60" s="23"/>
      <c r="I60" s="22"/>
    </row>
    <row r="61" spans="1:11" x14ac:dyDescent="0.2">
      <c r="A61" s="21" t="s">
        <v>200</v>
      </c>
      <c r="B61" s="21" t="s">
        <v>199</v>
      </c>
      <c r="C61" s="21" t="s">
        <v>54</v>
      </c>
      <c r="D61" s="24">
        <v>500000</v>
      </c>
      <c r="E61" s="22">
        <v>479.52499999999998</v>
      </c>
      <c r="F61" s="23">
        <v>3.1529063085617799</v>
      </c>
      <c r="G61" s="23"/>
      <c r="H61" s="23"/>
      <c r="I61" s="22">
        <v>6.1600999999999999</v>
      </c>
    </row>
    <row r="62" spans="1:11" x14ac:dyDescent="0.2">
      <c r="A62" s="20" t="s">
        <v>32</v>
      </c>
      <c r="B62" s="20"/>
      <c r="C62" s="20"/>
      <c r="D62" s="20"/>
      <c r="E62" s="25">
        <f>SUM(E60:E61)</f>
        <v>479.52499999999998</v>
      </c>
      <c r="F62" s="26">
        <f>SUM(F60:F61)</f>
        <v>3.1529063085617799</v>
      </c>
      <c r="G62" s="26"/>
      <c r="H62" s="26"/>
      <c r="I62" s="25"/>
      <c r="J62" s="14"/>
      <c r="K62" s="14"/>
    </row>
    <row r="63" spans="1:11" x14ac:dyDescent="0.2">
      <c r="A63" s="21"/>
      <c r="B63" s="21"/>
      <c r="C63" s="21"/>
      <c r="D63" s="21"/>
      <c r="E63" s="22"/>
      <c r="F63" s="23"/>
      <c r="G63" s="23"/>
      <c r="H63" s="23"/>
      <c r="I63" s="22"/>
    </row>
    <row r="64" spans="1:11" x14ac:dyDescent="0.2">
      <c r="A64" s="20" t="s">
        <v>53</v>
      </c>
      <c r="B64" s="21"/>
      <c r="C64" s="21"/>
      <c r="D64" s="21"/>
      <c r="E64" s="22"/>
      <c r="F64" s="23"/>
      <c r="G64" s="23"/>
      <c r="H64" s="23"/>
      <c r="I64" s="22"/>
    </row>
    <row r="65" spans="1:11" x14ac:dyDescent="0.2">
      <c r="A65" s="21" t="s">
        <v>62</v>
      </c>
      <c r="B65" s="21" t="s">
        <v>61</v>
      </c>
      <c r="C65" s="21" t="s">
        <v>54</v>
      </c>
      <c r="D65" s="24">
        <v>500000</v>
      </c>
      <c r="E65" s="22">
        <v>487.02733330000001</v>
      </c>
      <c r="F65" s="23">
        <v>3.2022346105074702</v>
      </c>
      <c r="G65" s="23"/>
      <c r="H65" s="23"/>
      <c r="I65" s="22">
        <v>6.9233000000000002</v>
      </c>
    </row>
    <row r="66" spans="1:11" x14ac:dyDescent="0.2">
      <c r="A66" s="21" t="s">
        <v>64</v>
      </c>
      <c r="B66" s="21" t="s">
        <v>63</v>
      </c>
      <c r="C66" s="21" t="s">
        <v>54</v>
      </c>
      <c r="D66" s="24">
        <v>300000</v>
      </c>
      <c r="E66" s="22">
        <v>294.75139999999999</v>
      </c>
      <c r="F66" s="23">
        <v>1.93800854703596</v>
      </c>
      <c r="G66" s="23"/>
      <c r="H66" s="23"/>
      <c r="I66" s="22">
        <v>6.8658000000000001</v>
      </c>
    </row>
    <row r="67" spans="1:11" x14ac:dyDescent="0.2">
      <c r="A67" s="21" t="s">
        <v>68</v>
      </c>
      <c r="B67" s="21" t="s">
        <v>67</v>
      </c>
      <c r="C67" s="21" t="s">
        <v>54</v>
      </c>
      <c r="D67" s="24">
        <v>263000</v>
      </c>
      <c r="E67" s="22">
        <v>253.52112930000001</v>
      </c>
      <c r="F67" s="23">
        <v>1.66691698644216</v>
      </c>
      <c r="G67" s="23"/>
      <c r="H67" s="23"/>
      <c r="I67" s="22">
        <v>7.1891999999999996</v>
      </c>
    </row>
    <row r="68" spans="1:11" x14ac:dyDescent="0.2">
      <c r="A68" s="20" t="s">
        <v>32</v>
      </c>
      <c r="B68" s="20"/>
      <c r="C68" s="20"/>
      <c r="D68" s="20"/>
      <c r="E68" s="25">
        <f>SUM(E65:E67)</f>
        <v>1035.2998626000001</v>
      </c>
      <c r="F68" s="26">
        <f>SUM(F65:F67)</f>
        <v>6.8071601439855911</v>
      </c>
      <c r="G68" s="26"/>
      <c r="H68" s="26"/>
      <c r="I68" s="25"/>
      <c r="J68" s="14"/>
      <c r="K68" s="14"/>
    </row>
    <row r="69" spans="1:11" x14ac:dyDescent="0.2">
      <c r="A69" s="21"/>
      <c r="B69" s="21"/>
      <c r="C69" s="21"/>
      <c r="D69" s="21"/>
      <c r="E69" s="22"/>
      <c r="F69" s="23"/>
      <c r="G69" s="23"/>
      <c r="H69" s="23"/>
      <c r="I69" s="22"/>
    </row>
    <row r="70" spans="1:11" x14ac:dyDescent="0.2">
      <c r="A70" s="20" t="s">
        <v>35</v>
      </c>
      <c r="B70" s="20"/>
      <c r="C70" s="20"/>
      <c r="D70" s="20"/>
      <c r="E70" s="25">
        <f>E57+E62+E68</f>
        <v>12611.7576866</v>
      </c>
      <c r="F70" s="26">
        <f>F57+F62+F68</f>
        <v>82.923080907426623</v>
      </c>
      <c r="G70" s="26"/>
      <c r="H70" s="26"/>
      <c r="I70" s="25"/>
      <c r="J70" s="14"/>
      <c r="K70" s="14"/>
    </row>
    <row r="71" spans="1:11" x14ac:dyDescent="0.2">
      <c r="A71" s="20"/>
      <c r="B71" s="20"/>
      <c r="C71" s="20"/>
      <c r="D71" s="20"/>
      <c r="E71" s="25"/>
      <c r="F71" s="26"/>
      <c r="G71" s="26"/>
      <c r="H71" s="26"/>
      <c r="I71" s="25"/>
      <c r="J71" s="14"/>
      <c r="K71" s="14"/>
    </row>
    <row r="72" spans="1:11" x14ac:dyDescent="0.2">
      <c r="A72" s="20" t="s">
        <v>220</v>
      </c>
      <c r="B72" s="20"/>
      <c r="C72" s="20"/>
      <c r="D72" s="20"/>
      <c r="E72" s="25">
        <v>1552.69876</v>
      </c>
      <c r="F72" s="26">
        <f>E72/E76*100</f>
        <v>10.209089652677253</v>
      </c>
      <c r="G72" s="26"/>
      <c r="H72" s="26"/>
      <c r="I72" s="25"/>
      <c r="J72" s="14"/>
      <c r="K72" s="14"/>
    </row>
    <row r="73" spans="1:11" x14ac:dyDescent="0.2">
      <c r="A73" s="20"/>
      <c r="B73" s="20"/>
      <c r="C73" s="20"/>
      <c r="D73" s="20"/>
      <c r="E73" s="25"/>
      <c r="F73" s="26"/>
      <c r="G73" s="26"/>
      <c r="H73" s="26"/>
      <c r="I73" s="25"/>
      <c r="J73" s="14"/>
      <c r="K73" s="14"/>
    </row>
    <row r="74" spans="1:11" x14ac:dyDescent="0.2">
      <c r="A74" s="20" t="s">
        <v>37</v>
      </c>
      <c r="B74" s="20"/>
      <c r="C74" s="20"/>
      <c r="D74" s="20"/>
      <c r="E74" s="25">
        <f>E76-(E57+E62+E68+E72)</f>
        <v>1044.5270458000014</v>
      </c>
      <c r="F74" s="26">
        <f>F76-(F57+F62+F68+F72)</f>
        <v>6.867829439896127</v>
      </c>
      <c r="G74" s="26"/>
      <c r="H74" s="26"/>
      <c r="I74" s="25"/>
      <c r="J74" s="14"/>
      <c r="K74" s="14"/>
    </row>
    <row r="75" spans="1:11" x14ac:dyDescent="0.2">
      <c r="A75" s="21"/>
      <c r="B75" s="21"/>
      <c r="C75" s="21"/>
      <c r="D75" s="21"/>
      <c r="E75" s="22"/>
      <c r="F75" s="23"/>
      <c r="G75" s="23"/>
      <c r="H75" s="23"/>
      <c r="I75" s="22"/>
    </row>
    <row r="76" spans="1:11" x14ac:dyDescent="0.2">
      <c r="A76" s="27" t="s">
        <v>36</v>
      </c>
      <c r="B76" s="27"/>
      <c r="C76" s="27"/>
      <c r="D76" s="27"/>
      <c r="E76" s="28">
        <v>15208.983492400001</v>
      </c>
      <c r="F76" s="29">
        <v>100</v>
      </c>
      <c r="G76" s="29"/>
      <c r="H76" s="29"/>
      <c r="I76" s="28"/>
      <c r="J76" s="14"/>
      <c r="K76" s="14"/>
    </row>
    <row r="79" spans="1:11" x14ac:dyDescent="0.2">
      <c r="A79" s="14" t="s">
        <v>40</v>
      </c>
    </row>
    <row r="80" spans="1:11" x14ac:dyDescent="0.2">
      <c r="A80" s="14" t="s">
        <v>41</v>
      </c>
    </row>
    <row r="81" spans="1:4" x14ac:dyDescent="0.2">
      <c r="A81" s="14" t="s">
        <v>42</v>
      </c>
      <c r="B81" s="14"/>
      <c r="C81" s="30" t="s">
        <v>44</v>
      </c>
      <c r="D81" s="14" t="s">
        <v>43</v>
      </c>
    </row>
    <row r="82" spans="1:4" x14ac:dyDescent="0.2">
      <c r="A82" s="7" t="s">
        <v>73</v>
      </c>
      <c r="C82" s="31">
        <v>12.5756</v>
      </c>
      <c r="D82" s="31">
        <v>13.0113</v>
      </c>
    </row>
    <row r="83" spans="1:4" x14ac:dyDescent="0.2">
      <c r="A83" s="7" t="s">
        <v>75</v>
      </c>
      <c r="C83" s="31">
        <v>12.0665</v>
      </c>
      <c r="D83" s="31">
        <v>11.677199999999999</v>
      </c>
    </row>
    <row r="84" spans="1:4" x14ac:dyDescent="0.2">
      <c r="A84" s="7" t="s">
        <v>78</v>
      </c>
      <c r="C84" s="31">
        <v>11.725300000000001</v>
      </c>
      <c r="D84" s="31">
        <v>11.6973</v>
      </c>
    </row>
    <row r="85" spans="1:4" x14ac:dyDescent="0.2">
      <c r="A85" s="7" t="s">
        <v>79</v>
      </c>
      <c r="C85" s="31">
        <v>11.445600000000001</v>
      </c>
      <c r="D85" s="31">
        <v>11.390599999999999</v>
      </c>
    </row>
    <row r="86" spans="1:4" x14ac:dyDescent="0.2">
      <c r="A86" s="7" t="s">
        <v>74</v>
      </c>
      <c r="C86" s="31">
        <v>13.290800000000001</v>
      </c>
      <c r="D86" s="31">
        <v>13.8355</v>
      </c>
    </row>
    <row r="87" spans="1:4" x14ac:dyDescent="0.2">
      <c r="A87" s="7" t="s">
        <v>76</v>
      </c>
      <c r="C87" s="31">
        <v>12.7759</v>
      </c>
      <c r="D87" s="31">
        <v>12.489699999999999</v>
      </c>
    </row>
    <row r="88" spans="1:4" x14ac:dyDescent="0.2">
      <c r="A88" s="7" t="s">
        <v>80</v>
      </c>
      <c r="C88" s="31">
        <v>12.4262</v>
      </c>
      <c r="D88" s="31">
        <v>12.497999999999999</v>
      </c>
    </row>
    <row r="89" spans="1:4" x14ac:dyDescent="0.2">
      <c r="A89" s="7" t="s">
        <v>81</v>
      </c>
      <c r="C89" s="31">
        <v>12.148899999999999</v>
      </c>
      <c r="D89" s="31">
        <v>12.192500000000001</v>
      </c>
    </row>
    <row r="91" spans="1:4" x14ac:dyDescent="0.2">
      <c r="A91" s="14" t="s">
        <v>46</v>
      </c>
    </row>
    <row r="92" spans="1:4" x14ac:dyDescent="0.2">
      <c r="A92" s="67" t="s">
        <v>56</v>
      </c>
      <c r="B92" s="68"/>
      <c r="C92" s="33" t="s">
        <v>57</v>
      </c>
    </row>
    <row r="93" spans="1:4" x14ac:dyDescent="0.2">
      <c r="A93" s="63" t="s">
        <v>75</v>
      </c>
      <c r="B93" s="64"/>
      <c r="C93" s="34">
        <v>0.8</v>
      </c>
    </row>
    <row r="94" spans="1:4" x14ac:dyDescent="0.2">
      <c r="A94" s="63" t="s">
        <v>78</v>
      </c>
      <c r="B94" s="64"/>
      <c r="C94" s="34">
        <v>0.42</v>
      </c>
    </row>
    <row r="95" spans="1:4" x14ac:dyDescent="0.2">
      <c r="A95" s="63" t="s">
        <v>79</v>
      </c>
      <c r="B95" s="64"/>
      <c r="C95" s="34">
        <v>0.44</v>
      </c>
    </row>
    <row r="96" spans="1:4" x14ac:dyDescent="0.2">
      <c r="A96" s="63" t="s">
        <v>76</v>
      </c>
      <c r="B96" s="64"/>
      <c r="C96" s="34">
        <v>0.8</v>
      </c>
    </row>
    <row r="97" spans="1:11" x14ac:dyDescent="0.2">
      <c r="A97" s="63" t="s">
        <v>80</v>
      </c>
      <c r="B97" s="64"/>
      <c r="C97" s="34">
        <v>0.42</v>
      </c>
    </row>
    <row r="98" spans="1:11" x14ac:dyDescent="0.2">
      <c r="A98" s="63" t="s">
        <v>81</v>
      </c>
      <c r="B98" s="64"/>
      <c r="C98" s="34">
        <v>0.44</v>
      </c>
    </row>
    <row r="99" spans="1:11" x14ac:dyDescent="0.2">
      <c r="A99" s="7" t="s">
        <v>58</v>
      </c>
    </row>
    <row r="100" spans="1:11" x14ac:dyDescent="0.2">
      <c r="A100" s="7" t="s">
        <v>45</v>
      </c>
    </row>
    <row r="102" spans="1:11" x14ac:dyDescent="0.2">
      <c r="A102" s="37" t="s">
        <v>1189</v>
      </c>
      <c r="D102" s="43" t="s">
        <v>813</v>
      </c>
    </row>
    <row r="104" spans="1:11" x14ac:dyDescent="0.2">
      <c r="A104" s="14" t="s">
        <v>812</v>
      </c>
      <c r="D104" s="32">
        <f>-H57</f>
        <v>35.273503338870661</v>
      </c>
    </row>
    <row r="106" spans="1:11" x14ac:dyDescent="0.2">
      <c r="A106" s="14" t="s">
        <v>221</v>
      </c>
      <c r="D106" s="35">
        <v>2.5136859363047099</v>
      </c>
    </row>
    <row r="108" spans="1:11" x14ac:dyDescent="0.2">
      <c r="A108" s="14" t="s">
        <v>222</v>
      </c>
      <c r="D108" s="32">
        <v>2.21979987665173</v>
      </c>
      <c r="E108" s="10" t="s">
        <v>48</v>
      </c>
    </row>
    <row r="110" spans="1:11" x14ac:dyDescent="0.2">
      <c r="A110" s="14" t="s">
        <v>223</v>
      </c>
      <c r="D110" s="30" t="s">
        <v>47</v>
      </c>
    </row>
    <row r="112" spans="1:11" x14ac:dyDescent="0.2">
      <c r="A112" s="14" t="s">
        <v>777</v>
      </c>
      <c r="F112" s="10"/>
      <c r="G112" s="10"/>
      <c r="H112" s="10"/>
      <c r="J112" s="11"/>
      <c r="K112" s="11"/>
    </row>
    <row r="113" spans="1:11" x14ac:dyDescent="0.2">
      <c r="A113" s="36"/>
      <c r="F113" s="10"/>
      <c r="G113" s="10"/>
      <c r="H113" s="10"/>
      <c r="J113" s="11"/>
      <c r="K113" s="11"/>
    </row>
    <row r="114" spans="1:11" x14ac:dyDescent="0.2">
      <c r="A114" s="37" t="s">
        <v>779</v>
      </c>
      <c r="F114" s="10"/>
      <c r="G114" s="10"/>
      <c r="H114" s="10"/>
      <c r="J114" s="11"/>
      <c r="K114" s="11"/>
    </row>
    <row r="115" spans="1:11" x14ac:dyDescent="0.2">
      <c r="A115" s="38"/>
      <c r="F115" s="10"/>
      <c r="G115" s="10"/>
      <c r="H115" s="10"/>
      <c r="J115" s="11"/>
      <c r="K115" s="11"/>
    </row>
    <row r="116" spans="1:11" x14ac:dyDescent="0.2">
      <c r="A116" s="39"/>
      <c r="F116" s="10"/>
      <c r="G116" s="10"/>
      <c r="H116" s="10"/>
      <c r="J116" s="11"/>
      <c r="K116" s="11"/>
    </row>
    <row r="117" spans="1:11" x14ac:dyDescent="0.2">
      <c r="A117" s="39"/>
      <c r="F117" s="10"/>
      <c r="G117" s="10"/>
      <c r="H117" s="10"/>
      <c r="J117" s="11"/>
      <c r="K117" s="11"/>
    </row>
    <row r="118" spans="1:11" x14ac:dyDescent="0.2">
      <c r="A118" s="39"/>
      <c r="F118" s="10"/>
      <c r="G118" s="10"/>
      <c r="H118" s="10"/>
      <c r="J118" s="11"/>
      <c r="K118" s="11"/>
    </row>
    <row r="119" spans="1:11" x14ac:dyDescent="0.2">
      <c r="A119" s="39"/>
      <c r="F119" s="10"/>
      <c r="G119" s="10"/>
      <c r="H119" s="10"/>
      <c r="J119" s="11"/>
      <c r="K119" s="11"/>
    </row>
    <row r="120" spans="1:11" x14ac:dyDescent="0.2">
      <c r="A120" s="39"/>
      <c r="F120" s="10"/>
      <c r="G120" s="10"/>
      <c r="H120" s="10"/>
      <c r="J120" s="11"/>
      <c r="K120" s="11"/>
    </row>
    <row r="121" spans="1:11" x14ac:dyDescent="0.2">
      <c r="A121" s="39"/>
      <c r="F121" s="10"/>
      <c r="G121" s="10"/>
      <c r="H121" s="10"/>
      <c r="J121" s="11"/>
      <c r="K121" s="11"/>
    </row>
    <row r="122" spans="1:11" x14ac:dyDescent="0.2">
      <c r="A122" s="39"/>
      <c r="F122" s="10"/>
      <c r="G122" s="10"/>
      <c r="H122" s="10"/>
      <c r="J122" s="11"/>
      <c r="K122" s="11"/>
    </row>
    <row r="123" spans="1:11" x14ac:dyDescent="0.2">
      <c r="A123" s="39"/>
      <c r="F123" s="10"/>
      <c r="G123" s="10"/>
      <c r="H123" s="10"/>
      <c r="J123" s="11"/>
      <c r="K123" s="11"/>
    </row>
    <row r="124" spans="1:11" x14ac:dyDescent="0.2">
      <c r="A124" s="39"/>
      <c r="F124" s="10"/>
      <c r="G124" s="10"/>
      <c r="H124" s="10"/>
      <c r="J124" s="11"/>
      <c r="K124" s="11"/>
    </row>
    <row r="125" spans="1:11" x14ac:dyDescent="0.2">
      <c r="A125" s="39"/>
      <c r="F125" s="10"/>
      <c r="G125" s="10"/>
      <c r="H125" s="10"/>
      <c r="J125" s="11"/>
      <c r="K125" s="11"/>
    </row>
    <row r="126" spans="1:11" x14ac:dyDescent="0.2">
      <c r="A126" s="39"/>
      <c r="F126" s="10"/>
      <c r="G126" s="10"/>
      <c r="H126" s="10"/>
      <c r="J126" s="11"/>
      <c r="K126" s="11"/>
    </row>
    <row r="127" spans="1:11" x14ac:dyDescent="0.2">
      <c r="A127" s="37" t="s">
        <v>778</v>
      </c>
      <c r="F127" s="10"/>
      <c r="G127" s="10"/>
      <c r="H127" s="10"/>
      <c r="J127" s="11"/>
      <c r="K127" s="11"/>
    </row>
    <row r="128" spans="1:11" x14ac:dyDescent="0.2">
      <c r="A128" s="39"/>
      <c r="F128" s="10"/>
      <c r="G128" s="10"/>
      <c r="H128" s="10"/>
      <c r="J128" s="11"/>
      <c r="K128" s="11"/>
    </row>
    <row r="129" spans="1:11" x14ac:dyDescent="0.2">
      <c r="A129" s="37" t="s">
        <v>780</v>
      </c>
      <c r="F129" s="10"/>
      <c r="G129" s="10"/>
      <c r="H129" s="10"/>
      <c r="J129" s="11"/>
      <c r="K129" s="11"/>
    </row>
    <row r="130" spans="1:11" x14ac:dyDescent="0.2">
      <c r="A130" s="39"/>
      <c r="F130" s="10"/>
      <c r="G130" s="10"/>
      <c r="H130" s="10"/>
      <c r="J130" s="11"/>
      <c r="K130" s="11"/>
    </row>
    <row r="131" spans="1:11" x14ac:dyDescent="0.2">
      <c r="A131" s="39"/>
      <c r="F131" s="10"/>
      <c r="G131" s="10"/>
      <c r="H131" s="10"/>
      <c r="J131" s="11"/>
      <c r="K131" s="11"/>
    </row>
    <row r="132" spans="1:11" x14ac:dyDescent="0.2">
      <c r="A132" s="39"/>
      <c r="F132" s="10"/>
      <c r="G132" s="10"/>
      <c r="H132" s="10"/>
      <c r="J132" s="11"/>
      <c r="K132" s="11"/>
    </row>
    <row r="133" spans="1:11" x14ac:dyDescent="0.2">
      <c r="A133" s="39"/>
      <c r="F133" s="10"/>
      <c r="G133" s="10"/>
      <c r="H133" s="10"/>
      <c r="J133" s="11"/>
      <c r="K133" s="11"/>
    </row>
    <row r="134" spans="1:11" x14ac:dyDescent="0.2">
      <c r="A134" s="39"/>
      <c r="F134" s="10"/>
      <c r="G134" s="10"/>
      <c r="H134" s="10"/>
      <c r="J134" s="11"/>
      <c r="K134" s="11"/>
    </row>
    <row r="135" spans="1:11" x14ac:dyDescent="0.2">
      <c r="A135" s="39"/>
      <c r="F135" s="10"/>
      <c r="G135" s="10"/>
      <c r="H135" s="10"/>
      <c r="J135" s="11"/>
      <c r="K135" s="11"/>
    </row>
    <row r="136" spans="1:11" x14ac:dyDescent="0.2">
      <c r="A136" s="39"/>
      <c r="F136" s="10"/>
      <c r="G136" s="10"/>
      <c r="H136" s="10"/>
      <c r="J136" s="11"/>
      <c r="K136" s="11"/>
    </row>
    <row r="137" spans="1:11" x14ac:dyDescent="0.2">
      <c r="A137" s="39"/>
      <c r="F137" s="10"/>
      <c r="G137" s="10"/>
      <c r="H137" s="10"/>
      <c r="J137" s="11"/>
      <c r="K137" s="11"/>
    </row>
    <row r="138" spans="1:11" x14ac:dyDescent="0.2">
      <c r="A138" s="39"/>
      <c r="F138" s="10"/>
      <c r="G138" s="10"/>
      <c r="H138" s="10"/>
      <c r="J138" s="11"/>
      <c r="K138" s="11"/>
    </row>
    <row r="139" spans="1:11" x14ac:dyDescent="0.2">
      <c r="A139" s="39"/>
      <c r="F139" s="10"/>
      <c r="G139" s="10"/>
      <c r="H139" s="10"/>
      <c r="J139" s="11"/>
      <c r="K139" s="11"/>
    </row>
    <row r="140" spans="1:11" x14ac:dyDescent="0.2">
      <c r="A140" s="39"/>
      <c r="F140" s="10"/>
      <c r="G140" s="10"/>
      <c r="H140" s="10"/>
      <c r="J140" s="11"/>
      <c r="K140" s="11"/>
    </row>
    <row r="141" spans="1:11" x14ac:dyDescent="0.2">
      <c r="A141" s="39"/>
      <c r="F141" s="10"/>
      <c r="G141" s="10"/>
      <c r="H141" s="10"/>
      <c r="J141" s="11"/>
      <c r="K141" s="11"/>
    </row>
    <row r="142" spans="1:11" x14ac:dyDescent="0.2">
      <c r="A142" s="39"/>
      <c r="F142" s="10"/>
      <c r="G142" s="10"/>
      <c r="H142" s="10"/>
      <c r="J142" s="11"/>
      <c r="K142" s="11"/>
    </row>
    <row r="143" spans="1:11" x14ac:dyDescent="0.2">
      <c r="F143" s="10"/>
      <c r="G143" s="10"/>
      <c r="H143" s="10"/>
      <c r="J143" s="11"/>
      <c r="K143" s="11"/>
    </row>
    <row r="144" spans="1:11" x14ac:dyDescent="0.2">
      <c r="F144" s="10"/>
      <c r="G144" s="10"/>
      <c r="H144" s="10"/>
      <c r="J144" s="11"/>
      <c r="K144" s="11"/>
    </row>
    <row r="145" spans="6:11" x14ac:dyDescent="0.2">
      <c r="F145" s="10"/>
      <c r="G145" s="10"/>
      <c r="H145" s="10"/>
      <c r="J145" s="11"/>
      <c r="K145" s="11"/>
    </row>
    <row r="146" spans="6:11" x14ac:dyDescent="0.2">
      <c r="F146" s="10"/>
      <c r="G146" s="10"/>
      <c r="H146" s="10"/>
      <c r="J146" s="11"/>
      <c r="K146" s="11"/>
    </row>
    <row r="147" spans="6:11" x14ac:dyDescent="0.2">
      <c r="F147" s="10"/>
      <c r="G147" s="10"/>
      <c r="H147" s="10"/>
      <c r="J147" s="11"/>
      <c r="K147" s="11"/>
    </row>
    <row r="148" spans="6:11" x14ac:dyDescent="0.2">
      <c r="F148" s="10"/>
      <c r="G148" s="10"/>
      <c r="H148" s="10"/>
      <c r="J148" s="11"/>
      <c r="K148" s="11"/>
    </row>
    <row r="149" spans="6:11" x14ac:dyDescent="0.2">
      <c r="F149" s="10"/>
      <c r="G149" s="10"/>
      <c r="H149" s="10"/>
      <c r="J149" s="11"/>
      <c r="K149" s="11"/>
    </row>
    <row r="150" spans="6:11" x14ac:dyDescent="0.2">
      <c r="F150" s="10"/>
      <c r="G150" s="10"/>
      <c r="H150" s="10"/>
      <c r="J150" s="11"/>
      <c r="K150" s="11"/>
    </row>
    <row r="151" spans="6:11" x14ac:dyDescent="0.2">
      <c r="F151" s="10"/>
      <c r="G151" s="10"/>
      <c r="H151" s="10"/>
      <c r="J151" s="11"/>
      <c r="K151" s="11"/>
    </row>
    <row r="152" spans="6:11" x14ac:dyDescent="0.2">
      <c r="F152" s="10"/>
      <c r="G152" s="10"/>
      <c r="H152" s="10"/>
      <c r="J152" s="11"/>
      <c r="K152" s="11"/>
    </row>
    <row r="153" spans="6:11" x14ac:dyDescent="0.2">
      <c r="F153" s="10"/>
      <c r="G153" s="10"/>
      <c r="H153" s="10"/>
      <c r="J153" s="11"/>
      <c r="K153" s="11"/>
    </row>
    <row r="154" spans="6:11" x14ac:dyDescent="0.2">
      <c r="F154" s="10"/>
      <c r="G154" s="10"/>
      <c r="H154" s="10"/>
      <c r="J154" s="11"/>
      <c r="K154" s="11"/>
    </row>
    <row r="155" spans="6:11" x14ac:dyDescent="0.2">
      <c r="F155" s="10"/>
      <c r="G155" s="10"/>
      <c r="H155" s="10"/>
      <c r="J155" s="11"/>
      <c r="K155" s="11"/>
    </row>
    <row r="156" spans="6:11" x14ac:dyDescent="0.2">
      <c r="F156" s="10"/>
      <c r="G156" s="10"/>
      <c r="H156" s="10"/>
      <c r="J156" s="11"/>
      <c r="K156" s="11"/>
    </row>
    <row r="157" spans="6:11" x14ac:dyDescent="0.2">
      <c r="F157" s="10"/>
      <c r="G157" s="10"/>
      <c r="H157" s="10"/>
      <c r="J157" s="11"/>
      <c r="K157" s="11"/>
    </row>
    <row r="158" spans="6:11" x14ac:dyDescent="0.2">
      <c r="F158" s="10"/>
      <c r="G158" s="10"/>
      <c r="H158" s="10"/>
      <c r="J158" s="11"/>
      <c r="K158" s="11"/>
    </row>
    <row r="159" spans="6:11" x14ac:dyDescent="0.2">
      <c r="F159" s="10"/>
      <c r="G159" s="10"/>
      <c r="H159" s="10"/>
      <c r="J159" s="11"/>
      <c r="K159" s="11"/>
    </row>
    <row r="160" spans="6:11" x14ac:dyDescent="0.2">
      <c r="F160" s="10"/>
      <c r="G160" s="10"/>
      <c r="H160" s="10"/>
      <c r="J160" s="11"/>
      <c r="K160" s="11"/>
    </row>
    <row r="161" spans="6:11" x14ac:dyDescent="0.2">
      <c r="F161" s="10"/>
      <c r="G161" s="10"/>
      <c r="H161" s="10"/>
      <c r="J161" s="11"/>
      <c r="K161" s="11"/>
    </row>
    <row r="162" spans="6:11" x14ac:dyDescent="0.2">
      <c r="F162" s="10"/>
      <c r="G162" s="10"/>
      <c r="H162" s="10"/>
      <c r="J162" s="11"/>
      <c r="K162" s="11"/>
    </row>
    <row r="163" spans="6:11" x14ac:dyDescent="0.2">
      <c r="F163" s="10"/>
      <c r="G163" s="10"/>
      <c r="H163" s="10"/>
      <c r="J163" s="11"/>
      <c r="K163" s="11"/>
    </row>
    <row r="164" spans="6:11" x14ac:dyDescent="0.2">
      <c r="F164" s="10"/>
      <c r="G164" s="10"/>
      <c r="H164" s="10"/>
      <c r="J164" s="11"/>
      <c r="K164" s="11"/>
    </row>
    <row r="165" spans="6:11" x14ac:dyDescent="0.2">
      <c r="F165" s="10"/>
      <c r="G165" s="10"/>
      <c r="H165" s="10"/>
      <c r="J165" s="11"/>
      <c r="K165" s="11"/>
    </row>
    <row r="166" spans="6:11" x14ac:dyDescent="0.2">
      <c r="F166" s="10"/>
      <c r="G166" s="10"/>
      <c r="H166" s="10"/>
      <c r="J166" s="11"/>
      <c r="K166" s="11"/>
    </row>
    <row r="167" spans="6:11" x14ac:dyDescent="0.2">
      <c r="F167" s="10"/>
      <c r="G167" s="10"/>
      <c r="H167" s="10"/>
      <c r="J167" s="11"/>
      <c r="K167" s="11"/>
    </row>
    <row r="168" spans="6:11" x14ac:dyDescent="0.2">
      <c r="F168" s="10"/>
      <c r="G168" s="10"/>
      <c r="H168" s="10"/>
      <c r="J168" s="11"/>
      <c r="K168" s="11"/>
    </row>
    <row r="169" spans="6:11" x14ac:dyDescent="0.2">
      <c r="F169" s="10"/>
      <c r="G169" s="10"/>
      <c r="H169" s="10"/>
      <c r="J169" s="11"/>
      <c r="K169" s="11"/>
    </row>
    <row r="170" spans="6:11" x14ac:dyDescent="0.2">
      <c r="F170" s="10"/>
      <c r="G170" s="10"/>
      <c r="H170" s="10"/>
      <c r="J170" s="11"/>
      <c r="K170" s="11"/>
    </row>
    <row r="171" spans="6:11" x14ac:dyDescent="0.2">
      <c r="F171" s="10"/>
      <c r="G171" s="10"/>
      <c r="H171" s="10"/>
      <c r="J171" s="11"/>
      <c r="K171" s="11"/>
    </row>
    <row r="172" spans="6:11" x14ac:dyDescent="0.2">
      <c r="F172" s="10"/>
      <c r="G172" s="10"/>
      <c r="H172" s="10"/>
      <c r="J172" s="11"/>
      <c r="K172" s="11"/>
    </row>
    <row r="173" spans="6:11" x14ac:dyDescent="0.2">
      <c r="F173" s="10"/>
      <c r="G173" s="10"/>
      <c r="H173" s="10"/>
      <c r="J173" s="11"/>
      <c r="K173" s="11"/>
    </row>
    <row r="174" spans="6:11" x14ac:dyDescent="0.2">
      <c r="F174" s="10"/>
      <c r="G174" s="10"/>
      <c r="H174" s="10"/>
      <c r="J174" s="11"/>
      <c r="K174" s="11"/>
    </row>
    <row r="175" spans="6:11" x14ac:dyDescent="0.2">
      <c r="F175" s="10"/>
      <c r="G175" s="10"/>
      <c r="H175" s="10"/>
      <c r="J175" s="11"/>
      <c r="K175" s="11"/>
    </row>
    <row r="176" spans="6:11" x14ac:dyDescent="0.2">
      <c r="F176" s="10"/>
      <c r="G176" s="10"/>
      <c r="H176" s="10"/>
      <c r="J176" s="11"/>
      <c r="K176" s="11"/>
    </row>
    <row r="177" spans="6:11" x14ac:dyDescent="0.2">
      <c r="F177" s="10"/>
      <c r="G177" s="10"/>
      <c r="H177" s="10"/>
      <c r="J177" s="11"/>
      <c r="K177" s="11"/>
    </row>
    <row r="178" spans="6:11" x14ac:dyDescent="0.2">
      <c r="F178" s="10"/>
      <c r="G178" s="10"/>
      <c r="H178" s="10"/>
      <c r="J178" s="11"/>
      <c r="K178" s="11"/>
    </row>
    <row r="179" spans="6:11" x14ac:dyDescent="0.2">
      <c r="F179" s="10"/>
      <c r="G179" s="10"/>
      <c r="H179" s="10"/>
      <c r="J179" s="11"/>
      <c r="K179" s="11"/>
    </row>
    <row r="180" spans="6:11" x14ac:dyDescent="0.2">
      <c r="F180" s="10"/>
      <c r="G180" s="10"/>
      <c r="H180" s="10"/>
      <c r="J180" s="11"/>
      <c r="K180" s="11"/>
    </row>
    <row r="181" spans="6:11" x14ac:dyDescent="0.2">
      <c r="F181" s="10"/>
      <c r="G181" s="10"/>
      <c r="H181" s="10"/>
      <c r="J181" s="11"/>
      <c r="K181" s="11"/>
    </row>
    <row r="182" spans="6:11" x14ac:dyDescent="0.2">
      <c r="F182" s="10"/>
      <c r="G182" s="10"/>
      <c r="H182" s="10"/>
      <c r="J182" s="11"/>
      <c r="K182" s="11"/>
    </row>
    <row r="183" spans="6:11" x14ac:dyDescent="0.2">
      <c r="F183" s="10"/>
      <c r="G183" s="10"/>
      <c r="H183" s="10"/>
      <c r="J183" s="11"/>
      <c r="K183" s="11"/>
    </row>
    <row r="184" spans="6:11" x14ac:dyDescent="0.2">
      <c r="F184" s="10"/>
      <c r="G184" s="10"/>
      <c r="H184" s="10"/>
      <c r="J184" s="11"/>
      <c r="K184" s="11"/>
    </row>
    <row r="185" spans="6:11" x14ac:dyDescent="0.2">
      <c r="F185" s="10"/>
      <c r="G185" s="10"/>
      <c r="H185" s="10"/>
      <c r="J185" s="11"/>
      <c r="K185" s="11"/>
    </row>
    <row r="186" spans="6:11" x14ac:dyDescent="0.2">
      <c r="F186" s="10"/>
      <c r="G186" s="10"/>
      <c r="H186" s="10"/>
      <c r="J186" s="11"/>
      <c r="K186" s="11"/>
    </row>
    <row r="187" spans="6:11" x14ac:dyDescent="0.2">
      <c r="F187" s="10"/>
      <c r="G187" s="10"/>
      <c r="H187" s="10"/>
      <c r="J187" s="11"/>
      <c r="K187" s="11"/>
    </row>
    <row r="188" spans="6:11" x14ac:dyDescent="0.2">
      <c r="F188" s="10"/>
      <c r="G188" s="10"/>
      <c r="H188" s="10"/>
      <c r="J188" s="11"/>
      <c r="K188" s="11"/>
    </row>
    <row r="189" spans="6:11" x14ac:dyDescent="0.2">
      <c r="F189" s="10"/>
      <c r="G189" s="10"/>
      <c r="H189" s="10"/>
      <c r="J189" s="11"/>
      <c r="K189" s="11"/>
    </row>
    <row r="190" spans="6:11" x14ac:dyDescent="0.2">
      <c r="F190" s="10"/>
      <c r="G190" s="10"/>
      <c r="H190" s="10"/>
      <c r="J190" s="11"/>
      <c r="K190" s="11"/>
    </row>
    <row r="191" spans="6:11" x14ac:dyDescent="0.2">
      <c r="F191" s="10"/>
      <c r="G191" s="10"/>
      <c r="H191" s="10"/>
      <c r="J191" s="11"/>
      <c r="K191" s="11"/>
    </row>
    <row r="192" spans="6:11" x14ac:dyDescent="0.2">
      <c r="F192" s="10"/>
      <c r="G192" s="10"/>
      <c r="H192" s="10"/>
      <c r="J192" s="11"/>
      <c r="K192" s="11"/>
    </row>
    <row r="193" spans="6:11" x14ac:dyDescent="0.2">
      <c r="F193" s="10"/>
      <c r="G193" s="10"/>
      <c r="H193" s="10"/>
      <c r="J193" s="11"/>
      <c r="K193" s="11"/>
    </row>
    <row r="194" spans="6:11" x14ac:dyDescent="0.2">
      <c r="F194" s="10"/>
      <c r="G194" s="10"/>
      <c r="H194" s="10"/>
      <c r="J194" s="11"/>
      <c r="K194" s="11"/>
    </row>
    <row r="195" spans="6:11" x14ac:dyDescent="0.2">
      <c r="F195" s="10"/>
      <c r="G195" s="10"/>
      <c r="H195" s="10"/>
      <c r="J195" s="11"/>
      <c r="K195" s="11"/>
    </row>
    <row r="196" spans="6:11" x14ac:dyDescent="0.2">
      <c r="F196" s="10"/>
      <c r="G196" s="10"/>
      <c r="H196" s="10"/>
      <c r="J196" s="11"/>
      <c r="K196" s="11"/>
    </row>
    <row r="197" spans="6:11" x14ac:dyDescent="0.2">
      <c r="F197" s="10"/>
      <c r="G197" s="10"/>
      <c r="H197" s="10"/>
      <c r="J197" s="11"/>
      <c r="K197" s="11"/>
    </row>
    <row r="198" spans="6:11" x14ac:dyDescent="0.2">
      <c r="F198" s="10"/>
      <c r="G198" s="10"/>
      <c r="H198" s="10"/>
      <c r="J198" s="11"/>
      <c r="K198" s="11"/>
    </row>
    <row r="199" spans="6:11" x14ac:dyDescent="0.2">
      <c r="F199" s="10"/>
      <c r="G199" s="10"/>
      <c r="H199" s="10"/>
      <c r="J199" s="11"/>
      <c r="K199" s="11"/>
    </row>
    <row r="200" spans="6:11" x14ac:dyDescent="0.2">
      <c r="F200" s="10"/>
      <c r="G200" s="10"/>
      <c r="H200" s="10"/>
      <c r="J200" s="11"/>
      <c r="K200" s="11"/>
    </row>
    <row r="201" spans="6:11" x14ac:dyDescent="0.2">
      <c r="F201" s="10"/>
      <c r="G201" s="10"/>
      <c r="H201" s="10"/>
      <c r="J201" s="11"/>
      <c r="K201" s="11"/>
    </row>
    <row r="202" spans="6:11" x14ac:dyDescent="0.2">
      <c r="F202" s="10"/>
      <c r="G202" s="10"/>
      <c r="H202" s="10"/>
      <c r="J202" s="11"/>
      <c r="K202" s="11"/>
    </row>
    <row r="203" spans="6:11" x14ac:dyDescent="0.2">
      <c r="F203" s="10"/>
      <c r="G203" s="10"/>
      <c r="H203" s="10"/>
      <c r="J203" s="11"/>
      <c r="K203" s="11"/>
    </row>
    <row r="204" spans="6:11" x14ac:dyDescent="0.2">
      <c r="F204" s="10"/>
      <c r="G204" s="10"/>
      <c r="H204" s="10"/>
      <c r="J204" s="11"/>
      <c r="K204" s="11"/>
    </row>
    <row r="205" spans="6:11" x14ac:dyDescent="0.2">
      <c r="F205" s="10"/>
      <c r="G205" s="10"/>
      <c r="H205" s="10"/>
      <c r="J205" s="11"/>
      <c r="K205" s="11"/>
    </row>
    <row r="206" spans="6:11" x14ac:dyDescent="0.2">
      <c r="F206" s="10"/>
      <c r="G206" s="10"/>
      <c r="H206" s="10"/>
      <c r="J206" s="11"/>
      <c r="K206" s="11"/>
    </row>
    <row r="207" spans="6:11" x14ac:dyDescent="0.2">
      <c r="F207" s="10"/>
      <c r="G207" s="10"/>
      <c r="H207" s="10"/>
      <c r="J207" s="11"/>
      <c r="K207" s="11"/>
    </row>
    <row r="208" spans="6:11" x14ac:dyDescent="0.2">
      <c r="F208" s="10"/>
      <c r="G208" s="10"/>
      <c r="H208" s="10"/>
      <c r="J208" s="11"/>
      <c r="K208" s="11"/>
    </row>
    <row r="209" spans="6:11" x14ac:dyDescent="0.2">
      <c r="F209" s="10"/>
      <c r="G209" s="10"/>
      <c r="H209" s="10"/>
      <c r="J209" s="11"/>
      <c r="K209" s="11"/>
    </row>
    <row r="210" spans="6:11" x14ac:dyDescent="0.2">
      <c r="F210" s="10"/>
      <c r="G210" s="10"/>
      <c r="H210" s="10"/>
      <c r="J210" s="11"/>
      <c r="K210" s="11"/>
    </row>
    <row r="211" spans="6:11" x14ac:dyDescent="0.2">
      <c r="F211" s="10"/>
      <c r="G211" s="10"/>
      <c r="H211" s="10"/>
      <c r="J211" s="11"/>
      <c r="K211" s="11"/>
    </row>
    <row r="212" spans="6:11" x14ac:dyDescent="0.2">
      <c r="F212" s="10"/>
      <c r="G212" s="10"/>
      <c r="H212" s="10"/>
      <c r="J212" s="11"/>
      <c r="K212" s="11"/>
    </row>
    <row r="213" spans="6:11" x14ac:dyDescent="0.2">
      <c r="F213" s="10"/>
      <c r="G213" s="10"/>
      <c r="H213" s="10"/>
      <c r="J213" s="11"/>
      <c r="K213" s="11"/>
    </row>
    <row r="214" spans="6:11" x14ac:dyDescent="0.2">
      <c r="F214" s="10"/>
      <c r="G214" s="10"/>
      <c r="H214" s="10"/>
      <c r="J214" s="11"/>
      <c r="K214" s="11"/>
    </row>
    <row r="215" spans="6:11" x14ac:dyDescent="0.2">
      <c r="F215" s="10"/>
      <c r="G215" s="10"/>
      <c r="H215" s="10"/>
      <c r="J215" s="11"/>
      <c r="K215" s="11"/>
    </row>
    <row r="216" spans="6:11" x14ac:dyDescent="0.2">
      <c r="F216" s="10"/>
      <c r="G216" s="10"/>
      <c r="H216" s="10"/>
      <c r="J216" s="11"/>
      <c r="K216" s="11"/>
    </row>
    <row r="217" spans="6:11" x14ac:dyDescent="0.2">
      <c r="F217" s="10"/>
      <c r="G217" s="10"/>
      <c r="H217" s="10"/>
      <c r="J217" s="11"/>
      <c r="K217" s="11"/>
    </row>
    <row r="218" spans="6:11" x14ac:dyDescent="0.2">
      <c r="F218" s="10"/>
      <c r="G218" s="10"/>
      <c r="H218" s="10"/>
      <c r="J218" s="11"/>
      <c r="K218" s="11"/>
    </row>
    <row r="219" spans="6:11" x14ac:dyDescent="0.2">
      <c r="F219" s="10"/>
      <c r="G219" s="10"/>
      <c r="H219" s="10"/>
      <c r="J219" s="11"/>
      <c r="K219" s="11"/>
    </row>
    <row r="220" spans="6:11" x14ac:dyDescent="0.2">
      <c r="F220" s="10"/>
      <c r="G220" s="10"/>
      <c r="H220" s="10"/>
      <c r="J220" s="11"/>
      <c r="K220" s="11"/>
    </row>
    <row r="221" spans="6:11" x14ac:dyDescent="0.2">
      <c r="F221" s="10"/>
      <c r="G221" s="10"/>
      <c r="H221" s="10"/>
      <c r="J221" s="11"/>
      <c r="K221" s="11"/>
    </row>
    <row r="222" spans="6:11" x14ac:dyDescent="0.2">
      <c r="F222" s="10"/>
      <c r="G222" s="10"/>
      <c r="H222" s="10"/>
      <c r="J222" s="11"/>
      <c r="K222" s="11"/>
    </row>
    <row r="223" spans="6:11" x14ac:dyDescent="0.2">
      <c r="F223" s="10"/>
      <c r="G223" s="10"/>
      <c r="H223" s="10"/>
      <c r="J223" s="11"/>
      <c r="K223" s="11"/>
    </row>
    <row r="224" spans="6:11" x14ac:dyDescent="0.2">
      <c r="F224" s="10"/>
      <c r="G224" s="10"/>
      <c r="H224" s="10"/>
      <c r="J224" s="11"/>
      <c r="K224" s="11"/>
    </row>
    <row r="225" spans="6:11" x14ac:dyDescent="0.2">
      <c r="F225" s="10"/>
      <c r="G225" s="10"/>
      <c r="H225" s="10"/>
      <c r="J225" s="11"/>
      <c r="K225" s="11"/>
    </row>
    <row r="226" spans="6:11" x14ac:dyDescent="0.2">
      <c r="F226" s="10"/>
      <c r="G226" s="10"/>
      <c r="H226" s="10"/>
      <c r="J226" s="11"/>
      <c r="K226" s="11"/>
    </row>
    <row r="227" spans="6:11" x14ac:dyDescent="0.2">
      <c r="F227" s="10"/>
      <c r="G227" s="10"/>
      <c r="H227" s="10"/>
      <c r="J227" s="11"/>
      <c r="K227" s="11"/>
    </row>
    <row r="228" spans="6:11" x14ac:dyDescent="0.2">
      <c r="F228" s="10"/>
      <c r="G228" s="10"/>
      <c r="H228" s="10"/>
      <c r="J228" s="11"/>
      <c r="K228" s="11"/>
    </row>
    <row r="229" spans="6:11" x14ac:dyDescent="0.2">
      <c r="F229" s="10"/>
      <c r="G229" s="10"/>
      <c r="H229" s="10"/>
      <c r="J229" s="11"/>
      <c r="K229" s="11"/>
    </row>
    <row r="230" spans="6:11" x14ac:dyDescent="0.2">
      <c r="F230" s="10"/>
      <c r="G230" s="10"/>
      <c r="H230" s="10"/>
      <c r="J230" s="11"/>
      <c r="K230" s="11"/>
    </row>
    <row r="231" spans="6:11" x14ac:dyDescent="0.2">
      <c r="F231" s="10"/>
      <c r="G231" s="10"/>
      <c r="H231" s="10"/>
      <c r="J231" s="11"/>
      <c r="K231" s="11"/>
    </row>
    <row r="232" spans="6:11" x14ac:dyDescent="0.2">
      <c r="F232" s="10"/>
      <c r="G232" s="10"/>
      <c r="H232" s="10"/>
      <c r="J232" s="11"/>
      <c r="K232" s="11"/>
    </row>
    <row r="233" spans="6:11" x14ac:dyDescent="0.2">
      <c r="F233" s="10"/>
      <c r="G233" s="10"/>
      <c r="H233" s="10"/>
      <c r="J233" s="11"/>
      <c r="K233" s="11"/>
    </row>
    <row r="234" spans="6:11" x14ac:dyDescent="0.2">
      <c r="F234" s="10"/>
      <c r="G234" s="10"/>
      <c r="H234" s="10"/>
      <c r="J234" s="11"/>
      <c r="K234" s="11"/>
    </row>
    <row r="235" spans="6:11" x14ac:dyDescent="0.2">
      <c r="F235" s="10"/>
      <c r="G235" s="10"/>
      <c r="H235" s="10"/>
      <c r="J235" s="11"/>
      <c r="K235" s="11"/>
    </row>
    <row r="236" spans="6:11" x14ac:dyDescent="0.2">
      <c r="F236" s="10"/>
      <c r="G236" s="10"/>
      <c r="H236" s="10"/>
      <c r="J236" s="11"/>
      <c r="K236" s="11"/>
    </row>
    <row r="237" spans="6:11" x14ac:dyDescent="0.2">
      <c r="F237" s="10"/>
      <c r="G237" s="10"/>
      <c r="H237" s="10"/>
      <c r="J237" s="11"/>
      <c r="K237" s="11"/>
    </row>
    <row r="238" spans="6:11" x14ac:dyDescent="0.2">
      <c r="F238" s="10"/>
      <c r="G238" s="10"/>
      <c r="H238" s="10"/>
      <c r="J238" s="11"/>
      <c r="K238" s="11"/>
    </row>
    <row r="239" spans="6:11" x14ac:dyDescent="0.2">
      <c r="F239" s="10"/>
      <c r="G239" s="10"/>
      <c r="H239" s="10"/>
      <c r="J239" s="11"/>
      <c r="K239" s="11"/>
    </row>
    <row r="240" spans="6:11" x14ac:dyDescent="0.2">
      <c r="F240" s="10"/>
      <c r="G240" s="10"/>
      <c r="H240" s="10"/>
      <c r="J240" s="11"/>
      <c r="K240" s="11"/>
    </row>
    <row r="241" spans="6:11" x14ac:dyDescent="0.2">
      <c r="F241" s="10"/>
      <c r="G241" s="10"/>
      <c r="H241" s="10"/>
      <c r="J241" s="11"/>
      <c r="K241" s="11"/>
    </row>
    <row r="242" spans="6:11" x14ac:dyDescent="0.2">
      <c r="F242" s="10"/>
      <c r="G242" s="10"/>
      <c r="H242" s="10"/>
      <c r="J242" s="11"/>
      <c r="K242" s="11"/>
    </row>
    <row r="243" spans="6:11" x14ac:dyDescent="0.2">
      <c r="F243" s="10"/>
      <c r="G243" s="10"/>
      <c r="H243" s="10"/>
      <c r="J243" s="11"/>
      <c r="K243" s="11"/>
    </row>
    <row r="244" spans="6:11" x14ac:dyDescent="0.2">
      <c r="F244" s="10"/>
      <c r="G244" s="10"/>
      <c r="H244" s="10"/>
      <c r="J244" s="11"/>
      <c r="K244" s="11"/>
    </row>
    <row r="245" spans="6:11" x14ac:dyDescent="0.2">
      <c r="F245" s="10"/>
      <c r="G245" s="10"/>
      <c r="H245" s="10"/>
      <c r="J245" s="11"/>
      <c r="K245" s="11"/>
    </row>
    <row r="246" spans="6:11" x14ac:dyDescent="0.2">
      <c r="F246" s="10"/>
      <c r="G246" s="10"/>
      <c r="H246" s="10"/>
      <c r="J246" s="11"/>
      <c r="K246" s="11"/>
    </row>
    <row r="247" spans="6:11" x14ac:dyDescent="0.2">
      <c r="F247" s="10"/>
      <c r="G247" s="10"/>
      <c r="H247" s="10"/>
      <c r="J247" s="11"/>
      <c r="K247" s="11"/>
    </row>
    <row r="248" spans="6:11" x14ac:dyDescent="0.2">
      <c r="F248" s="10"/>
      <c r="G248" s="10"/>
      <c r="H248" s="10"/>
      <c r="J248" s="11"/>
      <c r="K248" s="11"/>
    </row>
    <row r="249" spans="6:11" x14ac:dyDescent="0.2">
      <c r="F249" s="10"/>
      <c r="G249" s="10"/>
      <c r="H249" s="10"/>
      <c r="J249" s="11"/>
      <c r="K249" s="11"/>
    </row>
    <row r="250" spans="6:11" x14ac:dyDescent="0.2">
      <c r="F250" s="10"/>
      <c r="G250" s="10"/>
      <c r="H250" s="10"/>
      <c r="J250" s="11"/>
      <c r="K250" s="11"/>
    </row>
    <row r="251" spans="6:11" x14ac:dyDescent="0.2">
      <c r="F251" s="10"/>
      <c r="G251" s="10"/>
      <c r="H251" s="10"/>
      <c r="J251" s="11"/>
      <c r="K251" s="11"/>
    </row>
    <row r="252" spans="6:11" x14ac:dyDescent="0.2">
      <c r="F252" s="10"/>
      <c r="G252" s="10"/>
      <c r="H252" s="10"/>
      <c r="J252" s="11"/>
      <c r="K252" s="11"/>
    </row>
    <row r="253" spans="6:11" x14ac:dyDescent="0.2">
      <c r="F253" s="10"/>
      <c r="G253" s="10"/>
      <c r="H253" s="10"/>
      <c r="J253" s="11"/>
      <c r="K253" s="11"/>
    </row>
    <row r="254" spans="6:11" x14ac:dyDescent="0.2">
      <c r="F254" s="10"/>
      <c r="G254" s="10"/>
      <c r="H254" s="10"/>
      <c r="J254" s="11"/>
      <c r="K254" s="11"/>
    </row>
    <row r="255" spans="6:11" x14ac:dyDescent="0.2">
      <c r="F255" s="10"/>
      <c r="G255" s="10"/>
      <c r="H255" s="10"/>
      <c r="J255" s="11"/>
      <c r="K255" s="11"/>
    </row>
    <row r="256" spans="6:11" x14ac:dyDescent="0.2">
      <c r="F256" s="10"/>
      <c r="G256" s="10"/>
      <c r="H256" s="10"/>
      <c r="J256" s="11"/>
      <c r="K256" s="11"/>
    </row>
    <row r="257" spans="6:11" x14ac:dyDescent="0.2">
      <c r="F257" s="10"/>
      <c r="G257" s="10"/>
      <c r="H257" s="10"/>
      <c r="J257" s="11"/>
      <c r="K257" s="11"/>
    </row>
    <row r="258" spans="6:11" x14ac:dyDescent="0.2">
      <c r="F258" s="10"/>
      <c r="G258" s="10"/>
      <c r="H258" s="10"/>
      <c r="J258" s="11"/>
      <c r="K258" s="11"/>
    </row>
    <row r="259" spans="6:11" x14ac:dyDescent="0.2">
      <c r="F259" s="10"/>
      <c r="G259" s="10"/>
      <c r="H259" s="10"/>
      <c r="J259" s="11"/>
      <c r="K259" s="11"/>
    </row>
    <row r="260" spans="6:11" x14ac:dyDescent="0.2">
      <c r="F260" s="10"/>
      <c r="G260" s="10"/>
      <c r="H260" s="10"/>
      <c r="J260" s="11"/>
      <c r="K260" s="11"/>
    </row>
    <row r="261" spans="6:11" x14ac:dyDescent="0.2">
      <c r="F261" s="10"/>
      <c r="G261" s="10"/>
      <c r="H261" s="10"/>
      <c r="J261" s="11"/>
      <c r="K261" s="11"/>
    </row>
    <row r="262" spans="6:11" x14ac:dyDescent="0.2">
      <c r="F262" s="10"/>
      <c r="G262" s="10"/>
      <c r="H262" s="10"/>
      <c r="J262" s="11"/>
      <c r="K262" s="11"/>
    </row>
    <row r="263" spans="6:11" x14ac:dyDescent="0.2">
      <c r="F263" s="10"/>
      <c r="G263" s="10"/>
      <c r="H263" s="10"/>
      <c r="J263" s="11"/>
      <c r="K263" s="11"/>
    </row>
    <row r="264" spans="6:11" x14ac:dyDescent="0.2">
      <c r="F264" s="10"/>
      <c r="G264" s="10"/>
      <c r="H264" s="10"/>
      <c r="J264" s="11"/>
      <c r="K264" s="11"/>
    </row>
    <row r="265" spans="6:11" x14ac:dyDescent="0.2">
      <c r="F265" s="10"/>
      <c r="G265" s="10"/>
      <c r="H265" s="10"/>
      <c r="J265" s="11"/>
      <c r="K265" s="11"/>
    </row>
    <row r="266" spans="6:11" x14ac:dyDescent="0.2">
      <c r="F266" s="10"/>
      <c r="G266" s="10"/>
      <c r="H266" s="10"/>
      <c r="J266" s="11"/>
      <c r="K266" s="11"/>
    </row>
    <row r="267" spans="6:11" x14ac:dyDescent="0.2">
      <c r="F267" s="10"/>
      <c r="G267" s="10"/>
      <c r="H267" s="10"/>
      <c r="J267" s="11"/>
      <c r="K267" s="11"/>
    </row>
    <row r="268" spans="6:11" x14ac:dyDescent="0.2">
      <c r="F268" s="10"/>
      <c r="G268" s="10"/>
      <c r="H268" s="10"/>
      <c r="J268" s="11"/>
      <c r="K268" s="11"/>
    </row>
    <row r="269" spans="6:11" x14ac:dyDescent="0.2">
      <c r="F269" s="10"/>
      <c r="G269" s="10"/>
      <c r="H269" s="10"/>
      <c r="J269" s="11"/>
      <c r="K269" s="11"/>
    </row>
    <row r="270" spans="6:11" x14ac:dyDescent="0.2">
      <c r="F270" s="10"/>
      <c r="G270" s="10"/>
      <c r="H270" s="10"/>
      <c r="J270" s="11"/>
      <c r="K270" s="11"/>
    </row>
    <row r="271" spans="6:11" x14ac:dyDescent="0.2">
      <c r="F271" s="10"/>
      <c r="G271" s="10"/>
      <c r="H271" s="10"/>
      <c r="J271" s="11"/>
      <c r="K271" s="11"/>
    </row>
    <row r="272" spans="6:11" x14ac:dyDescent="0.2">
      <c r="F272" s="10"/>
      <c r="G272" s="10"/>
      <c r="H272" s="10"/>
      <c r="J272" s="11"/>
      <c r="K272" s="11"/>
    </row>
    <row r="273" spans="6:11" x14ac:dyDescent="0.2">
      <c r="F273" s="10"/>
      <c r="G273" s="10"/>
      <c r="H273" s="10"/>
      <c r="J273" s="11"/>
      <c r="K273" s="11"/>
    </row>
    <row r="274" spans="6:11" x14ac:dyDescent="0.2">
      <c r="F274" s="10"/>
      <c r="G274" s="10"/>
      <c r="H274" s="10"/>
      <c r="J274" s="11"/>
      <c r="K274" s="11"/>
    </row>
    <row r="275" spans="6:11" x14ac:dyDescent="0.2">
      <c r="F275" s="10"/>
      <c r="G275" s="10"/>
      <c r="H275" s="10"/>
      <c r="J275" s="11"/>
      <c r="K275" s="11"/>
    </row>
    <row r="276" spans="6:11" x14ac:dyDescent="0.2">
      <c r="F276" s="10"/>
      <c r="G276" s="10"/>
      <c r="H276" s="10"/>
      <c r="J276" s="11"/>
      <c r="K276" s="11"/>
    </row>
    <row r="277" spans="6:11" x14ac:dyDescent="0.2">
      <c r="F277" s="10"/>
      <c r="G277" s="10"/>
      <c r="H277" s="10"/>
      <c r="J277" s="11"/>
      <c r="K277" s="11"/>
    </row>
    <row r="278" spans="6:11" x14ac:dyDescent="0.2">
      <c r="F278" s="10"/>
      <c r="G278" s="10"/>
      <c r="H278" s="10"/>
      <c r="J278" s="11"/>
      <c r="K278" s="11"/>
    </row>
    <row r="279" spans="6:11" x14ac:dyDescent="0.2">
      <c r="F279" s="10"/>
      <c r="G279" s="10"/>
      <c r="H279" s="10"/>
      <c r="J279" s="11"/>
      <c r="K279" s="11"/>
    </row>
    <row r="280" spans="6:11" x14ac:dyDescent="0.2">
      <c r="F280" s="10"/>
      <c r="G280" s="10"/>
      <c r="H280" s="10"/>
      <c r="J280" s="11"/>
      <c r="K280" s="11"/>
    </row>
    <row r="281" spans="6:11" x14ac:dyDescent="0.2">
      <c r="F281" s="10"/>
      <c r="G281" s="10"/>
      <c r="H281" s="10"/>
      <c r="J281" s="11"/>
      <c r="K281" s="11"/>
    </row>
    <row r="282" spans="6:11" x14ac:dyDescent="0.2">
      <c r="F282" s="10"/>
      <c r="G282" s="10"/>
      <c r="H282" s="10"/>
      <c r="J282" s="11"/>
      <c r="K282" s="11"/>
    </row>
    <row r="283" spans="6:11" x14ac:dyDescent="0.2">
      <c r="F283" s="10"/>
      <c r="G283" s="10"/>
      <c r="H283" s="10"/>
      <c r="J283" s="11"/>
      <c r="K283" s="11"/>
    </row>
    <row r="284" spans="6:11" x14ac:dyDescent="0.2">
      <c r="F284" s="10"/>
      <c r="G284" s="10"/>
      <c r="H284" s="10"/>
      <c r="J284" s="11"/>
      <c r="K284" s="11"/>
    </row>
    <row r="285" spans="6:11" x14ac:dyDescent="0.2">
      <c r="F285" s="10"/>
      <c r="G285" s="10"/>
      <c r="H285" s="10"/>
      <c r="J285" s="11"/>
      <c r="K285" s="11"/>
    </row>
    <row r="286" spans="6:11" x14ac:dyDescent="0.2">
      <c r="F286" s="10"/>
      <c r="G286" s="10"/>
      <c r="H286" s="10"/>
      <c r="J286" s="11"/>
      <c r="K286" s="11"/>
    </row>
    <row r="287" spans="6:11" x14ac:dyDescent="0.2">
      <c r="F287" s="10"/>
      <c r="G287" s="10"/>
      <c r="H287" s="10"/>
      <c r="J287" s="11"/>
      <c r="K287" s="11"/>
    </row>
    <row r="288" spans="6:11" x14ac:dyDescent="0.2">
      <c r="F288" s="10"/>
      <c r="G288" s="10"/>
      <c r="H288" s="10"/>
      <c r="J288" s="11"/>
      <c r="K288" s="11"/>
    </row>
    <row r="289" spans="6:11" x14ac:dyDescent="0.2">
      <c r="F289" s="10"/>
      <c r="G289" s="10"/>
      <c r="H289" s="10"/>
      <c r="J289" s="11"/>
      <c r="K289" s="11"/>
    </row>
    <row r="290" spans="6:11" x14ac:dyDescent="0.2">
      <c r="F290" s="10"/>
      <c r="G290" s="10"/>
      <c r="H290" s="10"/>
      <c r="J290" s="11"/>
      <c r="K290" s="11"/>
    </row>
    <row r="291" spans="6:11" x14ac:dyDescent="0.2">
      <c r="F291" s="10"/>
      <c r="G291" s="10"/>
      <c r="H291" s="10"/>
      <c r="J291" s="11"/>
      <c r="K291" s="11"/>
    </row>
    <row r="292" spans="6:11" x14ac:dyDescent="0.2">
      <c r="F292" s="10"/>
      <c r="G292" s="10"/>
      <c r="H292" s="10"/>
      <c r="J292" s="11"/>
      <c r="K292" s="11"/>
    </row>
    <row r="293" spans="6:11" x14ac:dyDescent="0.2">
      <c r="F293" s="10"/>
      <c r="G293" s="10"/>
      <c r="H293" s="10"/>
      <c r="J293" s="11"/>
      <c r="K293" s="11"/>
    </row>
    <row r="294" spans="6:11" x14ac:dyDescent="0.2">
      <c r="F294" s="10"/>
      <c r="G294" s="10"/>
      <c r="H294" s="10"/>
      <c r="J294" s="11"/>
      <c r="K294" s="11"/>
    </row>
    <row r="295" spans="6:11" x14ac:dyDescent="0.2">
      <c r="F295" s="10"/>
      <c r="G295" s="10"/>
      <c r="H295" s="10"/>
      <c r="J295" s="11"/>
      <c r="K295" s="11"/>
    </row>
    <row r="296" spans="6:11" x14ac:dyDescent="0.2">
      <c r="F296" s="10"/>
      <c r="G296" s="10"/>
      <c r="H296" s="10"/>
      <c r="J296" s="11"/>
      <c r="K296" s="11"/>
    </row>
    <row r="297" spans="6:11" x14ac:dyDescent="0.2">
      <c r="F297" s="10"/>
      <c r="G297" s="10"/>
      <c r="H297" s="10"/>
      <c r="J297" s="11"/>
      <c r="K297" s="11"/>
    </row>
    <row r="298" spans="6:11" x14ac:dyDescent="0.2">
      <c r="F298" s="10"/>
      <c r="G298" s="10"/>
      <c r="H298" s="10"/>
      <c r="J298" s="11"/>
      <c r="K298" s="11"/>
    </row>
    <row r="299" spans="6:11" x14ac:dyDescent="0.2">
      <c r="F299" s="10"/>
      <c r="G299" s="10"/>
      <c r="H299" s="10"/>
      <c r="J299" s="11"/>
      <c r="K299" s="11"/>
    </row>
    <row r="300" spans="6:11" x14ac:dyDescent="0.2">
      <c r="F300" s="10"/>
      <c r="G300" s="10"/>
      <c r="H300" s="10"/>
      <c r="J300" s="11"/>
      <c r="K300" s="11"/>
    </row>
    <row r="301" spans="6:11" x14ac:dyDescent="0.2">
      <c r="F301" s="10"/>
      <c r="G301" s="10"/>
      <c r="H301" s="10"/>
      <c r="J301" s="11"/>
      <c r="K301" s="11"/>
    </row>
    <row r="302" spans="6:11" x14ac:dyDescent="0.2">
      <c r="F302" s="10"/>
      <c r="G302" s="10"/>
      <c r="H302" s="10"/>
      <c r="J302" s="11"/>
      <c r="K302" s="11"/>
    </row>
    <row r="303" spans="6:11" x14ac:dyDescent="0.2">
      <c r="F303" s="10"/>
      <c r="G303" s="10"/>
      <c r="H303" s="10"/>
      <c r="J303" s="11"/>
      <c r="K303" s="11"/>
    </row>
    <row r="304" spans="6:11" x14ac:dyDescent="0.2">
      <c r="F304" s="10"/>
      <c r="G304" s="10"/>
      <c r="H304" s="10"/>
      <c r="J304" s="11"/>
      <c r="K304" s="11"/>
    </row>
    <row r="305" spans="6:11" x14ac:dyDescent="0.2">
      <c r="F305" s="10"/>
      <c r="G305" s="10"/>
      <c r="H305" s="10"/>
      <c r="J305" s="11"/>
      <c r="K305" s="11"/>
    </row>
    <row r="306" spans="6:11" x14ac:dyDescent="0.2">
      <c r="F306" s="10"/>
      <c r="G306" s="10"/>
      <c r="H306" s="10"/>
      <c r="J306" s="11"/>
      <c r="K306" s="11"/>
    </row>
    <row r="307" spans="6:11" x14ac:dyDescent="0.2">
      <c r="F307" s="10"/>
      <c r="G307" s="10"/>
      <c r="H307" s="10"/>
      <c r="J307" s="11"/>
      <c r="K307" s="11"/>
    </row>
    <row r="308" spans="6:11" x14ac:dyDescent="0.2">
      <c r="F308" s="10"/>
      <c r="G308" s="10"/>
      <c r="H308" s="10"/>
      <c r="J308" s="11"/>
      <c r="K308" s="11"/>
    </row>
    <row r="309" spans="6:11" x14ac:dyDescent="0.2">
      <c r="F309" s="10"/>
      <c r="G309" s="10"/>
      <c r="H309" s="10"/>
      <c r="J309" s="11"/>
      <c r="K309" s="11"/>
    </row>
    <row r="310" spans="6:11" x14ac:dyDescent="0.2">
      <c r="F310" s="10"/>
      <c r="G310" s="10"/>
      <c r="H310" s="10"/>
      <c r="J310" s="11"/>
      <c r="K310" s="11"/>
    </row>
    <row r="311" spans="6:11" x14ac:dyDescent="0.2">
      <c r="F311" s="10"/>
      <c r="G311" s="10"/>
      <c r="H311" s="10"/>
      <c r="J311" s="11"/>
      <c r="K311" s="11"/>
    </row>
    <row r="312" spans="6:11" x14ac:dyDescent="0.2">
      <c r="F312" s="10"/>
      <c r="G312" s="10"/>
      <c r="H312" s="10"/>
      <c r="J312" s="11"/>
      <c r="K312" s="11"/>
    </row>
    <row r="313" spans="6:11" x14ac:dyDescent="0.2">
      <c r="F313" s="10"/>
      <c r="G313" s="10"/>
      <c r="H313" s="10"/>
      <c r="J313" s="11"/>
      <c r="K313" s="11"/>
    </row>
    <row r="314" spans="6:11" x14ac:dyDescent="0.2">
      <c r="F314" s="10"/>
      <c r="G314" s="10"/>
      <c r="H314" s="10"/>
      <c r="J314" s="11"/>
      <c r="K314" s="11"/>
    </row>
    <row r="315" spans="6:11" x14ac:dyDescent="0.2">
      <c r="F315" s="10"/>
      <c r="G315" s="10"/>
      <c r="H315" s="10"/>
      <c r="J315" s="11"/>
      <c r="K315" s="11"/>
    </row>
    <row r="316" spans="6:11" x14ac:dyDescent="0.2">
      <c r="F316" s="10"/>
      <c r="G316" s="10"/>
      <c r="H316" s="10"/>
      <c r="J316" s="11"/>
      <c r="K316" s="11"/>
    </row>
    <row r="317" spans="6:11" x14ac:dyDescent="0.2">
      <c r="F317" s="10"/>
      <c r="G317" s="10"/>
      <c r="H317" s="10"/>
      <c r="J317" s="11"/>
      <c r="K317" s="11"/>
    </row>
    <row r="318" spans="6:11" x14ac:dyDescent="0.2">
      <c r="F318" s="10"/>
      <c r="G318" s="10"/>
      <c r="H318" s="10"/>
      <c r="J318" s="11"/>
      <c r="K318" s="11"/>
    </row>
    <row r="319" spans="6:11" x14ac:dyDescent="0.2">
      <c r="F319" s="10"/>
      <c r="G319" s="10"/>
      <c r="H319" s="10"/>
      <c r="J319" s="11"/>
      <c r="K319" s="11"/>
    </row>
    <row r="320" spans="6:11" x14ac:dyDescent="0.2">
      <c r="F320" s="10"/>
      <c r="G320" s="10"/>
      <c r="H320" s="10"/>
      <c r="J320" s="11"/>
      <c r="K320" s="11"/>
    </row>
    <row r="321" spans="6:11" x14ac:dyDescent="0.2">
      <c r="F321" s="10"/>
      <c r="G321" s="10"/>
      <c r="H321" s="10"/>
      <c r="J321" s="11"/>
      <c r="K321" s="11"/>
    </row>
    <row r="322" spans="6:11" x14ac:dyDescent="0.2">
      <c r="F322" s="10"/>
      <c r="G322" s="10"/>
      <c r="H322" s="10"/>
      <c r="J322" s="11"/>
      <c r="K322" s="11"/>
    </row>
    <row r="323" spans="6:11" x14ac:dyDescent="0.2">
      <c r="F323" s="10"/>
      <c r="G323" s="10"/>
      <c r="H323" s="10"/>
      <c r="J323" s="11"/>
      <c r="K323" s="11"/>
    </row>
    <row r="324" spans="6:11" x14ac:dyDescent="0.2">
      <c r="F324" s="10"/>
      <c r="G324" s="10"/>
      <c r="H324" s="10"/>
      <c r="J324" s="11"/>
      <c r="K324" s="11"/>
    </row>
    <row r="325" spans="6:11" x14ac:dyDescent="0.2">
      <c r="F325" s="10"/>
      <c r="G325" s="10"/>
      <c r="H325" s="10"/>
      <c r="J325" s="11"/>
      <c r="K325" s="11"/>
    </row>
    <row r="326" spans="6:11" x14ac:dyDescent="0.2">
      <c r="F326" s="10"/>
      <c r="G326" s="10"/>
      <c r="H326" s="10"/>
      <c r="J326" s="11"/>
      <c r="K326" s="11"/>
    </row>
    <row r="327" spans="6:11" x14ac:dyDescent="0.2">
      <c r="F327" s="10"/>
      <c r="G327" s="10"/>
      <c r="H327" s="10"/>
      <c r="J327" s="11"/>
      <c r="K327" s="11"/>
    </row>
    <row r="328" spans="6:11" x14ac:dyDescent="0.2">
      <c r="F328" s="10"/>
      <c r="G328" s="10"/>
      <c r="H328" s="10"/>
      <c r="J328" s="11"/>
      <c r="K328" s="11"/>
    </row>
    <row r="329" spans="6:11" x14ac:dyDescent="0.2">
      <c r="F329" s="10"/>
      <c r="G329" s="10"/>
      <c r="H329" s="10"/>
      <c r="J329" s="11"/>
      <c r="K329" s="11"/>
    </row>
    <row r="330" spans="6:11" x14ac:dyDescent="0.2">
      <c r="F330" s="10"/>
      <c r="G330" s="10"/>
      <c r="H330" s="10"/>
      <c r="J330" s="11"/>
      <c r="K330" s="11"/>
    </row>
    <row r="331" spans="6:11" x14ac:dyDescent="0.2">
      <c r="F331" s="10"/>
      <c r="G331" s="10"/>
      <c r="H331" s="10"/>
      <c r="J331" s="11"/>
      <c r="K331" s="11"/>
    </row>
    <row r="332" spans="6:11" x14ac:dyDescent="0.2">
      <c r="F332" s="10"/>
      <c r="G332" s="10"/>
      <c r="H332" s="10"/>
      <c r="J332" s="11"/>
      <c r="K332" s="11"/>
    </row>
    <row r="333" spans="6:11" x14ac:dyDescent="0.2">
      <c r="F333" s="10"/>
      <c r="G333" s="10"/>
      <c r="H333" s="10"/>
      <c r="J333" s="11"/>
      <c r="K333" s="11"/>
    </row>
    <row r="334" spans="6:11" x14ac:dyDescent="0.2">
      <c r="F334" s="10"/>
      <c r="G334" s="10"/>
      <c r="H334" s="10"/>
      <c r="J334" s="11"/>
      <c r="K334" s="11"/>
    </row>
    <row r="335" spans="6:11" x14ac:dyDescent="0.2">
      <c r="F335" s="10"/>
      <c r="G335" s="10"/>
      <c r="H335" s="10"/>
      <c r="J335" s="11"/>
      <c r="K335" s="11"/>
    </row>
    <row r="336" spans="6:11" x14ac:dyDescent="0.2">
      <c r="F336" s="10"/>
      <c r="G336" s="10"/>
      <c r="H336" s="10"/>
      <c r="J336" s="11"/>
      <c r="K336" s="11"/>
    </row>
    <row r="337" spans="6:11" x14ac:dyDescent="0.2">
      <c r="F337" s="10"/>
      <c r="G337" s="10"/>
      <c r="H337" s="10"/>
      <c r="J337" s="11"/>
      <c r="K337" s="11"/>
    </row>
    <row r="338" spans="6:11" x14ac:dyDescent="0.2">
      <c r="F338" s="10"/>
      <c r="G338" s="10"/>
      <c r="H338" s="10"/>
      <c r="J338" s="11"/>
      <c r="K338" s="11"/>
    </row>
    <row r="339" spans="6:11" x14ac:dyDescent="0.2">
      <c r="F339" s="10"/>
      <c r="G339" s="10"/>
      <c r="H339" s="10"/>
      <c r="J339" s="11"/>
      <c r="K339" s="11"/>
    </row>
    <row r="340" spans="6:11" x14ac:dyDescent="0.2">
      <c r="F340" s="10"/>
      <c r="G340" s="10"/>
      <c r="H340" s="10"/>
      <c r="J340" s="11"/>
      <c r="K340" s="11"/>
    </row>
    <row r="341" spans="6:11" x14ac:dyDescent="0.2">
      <c r="F341" s="10"/>
      <c r="G341" s="10"/>
      <c r="H341" s="10"/>
      <c r="J341" s="11"/>
      <c r="K341" s="11"/>
    </row>
    <row r="342" spans="6:11" x14ac:dyDescent="0.2">
      <c r="F342" s="10"/>
      <c r="G342" s="10"/>
      <c r="H342" s="10"/>
      <c r="J342" s="11"/>
      <c r="K342" s="11"/>
    </row>
    <row r="343" spans="6:11" x14ac:dyDescent="0.2">
      <c r="F343" s="10"/>
      <c r="G343" s="10"/>
      <c r="H343" s="10"/>
      <c r="J343" s="11"/>
      <c r="K343" s="11"/>
    </row>
    <row r="344" spans="6:11" x14ac:dyDescent="0.2">
      <c r="F344" s="10"/>
      <c r="G344" s="10"/>
      <c r="H344" s="10"/>
      <c r="J344" s="11"/>
      <c r="K344" s="11"/>
    </row>
    <row r="345" spans="6:11" x14ac:dyDescent="0.2">
      <c r="F345" s="10"/>
      <c r="G345" s="10"/>
      <c r="H345" s="10"/>
      <c r="J345" s="11"/>
      <c r="K345" s="11"/>
    </row>
    <row r="346" spans="6:11" x14ac:dyDescent="0.2">
      <c r="F346" s="10"/>
      <c r="G346" s="10"/>
      <c r="H346" s="10"/>
      <c r="J346" s="11"/>
      <c r="K346" s="11"/>
    </row>
    <row r="347" spans="6:11" x14ac:dyDescent="0.2">
      <c r="F347" s="10"/>
      <c r="G347" s="10"/>
      <c r="H347" s="10"/>
      <c r="J347" s="11"/>
      <c r="K347" s="10"/>
    </row>
    <row r="348" spans="6:11" x14ac:dyDescent="0.2">
      <c r="F348" s="10"/>
      <c r="G348" s="10"/>
      <c r="H348" s="10"/>
      <c r="J348" s="11"/>
      <c r="K348" s="10"/>
    </row>
    <row r="349" spans="6:11" x14ac:dyDescent="0.2">
      <c r="F349" s="10"/>
      <c r="G349" s="10"/>
      <c r="H349" s="10"/>
      <c r="J349" s="11"/>
      <c r="K349" s="10"/>
    </row>
    <row r="350" spans="6:11" x14ac:dyDescent="0.2">
      <c r="F350" s="10"/>
      <c r="G350" s="10"/>
      <c r="H350" s="10"/>
      <c r="J350" s="11"/>
      <c r="K350" s="10"/>
    </row>
    <row r="351" spans="6:11" x14ac:dyDescent="0.2">
      <c r="F351" s="10"/>
      <c r="G351" s="10"/>
      <c r="H351" s="10"/>
      <c r="J351" s="11"/>
      <c r="K351" s="10"/>
    </row>
    <row r="352" spans="6:11" x14ac:dyDescent="0.2">
      <c r="F352" s="10"/>
      <c r="G352" s="10"/>
      <c r="H352" s="10"/>
      <c r="J352" s="11"/>
      <c r="K352" s="10"/>
    </row>
    <row r="353" spans="6:11" x14ac:dyDescent="0.2">
      <c r="F353" s="10"/>
      <c r="G353" s="10"/>
      <c r="H353" s="10"/>
      <c r="J353" s="11"/>
      <c r="K353" s="10"/>
    </row>
    <row r="354" spans="6:11" x14ac:dyDescent="0.2">
      <c r="F354" s="10"/>
      <c r="G354" s="10"/>
      <c r="H354" s="10"/>
      <c r="J354" s="11"/>
      <c r="K354" s="10"/>
    </row>
    <row r="355" spans="6:11" x14ac:dyDescent="0.2">
      <c r="F355" s="10"/>
      <c r="G355" s="10"/>
      <c r="H355" s="10"/>
      <c r="J355" s="11"/>
      <c r="K355" s="10"/>
    </row>
    <row r="356" spans="6:11" x14ac:dyDescent="0.2">
      <c r="F356" s="10"/>
      <c r="G356" s="10"/>
      <c r="H356" s="10"/>
      <c r="J356" s="11"/>
      <c r="K356" s="10"/>
    </row>
    <row r="357" spans="6:11" x14ac:dyDescent="0.2">
      <c r="F357" s="10"/>
      <c r="G357" s="10"/>
      <c r="H357" s="10"/>
      <c r="J357" s="11"/>
      <c r="K357" s="10"/>
    </row>
    <row r="358" spans="6:11" x14ac:dyDescent="0.2">
      <c r="F358" s="10"/>
      <c r="G358" s="10"/>
      <c r="H358" s="10"/>
      <c r="J358" s="11"/>
      <c r="K358" s="10"/>
    </row>
    <row r="359" spans="6:11" x14ac:dyDescent="0.2">
      <c r="F359" s="10"/>
      <c r="G359" s="10"/>
      <c r="H359" s="10"/>
      <c r="J359" s="11"/>
      <c r="K359" s="10"/>
    </row>
    <row r="360" spans="6:11" x14ac:dyDescent="0.2">
      <c r="F360" s="10"/>
      <c r="G360" s="10"/>
      <c r="H360" s="10"/>
      <c r="J360" s="11"/>
      <c r="K360" s="10"/>
    </row>
    <row r="361" spans="6:11" x14ac:dyDescent="0.2">
      <c r="F361" s="10"/>
      <c r="G361" s="10"/>
      <c r="H361" s="10"/>
      <c r="J361" s="11"/>
      <c r="K361" s="10"/>
    </row>
    <row r="362" spans="6:11" x14ac:dyDescent="0.2">
      <c r="F362" s="10"/>
      <c r="G362" s="10"/>
      <c r="H362" s="10"/>
      <c r="J362" s="11"/>
      <c r="K362" s="10"/>
    </row>
    <row r="363" spans="6:11" x14ac:dyDescent="0.2">
      <c r="F363" s="10"/>
      <c r="G363" s="10"/>
      <c r="H363" s="10"/>
      <c r="J363" s="11"/>
      <c r="K363" s="10"/>
    </row>
    <row r="364" spans="6:11" x14ac:dyDescent="0.2">
      <c r="F364" s="10"/>
      <c r="G364" s="10"/>
      <c r="H364" s="10"/>
      <c r="J364" s="11"/>
      <c r="K364" s="10"/>
    </row>
    <row r="365" spans="6:11" x14ac:dyDescent="0.2">
      <c r="F365" s="10"/>
      <c r="G365" s="10"/>
      <c r="H365" s="10"/>
      <c r="J365" s="11"/>
      <c r="K365" s="10"/>
    </row>
    <row r="366" spans="6:11" x14ac:dyDescent="0.2">
      <c r="F366" s="10"/>
      <c r="G366" s="10"/>
      <c r="H366" s="10"/>
      <c r="J366" s="11"/>
      <c r="K366" s="10"/>
    </row>
    <row r="367" spans="6:11" x14ac:dyDescent="0.2">
      <c r="F367" s="10"/>
      <c r="G367" s="10"/>
      <c r="H367" s="10"/>
      <c r="J367" s="11"/>
      <c r="K367" s="10"/>
    </row>
    <row r="368" spans="6:11" x14ac:dyDescent="0.2">
      <c r="F368" s="10"/>
      <c r="G368" s="10"/>
      <c r="H368" s="10"/>
      <c r="J368" s="11"/>
      <c r="K368" s="10"/>
    </row>
    <row r="369" spans="6:11" x14ac:dyDescent="0.2">
      <c r="F369" s="10"/>
      <c r="G369" s="10"/>
      <c r="H369" s="10"/>
      <c r="J369" s="11"/>
      <c r="K369" s="10"/>
    </row>
    <row r="370" spans="6:11" x14ac:dyDescent="0.2">
      <c r="F370" s="10"/>
      <c r="G370" s="10"/>
      <c r="H370" s="10"/>
      <c r="J370" s="11"/>
      <c r="K370" s="10"/>
    </row>
    <row r="371" spans="6:11" x14ac:dyDescent="0.2">
      <c r="F371" s="10"/>
      <c r="G371" s="10"/>
      <c r="H371" s="10"/>
      <c r="J371" s="11"/>
      <c r="K371" s="10"/>
    </row>
    <row r="372" spans="6:11" x14ac:dyDescent="0.2">
      <c r="F372" s="10"/>
      <c r="G372" s="10"/>
      <c r="H372" s="10"/>
      <c r="J372" s="11"/>
      <c r="K372" s="10"/>
    </row>
    <row r="373" spans="6:11" x14ac:dyDescent="0.2">
      <c r="F373" s="10"/>
      <c r="G373" s="10"/>
      <c r="H373" s="10"/>
      <c r="J373" s="11"/>
      <c r="K373" s="10"/>
    </row>
    <row r="374" spans="6:11" x14ac:dyDescent="0.2">
      <c r="F374" s="10"/>
      <c r="G374" s="10"/>
      <c r="H374" s="10"/>
      <c r="J374" s="11"/>
      <c r="K374" s="10"/>
    </row>
    <row r="375" spans="6:11" x14ac:dyDescent="0.2">
      <c r="F375" s="10"/>
      <c r="G375" s="10"/>
      <c r="H375" s="10"/>
      <c r="J375" s="11"/>
      <c r="K375" s="10"/>
    </row>
    <row r="376" spans="6:11" x14ac:dyDescent="0.2">
      <c r="F376" s="10"/>
      <c r="G376" s="10"/>
      <c r="H376" s="10"/>
      <c r="J376" s="11"/>
      <c r="K376" s="10"/>
    </row>
    <row r="377" spans="6:11" x14ac:dyDescent="0.2">
      <c r="F377" s="10"/>
      <c r="G377" s="10"/>
      <c r="H377" s="10"/>
      <c r="J377" s="11"/>
      <c r="K377" s="10"/>
    </row>
    <row r="378" spans="6:11" x14ac:dyDescent="0.2">
      <c r="F378" s="10"/>
      <c r="G378" s="10"/>
      <c r="H378" s="10"/>
      <c r="J378" s="11"/>
      <c r="K378" s="10"/>
    </row>
    <row r="379" spans="6:11" x14ac:dyDescent="0.2">
      <c r="F379" s="10"/>
      <c r="G379" s="10"/>
      <c r="H379" s="10"/>
      <c r="J379" s="11"/>
      <c r="K379" s="10"/>
    </row>
    <row r="380" spans="6:11" x14ac:dyDescent="0.2">
      <c r="F380" s="10"/>
      <c r="G380" s="10"/>
      <c r="H380" s="10"/>
      <c r="J380" s="11"/>
      <c r="K380" s="10"/>
    </row>
    <row r="381" spans="6:11" x14ac:dyDescent="0.2">
      <c r="F381" s="10"/>
      <c r="G381" s="10"/>
      <c r="H381" s="10"/>
      <c r="J381" s="11"/>
      <c r="K381" s="10"/>
    </row>
    <row r="382" spans="6:11" x14ac:dyDescent="0.2">
      <c r="F382" s="10"/>
      <c r="G382" s="10"/>
      <c r="H382" s="10"/>
      <c r="J382" s="11"/>
      <c r="K382" s="10"/>
    </row>
    <row r="383" spans="6:11" x14ac:dyDescent="0.2">
      <c r="F383" s="10"/>
      <c r="G383" s="10"/>
      <c r="H383" s="10"/>
      <c r="J383" s="11"/>
      <c r="K383" s="10"/>
    </row>
    <row r="384" spans="6:11" x14ac:dyDescent="0.2">
      <c r="F384" s="10"/>
      <c r="G384" s="10"/>
      <c r="H384" s="10"/>
      <c r="J384" s="11"/>
      <c r="K384" s="10"/>
    </row>
    <row r="385" spans="6:11" x14ac:dyDescent="0.2">
      <c r="F385" s="10"/>
      <c r="G385" s="10"/>
      <c r="H385" s="10"/>
      <c r="J385" s="11"/>
      <c r="K385" s="10"/>
    </row>
    <row r="386" spans="6:11" x14ac:dyDescent="0.2">
      <c r="F386" s="10"/>
      <c r="G386" s="10"/>
      <c r="H386" s="10"/>
      <c r="J386" s="11"/>
      <c r="K386" s="10"/>
    </row>
    <row r="387" spans="6:11" x14ac:dyDescent="0.2">
      <c r="F387" s="10"/>
      <c r="G387" s="10"/>
      <c r="H387" s="10"/>
      <c r="J387" s="11"/>
      <c r="K387" s="10"/>
    </row>
    <row r="388" spans="6:11" x14ac:dyDescent="0.2">
      <c r="F388" s="10"/>
      <c r="G388" s="10"/>
      <c r="H388" s="10"/>
      <c r="J388" s="11"/>
      <c r="K388" s="10"/>
    </row>
    <row r="389" spans="6:11" x14ac:dyDescent="0.2">
      <c r="F389" s="10"/>
      <c r="G389" s="10"/>
      <c r="H389" s="10"/>
      <c r="J389" s="11"/>
      <c r="K389" s="10"/>
    </row>
    <row r="390" spans="6:11" x14ac:dyDescent="0.2">
      <c r="F390" s="10"/>
      <c r="G390" s="10"/>
      <c r="H390" s="10"/>
      <c r="J390" s="11"/>
      <c r="K390" s="10"/>
    </row>
    <row r="391" spans="6:11" x14ac:dyDescent="0.2">
      <c r="F391" s="10"/>
      <c r="G391" s="10"/>
      <c r="H391" s="10"/>
      <c r="J391" s="11"/>
      <c r="K391" s="10"/>
    </row>
    <row r="392" spans="6:11" x14ac:dyDescent="0.2">
      <c r="F392" s="10"/>
      <c r="G392" s="10"/>
      <c r="H392" s="10"/>
      <c r="J392" s="11"/>
      <c r="K392" s="10"/>
    </row>
    <row r="393" spans="6:11" x14ac:dyDescent="0.2">
      <c r="F393" s="10"/>
      <c r="G393" s="10"/>
      <c r="H393" s="10"/>
      <c r="J393" s="11"/>
      <c r="K393" s="10"/>
    </row>
    <row r="394" spans="6:11" x14ac:dyDescent="0.2">
      <c r="F394" s="10"/>
      <c r="G394" s="10"/>
      <c r="H394" s="10"/>
      <c r="J394" s="11"/>
      <c r="K394" s="10"/>
    </row>
    <row r="395" spans="6:11" x14ac:dyDescent="0.2">
      <c r="F395" s="10"/>
      <c r="G395" s="10"/>
      <c r="H395" s="10"/>
      <c r="J395" s="11"/>
      <c r="K395" s="10"/>
    </row>
    <row r="396" spans="6:11" x14ac:dyDescent="0.2">
      <c r="F396" s="10"/>
      <c r="G396" s="10"/>
      <c r="H396" s="10"/>
      <c r="J396" s="11"/>
      <c r="K396" s="10"/>
    </row>
    <row r="397" spans="6:11" x14ac:dyDescent="0.2">
      <c r="F397" s="10"/>
      <c r="G397" s="10"/>
      <c r="H397" s="10"/>
      <c r="J397" s="11"/>
      <c r="K397" s="10"/>
    </row>
    <row r="398" spans="6:11" x14ac:dyDescent="0.2">
      <c r="F398" s="10"/>
      <c r="G398" s="10"/>
      <c r="H398" s="10"/>
      <c r="J398" s="11"/>
      <c r="K398" s="10"/>
    </row>
    <row r="399" spans="6:11" x14ac:dyDescent="0.2">
      <c r="F399" s="10"/>
      <c r="G399" s="10"/>
      <c r="H399" s="10"/>
      <c r="J399" s="11"/>
      <c r="K399" s="10"/>
    </row>
    <row r="400" spans="6:11" x14ac:dyDescent="0.2">
      <c r="F400" s="10"/>
      <c r="G400" s="10"/>
      <c r="H400" s="10"/>
      <c r="J400" s="11"/>
      <c r="K400" s="10"/>
    </row>
    <row r="401" spans="6:11" x14ac:dyDescent="0.2">
      <c r="F401" s="10"/>
      <c r="G401" s="10"/>
      <c r="H401" s="10"/>
      <c r="J401" s="11"/>
      <c r="K401" s="10"/>
    </row>
    <row r="402" spans="6:11" x14ac:dyDescent="0.2">
      <c r="F402" s="10"/>
      <c r="G402" s="10"/>
      <c r="H402" s="10"/>
      <c r="J402" s="11"/>
      <c r="K402" s="10"/>
    </row>
    <row r="403" spans="6:11" x14ac:dyDescent="0.2">
      <c r="F403" s="10"/>
      <c r="G403" s="10"/>
      <c r="H403" s="10"/>
      <c r="J403" s="11"/>
      <c r="K403" s="10"/>
    </row>
    <row r="404" spans="6:11" x14ac:dyDescent="0.2">
      <c r="F404" s="10"/>
      <c r="G404" s="10"/>
      <c r="H404" s="10"/>
      <c r="J404" s="11"/>
      <c r="K404" s="10"/>
    </row>
    <row r="405" spans="6:11" x14ac:dyDescent="0.2">
      <c r="F405" s="10"/>
      <c r="G405" s="10"/>
      <c r="H405" s="10"/>
      <c r="J405" s="11"/>
      <c r="K405" s="10"/>
    </row>
    <row r="406" spans="6:11" x14ac:dyDescent="0.2">
      <c r="F406" s="10"/>
      <c r="G406" s="10"/>
      <c r="H406" s="10"/>
      <c r="J406" s="11"/>
      <c r="K406" s="10"/>
    </row>
    <row r="407" spans="6:11" x14ac:dyDescent="0.2">
      <c r="F407" s="10"/>
      <c r="G407" s="10"/>
      <c r="H407" s="10"/>
      <c r="J407" s="11"/>
      <c r="K407" s="10"/>
    </row>
    <row r="408" spans="6:11" x14ac:dyDescent="0.2">
      <c r="F408" s="10"/>
      <c r="G408" s="10"/>
      <c r="H408" s="10"/>
      <c r="J408" s="11"/>
      <c r="K408" s="10"/>
    </row>
    <row r="409" spans="6:11" x14ac:dyDescent="0.2">
      <c r="F409" s="10"/>
      <c r="G409" s="10"/>
      <c r="H409" s="10"/>
      <c r="J409" s="11"/>
      <c r="K409" s="10"/>
    </row>
    <row r="410" spans="6:11" x14ac:dyDescent="0.2">
      <c r="F410" s="10"/>
      <c r="G410" s="10"/>
      <c r="H410" s="10"/>
      <c r="J410" s="11"/>
      <c r="K410" s="10"/>
    </row>
    <row r="411" spans="6:11" x14ac:dyDescent="0.2">
      <c r="F411" s="10"/>
      <c r="G411" s="10"/>
      <c r="H411" s="10"/>
      <c r="J411" s="11"/>
      <c r="K411" s="10"/>
    </row>
    <row r="412" spans="6:11" x14ac:dyDescent="0.2">
      <c r="F412" s="10"/>
      <c r="G412" s="10"/>
      <c r="H412" s="10"/>
      <c r="J412" s="11"/>
      <c r="K412" s="10"/>
    </row>
    <row r="413" spans="6:11" x14ac:dyDescent="0.2">
      <c r="F413" s="10"/>
      <c r="G413" s="10"/>
      <c r="H413" s="10"/>
      <c r="J413" s="11"/>
      <c r="K413" s="10"/>
    </row>
    <row r="414" spans="6:11" x14ac:dyDescent="0.2">
      <c r="F414" s="10"/>
      <c r="G414" s="10"/>
      <c r="H414" s="10"/>
      <c r="J414" s="11"/>
      <c r="K414" s="10"/>
    </row>
    <row r="415" spans="6:11" x14ac:dyDescent="0.2">
      <c r="F415" s="10"/>
      <c r="G415" s="10"/>
      <c r="H415" s="10"/>
      <c r="J415" s="11"/>
      <c r="K415" s="10"/>
    </row>
    <row r="416" spans="6:11" x14ac:dyDescent="0.2">
      <c r="F416" s="10"/>
      <c r="G416" s="10"/>
      <c r="H416" s="10"/>
      <c r="J416" s="11"/>
      <c r="K416" s="10"/>
    </row>
    <row r="417" spans="6:11" x14ac:dyDescent="0.2">
      <c r="F417" s="10"/>
      <c r="G417" s="10"/>
      <c r="H417" s="10"/>
      <c r="J417" s="11"/>
      <c r="K417" s="10"/>
    </row>
    <row r="418" spans="6:11" x14ac:dyDescent="0.2">
      <c r="F418" s="10"/>
      <c r="G418" s="10"/>
      <c r="H418" s="10"/>
      <c r="J418" s="11"/>
      <c r="K418" s="10"/>
    </row>
    <row r="419" spans="6:11" x14ac:dyDescent="0.2">
      <c r="F419" s="10"/>
      <c r="G419" s="10"/>
      <c r="H419" s="10"/>
      <c r="J419" s="11"/>
      <c r="K419" s="10"/>
    </row>
    <row r="420" spans="6:11" x14ac:dyDescent="0.2">
      <c r="F420" s="10"/>
      <c r="G420" s="10"/>
      <c r="H420" s="10"/>
      <c r="J420" s="11"/>
      <c r="K420" s="10"/>
    </row>
    <row r="421" spans="6:11" x14ac:dyDescent="0.2">
      <c r="F421" s="10"/>
      <c r="G421" s="10"/>
      <c r="H421" s="10"/>
      <c r="J421" s="11"/>
      <c r="K421" s="10"/>
    </row>
    <row r="422" spans="6:11" x14ac:dyDescent="0.2">
      <c r="F422" s="10"/>
      <c r="G422" s="10"/>
      <c r="H422" s="10"/>
      <c r="J422" s="11"/>
      <c r="K422" s="10"/>
    </row>
    <row r="423" spans="6:11" x14ac:dyDescent="0.2">
      <c r="F423" s="10"/>
      <c r="G423" s="10"/>
      <c r="H423" s="10"/>
      <c r="J423" s="11"/>
      <c r="K423" s="10"/>
    </row>
    <row r="424" spans="6:11" x14ac:dyDescent="0.2">
      <c r="F424" s="10"/>
      <c r="G424" s="10"/>
      <c r="H424" s="10"/>
      <c r="J424" s="11"/>
      <c r="K424" s="10"/>
    </row>
    <row r="425" spans="6:11" x14ac:dyDescent="0.2">
      <c r="F425" s="10"/>
      <c r="G425" s="10"/>
      <c r="H425" s="10"/>
      <c r="J425" s="11"/>
      <c r="K425" s="10"/>
    </row>
    <row r="426" spans="6:11" x14ac:dyDescent="0.2">
      <c r="F426" s="10"/>
      <c r="G426" s="10"/>
      <c r="H426" s="10"/>
      <c r="J426" s="11"/>
      <c r="K426" s="10"/>
    </row>
    <row r="427" spans="6:11" x14ac:dyDescent="0.2">
      <c r="F427" s="10"/>
      <c r="G427" s="10"/>
      <c r="H427" s="10"/>
      <c r="J427" s="11"/>
      <c r="K427" s="10"/>
    </row>
    <row r="428" spans="6:11" x14ac:dyDescent="0.2">
      <c r="F428" s="10"/>
      <c r="G428" s="10"/>
      <c r="H428" s="10"/>
      <c r="J428" s="11"/>
      <c r="K428" s="10"/>
    </row>
    <row r="429" spans="6:11" x14ac:dyDescent="0.2">
      <c r="F429" s="10"/>
      <c r="G429" s="10"/>
      <c r="H429" s="10"/>
      <c r="J429" s="11"/>
      <c r="K429" s="10"/>
    </row>
    <row r="430" spans="6:11" x14ac:dyDescent="0.2">
      <c r="F430" s="10"/>
      <c r="G430" s="10"/>
      <c r="H430" s="10"/>
      <c r="J430" s="11"/>
      <c r="K430" s="10"/>
    </row>
    <row r="431" spans="6:11" x14ac:dyDescent="0.2">
      <c r="F431" s="10"/>
      <c r="G431" s="10"/>
      <c r="H431" s="10"/>
      <c r="J431" s="11"/>
      <c r="K431" s="10"/>
    </row>
    <row r="432" spans="6:11" x14ac:dyDescent="0.2">
      <c r="F432" s="10"/>
      <c r="G432" s="10"/>
      <c r="H432" s="10"/>
      <c r="J432" s="11"/>
      <c r="K432" s="10"/>
    </row>
    <row r="433" spans="6:11" x14ac:dyDescent="0.2">
      <c r="F433" s="10"/>
      <c r="G433" s="10"/>
      <c r="H433" s="10"/>
      <c r="J433" s="11"/>
      <c r="K433" s="10"/>
    </row>
    <row r="434" spans="6:11" x14ac:dyDescent="0.2">
      <c r="F434" s="10"/>
      <c r="G434" s="10"/>
      <c r="H434" s="10"/>
      <c r="J434" s="11"/>
      <c r="K434" s="10"/>
    </row>
    <row r="435" spans="6:11" x14ac:dyDescent="0.2">
      <c r="F435" s="10"/>
      <c r="G435" s="10"/>
      <c r="H435" s="10"/>
      <c r="J435" s="11"/>
      <c r="K435" s="10"/>
    </row>
    <row r="436" spans="6:11" x14ac:dyDescent="0.2">
      <c r="F436" s="10"/>
      <c r="G436" s="10"/>
      <c r="H436" s="10"/>
      <c r="J436" s="11"/>
      <c r="K436" s="10"/>
    </row>
    <row r="437" spans="6:11" x14ac:dyDescent="0.2">
      <c r="F437" s="10"/>
      <c r="G437" s="10"/>
      <c r="H437" s="10"/>
      <c r="J437" s="11"/>
      <c r="K437" s="10"/>
    </row>
    <row r="438" spans="6:11" x14ac:dyDescent="0.2">
      <c r="F438" s="10"/>
      <c r="G438" s="10"/>
      <c r="H438" s="10"/>
      <c r="J438" s="11"/>
      <c r="K438" s="10"/>
    </row>
    <row r="439" spans="6:11" x14ac:dyDescent="0.2">
      <c r="F439" s="10"/>
      <c r="G439" s="10"/>
      <c r="H439" s="10"/>
      <c r="J439" s="11"/>
      <c r="K439" s="10"/>
    </row>
    <row r="440" spans="6:11" x14ac:dyDescent="0.2">
      <c r="F440" s="10"/>
      <c r="G440" s="10"/>
      <c r="H440" s="10"/>
      <c r="J440" s="11"/>
      <c r="K440" s="10"/>
    </row>
    <row r="441" spans="6:11" x14ac:dyDescent="0.2">
      <c r="F441" s="10"/>
      <c r="G441" s="10"/>
      <c r="H441" s="10"/>
      <c r="J441" s="11"/>
      <c r="K441" s="10"/>
    </row>
    <row r="442" spans="6:11" x14ac:dyDescent="0.2">
      <c r="F442" s="10"/>
      <c r="G442" s="10"/>
      <c r="H442" s="10"/>
      <c r="J442" s="11"/>
      <c r="K442" s="10"/>
    </row>
    <row r="443" spans="6:11" x14ac:dyDescent="0.2">
      <c r="F443" s="10"/>
      <c r="G443" s="10"/>
      <c r="H443" s="10"/>
      <c r="J443" s="11"/>
      <c r="K443" s="10"/>
    </row>
    <row r="444" spans="6:11" x14ac:dyDescent="0.2">
      <c r="F444" s="10"/>
      <c r="G444" s="10"/>
      <c r="H444" s="10"/>
      <c r="J444" s="11"/>
      <c r="K444" s="10"/>
    </row>
    <row r="445" spans="6:11" x14ac:dyDescent="0.2">
      <c r="F445" s="10"/>
      <c r="G445" s="10"/>
      <c r="H445" s="10"/>
      <c r="J445" s="11"/>
      <c r="K445" s="10"/>
    </row>
    <row r="446" spans="6:11" x14ac:dyDescent="0.2">
      <c r="F446" s="10"/>
      <c r="G446" s="10"/>
      <c r="H446" s="10"/>
      <c r="J446" s="11"/>
      <c r="K446" s="10"/>
    </row>
    <row r="447" spans="6:11" x14ac:dyDescent="0.2">
      <c r="F447" s="10"/>
      <c r="G447" s="10"/>
      <c r="H447" s="10"/>
      <c r="J447" s="11"/>
      <c r="K447" s="10"/>
    </row>
    <row r="448" spans="6:11" x14ac:dyDescent="0.2">
      <c r="F448" s="10"/>
      <c r="G448" s="10"/>
      <c r="H448" s="10"/>
      <c r="J448" s="11"/>
      <c r="K448" s="10"/>
    </row>
  </sheetData>
  <mergeCells count="8">
    <mergeCell ref="A97:B97"/>
    <mergeCell ref="A98:B98"/>
    <mergeCell ref="A1:I1"/>
    <mergeCell ref="A92:B92"/>
    <mergeCell ref="A93:B93"/>
    <mergeCell ref="A94:B94"/>
    <mergeCell ref="A95:B95"/>
    <mergeCell ref="A96:B96"/>
  </mergeCells>
  <conditionalFormatting sqref="F2:H3 F5:H56 F57 F58:H71 F73:H111">
    <cfRule type="cellIs" dxfId="64" priority="3" stopIfTrue="1" operator="between">
      <formula>0.009</formula>
      <formula>-0.009</formula>
    </cfRule>
  </conditionalFormatting>
  <conditionalFormatting sqref="J112:K244">
    <cfRule type="cellIs" dxfId="63" priority="2" stopIfTrue="1" operator="between">
      <formula>0.009</formula>
      <formula>-0.009</formula>
    </cfRule>
  </conditionalFormatting>
  <conditionalFormatting sqref="F72:H72">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3"/>
  <sheetViews>
    <sheetView workbookViewId="0">
      <selection sqref="A1:G1"/>
    </sheetView>
  </sheetViews>
  <sheetFormatPr defaultColWidth="9.109375" defaultRowHeight="10.199999999999999" x14ac:dyDescent="0.2"/>
  <cols>
    <col min="1" max="1" width="38.6640625" style="7" bestFit="1" customWidth="1"/>
    <col min="2" max="2" width="51" style="7" bestFit="1" customWidth="1"/>
    <col min="3" max="3" width="35.44140625" style="7" bestFit="1" customWidth="1"/>
    <col min="4" max="4" width="15.5546875" style="7" bestFit="1" customWidth="1"/>
    <col min="5" max="5" width="22.6640625" style="10" customWidth="1"/>
    <col min="6" max="6" width="13.5546875" style="11" bestFit="1" customWidth="1"/>
    <col min="7" max="7" width="14.33203125" style="10" customWidth="1"/>
    <col min="8" max="16384" width="9.109375" style="7"/>
  </cols>
  <sheetData>
    <row r="1" spans="1:7" s="1" customFormat="1" ht="13.8" x14ac:dyDescent="0.2">
      <c r="A1" s="65" t="s">
        <v>9</v>
      </c>
      <c r="B1" s="66"/>
      <c r="C1" s="66"/>
      <c r="D1" s="66"/>
      <c r="E1" s="66"/>
      <c r="F1" s="66"/>
      <c r="G1" s="66"/>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41" t="s">
        <v>6</v>
      </c>
      <c r="F4" s="12" t="s">
        <v>3</v>
      </c>
      <c r="G4" s="12" t="s">
        <v>5</v>
      </c>
    </row>
    <row r="5" spans="1:7" x14ac:dyDescent="0.2">
      <c r="A5" s="16" t="s">
        <v>82</v>
      </c>
      <c r="B5" s="17"/>
      <c r="C5" s="17"/>
      <c r="D5" s="17"/>
      <c r="E5" s="18"/>
      <c r="F5" s="19"/>
      <c r="G5" s="18"/>
    </row>
    <row r="6" spans="1:7" x14ac:dyDescent="0.2">
      <c r="A6" s="20" t="s">
        <v>31</v>
      </c>
      <c r="B6" s="21"/>
      <c r="C6" s="21"/>
      <c r="D6" s="21"/>
      <c r="E6" s="22"/>
      <c r="F6" s="23"/>
      <c r="G6" s="22"/>
    </row>
    <row r="7" spans="1:7" x14ac:dyDescent="0.2">
      <c r="A7" s="21" t="s">
        <v>84</v>
      </c>
      <c r="B7" s="21" t="s">
        <v>83</v>
      </c>
      <c r="C7" s="21" t="s">
        <v>85</v>
      </c>
      <c r="D7" s="24">
        <v>565300</v>
      </c>
      <c r="E7" s="22">
        <v>8400.9233000000004</v>
      </c>
      <c r="F7" s="23">
        <v>6.0910526803191196</v>
      </c>
      <c r="G7" s="22"/>
    </row>
    <row r="8" spans="1:7" x14ac:dyDescent="0.2">
      <c r="A8" s="21" t="s">
        <v>87</v>
      </c>
      <c r="B8" s="21" t="s">
        <v>86</v>
      </c>
      <c r="C8" s="21" t="s">
        <v>85</v>
      </c>
      <c r="D8" s="24">
        <v>865600</v>
      </c>
      <c r="E8" s="22">
        <v>7680.4687999999996</v>
      </c>
      <c r="F8" s="23">
        <v>5.5686902974518704</v>
      </c>
      <c r="G8" s="22"/>
    </row>
    <row r="9" spans="1:7" x14ac:dyDescent="0.2">
      <c r="A9" s="21" t="s">
        <v>89</v>
      </c>
      <c r="B9" s="21" t="s">
        <v>88</v>
      </c>
      <c r="C9" s="21" t="s">
        <v>90</v>
      </c>
      <c r="D9" s="24">
        <v>425800</v>
      </c>
      <c r="E9" s="22">
        <v>6356.9811</v>
      </c>
      <c r="F9" s="23">
        <v>4.6091013315040001</v>
      </c>
      <c r="G9" s="22"/>
    </row>
    <row r="10" spans="1:7" x14ac:dyDescent="0.2">
      <c r="A10" s="21" t="s">
        <v>92</v>
      </c>
      <c r="B10" s="21" t="s">
        <v>91</v>
      </c>
      <c r="C10" s="21" t="s">
        <v>93</v>
      </c>
      <c r="D10" s="24">
        <v>247900</v>
      </c>
      <c r="E10" s="22">
        <v>4765.8774999999996</v>
      </c>
      <c r="F10" s="23">
        <v>3.45547862821787</v>
      </c>
      <c r="G10" s="22"/>
    </row>
    <row r="11" spans="1:7" x14ac:dyDescent="0.2">
      <c r="A11" s="21" t="s">
        <v>95</v>
      </c>
      <c r="B11" s="21" t="s">
        <v>94</v>
      </c>
      <c r="C11" s="21" t="s">
        <v>96</v>
      </c>
      <c r="D11" s="24">
        <v>598900</v>
      </c>
      <c r="E11" s="22">
        <v>4351.6073999999999</v>
      </c>
      <c r="F11" s="23">
        <v>3.1551139048569201</v>
      </c>
      <c r="G11" s="22"/>
    </row>
    <row r="12" spans="1:7" x14ac:dyDescent="0.2">
      <c r="A12" s="21" t="s">
        <v>98</v>
      </c>
      <c r="B12" s="21" t="s">
        <v>97</v>
      </c>
      <c r="C12" s="21" t="s">
        <v>85</v>
      </c>
      <c r="D12" s="24">
        <v>573600</v>
      </c>
      <c r="E12" s="22">
        <v>4310.6040000000003</v>
      </c>
      <c r="F12" s="23">
        <v>3.1253845690978199</v>
      </c>
      <c r="G12" s="22"/>
    </row>
    <row r="13" spans="1:7" x14ac:dyDescent="0.2">
      <c r="A13" s="21" t="s">
        <v>100</v>
      </c>
      <c r="B13" s="21" t="s">
        <v>99</v>
      </c>
      <c r="C13" s="21" t="s">
        <v>101</v>
      </c>
      <c r="D13" s="24">
        <v>129000</v>
      </c>
      <c r="E13" s="22">
        <v>3402.9555</v>
      </c>
      <c r="F13" s="23">
        <v>2.4672979956002798</v>
      </c>
      <c r="G13" s="22"/>
    </row>
    <row r="14" spans="1:7" x14ac:dyDescent="0.2">
      <c r="A14" s="21" t="s">
        <v>103</v>
      </c>
      <c r="B14" s="21" t="s">
        <v>102</v>
      </c>
      <c r="C14" s="21" t="s">
        <v>85</v>
      </c>
      <c r="D14" s="24">
        <v>574700</v>
      </c>
      <c r="E14" s="22">
        <v>3053.09375</v>
      </c>
      <c r="F14" s="23">
        <v>2.2136322645872801</v>
      </c>
      <c r="G14" s="22"/>
    </row>
    <row r="15" spans="1:7" x14ac:dyDescent="0.2">
      <c r="A15" s="21" t="s">
        <v>110</v>
      </c>
      <c r="B15" s="21" t="s">
        <v>109</v>
      </c>
      <c r="C15" s="21" t="s">
        <v>111</v>
      </c>
      <c r="D15" s="24">
        <v>1753370</v>
      </c>
      <c r="E15" s="22">
        <v>2875.5268000000001</v>
      </c>
      <c r="F15" s="23">
        <v>2.0848881244362101</v>
      </c>
      <c r="G15" s="22"/>
    </row>
    <row r="16" spans="1:7" x14ac:dyDescent="0.2">
      <c r="A16" s="21" t="s">
        <v>108</v>
      </c>
      <c r="B16" s="21" t="s">
        <v>107</v>
      </c>
      <c r="C16" s="21" t="s">
        <v>90</v>
      </c>
      <c r="D16" s="24">
        <v>303100</v>
      </c>
      <c r="E16" s="22">
        <v>2845.9574499999999</v>
      </c>
      <c r="F16" s="23">
        <v>2.06344899659977</v>
      </c>
      <c r="G16" s="22"/>
    </row>
    <row r="17" spans="1:7" x14ac:dyDescent="0.2">
      <c r="A17" s="21" t="s">
        <v>105</v>
      </c>
      <c r="B17" s="21" t="s">
        <v>104</v>
      </c>
      <c r="C17" s="21" t="s">
        <v>106</v>
      </c>
      <c r="D17" s="24">
        <v>207500</v>
      </c>
      <c r="E17" s="22">
        <v>2783.6125000000002</v>
      </c>
      <c r="F17" s="23">
        <v>2.0182460633933901</v>
      </c>
      <c r="G17" s="22"/>
    </row>
    <row r="18" spans="1:7" x14ac:dyDescent="0.2">
      <c r="A18" s="21" t="s">
        <v>113</v>
      </c>
      <c r="B18" s="21" t="s">
        <v>112</v>
      </c>
      <c r="C18" s="21" t="s">
        <v>114</v>
      </c>
      <c r="D18" s="24">
        <v>52200</v>
      </c>
      <c r="E18" s="22">
        <v>2215.9160999999999</v>
      </c>
      <c r="F18" s="23">
        <v>1.6066402725361499</v>
      </c>
      <c r="G18" s="22"/>
    </row>
    <row r="19" spans="1:7" x14ac:dyDescent="0.2">
      <c r="A19" s="21" t="s">
        <v>116</v>
      </c>
      <c r="B19" s="21" t="s">
        <v>115</v>
      </c>
      <c r="C19" s="21" t="s">
        <v>117</v>
      </c>
      <c r="D19" s="24">
        <v>92700</v>
      </c>
      <c r="E19" s="22">
        <v>2127.6504</v>
      </c>
      <c r="F19" s="23">
        <v>1.5426436129588299</v>
      </c>
      <c r="G19" s="22"/>
    </row>
    <row r="20" spans="1:7" x14ac:dyDescent="0.2">
      <c r="A20" s="21" t="s">
        <v>119</v>
      </c>
      <c r="B20" s="21" t="s">
        <v>118</v>
      </c>
      <c r="C20" s="21" t="s">
        <v>120</v>
      </c>
      <c r="D20" s="24">
        <v>507000</v>
      </c>
      <c r="E20" s="22">
        <v>2065.518</v>
      </c>
      <c r="F20" s="23">
        <v>1.4975947881999301</v>
      </c>
      <c r="G20" s="22"/>
    </row>
    <row r="21" spans="1:7" x14ac:dyDescent="0.2">
      <c r="A21" s="21" t="s">
        <v>125</v>
      </c>
      <c r="B21" s="21" t="s">
        <v>124</v>
      </c>
      <c r="C21" s="21" t="s">
        <v>126</v>
      </c>
      <c r="D21" s="24">
        <v>117000</v>
      </c>
      <c r="E21" s="22">
        <v>1964.0205000000001</v>
      </c>
      <c r="F21" s="23">
        <v>1.4240044699285299</v>
      </c>
      <c r="G21" s="22"/>
    </row>
    <row r="22" spans="1:7" x14ac:dyDescent="0.2">
      <c r="A22" s="21" t="s">
        <v>122</v>
      </c>
      <c r="B22" s="21" t="s">
        <v>121</v>
      </c>
      <c r="C22" s="21" t="s">
        <v>123</v>
      </c>
      <c r="D22" s="24">
        <v>241600</v>
      </c>
      <c r="E22" s="22">
        <v>1961.4295999999999</v>
      </c>
      <c r="F22" s="23">
        <v>1.42212594922004</v>
      </c>
      <c r="G22" s="22"/>
    </row>
    <row r="23" spans="1:7" x14ac:dyDescent="0.2">
      <c r="A23" s="21" t="s">
        <v>130</v>
      </c>
      <c r="B23" s="21" t="s">
        <v>129</v>
      </c>
      <c r="C23" s="21" t="s">
        <v>131</v>
      </c>
      <c r="D23" s="24">
        <v>210400</v>
      </c>
      <c r="E23" s="22">
        <v>1940.3088</v>
      </c>
      <c r="F23" s="23">
        <v>1.40681240559437</v>
      </c>
      <c r="G23" s="22"/>
    </row>
    <row r="24" spans="1:7" x14ac:dyDescent="0.2">
      <c r="A24" s="21" t="s">
        <v>128</v>
      </c>
      <c r="B24" s="21" t="s">
        <v>127</v>
      </c>
      <c r="C24" s="21" t="s">
        <v>90</v>
      </c>
      <c r="D24" s="24">
        <v>179000</v>
      </c>
      <c r="E24" s="22">
        <v>1926.2190000000001</v>
      </c>
      <c r="F24" s="23">
        <v>1.39659665775447</v>
      </c>
      <c r="G24" s="22"/>
    </row>
    <row r="25" spans="1:7" x14ac:dyDescent="0.2">
      <c r="A25" s="21" t="s">
        <v>133</v>
      </c>
      <c r="B25" s="21" t="s">
        <v>132</v>
      </c>
      <c r="C25" s="21" t="s">
        <v>134</v>
      </c>
      <c r="D25" s="24">
        <v>1409074</v>
      </c>
      <c r="E25" s="22">
        <v>1917.749714</v>
      </c>
      <c r="F25" s="23">
        <v>1.3904560389976299</v>
      </c>
      <c r="G25" s="22"/>
    </row>
    <row r="26" spans="1:7" x14ac:dyDescent="0.2">
      <c r="A26" s="21" t="s">
        <v>143</v>
      </c>
      <c r="B26" s="21" t="s">
        <v>142</v>
      </c>
      <c r="C26" s="21" t="s">
        <v>144</v>
      </c>
      <c r="D26" s="24">
        <v>900000</v>
      </c>
      <c r="E26" s="22">
        <v>1698.3</v>
      </c>
      <c r="F26" s="23">
        <v>1.2313449840669299</v>
      </c>
      <c r="G26" s="22"/>
    </row>
    <row r="27" spans="1:7" x14ac:dyDescent="0.2">
      <c r="A27" s="21" t="s">
        <v>141</v>
      </c>
      <c r="B27" s="21" t="s">
        <v>140</v>
      </c>
      <c r="C27" s="21" t="s">
        <v>106</v>
      </c>
      <c r="D27" s="24">
        <v>249300</v>
      </c>
      <c r="E27" s="22">
        <v>1613.8435500000001</v>
      </c>
      <c r="F27" s="23">
        <v>1.1701102045346901</v>
      </c>
      <c r="G27" s="22"/>
    </row>
    <row r="28" spans="1:7" x14ac:dyDescent="0.2">
      <c r="A28" s="21" t="s">
        <v>136</v>
      </c>
      <c r="B28" s="21" t="s">
        <v>135</v>
      </c>
      <c r="C28" s="21" t="s">
        <v>137</v>
      </c>
      <c r="D28" s="24">
        <v>519500</v>
      </c>
      <c r="E28" s="22">
        <v>1589.4102499999999</v>
      </c>
      <c r="F28" s="23">
        <v>1.1523949472779</v>
      </c>
      <c r="G28" s="22"/>
    </row>
    <row r="29" spans="1:7" x14ac:dyDescent="0.2">
      <c r="A29" s="21" t="s">
        <v>139</v>
      </c>
      <c r="B29" s="21" t="s">
        <v>138</v>
      </c>
      <c r="C29" s="21" t="s">
        <v>120</v>
      </c>
      <c r="D29" s="24">
        <v>143600</v>
      </c>
      <c r="E29" s="22">
        <v>1579.6718000000001</v>
      </c>
      <c r="F29" s="23">
        <v>1.1453341267161099</v>
      </c>
      <c r="G29" s="22"/>
    </row>
    <row r="30" spans="1:7" x14ac:dyDescent="0.2">
      <c r="A30" s="21" t="s">
        <v>148</v>
      </c>
      <c r="B30" s="21" t="s">
        <v>147</v>
      </c>
      <c r="C30" s="21" t="s">
        <v>149</v>
      </c>
      <c r="D30" s="24">
        <v>15900</v>
      </c>
      <c r="E30" s="22">
        <v>1444.0777499999999</v>
      </c>
      <c r="F30" s="23">
        <v>1.0470222540570899</v>
      </c>
      <c r="G30" s="22"/>
    </row>
    <row r="31" spans="1:7" x14ac:dyDescent="0.2">
      <c r="A31" s="21" t="s">
        <v>151</v>
      </c>
      <c r="B31" s="21" t="s">
        <v>150</v>
      </c>
      <c r="C31" s="21" t="s">
        <v>126</v>
      </c>
      <c r="D31" s="24">
        <v>21400</v>
      </c>
      <c r="E31" s="22">
        <v>1429.0599</v>
      </c>
      <c r="F31" s="23">
        <v>1.0361336276253801</v>
      </c>
      <c r="G31" s="22"/>
    </row>
    <row r="32" spans="1:7" x14ac:dyDescent="0.2">
      <c r="A32" s="21" t="s">
        <v>153</v>
      </c>
      <c r="B32" s="21" t="s">
        <v>152</v>
      </c>
      <c r="C32" s="21" t="s">
        <v>149</v>
      </c>
      <c r="D32" s="24">
        <v>300000</v>
      </c>
      <c r="E32" s="22">
        <v>1413.3</v>
      </c>
      <c r="F32" s="23">
        <v>1.0247069810880201</v>
      </c>
      <c r="G32" s="22"/>
    </row>
    <row r="33" spans="1:7" x14ac:dyDescent="0.2">
      <c r="A33" s="21" t="s">
        <v>146</v>
      </c>
      <c r="B33" s="21" t="s">
        <v>145</v>
      </c>
      <c r="C33" s="21" t="s">
        <v>106</v>
      </c>
      <c r="D33" s="24">
        <v>225000</v>
      </c>
      <c r="E33" s="22">
        <v>1386.675</v>
      </c>
      <c r="F33" s="23">
        <v>1.00540264133604</v>
      </c>
      <c r="G33" s="22"/>
    </row>
    <row r="34" spans="1:7" x14ac:dyDescent="0.2">
      <c r="A34" s="21" t="s">
        <v>155</v>
      </c>
      <c r="B34" s="21" t="s">
        <v>154</v>
      </c>
      <c r="C34" s="21" t="s">
        <v>156</v>
      </c>
      <c r="D34" s="24">
        <v>607100</v>
      </c>
      <c r="E34" s="22">
        <v>1377.8134500000001</v>
      </c>
      <c r="F34" s="23">
        <v>0.998977613282368</v>
      </c>
      <c r="G34" s="22"/>
    </row>
    <row r="35" spans="1:7" x14ac:dyDescent="0.2">
      <c r="A35" s="21" t="s">
        <v>158</v>
      </c>
      <c r="B35" s="21" t="s">
        <v>157</v>
      </c>
      <c r="C35" s="21" t="s">
        <v>159</v>
      </c>
      <c r="D35" s="24">
        <v>99300</v>
      </c>
      <c r="E35" s="22">
        <v>1319.7963</v>
      </c>
      <c r="F35" s="23">
        <v>0.95691253252963904</v>
      </c>
      <c r="G35" s="22"/>
    </row>
    <row r="36" spans="1:7" x14ac:dyDescent="0.2">
      <c r="A36" s="21" t="s">
        <v>161</v>
      </c>
      <c r="B36" s="21" t="s">
        <v>160</v>
      </c>
      <c r="C36" s="21" t="s">
        <v>137</v>
      </c>
      <c r="D36" s="24">
        <v>2088000</v>
      </c>
      <c r="E36" s="22">
        <v>1209.9960000000001</v>
      </c>
      <c r="F36" s="23">
        <v>0.87730230544723697</v>
      </c>
      <c r="G36" s="22"/>
    </row>
    <row r="37" spans="1:7" x14ac:dyDescent="0.2">
      <c r="A37" s="21" t="s">
        <v>165</v>
      </c>
      <c r="B37" s="21" t="s">
        <v>164</v>
      </c>
      <c r="C37" s="21" t="s">
        <v>166</v>
      </c>
      <c r="D37" s="24">
        <v>752200</v>
      </c>
      <c r="E37" s="22">
        <v>1207.6570999999999</v>
      </c>
      <c r="F37" s="23">
        <v>0.87560649623612397</v>
      </c>
      <c r="G37" s="22"/>
    </row>
    <row r="38" spans="1:7" x14ac:dyDescent="0.2">
      <c r="A38" s="21" t="s">
        <v>163</v>
      </c>
      <c r="B38" s="21" t="s">
        <v>162</v>
      </c>
      <c r="C38" s="21" t="s">
        <v>120</v>
      </c>
      <c r="D38" s="24">
        <v>236200</v>
      </c>
      <c r="E38" s="22">
        <v>1193.5186000000001</v>
      </c>
      <c r="F38" s="23">
        <v>0.86535543867430897</v>
      </c>
      <c r="G38" s="22"/>
    </row>
    <row r="39" spans="1:7" x14ac:dyDescent="0.2">
      <c r="A39" s="21" t="s">
        <v>168</v>
      </c>
      <c r="B39" s="21" t="s">
        <v>167</v>
      </c>
      <c r="C39" s="21" t="s">
        <v>126</v>
      </c>
      <c r="D39" s="24">
        <v>316000</v>
      </c>
      <c r="E39" s="22">
        <v>1137.126</v>
      </c>
      <c r="F39" s="23">
        <v>0.82446823079084197</v>
      </c>
      <c r="G39" s="22"/>
    </row>
    <row r="40" spans="1:7" x14ac:dyDescent="0.2">
      <c r="A40" s="21" t="s">
        <v>170</v>
      </c>
      <c r="B40" s="21" t="s">
        <v>169</v>
      </c>
      <c r="C40" s="21" t="s">
        <v>171</v>
      </c>
      <c r="D40" s="24">
        <v>134200</v>
      </c>
      <c r="E40" s="22">
        <v>1133.9229</v>
      </c>
      <c r="F40" s="23">
        <v>0.82214583715104605</v>
      </c>
      <c r="G40" s="22"/>
    </row>
    <row r="41" spans="1:7" x14ac:dyDescent="0.2">
      <c r="A41" s="21" t="s">
        <v>173</v>
      </c>
      <c r="B41" s="21" t="s">
        <v>172</v>
      </c>
      <c r="C41" s="21" t="s">
        <v>174</v>
      </c>
      <c r="D41" s="24">
        <v>55300</v>
      </c>
      <c r="E41" s="22">
        <v>1103.0967499999999</v>
      </c>
      <c r="F41" s="23">
        <v>0.799795471973754</v>
      </c>
      <c r="G41" s="22"/>
    </row>
    <row r="42" spans="1:7" x14ac:dyDescent="0.2">
      <c r="A42" s="21" t="s">
        <v>181</v>
      </c>
      <c r="B42" s="21" t="s">
        <v>180</v>
      </c>
      <c r="C42" s="21" t="s">
        <v>114</v>
      </c>
      <c r="D42" s="24">
        <v>287128</v>
      </c>
      <c r="E42" s="22">
        <v>1085.9180960000001</v>
      </c>
      <c r="F42" s="23">
        <v>0.787340164056471</v>
      </c>
      <c r="G42" s="22"/>
    </row>
    <row r="43" spans="1:7" x14ac:dyDescent="0.2">
      <c r="A43" s="21" t="s">
        <v>176</v>
      </c>
      <c r="B43" s="21" t="s">
        <v>175</v>
      </c>
      <c r="C43" s="21" t="s">
        <v>85</v>
      </c>
      <c r="D43" s="24">
        <v>599100</v>
      </c>
      <c r="E43" s="22">
        <v>1078.0804499999999</v>
      </c>
      <c r="F43" s="23">
        <v>0.78165751311789</v>
      </c>
      <c r="G43" s="22"/>
    </row>
    <row r="44" spans="1:7" x14ac:dyDescent="0.2">
      <c r="A44" s="21" t="s">
        <v>178</v>
      </c>
      <c r="B44" s="21" t="s">
        <v>177</v>
      </c>
      <c r="C44" s="21" t="s">
        <v>179</v>
      </c>
      <c r="D44" s="24">
        <v>176400</v>
      </c>
      <c r="E44" s="22">
        <v>1029.4703999999999</v>
      </c>
      <c r="F44" s="23">
        <v>0.74641300905927699</v>
      </c>
      <c r="G44" s="22"/>
    </row>
    <row r="45" spans="1:7" x14ac:dyDescent="0.2">
      <c r="A45" s="21" t="s">
        <v>183</v>
      </c>
      <c r="B45" s="21" t="s">
        <v>182</v>
      </c>
      <c r="C45" s="21" t="s">
        <v>134</v>
      </c>
      <c r="D45" s="24">
        <v>412800</v>
      </c>
      <c r="E45" s="22">
        <v>1000.2144</v>
      </c>
      <c r="F45" s="23">
        <v>0.72520107426927505</v>
      </c>
      <c r="G45" s="22"/>
    </row>
    <row r="46" spans="1:7" x14ac:dyDescent="0.2">
      <c r="A46" s="21" t="s">
        <v>185</v>
      </c>
      <c r="B46" s="21" t="s">
        <v>184</v>
      </c>
      <c r="C46" s="21" t="s">
        <v>101</v>
      </c>
      <c r="D46" s="24">
        <v>389000</v>
      </c>
      <c r="E46" s="22">
        <v>947.40949999999998</v>
      </c>
      <c r="F46" s="23">
        <v>0.68691511257278104</v>
      </c>
      <c r="G46" s="22"/>
    </row>
    <row r="47" spans="1:7" x14ac:dyDescent="0.2">
      <c r="A47" s="21" t="s">
        <v>187</v>
      </c>
      <c r="B47" s="21" t="s">
        <v>186</v>
      </c>
      <c r="C47" s="21" t="s">
        <v>188</v>
      </c>
      <c r="D47" s="24">
        <v>168300</v>
      </c>
      <c r="E47" s="22">
        <v>846.63315</v>
      </c>
      <c r="F47" s="23">
        <v>0.61384766095347099</v>
      </c>
      <c r="G47" s="22"/>
    </row>
    <row r="48" spans="1:7" x14ac:dyDescent="0.2">
      <c r="A48" s="21" t="s">
        <v>190</v>
      </c>
      <c r="B48" s="21" t="s">
        <v>189</v>
      </c>
      <c r="C48" s="21" t="s">
        <v>191</v>
      </c>
      <c r="D48" s="24">
        <v>60000</v>
      </c>
      <c r="E48" s="22">
        <v>773.55</v>
      </c>
      <c r="F48" s="23">
        <v>0.56085904282221599</v>
      </c>
      <c r="G48" s="22"/>
    </row>
    <row r="49" spans="1:9" x14ac:dyDescent="0.2">
      <c r="A49" s="21" t="s">
        <v>193</v>
      </c>
      <c r="B49" s="21" t="s">
        <v>192</v>
      </c>
      <c r="C49" s="21" t="s">
        <v>194</v>
      </c>
      <c r="D49" s="24">
        <v>547312</v>
      </c>
      <c r="E49" s="22">
        <v>577.687816</v>
      </c>
      <c r="F49" s="23">
        <v>0.418850023310473</v>
      </c>
      <c r="G49" s="22"/>
    </row>
    <row r="50" spans="1:9" x14ac:dyDescent="0.2">
      <c r="A50" s="20" t="s">
        <v>32</v>
      </c>
      <c r="B50" s="20"/>
      <c r="C50" s="20"/>
      <c r="D50" s="20"/>
      <c r="E50" s="25">
        <f>SUM(E7:E49)</f>
        <v>96122.649376000001</v>
      </c>
      <c r="F50" s="26">
        <f>SUM(F7:F49)</f>
        <v>69.693306344203805</v>
      </c>
      <c r="G50" s="25"/>
      <c r="H50" s="14"/>
      <c r="I50" s="14"/>
    </row>
    <row r="51" spans="1:9" x14ac:dyDescent="0.2">
      <c r="A51" s="21"/>
      <c r="B51" s="21"/>
      <c r="C51" s="21"/>
      <c r="D51" s="21"/>
      <c r="E51" s="22"/>
      <c r="F51" s="23"/>
      <c r="G51" s="22"/>
    </row>
    <row r="52" spans="1:9" x14ac:dyDescent="0.2">
      <c r="A52" s="20" t="s">
        <v>224</v>
      </c>
      <c r="B52" s="21"/>
      <c r="C52" s="21"/>
      <c r="D52" s="21"/>
      <c r="E52" s="22"/>
      <c r="F52" s="23"/>
      <c r="G52" s="22"/>
    </row>
    <row r="53" spans="1:9" x14ac:dyDescent="0.2">
      <c r="A53" s="21"/>
      <c r="B53" s="21" t="s">
        <v>225</v>
      </c>
      <c r="C53" s="21" t="s">
        <v>131</v>
      </c>
      <c r="D53" s="24">
        <v>27500</v>
      </c>
      <c r="E53" s="22">
        <v>2.7499999999999998E-3</v>
      </c>
      <c r="F53" s="23">
        <v>1.99387546734031E-6</v>
      </c>
      <c r="G53" s="22"/>
    </row>
    <row r="54" spans="1:9" x14ac:dyDescent="0.2">
      <c r="A54" s="21" t="s">
        <v>227</v>
      </c>
      <c r="B54" s="21" t="s">
        <v>226</v>
      </c>
      <c r="C54" s="21" t="s">
        <v>171</v>
      </c>
      <c r="D54" s="24">
        <v>27000</v>
      </c>
      <c r="E54" s="22">
        <v>2.7000000000000001E-3</v>
      </c>
      <c r="F54" s="23">
        <v>1.9576231861159399E-6</v>
      </c>
      <c r="G54" s="22"/>
    </row>
    <row r="55" spans="1:9" x14ac:dyDescent="0.2">
      <c r="A55" s="20" t="s">
        <v>32</v>
      </c>
      <c r="B55" s="20"/>
      <c r="C55" s="20"/>
      <c r="D55" s="20"/>
      <c r="E55" s="25">
        <f>SUM(E52:E54)</f>
        <v>5.45E-3</v>
      </c>
      <c r="F55" s="26">
        <f>SUM(F52:F54)</f>
        <v>3.9514986534562495E-6</v>
      </c>
      <c r="G55" s="25"/>
      <c r="H55" s="14"/>
      <c r="I55" s="14"/>
    </row>
    <row r="56" spans="1:9" x14ac:dyDescent="0.2">
      <c r="A56" s="21"/>
      <c r="B56" s="21"/>
      <c r="C56" s="21"/>
      <c r="D56" s="21"/>
      <c r="E56" s="22"/>
      <c r="F56" s="23"/>
      <c r="G56" s="22"/>
    </row>
    <row r="57" spans="1:9" x14ac:dyDescent="0.2">
      <c r="A57" s="20" t="s">
        <v>30</v>
      </c>
      <c r="B57" s="21"/>
      <c r="C57" s="21"/>
      <c r="D57" s="21"/>
      <c r="E57" s="22"/>
      <c r="F57" s="23"/>
      <c r="G57" s="22"/>
    </row>
    <row r="58" spans="1:9" x14ac:dyDescent="0.2">
      <c r="A58" s="20" t="s">
        <v>31</v>
      </c>
      <c r="B58" s="21"/>
      <c r="C58" s="21"/>
      <c r="D58" s="21"/>
      <c r="E58" s="22"/>
      <c r="F58" s="23"/>
      <c r="G58" s="22"/>
    </row>
    <row r="59" spans="1:9" x14ac:dyDescent="0.2">
      <c r="A59" s="21" t="s">
        <v>196</v>
      </c>
      <c r="B59" s="21" t="s">
        <v>195</v>
      </c>
      <c r="C59" s="21" t="s">
        <v>77</v>
      </c>
      <c r="D59" s="24">
        <v>50</v>
      </c>
      <c r="E59" s="22">
        <v>512.54939039999999</v>
      </c>
      <c r="F59" s="23">
        <v>0.37162169284319602</v>
      </c>
      <c r="G59" s="22">
        <v>6.6150000000000002</v>
      </c>
    </row>
    <row r="60" spans="1:9" x14ac:dyDescent="0.2">
      <c r="A60" s="20" t="s">
        <v>32</v>
      </c>
      <c r="B60" s="20"/>
      <c r="C60" s="20"/>
      <c r="D60" s="20"/>
      <c r="E60" s="25">
        <f>SUM(E58:E59)</f>
        <v>512.54939039999999</v>
      </c>
      <c r="F60" s="26">
        <f>SUM(F58:F59)</f>
        <v>0.37162169284319602</v>
      </c>
      <c r="G60" s="25"/>
      <c r="H60" s="14"/>
      <c r="I60" s="14"/>
    </row>
    <row r="61" spans="1:9" x14ac:dyDescent="0.2">
      <c r="A61" s="21"/>
      <c r="B61" s="21"/>
      <c r="C61" s="21"/>
      <c r="D61" s="21"/>
      <c r="E61" s="22"/>
      <c r="F61" s="23"/>
      <c r="G61" s="22"/>
    </row>
    <row r="62" spans="1:9" x14ac:dyDescent="0.2">
      <c r="A62" s="20" t="s">
        <v>49</v>
      </c>
      <c r="B62" s="21"/>
      <c r="C62" s="21"/>
      <c r="D62" s="21"/>
      <c r="E62" s="22"/>
      <c r="F62" s="23"/>
      <c r="G62" s="22"/>
    </row>
    <row r="63" spans="1:9" x14ac:dyDescent="0.2">
      <c r="A63" s="20" t="s">
        <v>51</v>
      </c>
      <c r="B63" s="21"/>
      <c r="C63" s="21"/>
      <c r="D63" s="21"/>
      <c r="E63" s="22"/>
      <c r="F63" s="23"/>
      <c r="G63" s="22"/>
    </row>
    <row r="64" spans="1:9" x14ac:dyDescent="0.2">
      <c r="A64" s="21" t="s">
        <v>198</v>
      </c>
      <c r="B64" s="21" t="s">
        <v>197</v>
      </c>
      <c r="C64" s="21" t="s">
        <v>50</v>
      </c>
      <c r="D64" s="24">
        <v>700</v>
      </c>
      <c r="E64" s="22">
        <v>3484.2955000000002</v>
      </c>
      <c r="F64" s="23">
        <v>2.52627320669608</v>
      </c>
      <c r="G64" s="22">
        <v>5.8754999999999997</v>
      </c>
    </row>
    <row r="65" spans="1:9" x14ac:dyDescent="0.2">
      <c r="A65" s="20" t="s">
        <v>32</v>
      </c>
      <c r="B65" s="20"/>
      <c r="C65" s="20"/>
      <c r="D65" s="20"/>
      <c r="E65" s="25">
        <f>SUM(E63:E64)</f>
        <v>3484.2955000000002</v>
      </c>
      <c r="F65" s="26">
        <f>SUM(F63:F64)</f>
        <v>2.52627320669608</v>
      </c>
      <c r="G65" s="25"/>
      <c r="H65" s="14"/>
      <c r="I65" s="14"/>
    </row>
    <row r="66" spans="1:9" x14ac:dyDescent="0.2">
      <c r="A66" s="21"/>
      <c r="B66" s="21"/>
      <c r="C66" s="21"/>
      <c r="D66" s="21"/>
      <c r="E66" s="22"/>
      <c r="F66" s="23"/>
      <c r="G66" s="22"/>
    </row>
    <row r="67" spans="1:9" x14ac:dyDescent="0.2">
      <c r="A67" s="20" t="s">
        <v>52</v>
      </c>
      <c r="B67" s="21"/>
      <c r="C67" s="21"/>
      <c r="D67" s="21"/>
      <c r="E67" s="22"/>
      <c r="F67" s="23"/>
      <c r="G67" s="22"/>
    </row>
    <row r="68" spans="1:9" x14ac:dyDescent="0.2">
      <c r="A68" s="21" t="s">
        <v>60</v>
      </c>
      <c r="B68" s="21" t="s">
        <v>59</v>
      </c>
      <c r="C68" s="21" t="s">
        <v>54</v>
      </c>
      <c r="D68" s="24">
        <v>1750000</v>
      </c>
      <c r="E68" s="22">
        <v>1725.556</v>
      </c>
      <c r="F68" s="23">
        <v>1.25110682760795</v>
      </c>
      <c r="G68" s="22">
        <v>5.6201999999999996</v>
      </c>
    </row>
    <row r="69" spans="1:9" x14ac:dyDescent="0.2">
      <c r="A69" s="20" t="s">
        <v>32</v>
      </c>
      <c r="B69" s="20"/>
      <c r="C69" s="20"/>
      <c r="D69" s="20"/>
      <c r="E69" s="25">
        <f>SUM(E67:E68)</f>
        <v>1725.556</v>
      </c>
      <c r="F69" s="26">
        <f>SUM(F67:F68)</f>
        <v>1.25110682760795</v>
      </c>
      <c r="G69" s="25"/>
      <c r="H69" s="14"/>
      <c r="I69" s="14"/>
    </row>
    <row r="70" spans="1:9" x14ac:dyDescent="0.2">
      <c r="A70" s="21"/>
      <c r="B70" s="21"/>
      <c r="C70" s="21"/>
      <c r="D70" s="21"/>
      <c r="E70" s="22"/>
      <c r="F70" s="23"/>
      <c r="G70" s="22"/>
    </row>
    <row r="71" spans="1:9" x14ac:dyDescent="0.2">
      <c r="A71" s="20" t="s">
        <v>53</v>
      </c>
      <c r="B71" s="21"/>
      <c r="C71" s="21"/>
      <c r="D71" s="21"/>
      <c r="E71" s="22"/>
      <c r="F71" s="23"/>
      <c r="G71" s="22"/>
    </row>
    <row r="72" spans="1:9" x14ac:dyDescent="0.2">
      <c r="A72" s="21" t="s">
        <v>66</v>
      </c>
      <c r="B72" s="21" t="s">
        <v>65</v>
      </c>
      <c r="C72" s="21" t="s">
        <v>54</v>
      </c>
      <c r="D72" s="24">
        <v>10000000</v>
      </c>
      <c r="E72" s="22">
        <v>9680.4516667000007</v>
      </c>
      <c r="F72" s="23">
        <v>7.0187691240024401</v>
      </c>
      <c r="G72" s="22">
        <v>6.84</v>
      </c>
    </row>
    <row r="73" spans="1:9" x14ac:dyDescent="0.2">
      <c r="A73" s="21" t="s">
        <v>64</v>
      </c>
      <c r="B73" s="21" t="s">
        <v>63</v>
      </c>
      <c r="C73" s="21" t="s">
        <v>54</v>
      </c>
      <c r="D73" s="24">
        <v>7400000</v>
      </c>
      <c r="E73" s="22">
        <v>7270.5345332999996</v>
      </c>
      <c r="F73" s="23">
        <v>5.2714692510535901</v>
      </c>
      <c r="G73" s="22">
        <v>6.8658000000000001</v>
      </c>
    </row>
    <row r="74" spans="1:9" x14ac:dyDescent="0.2">
      <c r="A74" s="21" t="s">
        <v>62</v>
      </c>
      <c r="B74" s="21" t="s">
        <v>61</v>
      </c>
      <c r="C74" s="21" t="s">
        <v>54</v>
      </c>
      <c r="D74" s="24">
        <v>5000000</v>
      </c>
      <c r="E74" s="22">
        <v>4870.2733332999996</v>
      </c>
      <c r="F74" s="23">
        <v>3.5311703703667501</v>
      </c>
      <c r="G74" s="22">
        <v>6.9233000000000002</v>
      </c>
    </row>
    <row r="75" spans="1:9" x14ac:dyDescent="0.2">
      <c r="A75" s="21" t="s">
        <v>68</v>
      </c>
      <c r="B75" s="21" t="s">
        <v>67</v>
      </c>
      <c r="C75" s="21" t="s">
        <v>54</v>
      </c>
      <c r="D75" s="24">
        <v>1053000</v>
      </c>
      <c r="E75" s="22">
        <v>1015.0484760000001</v>
      </c>
      <c r="F75" s="23">
        <v>0.73595645616638805</v>
      </c>
      <c r="G75" s="22">
        <v>7.1891999999999996</v>
      </c>
    </row>
    <row r="76" spans="1:9" x14ac:dyDescent="0.2">
      <c r="A76" s="21" t="s">
        <v>202</v>
      </c>
      <c r="B76" s="21" t="s">
        <v>201</v>
      </c>
      <c r="C76" s="21" t="s">
        <v>54</v>
      </c>
      <c r="D76" s="24">
        <v>300000</v>
      </c>
      <c r="E76" s="22">
        <v>303.26620000000003</v>
      </c>
      <c r="F76" s="23">
        <v>0.21988183136491601</v>
      </c>
      <c r="G76" s="22">
        <v>6.6261000000000001</v>
      </c>
    </row>
    <row r="77" spans="1:9" x14ac:dyDescent="0.2">
      <c r="A77" s="21" t="s">
        <v>204</v>
      </c>
      <c r="B77" s="21" t="s">
        <v>203</v>
      </c>
      <c r="C77" s="21" t="s">
        <v>54</v>
      </c>
      <c r="D77" s="24">
        <v>100000</v>
      </c>
      <c r="E77" s="22">
        <v>101.9232667</v>
      </c>
      <c r="F77" s="23">
        <v>7.3899018554295703E-2</v>
      </c>
      <c r="G77" s="22">
        <v>6.3566000000000003</v>
      </c>
    </row>
    <row r="78" spans="1:9" x14ac:dyDescent="0.2">
      <c r="A78" s="21" t="s">
        <v>70</v>
      </c>
      <c r="B78" s="21" t="s">
        <v>69</v>
      </c>
      <c r="C78" s="21" t="s">
        <v>54</v>
      </c>
      <c r="D78" s="24">
        <v>100000</v>
      </c>
      <c r="E78" s="22">
        <v>97.159800000000004</v>
      </c>
      <c r="F78" s="23">
        <v>7.0445287866069406E-2</v>
      </c>
      <c r="G78" s="22">
        <v>6.7838000000000003</v>
      </c>
    </row>
    <row r="79" spans="1:9" x14ac:dyDescent="0.2">
      <c r="A79" s="20" t="s">
        <v>32</v>
      </c>
      <c r="B79" s="20"/>
      <c r="C79" s="20"/>
      <c r="D79" s="20"/>
      <c r="E79" s="25">
        <f>SUM(E72:E78)</f>
        <v>23338.657276000002</v>
      </c>
      <c r="F79" s="26">
        <f>SUM(F72:F78)</f>
        <v>16.921591339374451</v>
      </c>
      <c r="G79" s="25"/>
      <c r="H79" s="14"/>
      <c r="I79" s="14"/>
    </row>
    <row r="80" spans="1:9" x14ac:dyDescent="0.2">
      <c r="A80" s="21"/>
      <c r="B80" s="21"/>
      <c r="C80" s="21"/>
      <c r="D80" s="21"/>
      <c r="E80" s="22"/>
      <c r="F80" s="23"/>
      <c r="G80" s="22"/>
    </row>
    <row r="81" spans="1:9" x14ac:dyDescent="0.2">
      <c r="A81" s="20" t="s">
        <v>35</v>
      </c>
      <c r="B81" s="20"/>
      <c r="C81" s="20"/>
      <c r="D81" s="20"/>
      <c r="E81" s="25">
        <f>E50+E55+E60+E65+E69+E79</f>
        <v>125183.71299239999</v>
      </c>
      <c r="F81" s="26">
        <f>F50+F55+F60+F65+F69+F79</f>
        <v>90.763903362224141</v>
      </c>
      <c r="G81" s="25"/>
      <c r="H81" s="14"/>
      <c r="I81" s="14"/>
    </row>
    <row r="82" spans="1:9" x14ac:dyDescent="0.2">
      <c r="A82" s="20"/>
      <c r="B82" s="20"/>
      <c r="C82" s="20"/>
      <c r="D82" s="20"/>
      <c r="E82" s="25"/>
      <c r="F82" s="26"/>
      <c r="G82" s="25"/>
      <c r="H82" s="14"/>
      <c r="I82" s="14"/>
    </row>
    <row r="83" spans="1:9" x14ac:dyDescent="0.2">
      <c r="A83" s="20" t="s">
        <v>37</v>
      </c>
      <c r="B83" s="20"/>
      <c r="C83" s="20"/>
      <c r="D83" s="20"/>
      <c r="E83" s="25">
        <f>E85-(E50+E55+E60+E65+E69+E79)</f>
        <v>12738.641991400014</v>
      </c>
      <c r="F83" s="26">
        <f>F85-(F50+F55+F60+F65+F69+F79)</f>
        <v>9.2360966377758587</v>
      </c>
      <c r="G83" s="25"/>
      <c r="H83" s="14"/>
      <c r="I83" s="14"/>
    </row>
    <row r="84" spans="1:9" x14ac:dyDescent="0.2">
      <c r="A84" s="21"/>
      <c r="B84" s="21"/>
      <c r="C84" s="21"/>
      <c r="D84" s="21"/>
      <c r="E84" s="22"/>
      <c r="F84" s="23"/>
      <c r="G84" s="22"/>
    </row>
    <row r="85" spans="1:9" x14ac:dyDescent="0.2">
      <c r="A85" s="27" t="s">
        <v>36</v>
      </c>
      <c r="B85" s="27"/>
      <c r="C85" s="27"/>
      <c r="D85" s="27"/>
      <c r="E85" s="28">
        <v>137922.3549838</v>
      </c>
      <c r="F85" s="29">
        <v>100</v>
      </c>
      <c r="G85" s="28"/>
      <c r="H85" s="14"/>
      <c r="I85" s="14"/>
    </row>
    <row r="86" spans="1:9" x14ac:dyDescent="0.2">
      <c r="F86" s="15" t="s">
        <v>580</v>
      </c>
    </row>
    <row r="87" spans="1:9" x14ac:dyDescent="0.2">
      <c r="A87" s="14" t="s">
        <v>55</v>
      </c>
    </row>
    <row r="88" spans="1:9" x14ac:dyDescent="0.2">
      <c r="A88" s="14" t="s">
        <v>39</v>
      </c>
    </row>
    <row r="89" spans="1:9" x14ac:dyDescent="0.2">
      <c r="A89" s="14" t="s">
        <v>807</v>
      </c>
    </row>
    <row r="91" spans="1:9" x14ac:dyDescent="0.2">
      <c r="A91" s="14" t="s">
        <v>40</v>
      </c>
    </row>
    <row r="92" spans="1:9" x14ac:dyDescent="0.2">
      <c r="A92" s="14" t="s">
        <v>41</v>
      </c>
    </row>
    <row r="93" spans="1:9" x14ac:dyDescent="0.2">
      <c r="A93" s="14" t="s">
        <v>42</v>
      </c>
      <c r="B93" s="14"/>
      <c r="C93" s="30" t="s">
        <v>44</v>
      </c>
      <c r="D93" s="14" t="s">
        <v>43</v>
      </c>
    </row>
    <row r="94" spans="1:9" x14ac:dyDescent="0.2">
      <c r="A94" s="7" t="s">
        <v>73</v>
      </c>
      <c r="C94" s="31">
        <v>169.33580000000001</v>
      </c>
      <c r="D94" s="31">
        <v>178.64019999999999</v>
      </c>
    </row>
    <row r="95" spans="1:9" x14ac:dyDescent="0.2">
      <c r="A95" s="7" t="s">
        <v>75</v>
      </c>
      <c r="C95" s="31">
        <v>25.1248</v>
      </c>
      <c r="D95" s="31">
        <v>24.3813</v>
      </c>
    </row>
    <row r="96" spans="1:9" x14ac:dyDescent="0.2">
      <c r="A96" s="7" t="s">
        <v>74</v>
      </c>
      <c r="C96" s="31">
        <v>186.7516</v>
      </c>
      <c r="D96" s="31">
        <v>197.9896</v>
      </c>
    </row>
    <row r="97" spans="1:5" x14ac:dyDescent="0.2">
      <c r="A97" s="7" t="s">
        <v>76</v>
      </c>
      <c r="C97" s="31">
        <v>28.743500000000001</v>
      </c>
      <c r="D97" s="31">
        <v>28.341200000000001</v>
      </c>
    </row>
    <row r="99" spans="1:5" x14ac:dyDescent="0.2">
      <c r="A99" s="14" t="s">
        <v>46</v>
      </c>
    </row>
    <row r="100" spans="1:5" x14ac:dyDescent="0.2">
      <c r="A100" s="67" t="s">
        <v>56</v>
      </c>
      <c r="B100" s="68"/>
      <c r="C100" s="33" t="s">
        <v>57</v>
      </c>
    </row>
    <row r="101" spans="1:5" x14ac:dyDescent="0.2">
      <c r="A101" s="63" t="s">
        <v>75</v>
      </c>
      <c r="B101" s="64"/>
      <c r="C101" s="34">
        <v>2</v>
      </c>
    </row>
    <row r="102" spans="1:5" x14ac:dyDescent="0.2">
      <c r="A102" s="63" t="s">
        <v>76</v>
      </c>
      <c r="B102" s="64"/>
      <c r="C102" s="34">
        <v>2</v>
      </c>
    </row>
    <row r="103" spans="1:5" x14ac:dyDescent="0.2">
      <c r="A103" s="7" t="s">
        <v>58</v>
      </c>
    </row>
    <row r="104" spans="1:5" x14ac:dyDescent="0.2">
      <c r="A104" s="7" t="s">
        <v>45</v>
      </c>
    </row>
    <row r="106" spans="1:5" x14ac:dyDescent="0.2">
      <c r="A106" s="14" t="s">
        <v>221</v>
      </c>
      <c r="D106" s="35">
        <v>0.40805348446228401</v>
      </c>
    </row>
    <row r="108" spans="1:5" x14ac:dyDescent="0.2">
      <c r="A108" s="14" t="s">
        <v>222</v>
      </c>
      <c r="D108" s="32">
        <v>2.14115714937103</v>
      </c>
      <c r="E108" s="10" t="s">
        <v>48</v>
      </c>
    </row>
    <row r="110" spans="1:5" x14ac:dyDescent="0.2">
      <c r="A110" s="14" t="s">
        <v>223</v>
      </c>
      <c r="D110" s="30">
        <v>1</v>
      </c>
    </row>
    <row r="111" spans="1:5" x14ac:dyDescent="0.2">
      <c r="A111" s="7" t="s">
        <v>808</v>
      </c>
      <c r="D111" s="30"/>
    </row>
    <row r="112" spans="1:5" x14ac:dyDescent="0.2">
      <c r="A112" s="36" t="s">
        <v>1110</v>
      </c>
      <c r="D112" s="30"/>
    </row>
    <row r="114" spans="1:1" x14ac:dyDescent="0.2">
      <c r="A114" s="14" t="s">
        <v>781</v>
      </c>
    </row>
    <row r="115" spans="1:1" x14ac:dyDescent="0.2">
      <c r="A115" s="14"/>
    </row>
    <row r="116" spans="1:1" x14ac:dyDescent="0.2">
      <c r="A116" s="37" t="s">
        <v>779</v>
      </c>
    </row>
    <row r="117" spans="1:1" x14ac:dyDescent="0.2">
      <c r="A117" s="38"/>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9"/>
    </row>
    <row r="125" spans="1:1" x14ac:dyDescent="0.2">
      <c r="A125" s="39"/>
    </row>
    <row r="126" spans="1:1" x14ac:dyDescent="0.2">
      <c r="A126" s="39"/>
    </row>
    <row r="127" spans="1:1" x14ac:dyDescent="0.2">
      <c r="A127" s="39"/>
    </row>
    <row r="128" spans="1:1" x14ac:dyDescent="0.2">
      <c r="A128" s="39"/>
    </row>
    <row r="129" spans="1:1" x14ac:dyDescent="0.2">
      <c r="A129" s="37" t="s">
        <v>782</v>
      </c>
    </row>
    <row r="130" spans="1:1" x14ac:dyDescent="0.2">
      <c r="A130" s="39"/>
    </row>
    <row r="131" spans="1:1" x14ac:dyDescent="0.2">
      <c r="A131" s="37" t="s">
        <v>780</v>
      </c>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row r="139" spans="1:1" x14ac:dyDescent="0.2">
      <c r="A139" s="39"/>
    </row>
    <row r="140" spans="1:1" x14ac:dyDescent="0.2">
      <c r="A140" s="39"/>
    </row>
    <row r="141" spans="1:1" x14ac:dyDescent="0.2">
      <c r="A141" s="39"/>
    </row>
    <row r="142" spans="1:1" x14ac:dyDescent="0.2">
      <c r="A142" s="39"/>
    </row>
    <row r="143" spans="1:1" x14ac:dyDescent="0.2">
      <c r="A143" s="39"/>
    </row>
  </sheetData>
  <mergeCells count="4">
    <mergeCell ref="A1:G1"/>
    <mergeCell ref="A100:B100"/>
    <mergeCell ref="A101:B101"/>
    <mergeCell ref="A102:B102"/>
  </mergeCells>
  <conditionalFormatting sqref="F2:F3 F87:F113 F5:F85">
    <cfRule type="cellIs" dxfId="61" priority="3" stopIfTrue="1" operator="between">
      <formula>0.009</formula>
      <formula>-0.009</formula>
    </cfRule>
  </conditionalFormatting>
  <conditionalFormatting sqref="F114:F245">
    <cfRule type="cellIs" dxfId="60" priority="2" stopIfTrue="1" operator="between">
      <formula>0.009</formula>
      <formula>-0.009</formula>
    </cfRule>
  </conditionalFormatting>
  <conditionalFormatting sqref="F86">
    <cfRule type="cellIs" dxfId="59" priority="1" stopIfTrue="1" operator="between">
      <formula>0.009</formula>
      <formula>-0.009</formula>
    </cfRule>
  </conditionalFormatting>
  <hyperlinks>
    <hyperlink ref="A112" r:id="rId1" tooltip="https://www.franklintempletonindia.com/investor/reports"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8"/>
  <sheetViews>
    <sheetView workbookViewId="0">
      <selection sqref="A1:F1"/>
    </sheetView>
  </sheetViews>
  <sheetFormatPr defaultColWidth="9.109375" defaultRowHeight="10.199999999999999" x14ac:dyDescent="0.2"/>
  <cols>
    <col min="1" max="1" width="38.6640625" style="7" bestFit="1" customWidth="1"/>
    <col min="2" max="2" width="33.44140625" style="7" bestFit="1" customWidth="1"/>
    <col min="3" max="3" width="24.3320312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10</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87</v>
      </c>
      <c r="B7" s="21" t="s">
        <v>86</v>
      </c>
      <c r="C7" s="21" t="s">
        <v>85</v>
      </c>
      <c r="D7" s="24">
        <v>750000</v>
      </c>
      <c r="E7" s="22">
        <v>6654.75</v>
      </c>
      <c r="F7" s="23">
        <v>8.7946225108753193</v>
      </c>
    </row>
    <row r="8" spans="1:6" x14ac:dyDescent="0.2">
      <c r="A8" s="21" t="s">
        <v>103</v>
      </c>
      <c r="B8" s="21" t="s">
        <v>102</v>
      </c>
      <c r="C8" s="21" t="s">
        <v>85</v>
      </c>
      <c r="D8" s="24">
        <v>800000</v>
      </c>
      <c r="E8" s="22">
        <v>4250</v>
      </c>
      <c r="F8" s="23">
        <v>5.6166115438175899</v>
      </c>
    </row>
    <row r="9" spans="1:6" x14ac:dyDescent="0.2">
      <c r="A9" s="21" t="s">
        <v>98</v>
      </c>
      <c r="B9" s="21" t="s">
        <v>97</v>
      </c>
      <c r="C9" s="21" t="s">
        <v>85</v>
      </c>
      <c r="D9" s="24">
        <v>500000</v>
      </c>
      <c r="E9" s="22">
        <v>3757.5</v>
      </c>
      <c r="F9" s="23">
        <v>4.9657453825634397</v>
      </c>
    </row>
    <row r="10" spans="1:6" x14ac:dyDescent="0.2">
      <c r="A10" s="21" t="s">
        <v>125</v>
      </c>
      <c r="B10" s="21" t="s">
        <v>124</v>
      </c>
      <c r="C10" s="21" t="s">
        <v>126</v>
      </c>
      <c r="D10" s="24">
        <v>190000</v>
      </c>
      <c r="E10" s="22">
        <v>3189.4349999999999</v>
      </c>
      <c r="F10" s="23">
        <v>4.2150158680601999</v>
      </c>
    </row>
    <row r="11" spans="1:6" x14ac:dyDescent="0.2">
      <c r="A11" s="21" t="s">
        <v>110</v>
      </c>
      <c r="B11" s="21" t="s">
        <v>109</v>
      </c>
      <c r="C11" s="21" t="s">
        <v>111</v>
      </c>
      <c r="D11" s="24">
        <v>1900000</v>
      </c>
      <c r="E11" s="22">
        <v>3116</v>
      </c>
      <c r="F11" s="23">
        <v>4.1179674283613199</v>
      </c>
    </row>
    <row r="12" spans="1:6" x14ac:dyDescent="0.2">
      <c r="A12" s="21" t="s">
        <v>108</v>
      </c>
      <c r="B12" s="21" t="s">
        <v>107</v>
      </c>
      <c r="C12" s="21" t="s">
        <v>90</v>
      </c>
      <c r="D12" s="24">
        <v>330000</v>
      </c>
      <c r="E12" s="22">
        <v>3098.5349999999999</v>
      </c>
      <c r="F12" s="23">
        <v>4.0948864588053802</v>
      </c>
    </row>
    <row r="13" spans="1:6" x14ac:dyDescent="0.2">
      <c r="A13" s="21" t="s">
        <v>229</v>
      </c>
      <c r="B13" s="21" t="s">
        <v>228</v>
      </c>
      <c r="C13" s="21" t="s">
        <v>117</v>
      </c>
      <c r="D13" s="24">
        <v>1000000</v>
      </c>
      <c r="E13" s="22">
        <v>3065</v>
      </c>
      <c r="F13" s="23">
        <v>4.0505680898355099</v>
      </c>
    </row>
    <row r="14" spans="1:6" x14ac:dyDescent="0.2">
      <c r="A14" s="21" t="s">
        <v>84</v>
      </c>
      <c r="B14" s="21" t="s">
        <v>83</v>
      </c>
      <c r="C14" s="21" t="s">
        <v>85</v>
      </c>
      <c r="D14" s="24">
        <v>200000</v>
      </c>
      <c r="E14" s="22">
        <v>2972.2</v>
      </c>
      <c r="F14" s="23">
        <v>3.92792772483168</v>
      </c>
    </row>
    <row r="15" spans="1:6" x14ac:dyDescent="0.2">
      <c r="A15" s="21" t="s">
        <v>128</v>
      </c>
      <c r="B15" s="21" t="s">
        <v>127</v>
      </c>
      <c r="C15" s="21" t="s">
        <v>90</v>
      </c>
      <c r="D15" s="24">
        <v>225000</v>
      </c>
      <c r="E15" s="22">
        <v>2421.2249999999999</v>
      </c>
      <c r="F15" s="23">
        <v>3.19978359651288</v>
      </c>
    </row>
    <row r="16" spans="1:6" x14ac:dyDescent="0.2">
      <c r="A16" s="21" t="s">
        <v>231</v>
      </c>
      <c r="B16" s="21" t="s">
        <v>230</v>
      </c>
      <c r="C16" s="21" t="s">
        <v>232</v>
      </c>
      <c r="D16" s="24">
        <v>1000000</v>
      </c>
      <c r="E16" s="22">
        <v>2348</v>
      </c>
      <c r="F16" s="23">
        <v>3.1030126835020502</v>
      </c>
    </row>
    <row r="17" spans="1:6" x14ac:dyDescent="0.2">
      <c r="A17" s="21" t="s">
        <v>234</v>
      </c>
      <c r="B17" s="21" t="s">
        <v>233</v>
      </c>
      <c r="C17" s="21" t="s">
        <v>149</v>
      </c>
      <c r="D17" s="24">
        <v>1000000</v>
      </c>
      <c r="E17" s="22">
        <v>2341.5</v>
      </c>
      <c r="F17" s="23">
        <v>3.09442257172915</v>
      </c>
    </row>
    <row r="18" spans="1:6" x14ac:dyDescent="0.2">
      <c r="A18" s="21" t="s">
        <v>236</v>
      </c>
      <c r="B18" s="21" t="s">
        <v>235</v>
      </c>
      <c r="C18" s="21" t="s">
        <v>207</v>
      </c>
      <c r="D18" s="24">
        <v>700000</v>
      </c>
      <c r="E18" s="22">
        <v>2243.5</v>
      </c>
      <c r="F18" s="23">
        <v>2.9649101173069998</v>
      </c>
    </row>
    <row r="19" spans="1:6" x14ac:dyDescent="0.2">
      <c r="A19" s="21" t="s">
        <v>238</v>
      </c>
      <c r="B19" s="21" t="s">
        <v>237</v>
      </c>
      <c r="C19" s="21" t="s">
        <v>179</v>
      </c>
      <c r="D19" s="24">
        <v>200000</v>
      </c>
      <c r="E19" s="22">
        <v>1848.5</v>
      </c>
      <c r="F19" s="23">
        <v>2.44289563264631</v>
      </c>
    </row>
    <row r="20" spans="1:6" x14ac:dyDescent="0.2">
      <c r="A20" s="21" t="s">
        <v>240</v>
      </c>
      <c r="B20" s="21" t="s">
        <v>239</v>
      </c>
      <c r="C20" s="21" t="s">
        <v>134</v>
      </c>
      <c r="D20" s="24">
        <v>400000</v>
      </c>
      <c r="E20" s="22">
        <v>1676.4</v>
      </c>
      <c r="F20" s="23">
        <v>2.2154559040131301</v>
      </c>
    </row>
    <row r="21" spans="1:6" x14ac:dyDescent="0.2">
      <c r="A21" s="21" t="s">
        <v>242</v>
      </c>
      <c r="B21" s="21" t="s">
        <v>241</v>
      </c>
      <c r="C21" s="21" t="s">
        <v>149</v>
      </c>
      <c r="D21" s="24">
        <v>40000</v>
      </c>
      <c r="E21" s="22">
        <v>1633.94</v>
      </c>
      <c r="F21" s="23">
        <v>2.1593426508012499</v>
      </c>
    </row>
    <row r="22" spans="1:6" x14ac:dyDescent="0.2">
      <c r="A22" s="21" t="s">
        <v>133</v>
      </c>
      <c r="B22" s="21" t="s">
        <v>132</v>
      </c>
      <c r="C22" s="21" t="s">
        <v>134</v>
      </c>
      <c r="D22" s="24">
        <v>1200000</v>
      </c>
      <c r="E22" s="22">
        <v>1633.2</v>
      </c>
      <c r="F22" s="23">
        <v>2.1583646996148</v>
      </c>
    </row>
    <row r="23" spans="1:6" x14ac:dyDescent="0.2">
      <c r="A23" s="21" t="s">
        <v>168</v>
      </c>
      <c r="B23" s="21" t="s">
        <v>167</v>
      </c>
      <c r="C23" s="21" t="s">
        <v>126</v>
      </c>
      <c r="D23" s="24">
        <v>450000</v>
      </c>
      <c r="E23" s="22">
        <v>1619.325</v>
      </c>
      <c r="F23" s="23">
        <v>2.1400281148688101</v>
      </c>
    </row>
    <row r="24" spans="1:6" x14ac:dyDescent="0.2">
      <c r="A24" s="21" t="s">
        <v>183</v>
      </c>
      <c r="B24" s="21" t="s">
        <v>182</v>
      </c>
      <c r="C24" s="21" t="s">
        <v>134</v>
      </c>
      <c r="D24" s="24">
        <v>600000</v>
      </c>
      <c r="E24" s="22">
        <v>1453.8</v>
      </c>
      <c r="F24" s="23">
        <v>1.9212776146828301</v>
      </c>
    </row>
    <row r="25" spans="1:6" x14ac:dyDescent="0.2">
      <c r="A25" s="21" t="s">
        <v>95</v>
      </c>
      <c r="B25" s="21" t="s">
        <v>94</v>
      </c>
      <c r="C25" s="21" t="s">
        <v>96</v>
      </c>
      <c r="D25" s="24">
        <v>200000</v>
      </c>
      <c r="E25" s="22">
        <v>1453.2</v>
      </c>
      <c r="F25" s="23">
        <v>1.92048468128841</v>
      </c>
    </row>
    <row r="26" spans="1:6" x14ac:dyDescent="0.2">
      <c r="A26" s="21" t="s">
        <v>119</v>
      </c>
      <c r="B26" s="21" t="s">
        <v>118</v>
      </c>
      <c r="C26" s="21" t="s">
        <v>120</v>
      </c>
      <c r="D26" s="24">
        <v>350000</v>
      </c>
      <c r="E26" s="22">
        <v>1425.9</v>
      </c>
      <c r="F26" s="23">
        <v>1.88440621184224</v>
      </c>
    </row>
    <row r="27" spans="1:6" x14ac:dyDescent="0.2">
      <c r="A27" s="21" t="s">
        <v>244</v>
      </c>
      <c r="B27" s="21" t="s">
        <v>243</v>
      </c>
      <c r="C27" s="21" t="s">
        <v>101</v>
      </c>
      <c r="D27" s="24">
        <v>420000</v>
      </c>
      <c r="E27" s="22">
        <v>1380.33</v>
      </c>
      <c r="F27" s="23">
        <v>1.8241829205359399</v>
      </c>
    </row>
    <row r="28" spans="1:6" x14ac:dyDescent="0.2">
      <c r="A28" s="21" t="s">
        <v>246</v>
      </c>
      <c r="B28" s="21" t="s">
        <v>245</v>
      </c>
      <c r="C28" s="21" t="s">
        <v>101</v>
      </c>
      <c r="D28" s="24">
        <v>1800000</v>
      </c>
      <c r="E28" s="22">
        <v>1287</v>
      </c>
      <c r="F28" s="23">
        <v>1.7008421310337001</v>
      </c>
    </row>
    <row r="29" spans="1:6" x14ac:dyDescent="0.2">
      <c r="A29" s="21" t="s">
        <v>248</v>
      </c>
      <c r="B29" s="21" t="s">
        <v>247</v>
      </c>
      <c r="C29" s="21" t="s">
        <v>156</v>
      </c>
      <c r="D29" s="24">
        <v>275000</v>
      </c>
      <c r="E29" s="22">
        <v>1267.75</v>
      </c>
      <c r="F29" s="23">
        <v>1.6754021846293501</v>
      </c>
    </row>
    <row r="30" spans="1:6" x14ac:dyDescent="0.2">
      <c r="A30" s="21" t="s">
        <v>250</v>
      </c>
      <c r="B30" s="21" t="s">
        <v>249</v>
      </c>
      <c r="C30" s="21" t="s">
        <v>131</v>
      </c>
      <c r="D30" s="24">
        <v>50000</v>
      </c>
      <c r="E30" s="22">
        <v>1223.2</v>
      </c>
      <c r="F30" s="23">
        <v>1.6165268800935699</v>
      </c>
    </row>
    <row r="31" spans="1:6" x14ac:dyDescent="0.2">
      <c r="A31" s="21" t="s">
        <v>155</v>
      </c>
      <c r="B31" s="21" t="s">
        <v>154</v>
      </c>
      <c r="C31" s="21" t="s">
        <v>156</v>
      </c>
      <c r="D31" s="24">
        <v>531296</v>
      </c>
      <c r="E31" s="22">
        <v>1205.7762720000001</v>
      </c>
      <c r="F31" s="23">
        <v>1.59350045378272</v>
      </c>
    </row>
    <row r="32" spans="1:6" x14ac:dyDescent="0.2">
      <c r="A32" s="21" t="s">
        <v>252</v>
      </c>
      <c r="B32" s="21" t="s">
        <v>251</v>
      </c>
      <c r="C32" s="21" t="s">
        <v>126</v>
      </c>
      <c r="D32" s="24">
        <v>50000</v>
      </c>
      <c r="E32" s="22">
        <v>1149.8499999999999</v>
      </c>
      <c r="F32" s="23">
        <v>1.51959077262557</v>
      </c>
    </row>
    <row r="33" spans="1:9" x14ac:dyDescent="0.2">
      <c r="A33" s="21" t="s">
        <v>254</v>
      </c>
      <c r="B33" s="21" t="s">
        <v>253</v>
      </c>
      <c r="C33" s="21" t="s">
        <v>126</v>
      </c>
      <c r="D33" s="24">
        <v>150000</v>
      </c>
      <c r="E33" s="22">
        <v>1135.5</v>
      </c>
      <c r="F33" s="23">
        <v>1.50062644894232</v>
      </c>
    </row>
    <row r="34" spans="1:9" x14ac:dyDescent="0.2">
      <c r="A34" s="21" t="s">
        <v>256</v>
      </c>
      <c r="B34" s="21" t="s">
        <v>255</v>
      </c>
      <c r="C34" s="21" t="s">
        <v>257</v>
      </c>
      <c r="D34" s="24">
        <v>130000</v>
      </c>
      <c r="E34" s="22">
        <v>1121.835</v>
      </c>
      <c r="F34" s="23">
        <v>1.4825673908843799</v>
      </c>
    </row>
    <row r="35" spans="1:9" x14ac:dyDescent="0.2">
      <c r="A35" s="21" t="s">
        <v>259</v>
      </c>
      <c r="B35" s="21" t="s">
        <v>258</v>
      </c>
      <c r="C35" s="21" t="s">
        <v>85</v>
      </c>
      <c r="D35" s="24">
        <v>100000</v>
      </c>
      <c r="E35" s="22">
        <v>1107.45</v>
      </c>
      <c r="F35" s="23">
        <v>1.46355681275313</v>
      </c>
    </row>
    <row r="36" spans="1:9" x14ac:dyDescent="0.2">
      <c r="A36" s="21" t="s">
        <v>165</v>
      </c>
      <c r="B36" s="21" t="s">
        <v>164</v>
      </c>
      <c r="C36" s="21" t="s">
        <v>166</v>
      </c>
      <c r="D36" s="24">
        <v>600000</v>
      </c>
      <c r="E36" s="22">
        <v>963.3</v>
      </c>
      <c r="F36" s="23">
        <v>1.2730545647434099</v>
      </c>
    </row>
    <row r="37" spans="1:9" x14ac:dyDescent="0.2">
      <c r="A37" s="21" t="s">
        <v>261</v>
      </c>
      <c r="B37" s="21" t="s">
        <v>260</v>
      </c>
      <c r="C37" s="21" t="s">
        <v>85</v>
      </c>
      <c r="D37" s="24">
        <v>800000</v>
      </c>
      <c r="E37" s="22">
        <v>936</v>
      </c>
      <c r="F37" s="23">
        <v>1.23697609529724</v>
      </c>
    </row>
    <row r="38" spans="1:9" x14ac:dyDescent="0.2">
      <c r="A38" s="21" t="s">
        <v>263</v>
      </c>
      <c r="B38" s="21" t="s">
        <v>262</v>
      </c>
      <c r="C38" s="21" t="s">
        <v>111</v>
      </c>
      <c r="D38" s="24">
        <v>400000</v>
      </c>
      <c r="E38" s="22">
        <v>918.4</v>
      </c>
      <c r="F38" s="23">
        <v>1.2137167157275499</v>
      </c>
    </row>
    <row r="39" spans="1:9" x14ac:dyDescent="0.2">
      <c r="A39" s="21" t="s">
        <v>116</v>
      </c>
      <c r="B39" s="21" t="s">
        <v>115</v>
      </c>
      <c r="C39" s="21" t="s">
        <v>117</v>
      </c>
      <c r="D39" s="24">
        <v>40000</v>
      </c>
      <c r="E39" s="22">
        <v>918.08</v>
      </c>
      <c r="F39" s="23">
        <v>1.2132938179171899</v>
      </c>
    </row>
    <row r="40" spans="1:9" x14ac:dyDescent="0.2">
      <c r="A40" s="21" t="s">
        <v>176</v>
      </c>
      <c r="B40" s="21" t="s">
        <v>175</v>
      </c>
      <c r="C40" s="21" t="s">
        <v>85</v>
      </c>
      <c r="D40" s="24">
        <v>500000</v>
      </c>
      <c r="E40" s="22">
        <v>899.75</v>
      </c>
      <c r="F40" s="23">
        <v>1.18906970271762</v>
      </c>
    </row>
    <row r="41" spans="1:9" x14ac:dyDescent="0.2">
      <c r="A41" s="21" t="s">
        <v>170</v>
      </c>
      <c r="B41" s="21" t="s">
        <v>169</v>
      </c>
      <c r="C41" s="21" t="s">
        <v>171</v>
      </c>
      <c r="D41" s="24">
        <v>100000</v>
      </c>
      <c r="E41" s="22">
        <v>844.95</v>
      </c>
      <c r="F41" s="23">
        <v>1.1166484526938101</v>
      </c>
    </row>
    <row r="42" spans="1:9" x14ac:dyDescent="0.2">
      <c r="A42" s="21" t="s">
        <v>265</v>
      </c>
      <c r="B42" s="21" t="s">
        <v>264</v>
      </c>
      <c r="C42" s="21" t="s">
        <v>114</v>
      </c>
      <c r="D42" s="24">
        <v>120000</v>
      </c>
      <c r="E42" s="22">
        <v>802.92</v>
      </c>
      <c r="F42" s="23">
        <v>1.0611034684145899</v>
      </c>
    </row>
    <row r="43" spans="1:9" x14ac:dyDescent="0.2">
      <c r="A43" s="21" t="s">
        <v>267</v>
      </c>
      <c r="B43" s="21" t="s">
        <v>266</v>
      </c>
      <c r="C43" s="21" t="s">
        <v>194</v>
      </c>
      <c r="D43" s="24">
        <v>230000</v>
      </c>
      <c r="E43" s="22">
        <v>764.52</v>
      </c>
      <c r="F43" s="23">
        <v>1.01035573117163</v>
      </c>
    </row>
    <row r="44" spans="1:9" x14ac:dyDescent="0.2">
      <c r="A44" s="21" t="s">
        <v>269</v>
      </c>
      <c r="B44" s="21" t="s">
        <v>268</v>
      </c>
      <c r="C44" s="21" t="s">
        <v>270</v>
      </c>
      <c r="D44" s="24">
        <v>275000</v>
      </c>
      <c r="E44" s="22">
        <v>619.02499999999998</v>
      </c>
      <c r="F44" s="23">
        <v>0.81807599080274995</v>
      </c>
    </row>
    <row r="45" spans="1:9" x14ac:dyDescent="0.2">
      <c r="A45" s="20" t="s">
        <v>32</v>
      </c>
      <c r="B45" s="20"/>
      <c r="C45" s="20"/>
      <c r="D45" s="20"/>
      <c r="E45" s="25">
        <f>SUM(E7:E44)</f>
        <v>70747.546271999992</v>
      </c>
      <c r="F45" s="26">
        <f>SUM(F7:F44)</f>
        <v>93.496820020725764</v>
      </c>
      <c r="G45" s="14"/>
      <c r="H45" s="14"/>
      <c r="I45" s="14"/>
    </row>
    <row r="46" spans="1:9" x14ac:dyDescent="0.2">
      <c r="A46" s="21"/>
      <c r="B46" s="21"/>
      <c r="C46" s="21"/>
      <c r="D46" s="21"/>
      <c r="E46" s="22"/>
      <c r="F46" s="23"/>
    </row>
    <row r="47" spans="1:9" x14ac:dyDescent="0.2">
      <c r="A47" s="20" t="s">
        <v>35</v>
      </c>
      <c r="B47" s="20"/>
      <c r="C47" s="20"/>
      <c r="D47" s="20"/>
      <c r="E47" s="25">
        <f>E45</f>
        <v>70747.546271999992</v>
      </c>
      <c r="F47" s="26">
        <f>F45</f>
        <v>93.496820020725764</v>
      </c>
      <c r="G47" s="14"/>
      <c r="H47" s="14"/>
      <c r="I47" s="14"/>
    </row>
    <row r="48" spans="1:9" x14ac:dyDescent="0.2">
      <c r="A48" s="20"/>
      <c r="B48" s="20"/>
      <c r="C48" s="20"/>
      <c r="D48" s="20"/>
      <c r="E48" s="25"/>
      <c r="F48" s="26"/>
      <c r="G48" s="14"/>
      <c r="H48" s="14"/>
      <c r="I48" s="14"/>
    </row>
    <row r="49" spans="1:9" x14ac:dyDescent="0.2">
      <c r="A49" s="20" t="s">
        <v>37</v>
      </c>
      <c r="B49" s="20"/>
      <c r="C49" s="20"/>
      <c r="D49" s="20"/>
      <c r="E49" s="25">
        <f>E51-(E45)</f>
        <v>4920.8521359000006</v>
      </c>
      <c r="F49" s="26">
        <f>F51-(F45)</f>
        <v>6.5031799792742362</v>
      </c>
      <c r="G49" s="14"/>
      <c r="H49" s="14"/>
      <c r="I49" s="14"/>
    </row>
    <row r="50" spans="1:9" x14ac:dyDescent="0.2">
      <c r="A50" s="21"/>
      <c r="B50" s="21"/>
      <c r="C50" s="21"/>
      <c r="D50" s="21"/>
      <c r="E50" s="22"/>
      <c r="F50" s="23"/>
    </row>
    <row r="51" spans="1:9" x14ac:dyDescent="0.2">
      <c r="A51" s="27" t="s">
        <v>36</v>
      </c>
      <c r="B51" s="27"/>
      <c r="C51" s="27"/>
      <c r="D51" s="27"/>
      <c r="E51" s="28">
        <v>75668.398407899993</v>
      </c>
      <c r="F51" s="29">
        <v>100</v>
      </c>
      <c r="G51" s="14"/>
      <c r="H51" s="14"/>
      <c r="I51" s="14"/>
    </row>
    <row r="54" spans="1:9" x14ac:dyDescent="0.2">
      <c r="A54" s="14" t="s">
        <v>40</v>
      </c>
    </row>
    <row r="55" spans="1:9" x14ac:dyDescent="0.2">
      <c r="A55" s="14" t="s">
        <v>41</v>
      </c>
    </row>
    <row r="56" spans="1:9" x14ac:dyDescent="0.2">
      <c r="A56" s="14" t="s">
        <v>42</v>
      </c>
      <c r="B56" s="14"/>
      <c r="C56" s="30" t="s">
        <v>44</v>
      </c>
      <c r="D56" s="14" t="s">
        <v>43</v>
      </c>
    </row>
    <row r="57" spans="1:9" x14ac:dyDescent="0.2">
      <c r="A57" s="7" t="s">
        <v>73</v>
      </c>
      <c r="C57" s="31">
        <v>388.57920000000001</v>
      </c>
      <c r="D57" s="31">
        <v>433.65690000000001</v>
      </c>
    </row>
    <row r="58" spans="1:9" x14ac:dyDescent="0.2">
      <c r="A58" s="7" t="s">
        <v>75</v>
      </c>
      <c r="C58" s="31">
        <v>71.664500000000004</v>
      </c>
      <c r="D58" s="31">
        <v>79.977999999999994</v>
      </c>
    </row>
    <row r="59" spans="1:9" x14ac:dyDescent="0.2">
      <c r="A59" s="7" t="s">
        <v>74</v>
      </c>
      <c r="C59" s="31">
        <v>416.62439999999998</v>
      </c>
      <c r="D59" s="31">
        <v>467.27480000000003</v>
      </c>
    </row>
    <row r="60" spans="1:9" x14ac:dyDescent="0.2">
      <c r="A60" s="7" t="s">
        <v>76</v>
      </c>
      <c r="C60" s="31">
        <v>79.355999999999995</v>
      </c>
      <c r="D60" s="31">
        <v>88.989699999999999</v>
      </c>
    </row>
    <row r="62" spans="1:9" x14ac:dyDescent="0.2">
      <c r="A62" s="7" t="s">
        <v>45</v>
      </c>
    </row>
    <row r="64" spans="1:9" x14ac:dyDescent="0.2">
      <c r="A64" s="14" t="s">
        <v>46</v>
      </c>
      <c r="D64" s="30" t="s">
        <v>47</v>
      </c>
    </row>
    <row r="66" spans="1:4" x14ac:dyDescent="0.2">
      <c r="A66" s="14" t="s">
        <v>221</v>
      </c>
      <c r="D66" s="35">
        <v>0.15528054305514</v>
      </c>
    </row>
    <row r="68" spans="1:4" x14ac:dyDescent="0.2">
      <c r="A68" s="14" t="s">
        <v>783</v>
      </c>
    </row>
    <row r="69" spans="1:4" x14ac:dyDescent="0.2">
      <c r="A69" s="36"/>
    </row>
    <row r="70" spans="1:4" x14ac:dyDescent="0.2">
      <c r="A70" s="37" t="s">
        <v>779</v>
      </c>
    </row>
    <row r="71" spans="1:4" x14ac:dyDescent="0.2">
      <c r="A71" s="38"/>
    </row>
    <row r="72" spans="1:4" x14ac:dyDescent="0.2">
      <c r="A72" s="39"/>
    </row>
    <row r="73" spans="1:4" x14ac:dyDescent="0.2">
      <c r="A73" s="39"/>
    </row>
    <row r="74" spans="1:4" x14ac:dyDescent="0.2">
      <c r="A74" s="39"/>
    </row>
    <row r="75" spans="1:4" x14ac:dyDescent="0.2">
      <c r="A75" s="39"/>
    </row>
    <row r="76" spans="1:4" x14ac:dyDescent="0.2">
      <c r="A76" s="39"/>
    </row>
    <row r="77" spans="1:4" x14ac:dyDescent="0.2">
      <c r="A77" s="39"/>
    </row>
    <row r="78" spans="1:4" x14ac:dyDescent="0.2">
      <c r="A78" s="39"/>
    </row>
    <row r="79" spans="1:4" x14ac:dyDescent="0.2">
      <c r="A79" s="39"/>
    </row>
    <row r="80" spans="1:4" x14ac:dyDescent="0.2">
      <c r="A80" s="39"/>
    </row>
    <row r="81" spans="1:1" x14ac:dyDescent="0.2">
      <c r="A81" s="39"/>
    </row>
    <row r="82" spans="1:1" x14ac:dyDescent="0.2">
      <c r="A82" s="39"/>
    </row>
    <row r="83" spans="1:1" x14ac:dyDescent="0.2">
      <c r="A83" s="39"/>
    </row>
    <row r="84" spans="1:1" x14ac:dyDescent="0.2">
      <c r="A84" s="37" t="s">
        <v>784</v>
      </c>
    </row>
    <row r="85" spans="1:1" x14ac:dyDescent="0.2">
      <c r="A85" s="39"/>
    </row>
    <row r="86" spans="1:1" x14ac:dyDescent="0.2">
      <c r="A86" s="37" t="s">
        <v>780</v>
      </c>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sheetData>
  <mergeCells count="1">
    <mergeCell ref="A1:F1"/>
  </mergeCells>
  <conditionalFormatting sqref="F2:F3 F5:F67">
    <cfRule type="cellIs" dxfId="58" priority="2" stopIfTrue="1" operator="between">
      <formula>0.009</formula>
      <formula>-0.009</formula>
    </cfRule>
  </conditionalFormatting>
  <conditionalFormatting sqref="F68:F200">
    <cfRule type="cellIs" dxfId="57"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9"/>
  <sheetViews>
    <sheetView workbookViewId="0">
      <selection sqref="A1:F1"/>
    </sheetView>
  </sheetViews>
  <sheetFormatPr defaultColWidth="9.109375" defaultRowHeight="10.199999999999999" x14ac:dyDescent="0.2"/>
  <cols>
    <col min="1" max="1" width="40.5546875" style="7" bestFit="1" customWidth="1"/>
    <col min="2" max="2" width="39.33203125" style="7" bestFit="1" customWidth="1"/>
    <col min="3" max="3" width="24.664062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11</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263</v>
      </c>
      <c r="B7" s="21" t="s">
        <v>262</v>
      </c>
      <c r="C7" s="21" t="s">
        <v>111</v>
      </c>
      <c r="D7" s="24">
        <v>4000000</v>
      </c>
      <c r="E7" s="22">
        <v>9184</v>
      </c>
      <c r="F7" s="23">
        <v>6.9084132108096004</v>
      </c>
    </row>
    <row r="8" spans="1:6" x14ac:dyDescent="0.2">
      <c r="A8" s="21" t="s">
        <v>89</v>
      </c>
      <c r="B8" s="21" t="s">
        <v>88</v>
      </c>
      <c r="C8" s="21" t="s">
        <v>90</v>
      </c>
      <c r="D8" s="24">
        <v>500000</v>
      </c>
      <c r="E8" s="22">
        <v>7464.75</v>
      </c>
      <c r="F8" s="23">
        <v>5.6151543461880404</v>
      </c>
    </row>
    <row r="9" spans="1:6" x14ac:dyDescent="0.2">
      <c r="A9" s="21" t="s">
        <v>108</v>
      </c>
      <c r="B9" s="21" t="s">
        <v>107</v>
      </c>
      <c r="C9" s="21" t="s">
        <v>90</v>
      </c>
      <c r="D9" s="24">
        <v>700000</v>
      </c>
      <c r="E9" s="22">
        <v>6572.65</v>
      </c>
      <c r="F9" s="23">
        <v>4.9440964819281001</v>
      </c>
    </row>
    <row r="10" spans="1:6" x14ac:dyDescent="0.2">
      <c r="A10" s="21" t="s">
        <v>110</v>
      </c>
      <c r="B10" s="21" t="s">
        <v>109</v>
      </c>
      <c r="C10" s="21" t="s">
        <v>111</v>
      </c>
      <c r="D10" s="24">
        <v>3800000</v>
      </c>
      <c r="E10" s="22">
        <v>6232</v>
      </c>
      <c r="F10" s="23">
        <v>4.6878518216208001</v>
      </c>
    </row>
    <row r="11" spans="1:6" x14ac:dyDescent="0.2">
      <c r="A11" s="21" t="s">
        <v>273</v>
      </c>
      <c r="B11" s="21" t="s">
        <v>272</v>
      </c>
      <c r="C11" s="21" t="s">
        <v>111</v>
      </c>
      <c r="D11" s="24">
        <v>15000000</v>
      </c>
      <c r="E11" s="22">
        <v>5760</v>
      </c>
      <c r="F11" s="23">
        <v>4.3328027106122899</v>
      </c>
    </row>
    <row r="12" spans="1:6" x14ac:dyDescent="0.2">
      <c r="A12" s="21" t="s">
        <v>236</v>
      </c>
      <c r="B12" s="21" t="s">
        <v>235</v>
      </c>
      <c r="C12" s="21" t="s">
        <v>207</v>
      </c>
      <c r="D12" s="24">
        <v>1500000</v>
      </c>
      <c r="E12" s="22">
        <v>4807.5</v>
      </c>
      <c r="F12" s="23">
        <v>3.6163105957063499</v>
      </c>
    </row>
    <row r="13" spans="1:6" x14ac:dyDescent="0.2">
      <c r="A13" s="21" t="s">
        <v>206</v>
      </c>
      <c r="B13" s="21" t="s">
        <v>205</v>
      </c>
      <c r="C13" s="21" t="s">
        <v>207</v>
      </c>
      <c r="D13" s="24">
        <v>180000</v>
      </c>
      <c r="E13" s="22">
        <v>4787.7299999999996</v>
      </c>
      <c r="F13" s="23">
        <v>3.6014391530694101</v>
      </c>
    </row>
    <row r="14" spans="1:6" x14ac:dyDescent="0.2">
      <c r="A14" s="21" t="s">
        <v>133</v>
      </c>
      <c r="B14" s="21" t="s">
        <v>132</v>
      </c>
      <c r="C14" s="21" t="s">
        <v>134</v>
      </c>
      <c r="D14" s="24">
        <v>3500000</v>
      </c>
      <c r="E14" s="22">
        <v>4763.5</v>
      </c>
      <c r="F14" s="23">
        <v>3.5832127972225098</v>
      </c>
    </row>
    <row r="15" spans="1:6" x14ac:dyDescent="0.2">
      <c r="A15" s="21" t="s">
        <v>231</v>
      </c>
      <c r="B15" s="21" t="s">
        <v>230</v>
      </c>
      <c r="C15" s="21" t="s">
        <v>232</v>
      </c>
      <c r="D15" s="24">
        <v>1900000</v>
      </c>
      <c r="E15" s="22">
        <v>4461.2</v>
      </c>
      <c r="F15" s="23">
        <v>3.3558158771846398</v>
      </c>
    </row>
    <row r="16" spans="1:6" x14ac:dyDescent="0.2">
      <c r="A16" s="21" t="s">
        <v>128</v>
      </c>
      <c r="B16" s="21" t="s">
        <v>127</v>
      </c>
      <c r="C16" s="21" t="s">
        <v>90</v>
      </c>
      <c r="D16" s="24">
        <v>400000</v>
      </c>
      <c r="E16" s="22">
        <v>4304.3999999999996</v>
      </c>
      <c r="F16" s="23">
        <v>3.2378673589513101</v>
      </c>
    </row>
    <row r="17" spans="1:6" x14ac:dyDescent="0.2">
      <c r="A17" s="21" t="s">
        <v>275</v>
      </c>
      <c r="B17" s="21" t="s">
        <v>274</v>
      </c>
      <c r="C17" s="21" t="s">
        <v>276</v>
      </c>
      <c r="D17" s="24">
        <v>3000000</v>
      </c>
      <c r="E17" s="22">
        <v>4158</v>
      </c>
      <c r="F17" s="23">
        <v>3.1277419567232498</v>
      </c>
    </row>
    <row r="18" spans="1:6" x14ac:dyDescent="0.2">
      <c r="A18" s="21" t="s">
        <v>242</v>
      </c>
      <c r="B18" s="21" t="s">
        <v>241</v>
      </c>
      <c r="C18" s="21" t="s">
        <v>149</v>
      </c>
      <c r="D18" s="24">
        <v>100000</v>
      </c>
      <c r="E18" s="22">
        <v>4084.85</v>
      </c>
      <c r="F18" s="23">
        <v>3.07271686674386</v>
      </c>
    </row>
    <row r="19" spans="1:6" x14ac:dyDescent="0.2">
      <c r="A19" s="21" t="s">
        <v>278</v>
      </c>
      <c r="B19" s="21" t="s">
        <v>277</v>
      </c>
      <c r="C19" s="21" t="s">
        <v>134</v>
      </c>
      <c r="D19" s="24">
        <v>1700000</v>
      </c>
      <c r="E19" s="22">
        <v>3758.7</v>
      </c>
      <c r="F19" s="23">
        <v>2.82737943548236</v>
      </c>
    </row>
    <row r="20" spans="1:6" x14ac:dyDescent="0.2">
      <c r="A20" s="21" t="s">
        <v>125</v>
      </c>
      <c r="B20" s="21" t="s">
        <v>124</v>
      </c>
      <c r="C20" s="21" t="s">
        <v>126</v>
      </c>
      <c r="D20" s="24">
        <v>220000</v>
      </c>
      <c r="E20" s="22">
        <v>3693.03</v>
      </c>
      <c r="F20" s="23">
        <v>2.7779809712452299</v>
      </c>
    </row>
    <row r="21" spans="1:6" x14ac:dyDescent="0.2">
      <c r="A21" s="21" t="s">
        <v>217</v>
      </c>
      <c r="B21" s="21" t="s">
        <v>216</v>
      </c>
      <c r="C21" s="21" t="s">
        <v>111</v>
      </c>
      <c r="D21" s="24">
        <v>1300000</v>
      </c>
      <c r="E21" s="22">
        <v>3080.35</v>
      </c>
      <c r="F21" s="23">
        <v>2.31710917181156</v>
      </c>
    </row>
    <row r="22" spans="1:6" x14ac:dyDescent="0.2">
      <c r="A22" s="21" t="s">
        <v>280</v>
      </c>
      <c r="B22" s="21" t="s">
        <v>279</v>
      </c>
      <c r="C22" s="21" t="s">
        <v>156</v>
      </c>
      <c r="D22" s="24">
        <v>2000000</v>
      </c>
      <c r="E22" s="22">
        <v>3041</v>
      </c>
      <c r="F22" s="23">
        <v>2.2875092088493001</v>
      </c>
    </row>
    <row r="23" spans="1:6" x14ac:dyDescent="0.2">
      <c r="A23" s="21" t="s">
        <v>282</v>
      </c>
      <c r="B23" s="21" t="s">
        <v>281</v>
      </c>
      <c r="C23" s="21" t="s">
        <v>149</v>
      </c>
      <c r="D23" s="24">
        <v>100000</v>
      </c>
      <c r="E23" s="22">
        <v>2837.7</v>
      </c>
      <c r="F23" s="23">
        <v>2.1345823354000899</v>
      </c>
    </row>
    <row r="24" spans="1:6" x14ac:dyDescent="0.2">
      <c r="A24" s="21" t="s">
        <v>185</v>
      </c>
      <c r="B24" s="21" t="s">
        <v>184</v>
      </c>
      <c r="C24" s="21" t="s">
        <v>101</v>
      </c>
      <c r="D24" s="24">
        <v>1150000</v>
      </c>
      <c r="E24" s="22">
        <v>2800.8249999999998</v>
      </c>
      <c r="F24" s="23">
        <v>2.1068441236025501</v>
      </c>
    </row>
    <row r="25" spans="1:6" x14ac:dyDescent="0.2">
      <c r="A25" s="21" t="s">
        <v>284</v>
      </c>
      <c r="B25" s="21" t="s">
        <v>283</v>
      </c>
      <c r="C25" s="21" t="s">
        <v>90</v>
      </c>
      <c r="D25" s="24">
        <v>80000</v>
      </c>
      <c r="E25" s="22">
        <v>2568.92</v>
      </c>
      <c r="F25" s="23">
        <v>1.9323999200253701</v>
      </c>
    </row>
    <row r="26" spans="1:6" x14ac:dyDescent="0.2">
      <c r="A26" s="21" t="s">
        <v>229</v>
      </c>
      <c r="B26" s="21" t="s">
        <v>228</v>
      </c>
      <c r="C26" s="21" t="s">
        <v>117</v>
      </c>
      <c r="D26" s="24">
        <v>821499</v>
      </c>
      <c r="E26" s="22">
        <v>2517.8944350000002</v>
      </c>
      <c r="F26" s="23">
        <v>1.89401733211868</v>
      </c>
    </row>
    <row r="27" spans="1:6" x14ac:dyDescent="0.2">
      <c r="A27" s="21" t="s">
        <v>286</v>
      </c>
      <c r="B27" s="21" t="s">
        <v>285</v>
      </c>
      <c r="C27" s="21" t="s">
        <v>179</v>
      </c>
      <c r="D27" s="24">
        <v>125000</v>
      </c>
      <c r="E27" s="22">
        <v>2093.6875</v>
      </c>
      <c r="F27" s="23">
        <v>1.5749192491623401</v>
      </c>
    </row>
    <row r="28" spans="1:6" x14ac:dyDescent="0.2">
      <c r="A28" s="21" t="s">
        <v>246</v>
      </c>
      <c r="B28" s="21" t="s">
        <v>245</v>
      </c>
      <c r="C28" s="21" t="s">
        <v>101</v>
      </c>
      <c r="D28" s="24">
        <v>2550000</v>
      </c>
      <c r="E28" s="22">
        <v>1823.25</v>
      </c>
      <c r="F28" s="23">
        <v>1.3714900246742801</v>
      </c>
    </row>
    <row r="29" spans="1:6" x14ac:dyDescent="0.2">
      <c r="A29" s="21" t="s">
        <v>288</v>
      </c>
      <c r="B29" s="21" t="s">
        <v>287</v>
      </c>
      <c r="C29" s="21" t="s">
        <v>191</v>
      </c>
      <c r="D29" s="24">
        <v>300000</v>
      </c>
      <c r="E29" s="22">
        <v>1504.65</v>
      </c>
      <c r="F29" s="23">
        <v>1.1318318747435401</v>
      </c>
    </row>
    <row r="30" spans="1:6" x14ac:dyDescent="0.2">
      <c r="A30" s="21" t="s">
        <v>183</v>
      </c>
      <c r="B30" s="21" t="s">
        <v>182</v>
      </c>
      <c r="C30" s="21" t="s">
        <v>134</v>
      </c>
      <c r="D30" s="24">
        <v>600000</v>
      </c>
      <c r="E30" s="22">
        <v>1453.8</v>
      </c>
      <c r="F30" s="23">
        <v>1.0935813508139101</v>
      </c>
    </row>
    <row r="31" spans="1:6" x14ac:dyDescent="0.2">
      <c r="A31" s="21" t="s">
        <v>113</v>
      </c>
      <c r="B31" s="21" t="s">
        <v>112</v>
      </c>
      <c r="C31" s="21" t="s">
        <v>114</v>
      </c>
      <c r="D31" s="24">
        <v>30000</v>
      </c>
      <c r="E31" s="22">
        <v>1273.5150000000001</v>
      </c>
      <c r="F31" s="23">
        <v>0.95796688263982799</v>
      </c>
    </row>
    <row r="32" spans="1:6" x14ac:dyDescent="0.2">
      <c r="A32" s="21" t="s">
        <v>290</v>
      </c>
      <c r="B32" s="21" t="s">
        <v>289</v>
      </c>
      <c r="C32" s="21" t="s">
        <v>111</v>
      </c>
      <c r="D32" s="24">
        <v>1500000</v>
      </c>
      <c r="E32" s="22">
        <v>1221.75</v>
      </c>
      <c r="F32" s="23">
        <v>0.91902807494627903</v>
      </c>
    </row>
    <row r="33" spans="1:9" x14ac:dyDescent="0.2">
      <c r="A33" s="21" t="s">
        <v>269</v>
      </c>
      <c r="B33" s="21" t="s">
        <v>268</v>
      </c>
      <c r="C33" s="21" t="s">
        <v>270</v>
      </c>
      <c r="D33" s="24">
        <v>500000</v>
      </c>
      <c r="E33" s="22">
        <v>1125.5</v>
      </c>
      <c r="F33" s="23">
        <v>0.84662664076286998</v>
      </c>
    </row>
    <row r="34" spans="1:9" x14ac:dyDescent="0.2">
      <c r="A34" s="21" t="s">
        <v>292</v>
      </c>
      <c r="B34" s="21" t="s">
        <v>291</v>
      </c>
      <c r="C34" s="21" t="s">
        <v>120</v>
      </c>
      <c r="D34" s="24">
        <v>4391</v>
      </c>
      <c r="E34" s="22">
        <v>85.213941500000004</v>
      </c>
      <c r="F34" s="23">
        <v>6.4099860540478698E-2</v>
      </c>
    </row>
    <row r="35" spans="1:9" x14ac:dyDescent="0.2">
      <c r="A35" s="20" t="s">
        <v>32</v>
      </c>
      <c r="B35" s="20"/>
      <c r="C35" s="20"/>
      <c r="D35" s="20"/>
      <c r="E35" s="25">
        <f>SUM(E7:E34)</f>
        <v>101460.36587649999</v>
      </c>
      <c r="F35" s="26">
        <f>SUM(F7:F34)</f>
        <v>76.320789633578812</v>
      </c>
      <c r="G35" s="14"/>
      <c r="H35" s="14"/>
      <c r="I35" s="14"/>
    </row>
    <row r="36" spans="1:9" x14ac:dyDescent="0.2">
      <c r="A36" s="21"/>
      <c r="B36" s="21"/>
      <c r="C36" s="21"/>
      <c r="D36" s="21"/>
      <c r="E36" s="22"/>
      <c r="F36" s="23"/>
    </row>
    <row r="37" spans="1:9" x14ac:dyDescent="0.2">
      <c r="A37" s="20" t="s">
        <v>293</v>
      </c>
      <c r="B37" s="21"/>
      <c r="C37" s="21"/>
      <c r="D37" s="21"/>
      <c r="E37" s="22"/>
      <c r="F37" s="23"/>
    </row>
    <row r="38" spans="1:9" x14ac:dyDescent="0.2">
      <c r="A38" s="21" t="s">
        <v>295</v>
      </c>
      <c r="B38" s="21" t="s">
        <v>294</v>
      </c>
      <c r="C38" s="21" t="s">
        <v>388</v>
      </c>
      <c r="D38" s="24">
        <v>1500000</v>
      </c>
      <c r="E38" s="22">
        <v>5024.25</v>
      </c>
      <c r="F38" s="23">
        <v>3.7793548643739201</v>
      </c>
    </row>
    <row r="39" spans="1:9" x14ac:dyDescent="0.2">
      <c r="A39" s="21" t="s">
        <v>297</v>
      </c>
      <c r="B39" s="21" t="s">
        <v>296</v>
      </c>
      <c r="C39" s="21" t="s">
        <v>388</v>
      </c>
      <c r="D39" s="24">
        <v>1300000</v>
      </c>
      <c r="E39" s="22">
        <v>4720.82</v>
      </c>
      <c r="F39" s="23">
        <v>3.55110793269318</v>
      </c>
    </row>
    <row r="40" spans="1:9" x14ac:dyDescent="0.2">
      <c r="A40" s="20" t="s">
        <v>32</v>
      </c>
      <c r="B40" s="20"/>
      <c r="C40" s="20"/>
      <c r="D40" s="20"/>
      <c r="E40" s="25">
        <f>SUM(E37:E39)</f>
        <v>9745.07</v>
      </c>
      <c r="F40" s="26">
        <f>SUM(F37:F39)</f>
        <v>7.3304627970671001</v>
      </c>
      <c r="G40" s="14"/>
      <c r="H40" s="14"/>
      <c r="I40" s="14"/>
    </row>
    <row r="41" spans="1:9" x14ac:dyDescent="0.2">
      <c r="A41" s="21"/>
      <c r="B41" s="21"/>
      <c r="C41" s="21"/>
      <c r="D41" s="21"/>
      <c r="E41" s="22"/>
      <c r="F41" s="23"/>
    </row>
    <row r="42" spans="1:9" x14ac:dyDescent="0.2">
      <c r="A42" s="20" t="s">
        <v>298</v>
      </c>
      <c r="B42" s="21"/>
      <c r="C42" s="21"/>
      <c r="D42" s="21"/>
      <c r="E42" s="22"/>
      <c r="F42" s="23"/>
    </row>
    <row r="43" spans="1:9" x14ac:dyDescent="0.2">
      <c r="A43" s="21" t="s">
        <v>300</v>
      </c>
      <c r="B43" s="21" t="s">
        <v>299</v>
      </c>
      <c r="C43" s="21" t="s">
        <v>301</v>
      </c>
      <c r="D43" s="24">
        <v>86900</v>
      </c>
      <c r="E43" s="22">
        <v>3172.901468</v>
      </c>
      <c r="F43" s="23">
        <v>2.38672848629446</v>
      </c>
    </row>
    <row r="44" spans="1:9" x14ac:dyDescent="0.2">
      <c r="A44" s="21" t="s">
        <v>303</v>
      </c>
      <c r="B44" s="21" t="s">
        <v>302</v>
      </c>
      <c r="C44" s="21" t="s">
        <v>120</v>
      </c>
      <c r="D44" s="24">
        <v>2297307</v>
      </c>
      <c r="E44" s="22">
        <v>2437.6726490000001</v>
      </c>
      <c r="F44" s="23">
        <v>1.83367268423136</v>
      </c>
    </row>
    <row r="45" spans="1:9" x14ac:dyDescent="0.2">
      <c r="A45" s="21" t="s">
        <v>305</v>
      </c>
      <c r="B45" s="21" t="s">
        <v>304</v>
      </c>
      <c r="C45" s="21" t="s">
        <v>306</v>
      </c>
      <c r="D45" s="24">
        <v>1575983</v>
      </c>
      <c r="E45" s="22">
        <v>1755.2512039999999</v>
      </c>
      <c r="F45" s="23">
        <v>1.3203397872390099</v>
      </c>
    </row>
    <row r="46" spans="1:9" x14ac:dyDescent="0.2">
      <c r="A46" s="21" t="s">
        <v>308</v>
      </c>
      <c r="B46" s="21" t="s">
        <v>307</v>
      </c>
      <c r="C46" s="21" t="s">
        <v>96</v>
      </c>
      <c r="D46" s="24">
        <v>43300</v>
      </c>
      <c r="E46" s="22">
        <v>1329.8541789999999</v>
      </c>
      <c r="F46" s="23">
        <v>1.0003464915781699</v>
      </c>
    </row>
    <row r="47" spans="1:9" x14ac:dyDescent="0.2">
      <c r="A47" s="21" t="s">
        <v>310</v>
      </c>
      <c r="B47" s="21" t="s">
        <v>309</v>
      </c>
      <c r="C47" s="21" t="s">
        <v>311</v>
      </c>
      <c r="D47" s="24">
        <v>187038</v>
      </c>
      <c r="E47" s="22">
        <v>1263.936498</v>
      </c>
      <c r="F47" s="23">
        <v>0.95076171607225801</v>
      </c>
    </row>
    <row r="48" spans="1:9" x14ac:dyDescent="0.2">
      <c r="A48" s="21" t="s">
        <v>313</v>
      </c>
      <c r="B48" s="21" t="s">
        <v>312</v>
      </c>
      <c r="C48" s="21" t="s">
        <v>311</v>
      </c>
      <c r="D48" s="24">
        <v>500000</v>
      </c>
      <c r="E48" s="22">
        <v>870.52067709999994</v>
      </c>
      <c r="F48" s="23">
        <v>0.65482540787898003</v>
      </c>
    </row>
    <row r="49" spans="1:9" x14ac:dyDescent="0.2">
      <c r="A49" s="21" t="s">
        <v>315</v>
      </c>
      <c r="B49" s="21" t="s">
        <v>314</v>
      </c>
      <c r="C49" s="21" t="s">
        <v>311</v>
      </c>
      <c r="D49" s="24">
        <v>47000</v>
      </c>
      <c r="E49" s="22">
        <v>807.23147110000002</v>
      </c>
      <c r="F49" s="23">
        <v>0.60721783091556003</v>
      </c>
    </row>
    <row r="50" spans="1:9" x14ac:dyDescent="0.2">
      <c r="A50" s="20" t="s">
        <v>32</v>
      </c>
      <c r="B50" s="20"/>
      <c r="C50" s="20"/>
      <c r="D50" s="20"/>
      <c r="E50" s="25">
        <f>SUM(E42:E49)</f>
        <v>11637.3681462</v>
      </c>
      <c r="F50" s="26">
        <f>SUM(F42:F49)</f>
        <v>8.7538924042097985</v>
      </c>
      <c r="G50" s="14"/>
      <c r="H50" s="14"/>
      <c r="I50" s="14"/>
    </row>
    <row r="51" spans="1:9" x14ac:dyDescent="0.2">
      <c r="A51" s="21"/>
      <c r="B51" s="21"/>
      <c r="C51" s="21"/>
      <c r="D51" s="21"/>
      <c r="E51" s="22"/>
      <c r="F51" s="23"/>
    </row>
    <row r="52" spans="1:9" x14ac:dyDescent="0.2">
      <c r="A52" s="20" t="s">
        <v>821</v>
      </c>
      <c r="B52" s="21"/>
      <c r="C52" s="21"/>
      <c r="D52" s="21"/>
      <c r="E52" s="22"/>
      <c r="F52" s="23"/>
    </row>
    <row r="53" spans="1:9" x14ac:dyDescent="0.2">
      <c r="A53" s="21" t="s">
        <v>317</v>
      </c>
      <c r="B53" s="21" t="s">
        <v>1195</v>
      </c>
      <c r="C53" s="21" t="s">
        <v>318</v>
      </c>
      <c r="D53" s="24">
        <v>3408000</v>
      </c>
      <c r="E53" s="22">
        <v>2554.2425579999999</v>
      </c>
      <c r="F53" s="23">
        <v>1.9213592150804999</v>
      </c>
    </row>
    <row r="54" spans="1:9" x14ac:dyDescent="0.2">
      <c r="A54" s="20" t="s">
        <v>32</v>
      </c>
      <c r="B54" s="20"/>
      <c r="C54" s="20"/>
      <c r="D54" s="20"/>
      <c r="E54" s="25">
        <f>SUM(E53:E53)</f>
        <v>2554.2425579999999</v>
      </c>
      <c r="F54" s="26">
        <f>SUM(F53:F53)</f>
        <v>1.9213592150804999</v>
      </c>
      <c r="G54" s="14"/>
      <c r="H54" s="14"/>
      <c r="I54" s="14"/>
    </row>
    <row r="55" spans="1:9" x14ac:dyDescent="0.2">
      <c r="A55" s="21"/>
      <c r="B55" s="21"/>
      <c r="C55" s="21"/>
      <c r="D55" s="21"/>
      <c r="E55" s="22"/>
      <c r="F55" s="23"/>
    </row>
    <row r="56" spans="1:9" x14ac:dyDescent="0.2">
      <c r="A56" s="20" t="s">
        <v>35</v>
      </c>
      <c r="B56" s="20"/>
      <c r="C56" s="20"/>
      <c r="D56" s="20"/>
      <c r="E56" s="25">
        <f>E35+E40+E50+E54</f>
        <v>125397.04658069997</v>
      </c>
      <c r="F56" s="26">
        <f>F35+F40+F50+F54</f>
        <v>94.326504049936204</v>
      </c>
      <c r="G56" s="14"/>
      <c r="H56" s="14"/>
      <c r="I56" s="14"/>
    </row>
    <row r="57" spans="1:9" x14ac:dyDescent="0.2">
      <c r="A57" s="20"/>
      <c r="B57" s="20"/>
      <c r="C57" s="20"/>
      <c r="D57" s="20"/>
      <c r="E57" s="25"/>
      <c r="F57" s="26"/>
      <c r="G57" s="14"/>
      <c r="H57" s="14"/>
      <c r="I57" s="14"/>
    </row>
    <row r="58" spans="1:9" x14ac:dyDescent="0.2">
      <c r="A58" s="20" t="s">
        <v>37</v>
      </c>
      <c r="B58" s="20"/>
      <c r="C58" s="20"/>
      <c r="D58" s="20"/>
      <c r="E58" s="25">
        <f>E60-(E35+E40+E50+E54)</f>
        <v>7542.3089522000228</v>
      </c>
      <c r="F58" s="26">
        <f>F60-(F35+F40+F50+F54)</f>
        <v>5.6734959500637956</v>
      </c>
      <c r="G58" s="14"/>
      <c r="H58" s="14"/>
      <c r="I58" s="14"/>
    </row>
    <row r="59" spans="1:9" x14ac:dyDescent="0.2">
      <c r="A59" s="21"/>
      <c r="B59" s="21"/>
      <c r="C59" s="21"/>
      <c r="D59" s="21"/>
      <c r="E59" s="22"/>
      <c r="F59" s="23"/>
    </row>
    <row r="60" spans="1:9" x14ac:dyDescent="0.2">
      <c r="A60" s="27" t="s">
        <v>36</v>
      </c>
      <c r="B60" s="27"/>
      <c r="C60" s="27"/>
      <c r="D60" s="27"/>
      <c r="E60" s="28">
        <v>132939.35553289999</v>
      </c>
      <c r="F60" s="29">
        <v>100</v>
      </c>
      <c r="G60" s="14"/>
      <c r="H60" s="14"/>
      <c r="I60" s="14"/>
    </row>
    <row r="63" spans="1:9" x14ac:dyDescent="0.2">
      <c r="A63" s="14" t="s">
        <v>40</v>
      </c>
    </row>
    <row r="64" spans="1:9" x14ac:dyDescent="0.2">
      <c r="A64" s="14" t="s">
        <v>41</v>
      </c>
    </row>
    <row r="65" spans="1:4" x14ac:dyDescent="0.2">
      <c r="A65" s="14" t="s">
        <v>42</v>
      </c>
      <c r="B65" s="14"/>
      <c r="C65" s="30" t="s">
        <v>44</v>
      </c>
      <c r="D65" s="14" t="s">
        <v>43</v>
      </c>
    </row>
    <row r="66" spans="1:4" x14ac:dyDescent="0.2">
      <c r="A66" s="7" t="s">
        <v>73</v>
      </c>
      <c r="C66" s="31">
        <v>80.713399999999993</v>
      </c>
      <c r="D66" s="31">
        <v>85.692099999999996</v>
      </c>
    </row>
    <row r="67" spans="1:4" x14ac:dyDescent="0.2">
      <c r="A67" s="7" t="s">
        <v>75</v>
      </c>
      <c r="C67" s="31">
        <v>20.327300000000001</v>
      </c>
      <c r="D67" s="31">
        <v>20.691299999999998</v>
      </c>
    </row>
    <row r="68" spans="1:4" x14ac:dyDescent="0.2">
      <c r="A68" s="7" t="s">
        <v>74</v>
      </c>
      <c r="C68" s="31">
        <v>85.948300000000003</v>
      </c>
      <c r="D68" s="31">
        <v>91.564599999999999</v>
      </c>
    </row>
    <row r="69" spans="1:4" x14ac:dyDescent="0.2">
      <c r="A69" s="7" t="s">
        <v>76</v>
      </c>
      <c r="C69" s="31">
        <v>22.229900000000001</v>
      </c>
      <c r="D69" s="31">
        <v>22.785499999999999</v>
      </c>
    </row>
    <row r="71" spans="1:4" x14ac:dyDescent="0.2">
      <c r="A71" s="14" t="s">
        <v>46</v>
      </c>
    </row>
    <row r="72" spans="1:4" x14ac:dyDescent="0.2">
      <c r="A72" s="67" t="s">
        <v>56</v>
      </c>
      <c r="B72" s="68"/>
      <c r="C72" s="33" t="s">
        <v>57</v>
      </c>
    </row>
    <row r="73" spans="1:4" x14ac:dyDescent="0.2">
      <c r="A73" s="63" t="s">
        <v>75</v>
      </c>
      <c r="B73" s="64"/>
      <c r="C73" s="34">
        <v>0.85</v>
      </c>
    </row>
    <row r="74" spans="1:4" x14ac:dyDescent="0.2">
      <c r="A74" s="63" t="s">
        <v>76</v>
      </c>
      <c r="B74" s="64"/>
      <c r="C74" s="34">
        <v>0.85</v>
      </c>
    </row>
    <row r="75" spans="1:4" x14ac:dyDescent="0.2">
      <c r="A75" s="7" t="s">
        <v>58</v>
      </c>
    </row>
    <row r="76" spans="1:4" x14ac:dyDescent="0.2">
      <c r="A76" s="7" t="s">
        <v>45</v>
      </c>
    </row>
    <row r="78" spans="1:4" x14ac:dyDescent="0.2">
      <c r="A78" s="14" t="s">
        <v>221</v>
      </c>
      <c r="D78" s="35">
        <v>0.16774462384833799</v>
      </c>
    </row>
    <row r="80" spans="1:4" x14ac:dyDescent="0.2">
      <c r="A80" s="14" t="s">
        <v>783</v>
      </c>
    </row>
    <row r="81" spans="1:1" x14ac:dyDescent="0.2">
      <c r="A81" s="36"/>
    </row>
    <row r="82" spans="1:1" x14ac:dyDescent="0.2">
      <c r="A82" s="37" t="s">
        <v>779</v>
      </c>
    </row>
    <row r="83" spans="1:1" x14ac:dyDescent="0.2">
      <c r="A83" s="38"/>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7" t="s">
        <v>785</v>
      </c>
    </row>
    <row r="96" spans="1:1" x14ac:dyDescent="0.2">
      <c r="A96" s="39"/>
    </row>
    <row r="97" spans="1:1" x14ac:dyDescent="0.2">
      <c r="A97" s="37" t="s">
        <v>780</v>
      </c>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sheetData>
  <mergeCells count="4">
    <mergeCell ref="A1:F1"/>
    <mergeCell ref="A72:B72"/>
    <mergeCell ref="A73:B73"/>
    <mergeCell ref="A74:B74"/>
  </mergeCells>
  <conditionalFormatting sqref="F2:F3 F5:F79">
    <cfRule type="cellIs" dxfId="56" priority="2" stopIfTrue="1" operator="between">
      <formula>0.009</formula>
      <formula>-0.009</formula>
    </cfRule>
  </conditionalFormatting>
  <conditionalFormatting sqref="F80:F211">
    <cfRule type="cellIs" dxfId="55"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4"/>
  <sheetViews>
    <sheetView workbookViewId="0">
      <selection sqref="A1:F1"/>
    </sheetView>
  </sheetViews>
  <sheetFormatPr defaultColWidth="9.109375" defaultRowHeight="10.199999999999999" x14ac:dyDescent="0.2"/>
  <cols>
    <col min="1" max="1" width="38.6640625" style="7" bestFit="1" customWidth="1"/>
    <col min="2" max="2" width="34.33203125" style="7" bestFit="1" customWidth="1"/>
    <col min="3" max="3" width="26.8867187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12</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89</v>
      </c>
      <c r="B7" s="21" t="s">
        <v>88</v>
      </c>
      <c r="C7" s="21" t="s">
        <v>90</v>
      </c>
      <c r="D7" s="24">
        <v>760000</v>
      </c>
      <c r="E7" s="22">
        <v>11346.42</v>
      </c>
      <c r="F7" s="23">
        <v>16.530589192917901</v>
      </c>
    </row>
    <row r="8" spans="1:6" x14ac:dyDescent="0.2">
      <c r="A8" s="21" t="s">
        <v>284</v>
      </c>
      <c r="B8" s="21" t="s">
        <v>283</v>
      </c>
      <c r="C8" s="21" t="s">
        <v>90</v>
      </c>
      <c r="D8" s="24">
        <v>300000</v>
      </c>
      <c r="E8" s="22">
        <v>9633.4500000000007</v>
      </c>
      <c r="F8" s="23">
        <v>14.034964725483</v>
      </c>
    </row>
    <row r="9" spans="1:6" x14ac:dyDescent="0.2">
      <c r="A9" s="21" t="s">
        <v>108</v>
      </c>
      <c r="B9" s="21" t="s">
        <v>107</v>
      </c>
      <c r="C9" s="21" t="s">
        <v>90</v>
      </c>
      <c r="D9" s="24">
        <v>630000</v>
      </c>
      <c r="E9" s="22">
        <v>5915.3850000000002</v>
      </c>
      <c r="F9" s="23">
        <v>8.6181191382787592</v>
      </c>
    </row>
    <row r="10" spans="1:6" x14ac:dyDescent="0.2">
      <c r="A10" s="21" t="s">
        <v>95</v>
      </c>
      <c r="B10" s="21" t="s">
        <v>94</v>
      </c>
      <c r="C10" s="21" t="s">
        <v>96</v>
      </c>
      <c r="D10" s="24">
        <v>649504</v>
      </c>
      <c r="E10" s="22">
        <v>4719.2960640000001</v>
      </c>
      <c r="F10" s="23">
        <v>6.8755382326529899</v>
      </c>
    </row>
    <row r="11" spans="1:6" x14ac:dyDescent="0.2">
      <c r="A11" s="21" t="s">
        <v>320</v>
      </c>
      <c r="B11" s="21" t="s">
        <v>319</v>
      </c>
      <c r="C11" s="21" t="s">
        <v>137</v>
      </c>
      <c r="D11" s="24">
        <v>71752</v>
      </c>
      <c r="E11" s="22">
        <v>3117.122136</v>
      </c>
      <c r="F11" s="23">
        <v>4.5413324638403001</v>
      </c>
    </row>
    <row r="12" spans="1:6" x14ac:dyDescent="0.2">
      <c r="A12" s="21" t="s">
        <v>128</v>
      </c>
      <c r="B12" s="21" t="s">
        <v>127</v>
      </c>
      <c r="C12" s="21" t="s">
        <v>90</v>
      </c>
      <c r="D12" s="24">
        <v>284336</v>
      </c>
      <c r="E12" s="22">
        <v>3059.7396960000001</v>
      </c>
      <c r="F12" s="23">
        <v>4.4577320381089001</v>
      </c>
    </row>
    <row r="13" spans="1:6" x14ac:dyDescent="0.2">
      <c r="A13" s="21" t="s">
        <v>170</v>
      </c>
      <c r="B13" s="21" t="s">
        <v>169</v>
      </c>
      <c r="C13" s="21" t="s">
        <v>171</v>
      </c>
      <c r="D13" s="24">
        <v>255722</v>
      </c>
      <c r="E13" s="22">
        <v>2160.723039</v>
      </c>
      <c r="F13" s="23">
        <v>3.1479554711866999</v>
      </c>
    </row>
    <row r="14" spans="1:6" x14ac:dyDescent="0.2">
      <c r="A14" s="21" t="s">
        <v>161</v>
      </c>
      <c r="B14" s="21" t="s">
        <v>160</v>
      </c>
      <c r="C14" s="21" t="s">
        <v>137</v>
      </c>
      <c r="D14" s="24">
        <v>2694106</v>
      </c>
      <c r="E14" s="22">
        <v>1561.2344270000001</v>
      </c>
      <c r="F14" s="23">
        <v>2.2745610462663701</v>
      </c>
    </row>
    <row r="15" spans="1:6" x14ac:dyDescent="0.2">
      <c r="A15" s="21" t="s">
        <v>322</v>
      </c>
      <c r="B15" s="21" t="s">
        <v>321</v>
      </c>
      <c r="C15" s="21" t="s">
        <v>171</v>
      </c>
      <c r="D15" s="24">
        <v>110000</v>
      </c>
      <c r="E15" s="22">
        <v>1440.395</v>
      </c>
      <c r="F15" s="23">
        <v>2.0985101926892402</v>
      </c>
    </row>
    <row r="16" spans="1:6" x14ac:dyDescent="0.2">
      <c r="A16" s="21" t="s">
        <v>187</v>
      </c>
      <c r="B16" s="21" t="s">
        <v>186</v>
      </c>
      <c r="C16" s="21" t="s">
        <v>188</v>
      </c>
      <c r="D16" s="24">
        <v>261973</v>
      </c>
      <c r="E16" s="22">
        <v>1317.8551769999999</v>
      </c>
      <c r="F16" s="23">
        <v>1.91998203369408</v>
      </c>
    </row>
    <row r="17" spans="1:9" x14ac:dyDescent="0.2">
      <c r="A17" s="21" t="s">
        <v>324</v>
      </c>
      <c r="B17" s="21" t="s">
        <v>323</v>
      </c>
      <c r="C17" s="21" t="s">
        <v>137</v>
      </c>
      <c r="D17" s="24">
        <v>68089</v>
      </c>
      <c r="E17" s="22">
        <v>946.74350049999998</v>
      </c>
      <c r="F17" s="23">
        <v>1.3793097627119899</v>
      </c>
    </row>
    <row r="18" spans="1:9" x14ac:dyDescent="0.2">
      <c r="A18" s="21" t="s">
        <v>326</v>
      </c>
      <c r="B18" s="21" t="s">
        <v>325</v>
      </c>
      <c r="C18" s="21" t="s">
        <v>137</v>
      </c>
      <c r="D18" s="24">
        <v>15929</v>
      </c>
      <c r="E18" s="22">
        <v>702.47686450000003</v>
      </c>
      <c r="F18" s="23">
        <v>1.02343791826661</v>
      </c>
    </row>
    <row r="19" spans="1:9" x14ac:dyDescent="0.2">
      <c r="A19" s="21" t="s">
        <v>328</v>
      </c>
      <c r="B19" s="21" t="s">
        <v>327</v>
      </c>
      <c r="C19" s="21" t="s">
        <v>90</v>
      </c>
      <c r="D19" s="24">
        <v>155002</v>
      </c>
      <c r="E19" s="22">
        <v>462.99097399999999</v>
      </c>
      <c r="F19" s="23">
        <v>0.67453113768245399</v>
      </c>
    </row>
    <row r="20" spans="1:9" x14ac:dyDescent="0.2">
      <c r="A20" s="21" t="s">
        <v>330</v>
      </c>
      <c r="B20" s="21" t="s">
        <v>329</v>
      </c>
      <c r="C20" s="21" t="s">
        <v>171</v>
      </c>
      <c r="D20" s="24">
        <v>375996</v>
      </c>
      <c r="E20" s="22">
        <v>404.00770199999999</v>
      </c>
      <c r="F20" s="23">
        <v>0.58859846123595105</v>
      </c>
    </row>
    <row r="21" spans="1:9" x14ac:dyDescent="0.2">
      <c r="A21" s="21" t="s">
        <v>332</v>
      </c>
      <c r="B21" s="21" t="s">
        <v>331</v>
      </c>
      <c r="C21" s="21" t="s">
        <v>90</v>
      </c>
      <c r="D21" s="24">
        <v>13640</v>
      </c>
      <c r="E21" s="22">
        <v>290.66158000000001</v>
      </c>
      <c r="F21" s="23">
        <v>0.42346459703981099</v>
      </c>
    </row>
    <row r="22" spans="1:9" x14ac:dyDescent="0.2">
      <c r="A22" s="21" t="s">
        <v>334</v>
      </c>
      <c r="B22" s="21" t="s">
        <v>333</v>
      </c>
      <c r="C22" s="21" t="s">
        <v>90</v>
      </c>
      <c r="D22" s="24">
        <v>5140</v>
      </c>
      <c r="E22" s="22">
        <v>180.82263</v>
      </c>
      <c r="F22" s="23">
        <v>0.26344032860699701</v>
      </c>
    </row>
    <row r="23" spans="1:9" x14ac:dyDescent="0.2">
      <c r="A23" s="21" t="s">
        <v>336</v>
      </c>
      <c r="B23" s="21" t="s">
        <v>335</v>
      </c>
      <c r="C23" s="21" t="s">
        <v>90</v>
      </c>
      <c r="D23" s="24">
        <v>63629</v>
      </c>
      <c r="E23" s="22">
        <v>107.151236</v>
      </c>
      <c r="F23" s="23">
        <v>0.156108540299883</v>
      </c>
    </row>
    <row r="24" spans="1:9" x14ac:dyDescent="0.2">
      <c r="A24" s="20" t="s">
        <v>32</v>
      </c>
      <c r="B24" s="20"/>
      <c r="C24" s="20"/>
      <c r="D24" s="20"/>
      <c r="E24" s="25">
        <f>SUM(E7:E23)</f>
        <v>47366.475026</v>
      </c>
      <c r="F24" s="26">
        <f>SUM(F7:F23)</f>
        <v>69.008175280961922</v>
      </c>
      <c r="G24" s="14"/>
      <c r="H24" s="14"/>
      <c r="I24" s="14"/>
    </row>
    <row r="25" spans="1:9" x14ac:dyDescent="0.2">
      <c r="A25" s="21"/>
      <c r="B25" s="21"/>
      <c r="C25" s="21"/>
      <c r="D25" s="21"/>
      <c r="E25" s="22"/>
      <c r="F25" s="23"/>
    </row>
    <row r="26" spans="1:9" x14ac:dyDescent="0.2">
      <c r="A26" s="20" t="s">
        <v>298</v>
      </c>
      <c r="B26" s="21"/>
      <c r="C26" s="21"/>
      <c r="D26" s="21"/>
      <c r="E26" s="22"/>
      <c r="F26" s="23"/>
    </row>
    <row r="27" spans="1:9" x14ac:dyDescent="0.2">
      <c r="A27" s="21" t="s">
        <v>338</v>
      </c>
      <c r="B27" s="21" t="s">
        <v>337</v>
      </c>
      <c r="C27" s="21" t="s">
        <v>106</v>
      </c>
      <c r="D27" s="24">
        <v>82135</v>
      </c>
      <c r="E27" s="22">
        <v>2179.194399</v>
      </c>
      <c r="F27" s="23">
        <v>3.1748663791201701</v>
      </c>
    </row>
    <row r="28" spans="1:9" x14ac:dyDescent="0.2">
      <c r="A28" s="21" t="s">
        <v>340</v>
      </c>
      <c r="B28" s="21" t="s">
        <v>339</v>
      </c>
      <c r="C28" s="21" t="s">
        <v>171</v>
      </c>
      <c r="D28" s="24">
        <v>90474</v>
      </c>
      <c r="E28" s="22">
        <v>970.52975240000001</v>
      </c>
      <c r="F28" s="23">
        <v>1.4139639319211501</v>
      </c>
    </row>
    <row r="29" spans="1:9" x14ac:dyDescent="0.2">
      <c r="A29" s="21" t="s">
        <v>342</v>
      </c>
      <c r="B29" s="21" t="s">
        <v>341</v>
      </c>
      <c r="C29" s="21" t="s">
        <v>137</v>
      </c>
      <c r="D29" s="24">
        <v>8680</v>
      </c>
      <c r="E29" s="22">
        <v>887.87287430000003</v>
      </c>
      <c r="F29" s="23">
        <v>1.2935411998311901</v>
      </c>
    </row>
    <row r="30" spans="1:9" x14ac:dyDescent="0.2">
      <c r="A30" s="21" t="s">
        <v>344</v>
      </c>
      <c r="B30" s="21" t="s">
        <v>343</v>
      </c>
      <c r="C30" s="21" t="s">
        <v>345</v>
      </c>
      <c r="D30" s="24">
        <v>8200</v>
      </c>
      <c r="E30" s="22">
        <v>875.78343600000005</v>
      </c>
      <c r="F30" s="23">
        <v>1.2759281079387299</v>
      </c>
    </row>
    <row r="31" spans="1:9" x14ac:dyDescent="0.2">
      <c r="A31" s="21" t="s">
        <v>347</v>
      </c>
      <c r="B31" s="21" t="s">
        <v>346</v>
      </c>
      <c r="C31" s="21" t="s">
        <v>311</v>
      </c>
      <c r="D31" s="24">
        <v>22900</v>
      </c>
      <c r="E31" s="22">
        <v>795.29012650000004</v>
      </c>
      <c r="F31" s="23">
        <v>1.15865747701524</v>
      </c>
    </row>
    <row r="32" spans="1:9" x14ac:dyDescent="0.2">
      <c r="A32" s="21" t="s">
        <v>349</v>
      </c>
      <c r="B32" s="21" t="s">
        <v>348</v>
      </c>
      <c r="C32" s="21" t="s">
        <v>90</v>
      </c>
      <c r="D32" s="24">
        <v>23341</v>
      </c>
      <c r="E32" s="22">
        <v>729.26313700000003</v>
      </c>
      <c r="F32" s="23">
        <v>1.0624628148160999</v>
      </c>
    </row>
    <row r="33" spans="1:9" x14ac:dyDescent="0.2">
      <c r="A33" s="21" t="s">
        <v>351</v>
      </c>
      <c r="B33" s="21" t="s">
        <v>350</v>
      </c>
      <c r="C33" s="21" t="s">
        <v>171</v>
      </c>
      <c r="D33" s="24">
        <v>5173</v>
      </c>
      <c r="E33" s="22">
        <v>656.32220419999999</v>
      </c>
      <c r="F33" s="23">
        <v>0.956195234780715</v>
      </c>
    </row>
    <row r="34" spans="1:9" x14ac:dyDescent="0.2">
      <c r="A34" s="21" t="s">
        <v>353</v>
      </c>
      <c r="B34" s="21" t="s">
        <v>352</v>
      </c>
      <c r="C34" s="21" t="s">
        <v>90</v>
      </c>
      <c r="D34" s="24">
        <v>3100</v>
      </c>
      <c r="E34" s="22">
        <v>647.76755820000005</v>
      </c>
      <c r="F34" s="23">
        <v>0.94373197864205305</v>
      </c>
    </row>
    <row r="35" spans="1:9" x14ac:dyDescent="0.2">
      <c r="A35" s="21" t="s">
        <v>315</v>
      </c>
      <c r="B35" s="21" t="s">
        <v>314</v>
      </c>
      <c r="C35" s="21" t="s">
        <v>311</v>
      </c>
      <c r="D35" s="24">
        <v>37000</v>
      </c>
      <c r="E35" s="22">
        <v>635.48009430000002</v>
      </c>
      <c r="F35" s="23">
        <v>0.92583038342931601</v>
      </c>
    </row>
    <row r="36" spans="1:9" x14ac:dyDescent="0.2">
      <c r="A36" s="21" t="s">
        <v>355</v>
      </c>
      <c r="B36" s="21" t="s">
        <v>354</v>
      </c>
      <c r="C36" s="21" t="s">
        <v>137</v>
      </c>
      <c r="D36" s="24">
        <v>62883</v>
      </c>
      <c r="E36" s="22">
        <v>606.12928469999997</v>
      </c>
      <c r="F36" s="23">
        <v>0.883069215062804</v>
      </c>
    </row>
    <row r="37" spans="1:9" x14ac:dyDescent="0.2">
      <c r="A37" s="21" t="s">
        <v>357</v>
      </c>
      <c r="B37" s="21" t="s">
        <v>356</v>
      </c>
      <c r="C37" s="21" t="s">
        <v>90</v>
      </c>
      <c r="D37" s="24">
        <v>17517</v>
      </c>
      <c r="E37" s="22">
        <v>573.93579160000002</v>
      </c>
      <c r="F37" s="23">
        <v>0.83616654363682696</v>
      </c>
    </row>
    <row r="38" spans="1:9" x14ac:dyDescent="0.2">
      <c r="A38" s="21" t="s">
        <v>359</v>
      </c>
      <c r="B38" s="21" t="s">
        <v>358</v>
      </c>
      <c r="C38" s="21" t="s">
        <v>360</v>
      </c>
      <c r="D38" s="24">
        <v>24465</v>
      </c>
      <c r="E38" s="22">
        <v>558.12272510000003</v>
      </c>
      <c r="F38" s="23">
        <v>0.81312850113603896</v>
      </c>
    </row>
    <row r="39" spans="1:9" x14ac:dyDescent="0.2">
      <c r="A39" s="21" t="s">
        <v>362</v>
      </c>
      <c r="B39" s="21" t="s">
        <v>361</v>
      </c>
      <c r="C39" s="21" t="s">
        <v>90</v>
      </c>
      <c r="D39" s="24">
        <v>5340</v>
      </c>
      <c r="E39" s="22">
        <v>462.25319489999998</v>
      </c>
      <c r="F39" s="23">
        <v>0.67345626796872804</v>
      </c>
    </row>
    <row r="40" spans="1:9" x14ac:dyDescent="0.2">
      <c r="A40" s="21" t="s">
        <v>364</v>
      </c>
      <c r="B40" s="21" t="s">
        <v>363</v>
      </c>
      <c r="C40" s="21" t="s">
        <v>365</v>
      </c>
      <c r="D40" s="24">
        <v>1273</v>
      </c>
      <c r="E40" s="22">
        <v>459.39090859999999</v>
      </c>
      <c r="F40" s="23">
        <v>0.66928620560740004</v>
      </c>
    </row>
    <row r="41" spans="1:9" x14ac:dyDescent="0.2">
      <c r="A41" s="21" t="s">
        <v>367</v>
      </c>
      <c r="B41" s="21" t="s">
        <v>366</v>
      </c>
      <c r="C41" s="21" t="s">
        <v>90</v>
      </c>
      <c r="D41" s="24">
        <v>6250</v>
      </c>
      <c r="E41" s="22">
        <v>404.35461939999999</v>
      </c>
      <c r="F41" s="23">
        <v>0.58910388488704701</v>
      </c>
    </row>
    <row r="42" spans="1:9" x14ac:dyDescent="0.2">
      <c r="A42" s="21" t="s">
        <v>369</v>
      </c>
      <c r="B42" s="21" t="s">
        <v>368</v>
      </c>
      <c r="C42" s="21" t="s">
        <v>311</v>
      </c>
      <c r="D42" s="24">
        <v>1149</v>
      </c>
      <c r="E42" s="22">
        <v>392.24792009999999</v>
      </c>
      <c r="F42" s="23">
        <v>0.57146564545906098</v>
      </c>
    </row>
    <row r="43" spans="1:9" x14ac:dyDescent="0.2">
      <c r="A43" s="21" t="s">
        <v>371</v>
      </c>
      <c r="B43" s="21" t="s">
        <v>370</v>
      </c>
      <c r="C43" s="21" t="s">
        <v>311</v>
      </c>
      <c r="D43" s="24">
        <v>14982</v>
      </c>
      <c r="E43" s="22">
        <v>384.04794829999997</v>
      </c>
      <c r="F43" s="23">
        <v>0.55951911384650699</v>
      </c>
    </row>
    <row r="44" spans="1:9" x14ac:dyDescent="0.2">
      <c r="A44" s="21" t="s">
        <v>373</v>
      </c>
      <c r="B44" s="21" t="s">
        <v>372</v>
      </c>
      <c r="C44" s="21" t="s">
        <v>171</v>
      </c>
      <c r="D44" s="24">
        <v>4743</v>
      </c>
      <c r="E44" s="22">
        <v>345.97689709999997</v>
      </c>
      <c r="F44" s="23">
        <v>0.50405343325917296</v>
      </c>
    </row>
    <row r="45" spans="1:9" x14ac:dyDescent="0.2">
      <c r="A45" s="21" t="s">
        <v>375</v>
      </c>
      <c r="B45" s="21" t="s">
        <v>374</v>
      </c>
      <c r="C45" s="21" t="s">
        <v>137</v>
      </c>
      <c r="D45" s="24">
        <v>381</v>
      </c>
      <c r="E45" s="22">
        <v>9.5283344999999997</v>
      </c>
      <c r="F45" s="23">
        <v>1.3881822047148501E-2</v>
      </c>
    </row>
    <row r="46" spans="1:9" x14ac:dyDescent="0.2">
      <c r="A46" s="20" t="s">
        <v>32</v>
      </c>
      <c r="B46" s="20"/>
      <c r="C46" s="20"/>
      <c r="D46" s="20"/>
      <c r="E46" s="25">
        <f>SUM(E26:E45)</f>
        <v>12573.491206200002</v>
      </c>
      <c r="F46" s="26">
        <f>SUM(F26:F45)</f>
        <v>18.318308140405396</v>
      </c>
      <c r="G46" s="14"/>
      <c r="H46" s="14"/>
      <c r="I46" s="14"/>
    </row>
    <row r="47" spans="1:9" x14ac:dyDescent="0.2">
      <c r="A47" s="21"/>
      <c r="B47" s="21"/>
      <c r="C47" s="21"/>
      <c r="D47" s="21"/>
      <c r="E47" s="22"/>
      <c r="F47" s="23"/>
    </row>
    <row r="48" spans="1:9" x14ac:dyDescent="0.2">
      <c r="A48" s="20" t="s">
        <v>316</v>
      </c>
      <c r="B48" s="21"/>
      <c r="C48" s="21"/>
      <c r="D48" s="21"/>
      <c r="E48" s="22"/>
      <c r="F48" s="23"/>
    </row>
    <row r="49" spans="1:9" x14ac:dyDescent="0.2">
      <c r="A49" s="21" t="s">
        <v>377</v>
      </c>
      <c r="B49" s="21" t="s">
        <v>376</v>
      </c>
      <c r="C49" s="21" t="s">
        <v>318</v>
      </c>
      <c r="D49" s="24">
        <v>175810.12400000001</v>
      </c>
      <c r="E49" s="22">
        <v>6252.954256</v>
      </c>
      <c r="F49" s="23">
        <v>9.1099234867071601</v>
      </c>
    </row>
    <row r="50" spans="1:9" x14ac:dyDescent="0.2">
      <c r="A50" s="20" t="s">
        <v>32</v>
      </c>
      <c r="B50" s="21"/>
      <c r="C50" s="21"/>
      <c r="D50" s="24"/>
      <c r="E50" s="25">
        <f>SUM(E49)</f>
        <v>6252.954256</v>
      </c>
      <c r="F50" s="25">
        <f>SUM(F49)</f>
        <v>9.1099234867071601</v>
      </c>
    </row>
    <row r="51" spans="1:9" x14ac:dyDescent="0.2">
      <c r="A51" s="21"/>
      <c r="B51" s="21"/>
      <c r="C51" s="21"/>
      <c r="D51" s="24"/>
      <c r="E51" s="22"/>
      <c r="F51" s="23"/>
    </row>
    <row r="52" spans="1:9" x14ac:dyDescent="0.2">
      <c r="A52" s="20" t="s">
        <v>821</v>
      </c>
      <c r="B52" s="21"/>
      <c r="C52" s="21"/>
      <c r="D52" s="24"/>
      <c r="E52" s="22"/>
      <c r="F52" s="23"/>
    </row>
    <row r="53" spans="1:9" x14ac:dyDescent="0.2">
      <c r="A53" s="21" t="s">
        <v>379</v>
      </c>
      <c r="B53" s="21" t="s">
        <v>378</v>
      </c>
      <c r="C53" s="21" t="s">
        <v>318</v>
      </c>
      <c r="D53" s="24">
        <v>15053</v>
      </c>
      <c r="E53" s="22">
        <v>367.20850430000002</v>
      </c>
      <c r="F53" s="23">
        <v>0.53498574288005796</v>
      </c>
    </row>
    <row r="54" spans="1:9" x14ac:dyDescent="0.2">
      <c r="A54" s="21" t="s">
        <v>381</v>
      </c>
      <c r="B54" s="21" t="s">
        <v>380</v>
      </c>
      <c r="C54" s="21" t="s">
        <v>318</v>
      </c>
      <c r="D54" s="24">
        <v>8931</v>
      </c>
      <c r="E54" s="22">
        <v>341.98598550000003</v>
      </c>
      <c r="F54" s="23">
        <v>0.49823907770342502</v>
      </c>
    </row>
    <row r="55" spans="1:9" x14ac:dyDescent="0.2">
      <c r="A55" s="21" t="s">
        <v>383</v>
      </c>
      <c r="B55" s="21" t="s">
        <v>382</v>
      </c>
      <c r="C55" s="21" t="s">
        <v>318</v>
      </c>
      <c r="D55" s="24">
        <v>2989</v>
      </c>
      <c r="E55" s="22">
        <v>330.75285330000003</v>
      </c>
      <c r="F55" s="23">
        <v>0.48187353740543298</v>
      </c>
    </row>
    <row r="56" spans="1:9" x14ac:dyDescent="0.2">
      <c r="A56" s="21" t="s">
        <v>385</v>
      </c>
      <c r="B56" s="21" t="s">
        <v>384</v>
      </c>
      <c r="C56" s="21" t="s">
        <v>318</v>
      </c>
      <c r="D56" s="24">
        <v>6000</v>
      </c>
      <c r="E56" s="22">
        <v>329.30020409999997</v>
      </c>
      <c r="F56" s="23">
        <v>0.479757174079677</v>
      </c>
    </row>
    <row r="57" spans="1:9" x14ac:dyDescent="0.2">
      <c r="A57" s="20" t="s">
        <v>32</v>
      </c>
      <c r="B57" s="20"/>
      <c r="C57" s="20"/>
      <c r="D57" s="20"/>
      <c r="E57" s="25">
        <f>SUM(E53:E56)</f>
        <v>1369.2475472000001</v>
      </c>
      <c r="F57" s="25">
        <f>SUM(F53:F56)</f>
        <v>1.994855532068593</v>
      </c>
      <c r="G57" s="14"/>
      <c r="H57" s="14"/>
      <c r="I57" s="14"/>
    </row>
    <row r="58" spans="1:9" x14ac:dyDescent="0.2">
      <c r="A58" s="21"/>
      <c r="B58" s="21"/>
      <c r="C58" s="21"/>
      <c r="D58" s="21"/>
      <c r="E58" s="22"/>
      <c r="F58" s="23"/>
    </row>
    <row r="59" spans="1:9" x14ac:dyDescent="0.2">
      <c r="A59" s="20" t="s">
        <v>35</v>
      </c>
      <c r="B59" s="20"/>
      <c r="C59" s="20"/>
      <c r="D59" s="20"/>
      <c r="E59" s="25">
        <f>E24+E46+E57+E50</f>
        <v>67562.168035399998</v>
      </c>
      <c r="F59" s="26">
        <f>F24+F46+F57+F50</f>
        <v>98.431262440143072</v>
      </c>
      <c r="G59" s="14"/>
      <c r="H59" s="14"/>
      <c r="I59" s="14"/>
    </row>
    <row r="60" spans="1:9" x14ac:dyDescent="0.2">
      <c r="A60" s="20"/>
      <c r="B60" s="20"/>
      <c r="C60" s="20"/>
      <c r="D60" s="20"/>
      <c r="E60" s="25"/>
      <c r="F60" s="26"/>
      <c r="G60" s="14"/>
      <c r="H60" s="14"/>
      <c r="I60" s="14"/>
    </row>
    <row r="61" spans="1:9" x14ac:dyDescent="0.2">
      <c r="A61" s="20" t="s">
        <v>37</v>
      </c>
      <c r="B61" s="20"/>
      <c r="C61" s="20"/>
      <c r="D61" s="20"/>
      <c r="E61" s="25">
        <f>E63-(E24+E46+E57+E50)</f>
        <v>1076.7647187999974</v>
      </c>
      <c r="F61" s="26">
        <f>F63-(F24+F46+F57+F50)</f>
        <v>1.5687375598569275</v>
      </c>
      <c r="G61" s="14"/>
      <c r="H61" s="14"/>
      <c r="I61" s="14"/>
    </row>
    <row r="62" spans="1:9" x14ac:dyDescent="0.2">
      <c r="A62" s="21"/>
      <c r="B62" s="21"/>
      <c r="C62" s="21"/>
      <c r="D62" s="21"/>
      <c r="E62" s="22"/>
      <c r="F62" s="23"/>
    </row>
    <row r="63" spans="1:9" x14ac:dyDescent="0.2">
      <c r="A63" s="27" t="s">
        <v>36</v>
      </c>
      <c r="B63" s="27"/>
      <c r="C63" s="27"/>
      <c r="D63" s="27"/>
      <c r="E63" s="28">
        <v>68638.932754199996</v>
      </c>
      <c r="F63" s="29">
        <v>100</v>
      </c>
      <c r="G63" s="14"/>
      <c r="H63" s="14"/>
      <c r="I63" s="14"/>
    </row>
    <row r="66" spans="1:4" x14ac:dyDescent="0.2">
      <c r="A66" s="14" t="s">
        <v>40</v>
      </c>
    </row>
    <row r="67" spans="1:4" x14ac:dyDescent="0.2">
      <c r="A67" s="14" t="s">
        <v>41</v>
      </c>
    </row>
    <row r="68" spans="1:4" x14ac:dyDescent="0.2">
      <c r="A68" s="14" t="s">
        <v>42</v>
      </c>
      <c r="B68" s="14"/>
      <c r="C68" s="30" t="s">
        <v>44</v>
      </c>
      <c r="D68" s="14" t="s">
        <v>43</v>
      </c>
    </row>
    <row r="69" spans="1:4" x14ac:dyDescent="0.2">
      <c r="A69" s="7" t="s">
        <v>73</v>
      </c>
      <c r="C69" s="31">
        <v>320.18740000000003</v>
      </c>
      <c r="D69" s="31">
        <v>285.71140000000003</v>
      </c>
    </row>
    <row r="70" spans="1:4" x14ac:dyDescent="0.2">
      <c r="A70" s="7" t="s">
        <v>75</v>
      </c>
      <c r="C70" s="31">
        <v>39.552500000000002</v>
      </c>
      <c r="D70" s="31">
        <v>35.293700000000001</v>
      </c>
    </row>
    <row r="71" spans="1:4" x14ac:dyDescent="0.2">
      <c r="A71" s="7" t="s">
        <v>74</v>
      </c>
      <c r="C71" s="31">
        <v>340.31220000000002</v>
      </c>
      <c r="D71" s="31">
        <v>305.20519999999999</v>
      </c>
    </row>
    <row r="72" spans="1:4" x14ac:dyDescent="0.2">
      <c r="A72" s="7" t="s">
        <v>76</v>
      </c>
      <c r="C72" s="31">
        <v>42.816600000000001</v>
      </c>
      <c r="D72" s="31">
        <v>38.395600000000002</v>
      </c>
    </row>
    <row r="74" spans="1:4" x14ac:dyDescent="0.2">
      <c r="A74" s="7" t="s">
        <v>45</v>
      </c>
    </row>
    <row r="76" spans="1:4" x14ac:dyDescent="0.2">
      <c r="A76" s="14" t="s">
        <v>46</v>
      </c>
      <c r="D76" s="30" t="s">
        <v>47</v>
      </c>
    </row>
    <row r="78" spans="1:4" x14ac:dyDescent="0.2">
      <c r="A78" s="14" t="s">
        <v>221</v>
      </c>
      <c r="D78" s="35">
        <v>5.6776123057162703E-2</v>
      </c>
    </row>
    <row r="80" spans="1:4" x14ac:dyDescent="0.2">
      <c r="A80" s="14" t="s">
        <v>814</v>
      </c>
      <c r="D80" s="30" t="s">
        <v>47</v>
      </c>
    </row>
    <row r="81" spans="1:1" x14ac:dyDescent="0.2">
      <c r="A81" s="7" t="s">
        <v>808</v>
      </c>
    </row>
    <row r="82" spans="1:1" x14ac:dyDescent="0.2">
      <c r="A82" s="36" t="s">
        <v>1110</v>
      </c>
    </row>
    <row r="83" spans="1:1" x14ac:dyDescent="0.2">
      <c r="A83" s="36"/>
    </row>
    <row r="84" spans="1:1" x14ac:dyDescent="0.2">
      <c r="A84" s="14" t="s">
        <v>786</v>
      </c>
    </row>
    <row r="85" spans="1:1" x14ac:dyDescent="0.2">
      <c r="A85" s="14"/>
    </row>
    <row r="86" spans="1:1" x14ac:dyDescent="0.2">
      <c r="A86" s="37" t="s">
        <v>779</v>
      </c>
    </row>
    <row r="87" spans="1:1" x14ac:dyDescent="0.2">
      <c r="A87" s="38"/>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7" t="s">
        <v>787</v>
      </c>
    </row>
    <row r="101" spans="1:1" x14ac:dyDescent="0.2">
      <c r="A101" s="39"/>
    </row>
    <row r="102" spans="1:1" x14ac:dyDescent="0.2">
      <c r="A102" s="37" t="s">
        <v>780</v>
      </c>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9"/>
    </row>
    <row r="112" spans="1:1" x14ac:dyDescent="0.2">
      <c r="A112" s="39"/>
    </row>
    <row r="113" spans="1:1" x14ac:dyDescent="0.2">
      <c r="A113" s="39"/>
    </row>
    <row r="114" spans="1:1" x14ac:dyDescent="0.2">
      <c r="A114" s="39"/>
    </row>
  </sheetData>
  <mergeCells count="1">
    <mergeCell ref="A1:F1"/>
  </mergeCells>
  <conditionalFormatting sqref="F2:F3 F5:F49 F51:F56 F58:F83">
    <cfRule type="cellIs" dxfId="54" priority="3" stopIfTrue="1" operator="between">
      <formula>0.009</formula>
      <formula>-0.009</formula>
    </cfRule>
  </conditionalFormatting>
  <conditionalFormatting sqref="F84:F216">
    <cfRule type="cellIs" dxfId="53" priority="2" stopIfTrue="1" operator="between">
      <formula>0.009</formula>
      <formula>-0.009</formula>
    </cfRule>
  </conditionalFormatting>
  <hyperlinks>
    <hyperlink ref="A82" r:id="rId1" tooltip="https://www.franklintempletonindia.com/investor/reports"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35"/>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25.554687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13</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387</v>
      </c>
      <c r="B7" s="21" t="s">
        <v>386</v>
      </c>
      <c r="C7" s="21" t="s">
        <v>388</v>
      </c>
      <c r="D7" s="24">
        <v>6831728</v>
      </c>
      <c r="E7" s="22">
        <v>34995.526680000003</v>
      </c>
      <c r="F7" s="23">
        <v>4.9761079096738099</v>
      </c>
    </row>
    <row r="8" spans="1:6" x14ac:dyDescent="0.2">
      <c r="A8" s="21" t="s">
        <v>390</v>
      </c>
      <c r="B8" s="21" t="s">
        <v>389</v>
      </c>
      <c r="C8" s="21" t="s">
        <v>365</v>
      </c>
      <c r="D8" s="24">
        <v>1387967</v>
      </c>
      <c r="E8" s="22">
        <v>27468.56091</v>
      </c>
      <c r="F8" s="23">
        <v>3.90582843520182</v>
      </c>
    </row>
    <row r="9" spans="1:6" x14ac:dyDescent="0.2">
      <c r="A9" s="21" t="s">
        <v>392</v>
      </c>
      <c r="B9" s="21" t="s">
        <v>391</v>
      </c>
      <c r="C9" s="21" t="s">
        <v>393</v>
      </c>
      <c r="D9" s="24">
        <v>5043976</v>
      </c>
      <c r="E9" s="22">
        <v>24211.084800000001</v>
      </c>
      <c r="F9" s="23">
        <v>3.4426391600477402</v>
      </c>
    </row>
    <row r="10" spans="1:6" x14ac:dyDescent="0.2">
      <c r="A10" s="21" t="s">
        <v>395</v>
      </c>
      <c r="B10" s="21" t="s">
        <v>394</v>
      </c>
      <c r="C10" s="21" t="s">
        <v>166</v>
      </c>
      <c r="D10" s="24">
        <v>1000416</v>
      </c>
      <c r="E10" s="22">
        <v>22648.417819999999</v>
      </c>
      <c r="F10" s="23">
        <v>3.2204393460409899</v>
      </c>
    </row>
    <row r="11" spans="1:6" x14ac:dyDescent="0.2">
      <c r="A11" s="21" t="s">
        <v>397</v>
      </c>
      <c r="B11" s="21" t="s">
        <v>396</v>
      </c>
      <c r="C11" s="21" t="s">
        <v>114</v>
      </c>
      <c r="D11" s="24">
        <v>1161988</v>
      </c>
      <c r="E11" s="22">
        <v>20713.59809</v>
      </c>
      <c r="F11" s="23">
        <v>2.9453221331959498</v>
      </c>
    </row>
    <row r="12" spans="1:6" x14ac:dyDescent="0.2">
      <c r="A12" s="21" t="s">
        <v>399</v>
      </c>
      <c r="B12" s="21" t="s">
        <v>398</v>
      </c>
      <c r="C12" s="21" t="s">
        <v>90</v>
      </c>
      <c r="D12" s="24">
        <v>3612610</v>
      </c>
      <c r="E12" s="22">
        <v>20286.61146</v>
      </c>
      <c r="F12" s="23">
        <v>2.88460775771886</v>
      </c>
    </row>
    <row r="13" spans="1:6" x14ac:dyDescent="0.2">
      <c r="A13" s="21" t="s">
        <v>87</v>
      </c>
      <c r="B13" s="21" t="s">
        <v>86</v>
      </c>
      <c r="C13" s="21" t="s">
        <v>85</v>
      </c>
      <c r="D13" s="24">
        <v>2259945</v>
      </c>
      <c r="E13" s="22">
        <v>20052.491989999999</v>
      </c>
      <c r="F13" s="23">
        <v>2.8513176816148902</v>
      </c>
    </row>
    <row r="14" spans="1:6" x14ac:dyDescent="0.2">
      <c r="A14" s="21" t="s">
        <v>143</v>
      </c>
      <c r="B14" s="21" t="s">
        <v>142</v>
      </c>
      <c r="C14" s="21" t="s">
        <v>144</v>
      </c>
      <c r="D14" s="24">
        <v>10263765</v>
      </c>
      <c r="E14" s="22">
        <v>19367.724559999999</v>
      </c>
      <c r="F14" s="23">
        <v>2.7539487619850198</v>
      </c>
    </row>
    <row r="15" spans="1:6" x14ac:dyDescent="0.2">
      <c r="A15" s="21" t="s">
        <v>401</v>
      </c>
      <c r="B15" s="21" t="s">
        <v>400</v>
      </c>
      <c r="C15" s="21" t="s">
        <v>131</v>
      </c>
      <c r="D15" s="24">
        <v>17172603</v>
      </c>
      <c r="E15" s="22">
        <v>17198.3619</v>
      </c>
      <c r="F15" s="23">
        <v>2.4454812601215199</v>
      </c>
    </row>
    <row r="16" spans="1:6" x14ac:dyDescent="0.2">
      <c r="A16" s="21" t="s">
        <v>248</v>
      </c>
      <c r="B16" s="21" t="s">
        <v>247</v>
      </c>
      <c r="C16" s="21" t="s">
        <v>156</v>
      </c>
      <c r="D16" s="24">
        <v>3587101</v>
      </c>
      <c r="E16" s="22">
        <v>16536.535609999999</v>
      </c>
      <c r="F16" s="23">
        <v>2.3513744027904901</v>
      </c>
    </row>
    <row r="17" spans="1:6" x14ac:dyDescent="0.2">
      <c r="A17" s="21" t="s">
        <v>139</v>
      </c>
      <c r="B17" s="21" t="s">
        <v>138</v>
      </c>
      <c r="C17" s="21" t="s">
        <v>120</v>
      </c>
      <c r="D17" s="24">
        <v>1473713</v>
      </c>
      <c r="E17" s="22">
        <v>16211.57986</v>
      </c>
      <c r="F17" s="23">
        <v>2.305168072117</v>
      </c>
    </row>
    <row r="18" spans="1:6" x14ac:dyDescent="0.2">
      <c r="A18" s="21" t="s">
        <v>403</v>
      </c>
      <c r="B18" s="21" t="s">
        <v>402</v>
      </c>
      <c r="C18" s="21" t="s">
        <v>365</v>
      </c>
      <c r="D18" s="24">
        <v>2619267</v>
      </c>
      <c r="E18" s="22">
        <v>15667.145560000001</v>
      </c>
      <c r="F18" s="23">
        <v>2.2277534970685799</v>
      </c>
    </row>
    <row r="19" spans="1:6" x14ac:dyDescent="0.2">
      <c r="A19" s="21" t="s">
        <v>84</v>
      </c>
      <c r="B19" s="21" t="s">
        <v>83</v>
      </c>
      <c r="C19" s="21" t="s">
        <v>85</v>
      </c>
      <c r="D19" s="24">
        <v>1036125</v>
      </c>
      <c r="E19" s="22">
        <v>15397.85363</v>
      </c>
      <c r="F19" s="23">
        <v>2.18946215443107</v>
      </c>
    </row>
    <row r="20" spans="1:6" x14ac:dyDescent="0.2">
      <c r="A20" s="21" t="s">
        <v>405</v>
      </c>
      <c r="B20" s="21" t="s">
        <v>404</v>
      </c>
      <c r="C20" s="21" t="s">
        <v>156</v>
      </c>
      <c r="D20" s="24">
        <v>1812883</v>
      </c>
      <c r="E20" s="22">
        <v>15298.013199999999</v>
      </c>
      <c r="F20" s="23">
        <v>2.17526557559483</v>
      </c>
    </row>
    <row r="21" spans="1:6" x14ac:dyDescent="0.2">
      <c r="A21" s="21" t="s">
        <v>407</v>
      </c>
      <c r="B21" s="21" t="s">
        <v>406</v>
      </c>
      <c r="C21" s="21" t="s">
        <v>85</v>
      </c>
      <c r="D21" s="24">
        <v>19398917</v>
      </c>
      <c r="E21" s="22">
        <v>13317.356519999999</v>
      </c>
      <c r="F21" s="23">
        <v>1.89363068374652</v>
      </c>
    </row>
    <row r="22" spans="1:6" x14ac:dyDescent="0.2">
      <c r="A22" s="21" t="s">
        <v>409</v>
      </c>
      <c r="B22" s="21" t="s">
        <v>408</v>
      </c>
      <c r="C22" s="21" t="s">
        <v>410</v>
      </c>
      <c r="D22" s="24">
        <v>2313899</v>
      </c>
      <c r="E22" s="22">
        <v>13237.81618</v>
      </c>
      <c r="F22" s="23">
        <v>1.8823206292178001</v>
      </c>
    </row>
    <row r="23" spans="1:6" x14ac:dyDescent="0.2">
      <c r="A23" s="21" t="s">
        <v>412</v>
      </c>
      <c r="B23" s="21" t="s">
        <v>411</v>
      </c>
      <c r="C23" s="21" t="s">
        <v>93</v>
      </c>
      <c r="D23" s="24">
        <v>5061254</v>
      </c>
      <c r="E23" s="22">
        <v>13199.75043</v>
      </c>
      <c r="F23" s="23">
        <v>1.8769079580100001</v>
      </c>
    </row>
    <row r="24" spans="1:6" x14ac:dyDescent="0.2">
      <c r="A24" s="21" t="s">
        <v>414</v>
      </c>
      <c r="B24" s="21" t="s">
        <v>413</v>
      </c>
      <c r="C24" s="21" t="s">
        <v>388</v>
      </c>
      <c r="D24" s="24">
        <v>1877633</v>
      </c>
      <c r="E24" s="22">
        <v>13120.8994</v>
      </c>
      <c r="F24" s="23">
        <v>1.8656959183211399</v>
      </c>
    </row>
    <row r="25" spans="1:6" x14ac:dyDescent="0.2">
      <c r="A25" s="21" t="s">
        <v>416</v>
      </c>
      <c r="B25" s="21" t="s">
        <v>415</v>
      </c>
      <c r="C25" s="21" t="s">
        <v>93</v>
      </c>
      <c r="D25" s="24">
        <v>2889035</v>
      </c>
      <c r="E25" s="22">
        <v>12622.19392</v>
      </c>
      <c r="F25" s="23">
        <v>1.79478364698093</v>
      </c>
    </row>
    <row r="26" spans="1:6" x14ac:dyDescent="0.2">
      <c r="A26" s="21" t="s">
        <v>418</v>
      </c>
      <c r="B26" s="21" t="s">
        <v>417</v>
      </c>
      <c r="C26" s="21" t="s">
        <v>194</v>
      </c>
      <c r="D26" s="24">
        <v>2060963</v>
      </c>
      <c r="E26" s="22">
        <v>12458.521339999999</v>
      </c>
      <c r="F26" s="23">
        <v>1.7715106033321699</v>
      </c>
    </row>
    <row r="27" spans="1:6" x14ac:dyDescent="0.2">
      <c r="A27" s="21" t="s">
        <v>420</v>
      </c>
      <c r="B27" s="21" t="s">
        <v>419</v>
      </c>
      <c r="C27" s="21" t="s">
        <v>114</v>
      </c>
      <c r="D27" s="24">
        <v>1780900</v>
      </c>
      <c r="E27" s="22">
        <v>12306.019</v>
      </c>
      <c r="F27" s="23">
        <v>1.7498258861036899</v>
      </c>
    </row>
    <row r="28" spans="1:6" x14ac:dyDescent="0.2">
      <c r="A28" s="21" t="s">
        <v>422</v>
      </c>
      <c r="B28" s="21" t="s">
        <v>421</v>
      </c>
      <c r="C28" s="21" t="s">
        <v>106</v>
      </c>
      <c r="D28" s="24">
        <v>17286857</v>
      </c>
      <c r="E28" s="22">
        <v>12092.15647</v>
      </c>
      <c r="F28" s="23">
        <v>1.71941619869287</v>
      </c>
    </row>
    <row r="29" spans="1:6" x14ac:dyDescent="0.2">
      <c r="A29" s="21" t="s">
        <v>424</v>
      </c>
      <c r="B29" s="21" t="s">
        <v>423</v>
      </c>
      <c r="C29" s="21" t="s">
        <v>410</v>
      </c>
      <c r="D29" s="24">
        <v>2056668</v>
      </c>
      <c r="E29" s="22">
        <v>11805.27432</v>
      </c>
      <c r="F29" s="23">
        <v>1.67862365543976</v>
      </c>
    </row>
    <row r="30" spans="1:6" x14ac:dyDescent="0.2">
      <c r="A30" s="21" t="s">
        <v>170</v>
      </c>
      <c r="B30" s="21" t="s">
        <v>169</v>
      </c>
      <c r="C30" s="21" t="s">
        <v>171</v>
      </c>
      <c r="D30" s="24">
        <v>1320911</v>
      </c>
      <c r="E30" s="22">
        <v>11161.037490000001</v>
      </c>
      <c r="F30" s="23">
        <v>1.58701789065787</v>
      </c>
    </row>
    <row r="31" spans="1:6" x14ac:dyDescent="0.2">
      <c r="A31" s="21" t="s">
        <v>141</v>
      </c>
      <c r="B31" s="21" t="s">
        <v>140</v>
      </c>
      <c r="C31" s="21" t="s">
        <v>106</v>
      </c>
      <c r="D31" s="24">
        <v>1700000</v>
      </c>
      <c r="E31" s="22">
        <v>11004.95</v>
      </c>
      <c r="F31" s="23">
        <v>1.56482339132393</v>
      </c>
    </row>
    <row r="32" spans="1:6" x14ac:dyDescent="0.2">
      <c r="A32" s="21" t="s">
        <v>426</v>
      </c>
      <c r="B32" s="21" t="s">
        <v>425</v>
      </c>
      <c r="C32" s="21" t="s">
        <v>120</v>
      </c>
      <c r="D32" s="24">
        <v>1776602</v>
      </c>
      <c r="E32" s="22">
        <v>10543.244570000001</v>
      </c>
      <c r="F32" s="23">
        <v>1.4991722564468799</v>
      </c>
    </row>
    <row r="33" spans="1:6" x14ac:dyDescent="0.2">
      <c r="A33" s="21" t="s">
        <v>428</v>
      </c>
      <c r="B33" s="21" t="s">
        <v>427</v>
      </c>
      <c r="C33" s="21" t="s">
        <v>156</v>
      </c>
      <c r="D33" s="24">
        <v>1129703</v>
      </c>
      <c r="E33" s="22">
        <v>10398.351259999999</v>
      </c>
      <c r="F33" s="23">
        <v>1.47856948762609</v>
      </c>
    </row>
    <row r="34" spans="1:6" x14ac:dyDescent="0.2">
      <c r="A34" s="21" t="s">
        <v>190</v>
      </c>
      <c r="B34" s="21" t="s">
        <v>189</v>
      </c>
      <c r="C34" s="21" t="s">
        <v>191</v>
      </c>
      <c r="D34" s="24">
        <v>789140</v>
      </c>
      <c r="E34" s="22">
        <v>10173.987450000001</v>
      </c>
      <c r="F34" s="23">
        <v>1.4466665950137101</v>
      </c>
    </row>
    <row r="35" spans="1:6" x14ac:dyDescent="0.2">
      <c r="A35" s="21" t="s">
        <v>430</v>
      </c>
      <c r="B35" s="21" t="s">
        <v>429</v>
      </c>
      <c r="C35" s="21" t="s">
        <v>85</v>
      </c>
      <c r="D35" s="24">
        <v>10449095</v>
      </c>
      <c r="E35" s="22">
        <v>9858.7211329999991</v>
      </c>
      <c r="F35" s="23">
        <v>1.4018380308368501</v>
      </c>
    </row>
    <row r="36" spans="1:6" x14ac:dyDescent="0.2">
      <c r="A36" s="21" t="s">
        <v>432</v>
      </c>
      <c r="B36" s="21" t="s">
        <v>431</v>
      </c>
      <c r="C36" s="21" t="s">
        <v>410</v>
      </c>
      <c r="D36" s="24">
        <v>275274</v>
      </c>
      <c r="E36" s="22">
        <v>9320.7776400000002</v>
      </c>
      <c r="F36" s="23">
        <v>1.3253464010650799</v>
      </c>
    </row>
    <row r="37" spans="1:6" x14ac:dyDescent="0.2">
      <c r="A37" s="21" t="s">
        <v>185</v>
      </c>
      <c r="B37" s="21" t="s">
        <v>184</v>
      </c>
      <c r="C37" s="21" t="s">
        <v>101</v>
      </c>
      <c r="D37" s="24">
        <v>3685734</v>
      </c>
      <c r="E37" s="22">
        <v>8976.605157</v>
      </c>
      <c r="F37" s="23">
        <v>1.27640759152496</v>
      </c>
    </row>
    <row r="38" spans="1:6" x14ac:dyDescent="0.2">
      <c r="A38" s="21" t="s">
        <v>105</v>
      </c>
      <c r="B38" s="21" t="s">
        <v>104</v>
      </c>
      <c r="C38" s="21" t="s">
        <v>106</v>
      </c>
      <c r="D38" s="24">
        <v>643118</v>
      </c>
      <c r="E38" s="22">
        <v>8627.4279700000006</v>
      </c>
      <c r="F38" s="23">
        <v>1.2267571496843099</v>
      </c>
    </row>
    <row r="39" spans="1:6" x14ac:dyDescent="0.2">
      <c r="A39" s="21" t="s">
        <v>434</v>
      </c>
      <c r="B39" s="21" t="s">
        <v>433</v>
      </c>
      <c r="C39" s="21" t="s">
        <v>120</v>
      </c>
      <c r="D39" s="24">
        <v>853321</v>
      </c>
      <c r="E39" s="22">
        <v>8543.4498519999997</v>
      </c>
      <c r="F39" s="23">
        <v>1.2148160755853099</v>
      </c>
    </row>
    <row r="40" spans="1:6" x14ac:dyDescent="0.2">
      <c r="A40" s="21" t="s">
        <v>176</v>
      </c>
      <c r="B40" s="21" t="s">
        <v>175</v>
      </c>
      <c r="C40" s="21" t="s">
        <v>85</v>
      </c>
      <c r="D40" s="24">
        <v>4408453</v>
      </c>
      <c r="E40" s="22">
        <v>7933.0111740000002</v>
      </c>
      <c r="F40" s="23">
        <v>1.12801616079213</v>
      </c>
    </row>
    <row r="41" spans="1:6" x14ac:dyDescent="0.2">
      <c r="A41" s="21" t="s">
        <v>436</v>
      </c>
      <c r="B41" s="21" t="s">
        <v>435</v>
      </c>
      <c r="C41" s="21" t="s">
        <v>120</v>
      </c>
      <c r="D41" s="24">
        <v>812579</v>
      </c>
      <c r="E41" s="22">
        <v>7816.1974010000004</v>
      </c>
      <c r="F41" s="23">
        <v>1.11140609673739</v>
      </c>
    </row>
    <row r="42" spans="1:6" x14ac:dyDescent="0.2">
      <c r="A42" s="21" t="s">
        <v>438</v>
      </c>
      <c r="B42" s="21" t="s">
        <v>437</v>
      </c>
      <c r="C42" s="21" t="s">
        <v>131</v>
      </c>
      <c r="D42" s="24">
        <v>988395</v>
      </c>
      <c r="E42" s="22">
        <v>7811.7798830000002</v>
      </c>
      <c r="F42" s="23">
        <v>1.1107779579909201</v>
      </c>
    </row>
    <row r="43" spans="1:6" x14ac:dyDescent="0.2">
      <c r="A43" s="21" t="s">
        <v>440</v>
      </c>
      <c r="B43" s="21" t="s">
        <v>439</v>
      </c>
      <c r="C43" s="21" t="s">
        <v>360</v>
      </c>
      <c r="D43" s="24">
        <v>10743660</v>
      </c>
      <c r="E43" s="22">
        <v>7311.0606299999999</v>
      </c>
      <c r="F43" s="23">
        <v>1.0395793428603901</v>
      </c>
    </row>
    <row r="44" spans="1:6" x14ac:dyDescent="0.2">
      <c r="A44" s="21" t="s">
        <v>442</v>
      </c>
      <c r="B44" s="21" t="s">
        <v>441</v>
      </c>
      <c r="C44" s="21" t="s">
        <v>120</v>
      </c>
      <c r="D44" s="24">
        <v>8746316</v>
      </c>
      <c r="E44" s="22">
        <v>7141.3670140000004</v>
      </c>
      <c r="F44" s="23">
        <v>1.0154501519349299</v>
      </c>
    </row>
    <row r="45" spans="1:6" x14ac:dyDescent="0.2">
      <c r="A45" s="21" t="s">
        <v>444</v>
      </c>
      <c r="B45" s="21" t="s">
        <v>443</v>
      </c>
      <c r="C45" s="21" t="s">
        <v>445</v>
      </c>
      <c r="D45" s="24">
        <v>2464730</v>
      </c>
      <c r="E45" s="22">
        <v>6976.4182650000002</v>
      </c>
      <c r="F45" s="23">
        <v>0.99199564638926496</v>
      </c>
    </row>
    <row r="46" spans="1:6" x14ac:dyDescent="0.2">
      <c r="A46" s="21" t="s">
        <v>447</v>
      </c>
      <c r="B46" s="21" t="s">
        <v>446</v>
      </c>
      <c r="C46" s="21" t="s">
        <v>126</v>
      </c>
      <c r="D46" s="24">
        <v>3556212</v>
      </c>
      <c r="E46" s="22">
        <v>6783.4743900000003</v>
      </c>
      <c r="F46" s="23">
        <v>0.96456043870429697</v>
      </c>
    </row>
    <row r="47" spans="1:6" x14ac:dyDescent="0.2">
      <c r="A47" s="21" t="s">
        <v>449</v>
      </c>
      <c r="B47" s="21" t="s">
        <v>448</v>
      </c>
      <c r="C47" s="21" t="s">
        <v>306</v>
      </c>
      <c r="D47" s="24">
        <v>2145184</v>
      </c>
      <c r="E47" s="22">
        <v>6644.7074400000001</v>
      </c>
      <c r="F47" s="23">
        <v>0.94482879346259396</v>
      </c>
    </row>
    <row r="48" spans="1:6" x14ac:dyDescent="0.2">
      <c r="A48" s="21" t="s">
        <v>451</v>
      </c>
      <c r="B48" s="21" t="s">
        <v>450</v>
      </c>
      <c r="C48" s="21" t="s">
        <v>85</v>
      </c>
      <c r="D48" s="24">
        <v>14244569</v>
      </c>
      <c r="E48" s="22">
        <v>6552.5017399999997</v>
      </c>
      <c r="F48" s="23">
        <v>0.93171781738606496</v>
      </c>
    </row>
    <row r="49" spans="1:6" x14ac:dyDescent="0.2">
      <c r="A49" s="21" t="s">
        <v>453</v>
      </c>
      <c r="B49" s="21" t="s">
        <v>452</v>
      </c>
      <c r="C49" s="21" t="s">
        <v>137</v>
      </c>
      <c r="D49" s="24">
        <v>841218</v>
      </c>
      <c r="E49" s="22">
        <v>6421.0169939999996</v>
      </c>
      <c r="F49" s="23">
        <v>0.91302164828551602</v>
      </c>
    </row>
    <row r="50" spans="1:6" x14ac:dyDescent="0.2">
      <c r="A50" s="21" t="s">
        <v>165</v>
      </c>
      <c r="B50" s="21" t="s">
        <v>164</v>
      </c>
      <c r="C50" s="21" t="s">
        <v>166</v>
      </c>
      <c r="D50" s="24">
        <v>3918888</v>
      </c>
      <c r="E50" s="22">
        <v>6291.774684</v>
      </c>
      <c r="F50" s="23">
        <v>0.89464433718126402</v>
      </c>
    </row>
    <row r="51" spans="1:6" x14ac:dyDescent="0.2">
      <c r="A51" s="21" t="s">
        <v>322</v>
      </c>
      <c r="B51" s="21" t="s">
        <v>321</v>
      </c>
      <c r="C51" s="21" t="s">
        <v>171</v>
      </c>
      <c r="D51" s="24">
        <v>453744</v>
      </c>
      <c r="E51" s="22">
        <v>5941.550808</v>
      </c>
      <c r="F51" s="23">
        <v>0.84484506382110103</v>
      </c>
    </row>
    <row r="52" spans="1:6" x14ac:dyDescent="0.2">
      <c r="A52" s="21" t="s">
        <v>455</v>
      </c>
      <c r="B52" s="21" t="s">
        <v>454</v>
      </c>
      <c r="C52" s="21" t="s">
        <v>301</v>
      </c>
      <c r="D52" s="24">
        <v>1667102</v>
      </c>
      <c r="E52" s="22">
        <v>5813.1846740000001</v>
      </c>
      <c r="F52" s="23">
        <v>0.82659233853502301</v>
      </c>
    </row>
    <row r="53" spans="1:6" x14ac:dyDescent="0.2">
      <c r="A53" s="21" t="s">
        <v>457</v>
      </c>
      <c r="B53" s="21" t="s">
        <v>456</v>
      </c>
      <c r="C53" s="21" t="s">
        <v>93</v>
      </c>
      <c r="D53" s="24">
        <v>2017424</v>
      </c>
      <c r="E53" s="22">
        <v>5786.9807440000004</v>
      </c>
      <c r="F53" s="23">
        <v>0.82286633136473897</v>
      </c>
    </row>
    <row r="54" spans="1:6" x14ac:dyDescent="0.2">
      <c r="A54" s="21" t="s">
        <v>459</v>
      </c>
      <c r="B54" s="21" t="s">
        <v>458</v>
      </c>
      <c r="C54" s="21" t="s">
        <v>126</v>
      </c>
      <c r="D54" s="24">
        <v>1188061</v>
      </c>
      <c r="E54" s="22">
        <v>5611.8061340000004</v>
      </c>
      <c r="F54" s="23">
        <v>0.79795778318468802</v>
      </c>
    </row>
    <row r="55" spans="1:6" x14ac:dyDescent="0.2">
      <c r="A55" s="21" t="s">
        <v>461</v>
      </c>
      <c r="B55" s="21" t="s">
        <v>460</v>
      </c>
      <c r="C55" s="21" t="s">
        <v>166</v>
      </c>
      <c r="D55" s="24">
        <v>1159745</v>
      </c>
      <c r="E55" s="22">
        <v>5591.7105179999999</v>
      </c>
      <c r="F55" s="23">
        <v>0.79510033358429399</v>
      </c>
    </row>
    <row r="56" spans="1:6" x14ac:dyDescent="0.2">
      <c r="A56" s="21" t="s">
        <v>463</v>
      </c>
      <c r="B56" s="21" t="s">
        <v>462</v>
      </c>
      <c r="C56" s="21" t="s">
        <v>191</v>
      </c>
      <c r="D56" s="24">
        <v>845481</v>
      </c>
      <c r="E56" s="22">
        <v>5550.5827650000001</v>
      </c>
      <c r="F56" s="23">
        <v>0.78925226794773995</v>
      </c>
    </row>
    <row r="57" spans="1:6" x14ac:dyDescent="0.2">
      <c r="A57" s="21" t="s">
        <v>465</v>
      </c>
      <c r="B57" s="21" t="s">
        <v>464</v>
      </c>
      <c r="C57" s="21" t="s">
        <v>365</v>
      </c>
      <c r="D57" s="24">
        <v>1294759</v>
      </c>
      <c r="E57" s="22">
        <v>5466.4724980000001</v>
      </c>
      <c r="F57" s="23">
        <v>0.77729240322758197</v>
      </c>
    </row>
    <row r="58" spans="1:6" x14ac:dyDescent="0.2">
      <c r="A58" s="21" t="s">
        <v>467</v>
      </c>
      <c r="B58" s="21" t="s">
        <v>466</v>
      </c>
      <c r="C58" s="21" t="s">
        <v>93</v>
      </c>
      <c r="D58" s="24">
        <v>279704</v>
      </c>
      <c r="E58" s="22">
        <v>5364.3031639999999</v>
      </c>
      <c r="F58" s="23">
        <v>0.76276467127794201</v>
      </c>
    </row>
    <row r="59" spans="1:6" x14ac:dyDescent="0.2">
      <c r="A59" s="21" t="s">
        <v>469</v>
      </c>
      <c r="B59" s="21" t="s">
        <v>468</v>
      </c>
      <c r="C59" s="21" t="s">
        <v>470</v>
      </c>
      <c r="D59" s="24">
        <v>364278</v>
      </c>
      <c r="E59" s="22">
        <v>5221.014435</v>
      </c>
      <c r="F59" s="23">
        <v>0.74239006213821201</v>
      </c>
    </row>
    <row r="60" spans="1:6" x14ac:dyDescent="0.2">
      <c r="A60" s="21" t="s">
        <v>472</v>
      </c>
      <c r="B60" s="21" t="s">
        <v>471</v>
      </c>
      <c r="C60" s="21" t="s">
        <v>156</v>
      </c>
      <c r="D60" s="24">
        <v>937544</v>
      </c>
      <c r="E60" s="22">
        <v>5158.367088</v>
      </c>
      <c r="F60" s="23">
        <v>0.73348206764573498</v>
      </c>
    </row>
    <row r="61" spans="1:6" x14ac:dyDescent="0.2">
      <c r="A61" s="21" t="s">
        <v>474</v>
      </c>
      <c r="B61" s="21" t="s">
        <v>473</v>
      </c>
      <c r="C61" s="21" t="s">
        <v>365</v>
      </c>
      <c r="D61" s="24">
        <v>55642</v>
      </c>
      <c r="E61" s="22">
        <v>5098.1704289999998</v>
      </c>
      <c r="F61" s="23">
        <v>0.72492254306063897</v>
      </c>
    </row>
    <row r="62" spans="1:6" x14ac:dyDescent="0.2">
      <c r="A62" s="21" t="s">
        <v>476</v>
      </c>
      <c r="B62" s="21" t="s">
        <v>475</v>
      </c>
      <c r="C62" s="21" t="s">
        <v>101</v>
      </c>
      <c r="D62" s="24">
        <v>981119</v>
      </c>
      <c r="E62" s="22">
        <v>4749.5970790000001</v>
      </c>
      <c r="F62" s="23">
        <v>0.675357962424457</v>
      </c>
    </row>
    <row r="63" spans="1:6" x14ac:dyDescent="0.2">
      <c r="A63" s="21" t="s">
        <v>478</v>
      </c>
      <c r="B63" s="21" t="s">
        <v>477</v>
      </c>
      <c r="C63" s="21" t="s">
        <v>445</v>
      </c>
      <c r="D63" s="24">
        <v>18921468</v>
      </c>
      <c r="E63" s="22">
        <v>4673.6025959999997</v>
      </c>
      <c r="F63" s="23">
        <v>0.66455210282400801</v>
      </c>
    </row>
    <row r="64" spans="1:6" x14ac:dyDescent="0.2">
      <c r="A64" s="21" t="s">
        <v>326</v>
      </c>
      <c r="B64" s="21" t="s">
        <v>325</v>
      </c>
      <c r="C64" s="21" t="s">
        <v>137</v>
      </c>
      <c r="D64" s="24">
        <v>102764</v>
      </c>
      <c r="E64" s="22">
        <v>4531.9437820000003</v>
      </c>
      <c r="F64" s="23">
        <v>0.64440925567482399</v>
      </c>
    </row>
    <row r="65" spans="1:6" x14ac:dyDescent="0.2">
      <c r="A65" s="21" t="s">
        <v>480</v>
      </c>
      <c r="B65" s="21" t="s">
        <v>479</v>
      </c>
      <c r="C65" s="21" t="s">
        <v>114</v>
      </c>
      <c r="D65" s="24">
        <v>1012700</v>
      </c>
      <c r="E65" s="22">
        <v>3631.0358500000002</v>
      </c>
      <c r="F65" s="23">
        <v>0.51630673767857005</v>
      </c>
    </row>
    <row r="66" spans="1:6" x14ac:dyDescent="0.2">
      <c r="A66" s="21" t="s">
        <v>482</v>
      </c>
      <c r="B66" s="21" t="s">
        <v>481</v>
      </c>
      <c r="C66" s="21" t="s">
        <v>93</v>
      </c>
      <c r="D66" s="24">
        <v>4063159</v>
      </c>
      <c r="E66" s="22">
        <v>3270.842995</v>
      </c>
      <c r="F66" s="23">
        <v>0.46508994842539397</v>
      </c>
    </row>
    <row r="67" spans="1:6" x14ac:dyDescent="0.2">
      <c r="A67" s="21" t="s">
        <v>484</v>
      </c>
      <c r="B67" s="21" t="s">
        <v>483</v>
      </c>
      <c r="C67" s="21" t="s">
        <v>120</v>
      </c>
      <c r="D67" s="24">
        <v>320000</v>
      </c>
      <c r="E67" s="22">
        <v>2995.52</v>
      </c>
      <c r="F67" s="23">
        <v>0.42594103246072601</v>
      </c>
    </row>
    <row r="68" spans="1:6" x14ac:dyDescent="0.2">
      <c r="A68" s="21" t="s">
        <v>486</v>
      </c>
      <c r="B68" s="21" t="s">
        <v>485</v>
      </c>
      <c r="C68" s="21" t="s">
        <v>117</v>
      </c>
      <c r="D68" s="24">
        <v>252893</v>
      </c>
      <c r="E68" s="22">
        <v>2698.874096</v>
      </c>
      <c r="F68" s="23">
        <v>0.38376015480843101</v>
      </c>
    </row>
    <row r="69" spans="1:6" x14ac:dyDescent="0.2">
      <c r="A69" s="21" t="s">
        <v>488</v>
      </c>
      <c r="B69" s="21" t="s">
        <v>487</v>
      </c>
      <c r="C69" s="21" t="s">
        <v>120</v>
      </c>
      <c r="D69" s="24">
        <v>518764</v>
      </c>
      <c r="E69" s="22">
        <v>2561.6566320000002</v>
      </c>
      <c r="F69" s="23">
        <v>0.36424883514179401</v>
      </c>
    </row>
    <row r="70" spans="1:6" x14ac:dyDescent="0.2">
      <c r="A70" s="21" t="s">
        <v>490</v>
      </c>
      <c r="B70" s="21" t="s">
        <v>489</v>
      </c>
      <c r="C70" s="21" t="s">
        <v>131</v>
      </c>
      <c r="D70" s="24">
        <v>3194157</v>
      </c>
      <c r="E70" s="22">
        <v>2192.7887810000002</v>
      </c>
      <c r="F70" s="23">
        <v>0.31179852491301602</v>
      </c>
    </row>
    <row r="71" spans="1:6" x14ac:dyDescent="0.2">
      <c r="A71" s="21" t="s">
        <v>492</v>
      </c>
      <c r="B71" s="21" t="s">
        <v>491</v>
      </c>
      <c r="C71" s="21" t="s">
        <v>93</v>
      </c>
      <c r="D71" s="24">
        <v>160465</v>
      </c>
      <c r="E71" s="22">
        <v>2184.3298129999998</v>
      </c>
      <c r="F71" s="23">
        <v>0.31059572153881998</v>
      </c>
    </row>
    <row r="72" spans="1:6" x14ac:dyDescent="0.2">
      <c r="A72" s="21" t="s">
        <v>330</v>
      </c>
      <c r="B72" s="21" t="s">
        <v>329</v>
      </c>
      <c r="C72" s="21" t="s">
        <v>171</v>
      </c>
      <c r="D72" s="24">
        <v>2000000</v>
      </c>
      <c r="E72" s="22">
        <v>2149</v>
      </c>
      <c r="F72" s="23">
        <v>0.30557208055967</v>
      </c>
    </row>
    <row r="73" spans="1:6" x14ac:dyDescent="0.2">
      <c r="A73" s="21" t="s">
        <v>280</v>
      </c>
      <c r="B73" s="21" t="s">
        <v>279</v>
      </c>
      <c r="C73" s="21" t="s">
        <v>156</v>
      </c>
      <c r="D73" s="24">
        <v>1350950</v>
      </c>
      <c r="E73" s="22">
        <v>2054.119475</v>
      </c>
      <c r="F73" s="23">
        <v>0.29208076393387</v>
      </c>
    </row>
    <row r="74" spans="1:6" x14ac:dyDescent="0.2">
      <c r="A74" s="21" t="s">
        <v>494</v>
      </c>
      <c r="B74" s="21" t="s">
        <v>493</v>
      </c>
      <c r="C74" s="21" t="s">
        <v>306</v>
      </c>
      <c r="D74" s="24">
        <v>301744</v>
      </c>
      <c r="E74" s="22">
        <v>1662.3076960000001</v>
      </c>
      <c r="F74" s="23">
        <v>0.236367994973044</v>
      </c>
    </row>
    <row r="75" spans="1:6" x14ac:dyDescent="0.2">
      <c r="A75" s="21" t="s">
        <v>496</v>
      </c>
      <c r="B75" s="21" t="s">
        <v>495</v>
      </c>
      <c r="C75" s="21" t="s">
        <v>276</v>
      </c>
      <c r="D75" s="24">
        <v>1000000</v>
      </c>
      <c r="E75" s="22">
        <v>1636</v>
      </c>
      <c r="F75" s="23">
        <v>0.232627233036584</v>
      </c>
    </row>
    <row r="76" spans="1:6" x14ac:dyDescent="0.2">
      <c r="A76" s="21" t="s">
        <v>498</v>
      </c>
      <c r="B76" s="21" t="s">
        <v>497</v>
      </c>
      <c r="C76" s="21" t="s">
        <v>499</v>
      </c>
      <c r="D76" s="24">
        <v>28772</v>
      </c>
      <c r="E76" s="22">
        <v>1077.3387680000001</v>
      </c>
      <c r="F76" s="23">
        <v>0.1531896923245</v>
      </c>
    </row>
    <row r="77" spans="1:6" x14ac:dyDescent="0.2">
      <c r="A77" s="21" t="s">
        <v>193</v>
      </c>
      <c r="B77" s="21" t="s">
        <v>192</v>
      </c>
      <c r="C77" s="21" t="s">
        <v>194</v>
      </c>
      <c r="D77" s="24">
        <v>941266</v>
      </c>
      <c r="E77" s="22">
        <v>993.50626299999999</v>
      </c>
      <c r="F77" s="23">
        <v>0.14126932332897699</v>
      </c>
    </row>
    <row r="78" spans="1:6" x14ac:dyDescent="0.2">
      <c r="A78" s="21" t="s">
        <v>501</v>
      </c>
      <c r="B78" s="21" t="s">
        <v>500</v>
      </c>
      <c r="C78" s="21" t="s">
        <v>90</v>
      </c>
      <c r="D78" s="24">
        <v>250000</v>
      </c>
      <c r="E78" s="22">
        <v>731</v>
      </c>
      <c r="F78" s="23">
        <v>0.10394285290326601</v>
      </c>
    </row>
    <row r="79" spans="1:6" x14ac:dyDescent="0.2">
      <c r="A79" s="21" t="s">
        <v>503</v>
      </c>
      <c r="B79" s="21" t="s">
        <v>502</v>
      </c>
      <c r="C79" s="21" t="s">
        <v>470</v>
      </c>
      <c r="D79" s="24">
        <v>188328</v>
      </c>
      <c r="E79" s="22">
        <v>668.84689200000003</v>
      </c>
      <c r="F79" s="23">
        <v>9.5105135581344105E-2</v>
      </c>
    </row>
    <row r="80" spans="1:6" x14ac:dyDescent="0.2">
      <c r="A80" s="21" t="s">
        <v>505</v>
      </c>
      <c r="B80" s="21" t="s">
        <v>504</v>
      </c>
      <c r="C80" s="21" t="s">
        <v>166</v>
      </c>
      <c r="D80" s="24">
        <v>47189</v>
      </c>
      <c r="E80" s="22">
        <v>656.16304500000001</v>
      </c>
      <c r="F80" s="23">
        <v>9.3301585317365293E-2</v>
      </c>
    </row>
    <row r="81" spans="1:9" x14ac:dyDescent="0.2">
      <c r="A81" s="21" t="s">
        <v>507</v>
      </c>
      <c r="B81" s="21" t="s">
        <v>506</v>
      </c>
      <c r="C81" s="21" t="s">
        <v>194</v>
      </c>
      <c r="D81" s="24">
        <v>126013</v>
      </c>
      <c r="E81" s="22">
        <v>567.18451300000004</v>
      </c>
      <c r="F81" s="23">
        <v>8.0649488924445303E-2</v>
      </c>
    </row>
    <row r="82" spans="1:9" x14ac:dyDescent="0.2">
      <c r="A82" s="20" t="s">
        <v>32</v>
      </c>
      <c r="B82" s="20"/>
      <c r="C82" s="20"/>
      <c r="D82" s="20"/>
      <c r="E82" s="25">
        <f>SUM(E7:E81)</f>
        <v>682795.15731999965</v>
      </c>
      <c r="F82" s="26">
        <f>SUM(F7:F81)</f>
        <v>97.088476881497968</v>
      </c>
      <c r="G82" s="14"/>
      <c r="H82" s="14"/>
      <c r="I82" s="14"/>
    </row>
    <row r="83" spans="1:9" x14ac:dyDescent="0.2">
      <c r="A83" s="21"/>
      <c r="B83" s="21"/>
      <c r="C83" s="21"/>
      <c r="D83" s="21"/>
      <c r="E83" s="22"/>
      <c r="F83" s="23"/>
    </row>
    <row r="84" spans="1:9" x14ac:dyDescent="0.2">
      <c r="A84" s="20" t="s">
        <v>35</v>
      </c>
      <c r="B84" s="20"/>
      <c r="C84" s="20"/>
      <c r="D84" s="20"/>
      <c r="E84" s="25">
        <f>E82</f>
        <v>682795.15731999965</v>
      </c>
      <c r="F84" s="26">
        <f>F82</f>
        <v>97.088476881497968</v>
      </c>
      <c r="G84" s="14"/>
      <c r="H84" s="14"/>
      <c r="I84" s="14"/>
    </row>
    <row r="85" spans="1:9" x14ac:dyDescent="0.2">
      <c r="A85" s="20"/>
      <c r="B85" s="20"/>
      <c r="C85" s="20"/>
      <c r="D85" s="20"/>
      <c r="E85" s="25"/>
      <c r="F85" s="26"/>
      <c r="G85" s="14"/>
      <c r="H85" s="14"/>
      <c r="I85" s="14"/>
    </row>
    <row r="86" spans="1:9" x14ac:dyDescent="0.2">
      <c r="A86" s="20" t="s">
        <v>37</v>
      </c>
      <c r="B86" s="20"/>
      <c r="C86" s="20"/>
      <c r="D86" s="20"/>
      <c r="E86" s="25">
        <f>E88-(E82)</f>
        <v>20475.899402200361</v>
      </c>
      <c r="F86" s="26">
        <f>F88-(F82)</f>
        <v>2.911523118502032</v>
      </c>
      <c r="G86" s="14"/>
      <c r="H86" s="14"/>
      <c r="I86" s="14"/>
    </row>
    <row r="87" spans="1:9" x14ac:dyDescent="0.2">
      <c r="A87" s="21"/>
      <c r="B87" s="21"/>
      <c r="C87" s="21"/>
      <c r="D87" s="21"/>
      <c r="E87" s="22"/>
      <c r="F87" s="23"/>
    </row>
    <row r="88" spans="1:9" x14ac:dyDescent="0.2">
      <c r="A88" s="27" t="s">
        <v>36</v>
      </c>
      <c r="B88" s="27"/>
      <c r="C88" s="27"/>
      <c r="D88" s="27"/>
      <c r="E88" s="28">
        <v>703271.05672220001</v>
      </c>
      <c r="F88" s="29">
        <v>100</v>
      </c>
      <c r="G88" s="14"/>
      <c r="H88" s="14"/>
      <c r="I88" s="14"/>
    </row>
    <row r="91" spans="1:9" x14ac:dyDescent="0.2">
      <c r="A91" s="14" t="s">
        <v>40</v>
      </c>
    </row>
    <row r="92" spans="1:9" x14ac:dyDescent="0.2">
      <c r="A92" s="14" t="s">
        <v>41</v>
      </c>
    </row>
    <row r="93" spans="1:9" x14ac:dyDescent="0.2">
      <c r="A93" s="14" t="s">
        <v>42</v>
      </c>
      <c r="B93" s="14"/>
      <c r="C93" s="30" t="s">
        <v>44</v>
      </c>
      <c r="D93" s="14" t="s">
        <v>43</v>
      </c>
    </row>
    <row r="94" spans="1:9" x14ac:dyDescent="0.2">
      <c r="A94" s="7" t="s">
        <v>73</v>
      </c>
      <c r="C94" s="31">
        <v>85.778300000000002</v>
      </c>
      <c r="D94" s="31">
        <v>91.0047</v>
      </c>
    </row>
    <row r="95" spans="1:9" x14ac:dyDescent="0.2">
      <c r="A95" s="7" t="s">
        <v>75</v>
      </c>
      <c r="C95" s="31">
        <v>31.4316</v>
      </c>
      <c r="D95" s="31">
        <v>33.346699999999998</v>
      </c>
    </row>
    <row r="96" spans="1:9" x14ac:dyDescent="0.2">
      <c r="A96" s="7" t="s">
        <v>74</v>
      </c>
      <c r="C96" s="31">
        <v>94.365899999999996</v>
      </c>
      <c r="D96" s="31">
        <v>100.52930000000001</v>
      </c>
    </row>
    <row r="97" spans="1:4" x14ac:dyDescent="0.2">
      <c r="A97" s="7" t="s">
        <v>76</v>
      </c>
      <c r="C97" s="31">
        <v>36.239199999999997</v>
      </c>
      <c r="D97" s="31">
        <v>38.605200000000004</v>
      </c>
    </row>
    <row r="99" spans="1:4" x14ac:dyDescent="0.2">
      <c r="A99" s="7" t="s">
        <v>45</v>
      </c>
    </row>
    <row r="101" spans="1:4" x14ac:dyDescent="0.2">
      <c r="A101" s="14" t="s">
        <v>46</v>
      </c>
      <c r="D101" s="30" t="s">
        <v>47</v>
      </c>
    </row>
    <row r="103" spans="1:4" x14ac:dyDescent="0.2">
      <c r="A103" s="14" t="s">
        <v>221</v>
      </c>
      <c r="D103" s="35">
        <v>6.3546490607396894E-2</v>
      </c>
    </row>
    <row r="105" spans="1:4" x14ac:dyDescent="0.2">
      <c r="A105" s="14" t="s">
        <v>783</v>
      </c>
    </row>
    <row r="106" spans="1:4" x14ac:dyDescent="0.2">
      <c r="A106" s="36"/>
    </row>
    <row r="107" spans="1:4" x14ac:dyDescent="0.2">
      <c r="A107" s="37" t="s">
        <v>779</v>
      </c>
    </row>
    <row r="108" spans="1:4" x14ac:dyDescent="0.2">
      <c r="A108" s="38"/>
    </row>
    <row r="109" spans="1:4" x14ac:dyDescent="0.2">
      <c r="A109" s="39"/>
    </row>
    <row r="110" spans="1:4" x14ac:dyDescent="0.2">
      <c r="A110" s="39"/>
    </row>
    <row r="111" spans="1:4" x14ac:dyDescent="0.2">
      <c r="A111" s="39"/>
    </row>
    <row r="112" spans="1:4"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7" t="s">
        <v>788</v>
      </c>
    </row>
    <row r="122" spans="1:1" x14ac:dyDescent="0.2">
      <c r="A122" s="39"/>
    </row>
    <row r="123" spans="1:1" x14ac:dyDescent="0.2">
      <c r="A123" s="37" t="s">
        <v>780</v>
      </c>
    </row>
    <row r="124" spans="1:1" x14ac:dyDescent="0.2">
      <c r="A124" s="39"/>
    </row>
    <row r="125" spans="1:1" x14ac:dyDescent="0.2">
      <c r="A125" s="39"/>
    </row>
    <row r="126" spans="1:1" x14ac:dyDescent="0.2">
      <c r="A126" s="39"/>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sheetData>
  <mergeCells count="1">
    <mergeCell ref="A1:F1"/>
  </mergeCells>
  <conditionalFormatting sqref="F2:F3 F5:F104">
    <cfRule type="cellIs" dxfId="52" priority="2" stopIfTrue="1" operator="between">
      <formula>0.009</formula>
      <formula>-0.009</formula>
    </cfRule>
  </conditionalFormatting>
  <conditionalFormatting sqref="F105:F237">
    <cfRule type="cellIs" dxfId="51" priority="1" stopIfTrue="1" operator="between">
      <formula>0.009</formula>
      <formula>-0.009</formula>
    </cfRule>
  </conditionalFormatting>
  <hyperlinks>
    <hyperlink ref="A106"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8"/>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5546875" style="7" bestFit="1" customWidth="1"/>
    <col min="5" max="5" width="22.6640625" style="10" customWidth="1"/>
    <col min="6" max="6" width="14.6640625" style="11" bestFit="1" customWidth="1"/>
    <col min="7" max="16384" width="9.109375" style="7"/>
  </cols>
  <sheetData>
    <row r="1" spans="1:6" s="1" customFormat="1" ht="13.8" x14ac:dyDescent="0.2">
      <c r="A1" s="65" t="s">
        <v>14</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119</v>
      </c>
      <c r="B7" s="21" t="s">
        <v>118</v>
      </c>
      <c r="C7" s="21" t="s">
        <v>120</v>
      </c>
      <c r="D7" s="24">
        <v>7441052</v>
      </c>
      <c r="E7" s="22">
        <v>30314.845850000002</v>
      </c>
      <c r="F7" s="23">
        <v>3.99831422944558</v>
      </c>
    </row>
    <row r="8" spans="1:6" x14ac:dyDescent="0.2">
      <c r="A8" s="21" t="s">
        <v>261</v>
      </c>
      <c r="B8" s="21" t="s">
        <v>260</v>
      </c>
      <c r="C8" s="21" t="s">
        <v>85</v>
      </c>
      <c r="D8" s="24">
        <v>24369927</v>
      </c>
      <c r="E8" s="22">
        <v>28512.814590000002</v>
      </c>
      <c r="F8" s="23">
        <v>3.76063902356081</v>
      </c>
    </row>
    <row r="9" spans="1:6" x14ac:dyDescent="0.2">
      <c r="A9" s="21" t="s">
        <v>87</v>
      </c>
      <c r="B9" s="21" t="s">
        <v>86</v>
      </c>
      <c r="C9" s="21" t="s">
        <v>85</v>
      </c>
      <c r="D9" s="24">
        <v>3035566</v>
      </c>
      <c r="E9" s="22">
        <v>26934.577120000002</v>
      </c>
      <c r="F9" s="23">
        <v>3.5524806392177402</v>
      </c>
    </row>
    <row r="10" spans="1:6" x14ac:dyDescent="0.2">
      <c r="A10" s="21" t="s">
        <v>176</v>
      </c>
      <c r="B10" s="21" t="s">
        <v>175</v>
      </c>
      <c r="C10" s="21" t="s">
        <v>85</v>
      </c>
      <c r="D10" s="24">
        <v>12760416</v>
      </c>
      <c r="E10" s="22">
        <v>22962.368589999998</v>
      </c>
      <c r="F10" s="23">
        <v>3.0285743668121401</v>
      </c>
    </row>
    <row r="11" spans="1:6" x14ac:dyDescent="0.2">
      <c r="A11" s="21" t="s">
        <v>509</v>
      </c>
      <c r="B11" s="21" t="s">
        <v>508</v>
      </c>
      <c r="C11" s="21" t="s">
        <v>174</v>
      </c>
      <c r="D11" s="24">
        <v>14789858</v>
      </c>
      <c r="E11" s="22">
        <v>22776.38132</v>
      </c>
      <c r="F11" s="23">
        <v>3.0040439584499699</v>
      </c>
    </row>
    <row r="12" spans="1:6" x14ac:dyDescent="0.2">
      <c r="A12" s="21" t="s">
        <v>511</v>
      </c>
      <c r="B12" s="21" t="s">
        <v>510</v>
      </c>
      <c r="C12" s="21" t="s">
        <v>270</v>
      </c>
      <c r="D12" s="24">
        <v>1986228</v>
      </c>
      <c r="E12" s="22">
        <v>20916.967069999999</v>
      </c>
      <c r="F12" s="23">
        <v>2.7588003411478899</v>
      </c>
    </row>
    <row r="13" spans="1:6" x14ac:dyDescent="0.2">
      <c r="A13" s="21" t="s">
        <v>390</v>
      </c>
      <c r="B13" s="21" t="s">
        <v>389</v>
      </c>
      <c r="C13" s="21" t="s">
        <v>365</v>
      </c>
      <c r="D13" s="24">
        <v>1050123</v>
      </c>
      <c r="E13" s="22">
        <v>20782.45923</v>
      </c>
      <c r="F13" s="23">
        <v>2.7410597063016802</v>
      </c>
    </row>
    <row r="14" spans="1:6" x14ac:dyDescent="0.2">
      <c r="A14" s="21" t="s">
        <v>229</v>
      </c>
      <c r="B14" s="21" t="s">
        <v>228</v>
      </c>
      <c r="C14" s="21" t="s">
        <v>117</v>
      </c>
      <c r="D14" s="24">
        <v>6039250</v>
      </c>
      <c r="E14" s="22">
        <v>18510.30125</v>
      </c>
      <c r="F14" s="23">
        <v>2.4413781038309099</v>
      </c>
    </row>
    <row r="15" spans="1:6" x14ac:dyDescent="0.2">
      <c r="A15" s="21" t="s">
        <v>84</v>
      </c>
      <c r="B15" s="21" t="s">
        <v>83</v>
      </c>
      <c r="C15" s="21" t="s">
        <v>85</v>
      </c>
      <c r="D15" s="24">
        <v>1223175</v>
      </c>
      <c r="E15" s="22">
        <v>18177.60368</v>
      </c>
      <c r="F15" s="23">
        <v>2.3974976422638301</v>
      </c>
    </row>
    <row r="16" spans="1:6" x14ac:dyDescent="0.2">
      <c r="A16" s="21" t="s">
        <v>513</v>
      </c>
      <c r="B16" s="21" t="s">
        <v>512</v>
      </c>
      <c r="C16" s="21" t="s">
        <v>137</v>
      </c>
      <c r="D16" s="24">
        <v>1273937</v>
      </c>
      <c r="E16" s="22">
        <v>17927.478429999999</v>
      </c>
      <c r="F16" s="23">
        <v>2.3645078869747098</v>
      </c>
    </row>
    <row r="17" spans="1:6" x14ac:dyDescent="0.2">
      <c r="A17" s="21" t="s">
        <v>515</v>
      </c>
      <c r="B17" s="21" t="s">
        <v>514</v>
      </c>
      <c r="C17" s="21" t="s">
        <v>179</v>
      </c>
      <c r="D17" s="24">
        <v>3651225</v>
      </c>
      <c r="E17" s="22">
        <v>17688.359509999998</v>
      </c>
      <c r="F17" s="23">
        <v>2.33296978893864</v>
      </c>
    </row>
    <row r="18" spans="1:6" x14ac:dyDescent="0.2">
      <c r="A18" s="21" t="s">
        <v>517</v>
      </c>
      <c r="B18" s="21" t="s">
        <v>516</v>
      </c>
      <c r="C18" s="21" t="s">
        <v>470</v>
      </c>
      <c r="D18" s="24">
        <v>4509869</v>
      </c>
      <c r="E18" s="22">
        <v>17509.56639</v>
      </c>
      <c r="F18" s="23">
        <v>2.3093882381908601</v>
      </c>
    </row>
    <row r="19" spans="1:6" x14ac:dyDescent="0.2">
      <c r="A19" s="21" t="s">
        <v>519</v>
      </c>
      <c r="B19" s="21" t="s">
        <v>518</v>
      </c>
      <c r="C19" s="21" t="s">
        <v>166</v>
      </c>
      <c r="D19" s="24">
        <v>6794174</v>
      </c>
      <c r="E19" s="22">
        <v>17100.935959999999</v>
      </c>
      <c r="F19" s="23">
        <v>2.25549276826376</v>
      </c>
    </row>
    <row r="20" spans="1:6" x14ac:dyDescent="0.2">
      <c r="A20" s="21" t="s">
        <v>254</v>
      </c>
      <c r="B20" s="21" t="s">
        <v>253</v>
      </c>
      <c r="C20" s="21" t="s">
        <v>126</v>
      </c>
      <c r="D20" s="24">
        <v>2252334</v>
      </c>
      <c r="E20" s="22">
        <v>17050.168379999999</v>
      </c>
      <c r="F20" s="23">
        <v>2.24879688273912</v>
      </c>
    </row>
    <row r="21" spans="1:6" x14ac:dyDescent="0.2">
      <c r="A21" s="21" t="s">
        <v>163</v>
      </c>
      <c r="B21" s="21" t="s">
        <v>162</v>
      </c>
      <c r="C21" s="21" t="s">
        <v>120</v>
      </c>
      <c r="D21" s="24">
        <v>3296838</v>
      </c>
      <c r="E21" s="22">
        <v>16658.922409999999</v>
      </c>
      <c r="F21" s="23">
        <v>2.1971943004002701</v>
      </c>
    </row>
    <row r="22" spans="1:6" x14ac:dyDescent="0.2">
      <c r="A22" s="21" t="s">
        <v>521</v>
      </c>
      <c r="B22" s="21" t="s">
        <v>520</v>
      </c>
      <c r="C22" s="21" t="s">
        <v>388</v>
      </c>
      <c r="D22" s="24">
        <v>1608135</v>
      </c>
      <c r="E22" s="22">
        <v>16191.507250000001</v>
      </c>
      <c r="F22" s="23">
        <v>2.13554553944223</v>
      </c>
    </row>
    <row r="23" spans="1:6" x14ac:dyDescent="0.2">
      <c r="A23" s="21" t="s">
        <v>523</v>
      </c>
      <c r="B23" s="21" t="s">
        <v>522</v>
      </c>
      <c r="C23" s="21" t="s">
        <v>106</v>
      </c>
      <c r="D23" s="24">
        <v>5339831</v>
      </c>
      <c r="E23" s="22">
        <v>15242.54759</v>
      </c>
      <c r="F23" s="23">
        <v>2.0103844572938301</v>
      </c>
    </row>
    <row r="24" spans="1:6" x14ac:dyDescent="0.2">
      <c r="A24" s="21" t="s">
        <v>525</v>
      </c>
      <c r="B24" s="21" t="s">
        <v>524</v>
      </c>
      <c r="C24" s="21" t="s">
        <v>166</v>
      </c>
      <c r="D24" s="24">
        <v>1798493</v>
      </c>
      <c r="E24" s="22">
        <v>15020.11429</v>
      </c>
      <c r="F24" s="23">
        <v>1.98104707478187</v>
      </c>
    </row>
    <row r="25" spans="1:6" x14ac:dyDescent="0.2">
      <c r="A25" s="21" t="s">
        <v>527</v>
      </c>
      <c r="B25" s="21" t="s">
        <v>526</v>
      </c>
      <c r="C25" s="21" t="s">
        <v>360</v>
      </c>
      <c r="D25" s="24">
        <v>2015127</v>
      </c>
      <c r="E25" s="22">
        <v>14036.367120000001</v>
      </c>
      <c r="F25" s="23">
        <v>1.8512977655671701</v>
      </c>
    </row>
    <row r="26" spans="1:6" x14ac:dyDescent="0.2">
      <c r="A26" s="21" t="s">
        <v>529</v>
      </c>
      <c r="B26" s="21" t="s">
        <v>528</v>
      </c>
      <c r="C26" s="21" t="s">
        <v>499</v>
      </c>
      <c r="D26" s="24">
        <v>6231402</v>
      </c>
      <c r="E26" s="22">
        <v>14011.3074</v>
      </c>
      <c r="F26" s="23">
        <v>1.84799256535082</v>
      </c>
    </row>
    <row r="27" spans="1:6" x14ac:dyDescent="0.2">
      <c r="A27" s="21" t="s">
        <v>531</v>
      </c>
      <c r="B27" s="21" t="s">
        <v>530</v>
      </c>
      <c r="C27" s="21" t="s">
        <v>114</v>
      </c>
      <c r="D27" s="24">
        <v>1491580</v>
      </c>
      <c r="E27" s="22">
        <v>13501.782160000001</v>
      </c>
      <c r="F27" s="23">
        <v>1.78078978202037</v>
      </c>
    </row>
    <row r="28" spans="1:6" x14ac:dyDescent="0.2">
      <c r="A28" s="21" t="s">
        <v>533</v>
      </c>
      <c r="B28" s="21" t="s">
        <v>532</v>
      </c>
      <c r="C28" s="21" t="s">
        <v>126</v>
      </c>
      <c r="D28" s="24">
        <v>462739</v>
      </c>
      <c r="E28" s="22">
        <v>12570.5363</v>
      </c>
      <c r="F28" s="23">
        <v>1.6579650250819999</v>
      </c>
    </row>
    <row r="29" spans="1:6" x14ac:dyDescent="0.2">
      <c r="A29" s="21" t="s">
        <v>434</v>
      </c>
      <c r="B29" s="21" t="s">
        <v>433</v>
      </c>
      <c r="C29" s="21" t="s">
        <v>120</v>
      </c>
      <c r="D29" s="24">
        <v>1205057</v>
      </c>
      <c r="E29" s="22">
        <v>12065.03068</v>
      </c>
      <c r="F29" s="23">
        <v>1.59129240126225</v>
      </c>
    </row>
    <row r="30" spans="1:6" x14ac:dyDescent="0.2">
      <c r="A30" s="21" t="s">
        <v>535</v>
      </c>
      <c r="B30" s="21" t="s">
        <v>534</v>
      </c>
      <c r="C30" s="21" t="s">
        <v>166</v>
      </c>
      <c r="D30" s="24">
        <v>68736</v>
      </c>
      <c r="E30" s="22">
        <v>12056.32877</v>
      </c>
      <c r="F30" s="23">
        <v>1.5901446807444399</v>
      </c>
    </row>
    <row r="31" spans="1:6" x14ac:dyDescent="0.2">
      <c r="A31" s="21" t="s">
        <v>136</v>
      </c>
      <c r="B31" s="21" t="s">
        <v>135</v>
      </c>
      <c r="C31" s="21" t="s">
        <v>137</v>
      </c>
      <c r="D31" s="24">
        <v>3856067</v>
      </c>
      <c r="E31" s="22">
        <v>11797.636990000001</v>
      </c>
      <c r="F31" s="23">
        <v>1.5560250606041099</v>
      </c>
    </row>
    <row r="32" spans="1:6" x14ac:dyDescent="0.2">
      <c r="A32" s="21" t="s">
        <v>401</v>
      </c>
      <c r="B32" s="21" t="s">
        <v>400</v>
      </c>
      <c r="C32" s="21" t="s">
        <v>131</v>
      </c>
      <c r="D32" s="24">
        <v>11253507</v>
      </c>
      <c r="E32" s="22">
        <v>11270.38726</v>
      </c>
      <c r="F32" s="23">
        <v>1.4864845421280699</v>
      </c>
    </row>
    <row r="33" spans="1:6" x14ac:dyDescent="0.2">
      <c r="A33" s="21" t="s">
        <v>320</v>
      </c>
      <c r="B33" s="21" t="s">
        <v>319</v>
      </c>
      <c r="C33" s="21" t="s">
        <v>137</v>
      </c>
      <c r="D33" s="24">
        <v>257535</v>
      </c>
      <c r="E33" s="22">
        <v>11188.093010000001</v>
      </c>
      <c r="F33" s="23">
        <v>1.4756305113207</v>
      </c>
    </row>
    <row r="34" spans="1:6" x14ac:dyDescent="0.2">
      <c r="A34" s="21" t="s">
        <v>332</v>
      </c>
      <c r="B34" s="21" t="s">
        <v>331</v>
      </c>
      <c r="C34" s="21" t="s">
        <v>90</v>
      </c>
      <c r="D34" s="24">
        <v>520690</v>
      </c>
      <c r="E34" s="22">
        <v>11095.64356</v>
      </c>
      <c r="F34" s="23">
        <v>1.4634370813006901</v>
      </c>
    </row>
    <row r="35" spans="1:6" x14ac:dyDescent="0.2">
      <c r="A35" s="21" t="s">
        <v>537</v>
      </c>
      <c r="B35" s="21" t="s">
        <v>536</v>
      </c>
      <c r="C35" s="21" t="s">
        <v>131</v>
      </c>
      <c r="D35" s="24">
        <v>511023</v>
      </c>
      <c r="E35" s="22">
        <v>10722.284589999999</v>
      </c>
      <c r="F35" s="23">
        <v>1.4141936680295599</v>
      </c>
    </row>
    <row r="36" spans="1:6" x14ac:dyDescent="0.2">
      <c r="A36" s="21" t="s">
        <v>240</v>
      </c>
      <c r="B36" s="21" t="s">
        <v>239</v>
      </c>
      <c r="C36" s="21" t="s">
        <v>134</v>
      </c>
      <c r="D36" s="24">
        <v>2553992</v>
      </c>
      <c r="E36" s="22">
        <v>10703.78047</v>
      </c>
      <c r="F36" s="23">
        <v>1.41175310518898</v>
      </c>
    </row>
    <row r="37" spans="1:6" x14ac:dyDescent="0.2">
      <c r="A37" s="21" t="s">
        <v>539</v>
      </c>
      <c r="B37" s="21" t="s">
        <v>538</v>
      </c>
      <c r="C37" s="21" t="s">
        <v>159</v>
      </c>
      <c r="D37" s="24">
        <v>1292030</v>
      </c>
      <c r="E37" s="22">
        <v>10650.203289999999</v>
      </c>
      <c r="F37" s="23">
        <v>1.4046866532522799</v>
      </c>
    </row>
    <row r="38" spans="1:6" x14ac:dyDescent="0.2">
      <c r="A38" s="21" t="s">
        <v>541</v>
      </c>
      <c r="B38" s="21" t="s">
        <v>540</v>
      </c>
      <c r="C38" s="21" t="s">
        <v>156</v>
      </c>
      <c r="D38" s="24">
        <v>892366</v>
      </c>
      <c r="E38" s="22">
        <v>10642.35692</v>
      </c>
      <c r="F38" s="23">
        <v>1.40365177242274</v>
      </c>
    </row>
    <row r="39" spans="1:6" x14ac:dyDescent="0.2">
      <c r="A39" s="21" t="s">
        <v>168</v>
      </c>
      <c r="B39" s="21" t="s">
        <v>167</v>
      </c>
      <c r="C39" s="21" t="s">
        <v>126</v>
      </c>
      <c r="D39" s="24">
        <v>2902529</v>
      </c>
      <c r="E39" s="22">
        <v>10444.750609999999</v>
      </c>
      <c r="F39" s="23">
        <v>1.3775888946825501</v>
      </c>
    </row>
    <row r="40" spans="1:6" x14ac:dyDescent="0.2">
      <c r="A40" s="21" t="s">
        <v>543</v>
      </c>
      <c r="B40" s="21" t="s">
        <v>542</v>
      </c>
      <c r="C40" s="21" t="s">
        <v>114</v>
      </c>
      <c r="D40" s="24">
        <v>52304</v>
      </c>
      <c r="E40" s="22">
        <v>9801.6388399999996</v>
      </c>
      <c r="F40" s="23">
        <v>1.2927669907930099</v>
      </c>
    </row>
    <row r="41" spans="1:6" x14ac:dyDescent="0.2">
      <c r="A41" s="21" t="s">
        <v>146</v>
      </c>
      <c r="B41" s="21" t="s">
        <v>145</v>
      </c>
      <c r="C41" s="21" t="s">
        <v>106</v>
      </c>
      <c r="D41" s="24">
        <v>1577180</v>
      </c>
      <c r="E41" s="22">
        <v>9720.1603400000004</v>
      </c>
      <c r="F41" s="23">
        <v>1.28202055165372</v>
      </c>
    </row>
    <row r="42" spans="1:6" x14ac:dyDescent="0.2">
      <c r="A42" s="21" t="s">
        <v>395</v>
      </c>
      <c r="B42" s="21" t="s">
        <v>394</v>
      </c>
      <c r="C42" s="21" t="s">
        <v>166</v>
      </c>
      <c r="D42" s="24">
        <v>420584</v>
      </c>
      <c r="E42" s="22">
        <v>9521.6011760000001</v>
      </c>
      <c r="F42" s="23">
        <v>1.2558319991954201</v>
      </c>
    </row>
    <row r="43" spans="1:6" x14ac:dyDescent="0.2">
      <c r="A43" s="21" t="s">
        <v>545</v>
      </c>
      <c r="B43" s="21" t="s">
        <v>544</v>
      </c>
      <c r="C43" s="21" t="s">
        <v>470</v>
      </c>
      <c r="D43" s="24">
        <v>210611</v>
      </c>
      <c r="E43" s="22">
        <v>9104.5029190000005</v>
      </c>
      <c r="F43" s="23">
        <v>1.2008196826462301</v>
      </c>
    </row>
    <row r="44" spans="1:6" x14ac:dyDescent="0.2">
      <c r="A44" s="21" t="s">
        <v>547</v>
      </c>
      <c r="B44" s="21" t="s">
        <v>546</v>
      </c>
      <c r="C44" s="21" t="s">
        <v>388</v>
      </c>
      <c r="D44" s="24">
        <v>646062</v>
      </c>
      <c r="E44" s="22">
        <v>9086.8620300000002</v>
      </c>
      <c r="F44" s="23">
        <v>1.19849297388256</v>
      </c>
    </row>
    <row r="45" spans="1:6" x14ac:dyDescent="0.2">
      <c r="A45" s="21" t="s">
        <v>183</v>
      </c>
      <c r="B45" s="21" t="s">
        <v>182</v>
      </c>
      <c r="C45" s="21" t="s">
        <v>134</v>
      </c>
      <c r="D45" s="24">
        <v>3725151</v>
      </c>
      <c r="E45" s="22">
        <v>9026.0408729999999</v>
      </c>
      <c r="F45" s="23">
        <v>1.1904710925018001</v>
      </c>
    </row>
    <row r="46" spans="1:6" x14ac:dyDescent="0.2">
      <c r="A46" s="21" t="s">
        <v>407</v>
      </c>
      <c r="B46" s="21" t="s">
        <v>406</v>
      </c>
      <c r="C46" s="21" t="s">
        <v>85</v>
      </c>
      <c r="D46" s="24">
        <v>12530441</v>
      </c>
      <c r="E46" s="22">
        <v>8602.1477470000009</v>
      </c>
      <c r="F46" s="23">
        <v>1.13456258068432</v>
      </c>
    </row>
    <row r="47" spans="1:6" x14ac:dyDescent="0.2">
      <c r="A47" s="21" t="s">
        <v>549</v>
      </c>
      <c r="B47" s="21" t="s">
        <v>548</v>
      </c>
      <c r="C47" s="21" t="s">
        <v>166</v>
      </c>
      <c r="D47" s="24">
        <v>10157050</v>
      </c>
      <c r="E47" s="22">
        <v>8277.99575</v>
      </c>
      <c r="F47" s="23">
        <v>1.09180921988805</v>
      </c>
    </row>
    <row r="48" spans="1:6" x14ac:dyDescent="0.2">
      <c r="A48" s="21" t="s">
        <v>551</v>
      </c>
      <c r="B48" s="21" t="s">
        <v>550</v>
      </c>
      <c r="C48" s="21" t="s">
        <v>388</v>
      </c>
      <c r="D48" s="24">
        <v>1750000</v>
      </c>
      <c r="E48" s="22">
        <v>8004.5</v>
      </c>
      <c r="F48" s="23">
        <v>1.0557370605794201</v>
      </c>
    </row>
    <row r="49" spans="1:6" x14ac:dyDescent="0.2">
      <c r="A49" s="21" t="s">
        <v>103</v>
      </c>
      <c r="B49" s="21" t="s">
        <v>102</v>
      </c>
      <c r="C49" s="21" t="s">
        <v>85</v>
      </c>
      <c r="D49" s="24">
        <v>1489684</v>
      </c>
      <c r="E49" s="22">
        <v>7913.94625</v>
      </c>
      <c r="F49" s="23">
        <v>1.04379366001106</v>
      </c>
    </row>
    <row r="50" spans="1:6" x14ac:dyDescent="0.2">
      <c r="A50" s="21" t="s">
        <v>553</v>
      </c>
      <c r="B50" s="21" t="s">
        <v>552</v>
      </c>
      <c r="C50" s="21" t="s">
        <v>120</v>
      </c>
      <c r="D50" s="24">
        <v>429325</v>
      </c>
      <c r="E50" s="22">
        <v>7831.5319879999997</v>
      </c>
      <c r="F50" s="23">
        <v>1.03292380046784</v>
      </c>
    </row>
    <row r="51" spans="1:6" x14ac:dyDescent="0.2">
      <c r="A51" s="21" t="s">
        <v>161</v>
      </c>
      <c r="B51" s="21" t="s">
        <v>160</v>
      </c>
      <c r="C51" s="21" t="s">
        <v>137</v>
      </c>
      <c r="D51" s="24">
        <v>13362074</v>
      </c>
      <c r="E51" s="22">
        <v>7743.3218829999996</v>
      </c>
      <c r="F51" s="23">
        <v>1.02128951013539</v>
      </c>
    </row>
    <row r="52" spans="1:6" x14ac:dyDescent="0.2">
      <c r="A52" s="21" t="s">
        <v>555</v>
      </c>
      <c r="B52" s="21" t="s">
        <v>554</v>
      </c>
      <c r="C52" s="21" t="s">
        <v>270</v>
      </c>
      <c r="D52" s="24">
        <v>224936</v>
      </c>
      <c r="E52" s="22">
        <v>7729.2508319999997</v>
      </c>
      <c r="F52" s="23">
        <v>1.01943363781082</v>
      </c>
    </row>
    <row r="53" spans="1:6" x14ac:dyDescent="0.2">
      <c r="A53" s="21" t="s">
        <v>557</v>
      </c>
      <c r="B53" s="21" t="s">
        <v>556</v>
      </c>
      <c r="C53" s="21" t="s">
        <v>123</v>
      </c>
      <c r="D53" s="24">
        <v>463231</v>
      </c>
      <c r="E53" s="22">
        <v>7604.6317120000003</v>
      </c>
      <c r="F53" s="23">
        <v>1.0029972553458599</v>
      </c>
    </row>
    <row r="54" spans="1:6" x14ac:dyDescent="0.2">
      <c r="A54" s="21" t="s">
        <v>173</v>
      </c>
      <c r="B54" s="21" t="s">
        <v>172</v>
      </c>
      <c r="C54" s="21" t="s">
        <v>174</v>
      </c>
      <c r="D54" s="24">
        <v>380909</v>
      </c>
      <c r="E54" s="22">
        <v>7598.1822780000002</v>
      </c>
      <c r="F54" s="23">
        <v>1.0021466205162499</v>
      </c>
    </row>
    <row r="55" spans="1:6" x14ac:dyDescent="0.2">
      <c r="A55" s="21" t="s">
        <v>334</v>
      </c>
      <c r="B55" s="21" t="s">
        <v>333</v>
      </c>
      <c r="C55" s="21" t="s">
        <v>90</v>
      </c>
      <c r="D55" s="24">
        <v>210995</v>
      </c>
      <c r="E55" s="22">
        <v>7422.6986029999998</v>
      </c>
      <c r="F55" s="23">
        <v>0.97900156220852896</v>
      </c>
    </row>
    <row r="56" spans="1:6" x14ac:dyDescent="0.2">
      <c r="A56" s="21" t="s">
        <v>108</v>
      </c>
      <c r="B56" s="21" t="s">
        <v>107</v>
      </c>
      <c r="C56" s="21" t="s">
        <v>90</v>
      </c>
      <c r="D56" s="24">
        <v>741037</v>
      </c>
      <c r="E56" s="22">
        <v>6957.9669119999999</v>
      </c>
      <c r="F56" s="23">
        <v>0.91770673187378704</v>
      </c>
    </row>
    <row r="57" spans="1:6" x14ac:dyDescent="0.2">
      <c r="A57" s="21" t="s">
        <v>559</v>
      </c>
      <c r="B57" s="21" t="s">
        <v>558</v>
      </c>
      <c r="C57" s="21" t="s">
        <v>365</v>
      </c>
      <c r="D57" s="24">
        <v>832234</v>
      </c>
      <c r="E57" s="22">
        <v>6913.3678380000001</v>
      </c>
      <c r="F57" s="23">
        <v>0.91182442875812397</v>
      </c>
    </row>
    <row r="58" spans="1:6" x14ac:dyDescent="0.2">
      <c r="A58" s="21" t="s">
        <v>561</v>
      </c>
      <c r="B58" s="21" t="s">
        <v>560</v>
      </c>
      <c r="C58" s="21" t="s">
        <v>90</v>
      </c>
      <c r="D58" s="24">
        <v>184484</v>
      </c>
      <c r="E58" s="22">
        <v>6568.2760939999998</v>
      </c>
      <c r="F58" s="23">
        <v>0.86630926310870304</v>
      </c>
    </row>
    <row r="59" spans="1:6" x14ac:dyDescent="0.2">
      <c r="A59" s="21" t="s">
        <v>563</v>
      </c>
      <c r="B59" s="21" t="s">
        <v>562</v>
      </c>
      <c r="C59" s="21" t="s">
        <v>114</v>
      </c>
      <c r="D59" s="24">
        <v>220000</v>
      </c>
      <c r="E59" s="22">
        <v>5209.71</v>
      </c>
      <c r="F59" s="23">
        <v>0.687123982993466</v>
      </c>
    </row>
    <row r="60" spans="1:6" x14ac:dyDescent="0.2">
      <c r="A60" s="21" t="s">
        <v>565</v>
      </c>
      <c r="B60" s="21" t="s">
        <v>564</v>
      </c>
      <c r="C60" s="21" t="s">
        <v>306</v>
      </c>
      <c r="D60" s="24">
        <v>11000</v>
      </c>
      <c r="E60" s="22">
        <v>4752.0110000000004</v>
      </c>
      <c r="F60" s="23">
        <v>0.62675671497046104</v>
      </c>
    </row>
    <row r="61" spans="1:6" x14ac:dyDescent="0.2">
      <c r="A61" s="21" t="s">
        <v>567</v>
      </c>
      <c r="B61" s="21" t="s">
        <v>566</v>
      </c>
      <c r="C61" s="21" t="s">
        <v>156</v>
      </c>
      <c r="D61" s="24">
        <v>460000</v>
      </c>
      <c r="E61" s="22">
        <v>4358.2700000000004</v>
      </c>
      <c r="F61" s="23">
        <v>0.57482505578255405</v>
      </c>
    </row>
    <row r="62" spans="1:6" x14ac:dyDescent="0.2">
      <c r="A62" s="21" t="s">
        <v>187</v>
      </c>
      <c r="B62" s="21" t="s">
        <v>186</v>
      </c>
      <c r="C62" s="21" t="s">
        <v>188</v>
      </c>
      <c r="D62" s="24">
        <v>825578</v>
      </c>
      <c r="E62" s="22">
        <v>4153.0701289999997</v>
      </c>
      <c r="F62" s="23">
        <v>0.54776064093580401</v>
      </c>
    </row>
    <row r="63" spans="1:6" x14ac:dyDescent="0.2">
      <c r="A63" s="21" t="s">
        <v>569</v>
      </c>
      <c r="B63" s="21" t="s">
        <v>568</v>
      </c>
      <c r="C63" s="21" t="s">
        <v>156</v>
      </c>
      <c r="D63" s="24">
        <v>532747</v>
      </c>
      <c r="E63" s="22">
        <v>3946.8561500000001</v>
      </c>
      <c r="F63" s="23">
        <v>0.52056247240062403</v>
      </c>
    </row>
    <row r="64" spans="1:6" x14ac:dyDescent="0.2">
      <c r="A64" s="21" t="s">
        <v>571</v>
      </c>
      <c r="B64" s="21" t="s">
        <v>570</v>
      </c>
      <c r="C64" s="21" t="s">
        <v>166</v>
      </c>
      <c r="D64" s="24">
        <v>191879</v>
      </c>
      <c r="E64" s="22">
        <v>3925.9402799999998</v>
      </c>
      <c r="F64" s="23">
        <v>0.51780381675526699</v>
      </c>
    </row>
    <row r="65" spans="1:9" x14ac:dyDescent="0.2">
      <c r="A65" s="21" t="s">
        <v>259</v>
      </c>
      <c r="B65" s="21" t="s">
        <v>258</v>
      </c>
      <c r="C65" s="21" t="s">
        <v>85</v>
      </c>
      <c r="D65" s="24">
        <v>345366</v>
      </c>
      <c r="E65" s="22">
        <v>3824.7557670000001</v>
      </c>
      <c r="F65" s="23">
        <v>0.50445829357071104</v>
      </c>
    </row>
    <row r="66" spans="1:9" x14ac:dyDescent="0.2">
      <c r="A66" s="21" t="s">
        <v>573</v>
      </c>
      <c r="B66" s="21" t="s">
        <v>572</v>
      </c>
      <c r="C66" s="21" t="s">
        <v>156</v>
      </c>
      <c r="D66" s="24">
        <v>2053763</v>
      </c>
      <c r="E66" s="22">
        <v>3498.5852709999999</v>
      </c>
      <c r="F66" s="23">
        <v>0.46143870700131001</v>
      </c>
    </row>
    <row r="67" spans="1:9" x14ac:dyDescent="0.2">
      <c r="A67" s="21" t="s">
        <v>575</v>
      </c>
      <c r="B67" s="21" t="s">
        <v>574</v>
      </c>
      <c r="C67" s="21" t="s">
        <v>106</v>
      </c>
      <c r="D67" s="24">
        <v>1829484</v>
      </c>
      <c r="E67" s="22">
        <v>3367.1653019999999</v>
      </c>
      <c r="F67" s="23">
        <v>0.44410534054825201</v>
      </c>
    </row>
    <row r="68" spans="1:9" x14ac:dyDescent="0.2">
      <c r="A68" s="21" t="s">
        <v>577</v>
      </c>
      <c r="B68" s="21" t="s">
        <v>576</v>
      </c>
      <c r="C68" s="21" t="s">
        <v>114</v>
      </c>
      <c r="D68" s="24">
        <v>219963</v>
      </c>
      <c r="E68" s="22">
        <v>3013.3831190000001</v>
      </c>
      <c r="F68" s="23">
        <v>0.39744396732496701</v>
      </c>
    </row>
    <row r="69" spans="1:9" x14ac:dyDescent="0.2">
      <c r="A69" s="21" t="s">
        <v>326</v>
      </c>
      <c r="B69" s="21" t="s">
        <v>325</v>
      </c>
      <c r="C69" s="21" t="s">
        <v>137</v>
      </c>
      <c r="D69" s="24">
        <v>40241</v>
      </c>
      <c r="E69" s="22">
        <v>1774.6482209999999</v>
      </c>
      <c r="F69" s="23">
        <v>0.234063576288467</v>
      </c>
    </row>
    <row r="70" spans="1:9" x14ac:dyDescent="0.2">
      <c r="A70" s="21" t="s">
        <v>465</v>
      </c>
      <c r="B70" s="21" t="s">
        <v>464</v>
      </c>
      <c r="C70" s="21" t="s">
        <v>365</v>
      </c>
      <c r="D70" s="24">
        <v>401269</v>
      </c>
      <c r="E70" s="22">
        <v>1694.1577179999999</v>
      </c>
      <c r="F70" s="23">
        <v>0.22344744698098001</v>
      </c>
    </row>
    <row r="71" spans="1:9" x14ac:dyDescent="0.2">
      <c r="A71" s="21" t="s">
        <v>579</v>
      </c>
      <c r="B71" s="21" t="s">
        <v>578</v>
      </c>
      <c r="C71" s="21" t="s">
        <v>120</v>
      </c>
      <c r="D71" s="24">
        <v>93417</v>
      </c>
      <c r="E71" s="22">
        <v>1088.261342</v>
      </c>
      <c r="F71" s="23">
        <v>0.14353399092326699</v>
      </c>
    </row>
    <row r="72" spans="1:9" x14ac:dyDescent="0.2">
      <c r="A72" s="20" t="s">
        <v>32</v>
      </c>
      <c r="B72" s="20"/>
      <c r="C72" s="20"/>
      <c r="D72" s="20"/>
      <c r="E72" s="25">
        <f>SUM(E7:E71)</f>
        <v>737069.84640400007</v>
      </c>
      <c r="F72" s="26">
        <f>SUM(F7:F71)</f>
        <v>97.214311085549568</v>
      </c>
      <c r="G72" s="14"/>
      <c r="H72" s="14"/>
      <c r="I72" s="14"/>
    </row>
    <row r="73" spans="1:9" x14ac:dyDescent="0.2">
      <c r="A73" s="21"/>
      <c r="B73" s="21"/>
      <c r="C73" s="21"/>
      <c r="D73" s="21"/>
      <c r="E73" s="22"/>
      <c r="F73" s="23"/>
    </row>
    <row r="74" spans="1:9" x14ac:dyDescent="0.2">
      <c r="A74" s="20" t="s">
        <v>224</v>
      </c>
      <c r="B74" s="21"/>
      <c r="C74" s="21"/>
      <c r="D74" s="21"/>
      <c r="E74" s="22"/>
      <c r="F74" s="23"/>
    </row>
    <row r="75" spans="1:9" x14ac:dyDescent="0.2">
      <c r="A75" s="21"/>
      <c r="B75" s="21" t="s">
        <v>225</v>
      </c>
      <c r="C75" s="21" t="s">
        <v>131</v>
      </c>
      <c r="D75" s="24">
        <v>8100</v>
      </c>
      <c r="E75" s="22">
        <v>8.0999999999999996E-4</v>
      </c>
      <c r="F75" s="23">
        <v>1.06833283661606E-7</v>
      </c>
    </row>
    <row r="76" spans="1:9" x14ac:dyDescent="0.2">
      <c r="A76" s="20" t="s">
        <v>32</v>
      </c>
      <c r="B76" s="20"/>
      <c r="C76" s="20"/>
      <c r="D76" s="20"/>
      <c r="E76" s="25">
        <f>SUM(E74:E75)</f>
        <v>8.0999999999999996E-4</v>
      </c>
      <c r="F76" s="26">
        <f>SUM(F74:F75)</f>
        <v>1.06833283661606E-7</v>
      </c>
      <c r="G76" s="14"/>
      <c r="H76" s="14"/>
      <c r="I76" s="14"/>
    </row>
    <row r="77" spans="1:9" x14ac:dyDescent="0.2">
      <c r="A77" s="21"/>
      <c r="B77" s="21"/>
      <c r="C77" s="21"/>
      <c r="D77" s="21"/>
      <c r="E77" s="22"/>
      <c r="F77" s="23"/>
    </row>
    <row r="78" spans="1:9" x14ac:dyDescent="0.2">
      <c r="A78" s="20" t="s">
        <v>35</v>
      </c>
      <c r="B78" s="20"/>
      <c r="C78" s="20"/>
      <c r="D78" s="20"/>
      <c r="E78" s="25">
        <f>E72+E76</f>
        <v>737069.84721400007</v>
      </c>
      <c r="F78" s="26">
        <f>F72+F76</f>
        <v>97.214311192382851</v>
      </c>
      <c r="G78" s="14"/>
      <c r="H78" s="14"/>
      <c r="I78" s="14"/>
    </row>
    <row r="79" spans="1:9" x14ac:dyDescent="0.2">
      <c r="A79" s="20"/>
      <c r="B79" s="20"/>
      <c r="C79" s="20"/>
      <c r="D79" s="20"/>
      <c r="E79" s="25"/>
      <c r="F79" s="26"/>
      <c r="G79" s="14"/>
      <c r="H79" s="14"/>
      <c r="I79" s="14"/>
    </row>
    <row r="80" spans="1:9" x14ac:dyDescent="0.2">
      <c r="A80" s="20" t="s">
        <v>37</v>
      </c>
      <c r="B80" s="20"/>
      <c r="C80" s="20"/>
      <c r="D80" s="20"/>
      <c r="E80" s="25">
        <f>E82-(E72+E76)</f>
        <v>21120.832916799933</v>
      </c>
      <c r="F80" s="26">
        <f>F82-(F72+F76)</f>
        <v>2.7856888076171487</v>
      </c>
      <c r="G80" s="14"/>
      <c r="H80" s="14"/>
      <c r="I80" s="14"/>
    </row>
    <row r="81" spans="1:9" x14ac:dyDescent="0.2">
      <c r="A81" s="21"/>
      <c r="B81" s="21"/>
      <c r="C81" s="21"/>
      <c r="D81" s="21"/>
      <c r="E81" s="22"/>
      <c r="F81" s="23"/>
    </row>
    <row r="82" spans="1:9" x14ac:dyDescent="0.2">
      <c r="A82" s="27" t="s">
        <v>36</v>
      </c>
      <c r="B82" s="27"/>
      <c r="C82" s="27"/>
      <c r="D82" s="27"/>
      <c r="E82" s="28">
        <v>758190.6801308</v>
      </c>
      <c r="F82" s="29">
        <v>100</v>
      </c>
      <c r="G82" s="14"/>
      <c r="H82" s="14"/>
      <c r="I82" s="14"/>
    </row>
    <row r="83" spans="1:9" x14ac:dyDescent="0.2">
      <c r="F83" s="15" t="s">
        <v>580</v>
      </c>
    </row>
    <row r="84" spans="1:9" x14ac:dyDescent="0.2">
      <c r="A84" s="14" t="s">
        <v>39</v>
      </c>
      <c r="F84" s="15"/>
    </row>
    <row r="85" spans="1:9" x14ac:dyDescent="0.2">
      <c r="A85" s="14" t="s">
        <v>807</v>
      </c>
    </row>
    <row r="86" spans="1:9" x14ac:dyDescent="0.2">
      <c r="A86" s="14"/>
    </row>
    <row r="87" spans="1:9" x14ac:dyDescent="0.2">
      <c r="A87" s="14" t="s">
        <v>40</v>
      </c>
    </row>
    <row r="88" spans="1:9" x14ac:dyDescent="0.2">
      <c r="A88" s="14" t="s">
        <v>41</v>
      </c>
    </row>
    <row r="89" spans="1:9" x14ac:dyDescent="0.2">
      <c r="A89" s="14" t="s">
        <v>42</v>
      </c>
      <c r="B89" s="14"/>
      <c r="C89" s="30" t="s">
        <v>44</v>
      </c>
      <c r="D89" s="14" t="s">
        <v>43</v>
      </c>
    </row>
    <row r="90" spans="1:9" x14ac:dyDescent="0.2">
      <c r="A90" s="7" t="s">
        <v>73</v>
      </c>
      <c r="C90" s="31">
        <v>1396.2419</v>
      </c>
      <c r="D90" s="31">
        <v>1509.4566</v>
      </c>
    </row>
    <row r="91" spans="1:9" x14ac:dyDescent="0.2">
      <c r="A91" s="7" t="s">
        <v>75</v>
      </c>
      <c r="C91" s="31">
        <v>67.273200000000003</v>
      </c>
      <c r="D91" s="31">
        <v>65.7393</v>
      </c>
    </row>
    <row r="92" spans="1:9" x14ac:dyDescent="0.2">
      <c r="A92" s="7" t="s">
        <v>74</v>
      </c>
      <c r="C92" s="31">
        <v>1526.3282999999999</v>
      </c>
      <c r="D92" s="31">
        <v>1656.8704</v>
      </c>
    </row>
    <row r="93" spans="1:9" x14ac:dyDescent="0.2">
      <c r="A93" s="7" t="s">
        <v>76</v>
      </c>
      <c r="C93" s="31">
        <v>77.176299999999998</v>
      </c>
      <c r="D93" s="31">
        <v>76.775999999999996</v>
      </c>
    </row>
    <row r="95" spans="1:9" x14ac:dyDescent="0.2">
      <c r="A95" s="14" t="s">
        <v>46</v>
      </c>
    </row>
    <row r="96" spans="1:9" x14ac:dyDescent="0.2">
      <c r="A96" s="67" t="s">
        <v>56</v>
      </c>
      <c r="B96" s="68"/>
      <c r="C96" s="33" t="s">
        <v>57</v>
      </c>
    </row>
    <row r="97" spans="1:4" x14ac:dyDescent="0.2">
      <c r="A97" s="63" t="s">
        <v>75</v>
      </c>
      <c r="B97" s="64"/>
      <c r="C97" s="34">
        <v>6</v>
      </c>
    </row>
    <row r="98" spans="1:4" x14ac:dyDescent="0.2">
      <c r="A98" s="63" t="s">
        <v>76</v>
      </c>
      <c r="B98" s="64"/>
      <c r="C98" s="34">
        <v>6</v>
      </c>
    </row>
    <row r="99" spans="1:4" x14ac:dyDescent="0.2">
      <c r="A99" s="7" t="s">
        <v>58</v>
      </c>
    </row>
    <row r="100" spans="1:4" x14ac:dyDescent="0.2">
      <c r="A100" s="7" t="s">
        <v>45</v>
      </c>
    </row>
    <row r="102" spans="1:4" x14ac:dyDescent="0.2">
      <c r="A102" s="14" t="s">
        <v>221</v>
      </c>
      <c r="D102" s="35">
        <v>0.15627621549391499</v>
      </c>
    </row>
    <row r="104" spans="1:4" x14ac:dyDescent="0.2">
      <c r="A104" s="14" t="s">
        <v>814</v>
      </c>
      <c r="D104" s="30" t="s">
        <v>47</v>
      </c>
    </row>
    <row r="105" spans="1:4" x14ac:dyDescent="0.2">
      <c r="A105" s="7" t="s">
        <v>808</v>
      </c>
    </row>
    <row r="106" spans="1:4" x14ac:dyDescent="0.2">
      <c r="A106" s="36" t="s">
        <v>1110</v>
      </c>
    </row>
    <row r="107" spans="1:4" x14ac:dyDescent="0.2">
      <c r="A107" s="36"/>
    </row>
    <row r="108" spans="1:4" x14ac:dyDescent="0.2">
      <c r="A108" s="14" t="s">
        <v>786</v>
      </c>
    </row>
    <row r="109" spans="1:4" x14ac:dyDescent="0.2">
      <c r="A109" s="14"/>
    </row>
    <row r="110" spans="1:4" x14ac:dyDescent="0.2">
      <c r="A110" s="37" t="s">
        <v>779</v>
      </c>
    </row>
    <row r="111" spans="1:4" x14ac:dyDescent="0.2">
      <c r="A111" s="38"/>
    </row>
    <row r="112" spans="1:4"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7" t="s">
        <v>789</v>
      </c>
    </row>
    <row r="125" spans="1:1" x14ac:dyDescent="0.2">
      <c r="A125" s="39"/>
    </row>
    <row r="126" spans="1:1" x14ac:dyDescent="0.2">
      <c r="A126" s="37" t="s">
        <v>780</v>
      </c>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sheetData>
  <mergeCells count="4">
    <mergeCell ref="A1:F1"/>
    <mergeCell ref="A96:B96"/>
    <mergeCell ref="A97:B97"/>
    <mergeCell ref="A98:B98"/>
  </mergeCells>
  <conditionalFormatting sqref="F2:F3 F5:F107">
    <cfRule type="cellIs" dxfId="50" priority="2" stopIfTrue="1" operator="between">
      <formula>0.009</formula>
      <formula>-0.009</formula>
    </cfRule>
  </conditionalFormatting>
  <conditionalFormatting sqref="F108:F240">
    <cfRule type="cellIs" dxfId="49" priority="1" stopIfTrue="1" operator="between">
      <formula>0.009</formula>
      <formula>-0.009</formula>
    </cfRule>
  </conditionalFormatting>
  <hyperlinks>
    <hyperlink ref="A106" r:id="rId1" tooltip="https://www.franklintempletonindia.com/investor/reports"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2"/>
  <sheetViews>
    <sheetView showGridLines="0" workbookViewId="0">
      <selection sqref="A1:F1"/>
    </sheetView>
  </sheetViews>
  <sheetFormatPr defaultColWidth="9.109375" defaultRowHeight="10.199999999999999" x14ac:dyDescent="0.2"/>
  <cols>
    <col min="1" max="1" width="38.6640625" style="7" bestFit="1" customWidth="1"/>
    <col min="2" max="2" width="37" style="7" bestFit="1" customWidth="1"/>
    <col min="3" max="3" width="35.44140625" style="7" bestFit="1" customWidth="1"/>
    <col min="4" max="4" width="15.5546875" style="7" bestFit="1" customWidth="1"/>
    <col min="5" max="5" width="22.6640625" style="10" customWidth="1"/>
    <col min="6" max="6" width="14.6640625" style="11" bestFit="1" customWidth="1"/>
    <col min="7" max="16384" width="9.109375" style="7"/>
  </cols>
  <sheetData>
    <row r="1" spans="1:6" s="1" customFormat="1" ht="13.8" x14ac:dyDescent="0.2">
      <c r="A1" s="65" t="s">
        <v>15</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87</v>
      </c>
      <c r="B7" s="21" t="s">
        <v>86</v>
      </c>
      <c r="C7" s="21" t="s">
        <v>85</v>
      </c>
      <c r="D7" s="24">
        <v>583651</v>
      </c>
      <c r="E7" s="22">
        <v>5178.7353229999999</v>
      </c>
      <c r="F7" s="23">
        <v>7.5937355133964903</v>
      </c>
    </row>
    <row r="8" spans="1:6" x14ac:dyDescent="0.2">
      <c r="A8" s="21" t="s">
        <v>229</v>
      </c>
      <c r="B8" s="21" t="s">
        <v>228</v>
      </c>
      <c r="C8" s="21" t="s">
        <v>117</v>
      </c>
      <c r="D8" s="24">
        <v>1516912</v>
      </c>
      <c r="E8" s="22">
        <v>4649.3352800000002</v>
      </c>
      <c r="F8" s="23">
        <v>6.8174602924041299</v>
      </c>
    </row>
    <row r="9" spans="1:6" x14ac:dyDescent="0.2">
      <c r="A9" s="21" t="s">
        <v>100</v>
      </c>
      <c r="B9" s="21" t="s">
        <v>99</v>
      </c>
      <c r="C9" s="21" t="s">
        <v>101</v>
      </c>
      <c r="D9" s="24">
        <v>163708</v>
      </c>
      <c r="E9" s="22">
        <v>4318.5351860000001</v>
      </c>
      <c r="F9" s="23">
        <v>6.3323981556144302</v>
      </c>
    </row>
    <row r="10" spans="1:6" x14ac:dyDescent="0.2">
      <c r="A10" s="21" t="s">
        <v>146</v>
      </c>
      <c r="B10" s="21" t="s">
        <v>145</v>
      </c>
      <c r="C10" s="21" t="s">
        <v>106</v>
      </c>
      <c r="D10" s="24">
        <v>592755</v>
      </c>
      <c r="E10" s="22">
        <v>3653.1490650000001</v>
      </c>
      <c r="F10" s="23">
        <v>5.3567224544990903</v>
      </c>
    </row>
    <row r="11" spans="1:6" x14ac:dyDescent="0.2">
      <c r="A11" s="21" t="s">
        <v>116</v>
      </c>
      <c r="B11" s="21" t="s">
        <v>115</v>
      </c>
      <c r="C11" s="21" t="s">
        <v>117</v>
      </c>
      <c r="D11" s="24">
        <v>149703</v>
      </c>
      <c r="E11" s="22">
        <v>3435.983256</v>
      </c>
      <c r="F11" s="23">
        <v>5.0382856908408398</v>
      </c>
    </row>
    <row r="12" spans="1:6" x14ac:dyDescent="0.2">
      <c r="A12" s="21" t="s">
        <v>173</v>
      </c>
      <c r="B12" s="21" t="s">
        <v>172</v>
      </c>
      <c r="C12" s="21" t="s">
        <v>174</v>
      </c>
      <c r="D12" s="24">
        <v>172249</v>
      </c>
      <c r="E12" s="22">
        <v>3435.9369280000001</v>
      </c>
      <c r="F12" s="23">
        <v>5.0382177586996999</v>
      </c>
    </row>
    <row r="13" spans="1:6" x14ac:dyDescent="0.2">
      <c r="A13" s="21" t="s">
        <v>529</v>
      </c>
      <c r="B13" s="21" t="s">
        <v>528</v>
      </c>
      <c r="C13" s="21" t="s">
        <v>499</v>
      </c>
      <c r="D13" s="24">
        <v>1346022</v>
      </c>
      <c r="E13" s="22">
        <v>3026.530467</v>
      </c>
      <c r="F13" s="23">
        <v>4.4378927394807803</v>
      </c>
    </row>
    <row r="14" spans="1:6" x14ac:dyDescent="0.2">
      <c r="A14" s="21" t="s">
        <v>119</v>
      </c>
      <c r="B14" s="21" t="s">
        <v>118</v>
      </c>
      <c r="C14" s="21" t="s">
        <v>120</v>
      </c>
      <c r="D14" s="24">
        <v>612257</v>
      </c>
      <c r="E14" s="22">
        <v>2494.3350180000002</v>
      </c>
      <c r="F14" s="23">
        <v>3.65751853051307</v>
      </c>
    </row>
    <row r="15" spans="1:6" x14ac:dyDescent="0.2">
      <c r="A15" s="21" t="s">
        <v>535</v>
      </c>
      <c r="B15" s="21" t="s">
        <v>534</v>
      </c>
      <c r="C15" s="21" t="s">
        <v>166</v>
      </c>
      <c r="D15" s="24">
        <v>12452</v>
      </c>
      <c r="E15" s="22">
        <v>2184.0870260000002</v>
      </c>
      <c r="F15" s="23">
        <v>3.2025925596207001</v>
      </c>
    </row>
    <row r="16" spans="1:6" x14ac:dyDescent="0.2">
      <c r="A16" s="21" t="s">
        <v>92</v>
      </c>
      <c r="B16" s="21" t="s">
        <v>91</v>
      </c>
      <c r="C16" s="21" t="s">
        <v>93</v>
      </c>
      <c r="D16" s="24">
        <v>108417</v>
      </c>
      <c r="E16" s="22">
        <v>2084.3168249999999</v>
      </c>
      <c r="F16" s="23">
        <v>3.0562965102459501</v>
      </c>
    </row>
    <row r="17" spans="1:6" x14ac:dyDescent="0.2">
      <c r="A17" s="21" t="s">
        <v>130</v>
      </c>
      <c r="B17" s="21" t="s">
        <v>129</v>
      </c>
      <c r="C17" s="21" t="s">
        <v>131</v>
      </c>
      <c r="D17" s="24">
        <v>218653</v>
      </c>
      <c r="E17" s="22">
        <v>2016.417966</v>
      </c>
      <c r="F17" s="23">
        <v>2.9567343691537999</v>
      </c>
    </row>
    <row r="18" spans="1:6" x14ac:dyDescent="0.2">
      <c r="A18" s="21" t="s">
        <v>549</v>
      </c>
      <c r="B18" s="21" t="s">
        <v>548</v>
      </c>
      <c r="C18" s="21" t="s">
        <v>166</v>
      </c>
      <c r="D18" s="24">
        <v>2444156</v>
      </c>
      <c r="E18" s="22">
        <v>1991.98714</v>
      </c>
      <c r="F18" s="23">
        <v>2.92091071348369</v>
      </c>
    </row>
    <row r="19" spans="1:6" x14ac:dyDescent="0.2">
      <c r="A19" s="21" t="s">
        <v>434</v>
      </c>
      <c r="B19" s="21" t="s">
        <v>433</v>
      </c>
      <c r="C19" s="21" t="s">
        <v>120</v>
      </c>
      <c r="D19" s="24">
        <v>171665</v>
      </c>
      <c r="E19" s="22">
        <v>1718.7099800000001</v>
      </c>
      <c r="F19" s="23">
        <v>2.5201961865844802</v>
      </c>
    </row>
    <row r="20" spans="1:6" x14ac:dyDescent="0.2">
      <c r="A20" s="21" t="s">
        <v>155</v>
      </c>
      <c r="B20" s="21" t="s">
        <v>154</v>
      </c>
      <c r="C20" s="21" t="s">
        <v>156</v>
      </c>
      <c r="D20" s="24">
        <v>728733</v>
      </c>
      <c r="E20" s="22">
        <v>1653.8595439999999</v>
      </c>
      <c r="F20" s="23">
        <v>2.4251040399120498</v>
      </c>
    </row>
    <row r="21" spans="1:6" x14ac:dyDescent="0.2">
      <c r="A21" s="21" t="s">
        <v>322</v>
      </c>
      <c r="B21" s="21" t="s">
        <v>321</v>
      </c>
      <c r="C21" s="21" t="s">
        <v>171</v>
      </c>
      <c r="D21" s="24">
        <v>123570</v>
      </c>
      <c r="E21" s="22">
        <v>1618.0873650000001</v>
      </c>
      <c r="F21" s="23">
        <v>2.37265021689903</v>
      </c>
    </row>
    <row r="22" spans="1:6" x14ac:dyDescent="0.2">
      <c r="A22" s="21" t="s">
        <v>582</v>
      </c>
      <c r="B22" s="21" t="s">
        <v>581</v>
      </c>
      <c r="C22" s="21" t="s">
        <v>149</v>
      </c>
      <c r="D22" s="24">
        <v>156462</v>
      </c>
      <c r="E22" s="22">
        <v>1542.0894719999999</v>
      </c>
      <c r="F22" s="23">
        <v>2.2612122184258698</v>
      </c>
    </row>
    <row r="23" spans="1:6" x14ac:dyDescent="0.2">
      <c r="A23" s="21" t="s">
        <v>472</v>
      </c>
      <c r="B23" s="21" t="s">
        <v>471</v>
      </c>
      <c r="C23" s="21" t="s">
        <v>156</v>
      </c>
      <c r="D23" s="24">
        <v>274936</v>
      </c>
      <c r="E23" s="22">
        <v>1512.697872</v>
      </c>
      <c r="F23" s="23">
        <v>2.2181144304921401</v>
      </c>
    </row>
    <row r="24" spans="1:6" x14ac:dyDescent="0.2">
      <c r="A24" s="21" t="s">
        <v>494</v>
      </c>
      <c r="B24" s="21" t="s">
        <v>493</v>
      </c>
      <c r="C24" s="21" t="s">
        <v>306</v>
      </c>
      <c r="D24" s="24">
        <v>256982</v>
      </c>
      <c r="E24" s="22">
        <v>1415.7138379999999</v>
      </c>
      <c r="F24" s="23">
        <v>2.0759038216688999</v>
      </c>
    </row>
    <row r="25" spans="1:6" x14ac:dyDescent="0.2">
      <c r="A25" s="21" t="s">
        <v>187</v>
      </c>
      <c r="B25" s="21" t="s">
        <v>186</v>
      </c>
      <c r="C25" s="21" t="s">
        <v>188</v>
      </c>
      <c r="D25" s="24">
        <v>270559</v>
      </c>
      <c r="E25" s="22">
        <v>1361.0470499999999</v>
      </c>
      <c r="F25" s="23">
        <v>1.9957442646443799</v>
      </c>
    </row>
    <row r="26" spans="1:6" x14ac:dyDescent="0.2">
      <c r="A26" s="21" t="s">
        <v>185</v>
      </c>
      <c r="B26" s="21" t="s">
        <v>184</v>
      </c>
      <c r="C26" s="21" t="s">
        <v>101</v>
      </c>
      <c r="D26" s="24">
        <v>551423</v>
      </c>
      <c r="E26" s="22">
        <v>1342.9907169999999</v>
      </c>
      <c r="F26" s="23">
        <v>1.96926771996853</v>
      </c>
    </row>
    <row r="27" spans="1:6" x14ac:dyDescent="0.2">
      <c r="A27" s="21" t="s">
        <v>110</v>
      </c>
      <c r="B27" s="21" t="s">
        <v>109</v>
      </c>
      <c r="C27" s="21" t="s">
        <v>111</v>
      </c>
      <c r="D27" s="24">
        <v>812277</v>
      </c>
      <c r="E27" s="22">
        <v>1332.13428</v>
      </c>
      <c r="F27" s="23">
        <v>1.9533485995551501</v>
      </c>
    </row>
    <row r="28" spans="1:6" x14ac:dyDescent="0.2">
      <c r="A28" s="21" t="s">
        <v>320</v>
      </c>
      <c r="B28" s="21" t="s">
        <v>319</v>
      </c>
      <c r="C28" s="21" t="s">
        <v>137</v>
      </c>
      <c r="D28" s="24">
        <v>30311</v>
      </c>
      <c r="E28" s="22">
        <v>1316.8007729999999</v>
      </c>
      <c r="F28" s="23">
        <v>1.9308646166156</v>
      </c>
    </row>
    <row r="29" spans="1:6" x14ac:dyDescent="0.2">
      <c r="A29" s="21" t="s">
        <v>153</v>
      </c>
      <c r="B29" s="21" t="s">
        <v>152</v>
      </c>
      <c r="C29" s="21" t="s">
        <v>149</v>
      </c>
      <c r="D29" s="24">
        <v>277426</v>
      </c>
      <c r="E29" s="22">
        <v>1306.953886</v>
      </c>
      <c r="F29" s="23">
        <v>1.9164258297604</v>
      </c>
    </row>
    <row r="30" spans="1:6" x14ac:dyDescent="0.2">
      <c r="A30" s="21" t="s">
        <v>498</v>
      </c>
      <c r="B30" s="21" t="s">
        <v>497</v>
      </c>
      <c r="C30" s="21" t="s">
        <v>499</v>
      </c>
      <c r="D30" s="24">
        <v>34755</v>
      </c>
      <c r="E30" s="22">
        <v>1301.3662200000001</v>
      </c>
      <c r="F30" s="23">
        <v>1.9082324668841799</v>
      </c>
    </row>
    <row r="31" spans="1:6" x14ac:dyDescent="0.2">
      <c r="A31" s="21" t="s">
        <v>541</v>
      </c>
      <c r="B31" s="21" t="s">
        <v>540</v>
      </c>
      <c r="C31" s="21" t="s">
        <v>156</v>
      </c>
      <c r="D31" s="24">
        <v>106878</v>
      </c>
      <c r="E31" s="22">
        <v>1274.6270280000001</v>
      </c>
      <c r="F31" s="23">
        <v>1.8690239846533701</v>
      </c>
    </row>
    <row r="32" spans="1:6" x14ac:dyDescent="0.2">
      <c r="A32" s="21" t="s">
        <v>326</v>
      </c>
      <c r="B32" s="21" t="s">
        <v>325</v>
      </c>
      <c r="C32" s="21" t="s">
        <v>137</v>
      </c>
      <c r="D32" s="24">
        <v>18844</v>
      </c>
      <c r="E32" s="22">
        <v>831.02982199999997</v>
      </c>
      <c r="F32" s="23">
        <v>1.2185640467057599</v>
      </c>
    </row>
    <row r="33" spans="1:9" x14ac:dyDescent="0.2">
      <c r="A33" s="21" t="s">
        <v>584</v>
      </c>
      <c r="B33" s="21" t="s">
        <v>583</v>
      </c>
      <c r="C33" s="21" t="s">
        <v>156</v>
      </c>
      <c r="D33" s="24">
        <v>27048</v>
      </c>
      <c r="E33" s="22">
        <v>705.29012399999999</v>
      </c>
      <c r="F33" s="23">
        <v>1.0341881420508801</v>
      </c>
    </row>
    <row r="34" spans="1:9" x14ac:dyDescent="0.2">
      <c r="A34" s="21" t="s">
        <v>395</v>
      </c>
      <c r="B34" s="21" t="s">
        <v>394</v>
      </c>
      <c r="C34" s="21" t="s">
        <v>166</v>
      </c>
      <c r="D34" s="24">
        <v>30340</v>
      </c>
      <c r="E34" s="22">
        <v>686.86725999999999</v>
      </c>
      <c r="F34" s="23">
        <v>1.0071741419350699</v>
      </c>
    </row>
    <row r="35" spans="1:9" x14ac:dyDescent="0.2">
      <c r="A35" s="21" t="s">
        <v>569</v>
      </c>
      <c r="B35" s="21" t="s">
        <v>568</v>
      </c>
      <c r="C35" s="21" t="s">
        <v>156</v>
      </c>
      <c r="D35" s="24">
        <v>86562</v>
      </c>
      <c r="E35" s="22">
        <v>641.294577</v>
      </c>
      <c r="F35" s="23">
        <v>0.94034954485614297</v>
      </c>
    </row>
    <row r="36" spans="1:9" x14ac:dyDescent="0.2">
      <c r="A36" s="21" t="s">
        <v>467</v>
      </c>
      <c r="B36" s="21" t="s">
        <v>466</v>
      </c>
      <c r="C36" s="21" t="s">
        <v>93</v>
      </c>
      <c r="D36" s="24">
        <v>32960</v>
      </c>
      <c r="E36" s="22">
        <v>632.12336000000005</v>
      </c>
      <c r="F36" s="23">
        <v>0.92690151326343695</v>
      </c>
    </row>
    <row r="37" spans="1:9" x14ac:dyDescent="0.2">
      <c r="A37" s="20" t="s">
        <v>32</v>
      </c>
      <c r="B37" s="20"/>
      <c r="C37" s="20"/>
      <c r="D37" s="20"/>
      <c r="E37" s="25">
        <f>SUM(E7:E36)</f>
        <v>60663.032648000008</v>
      </c>
      <c r="F37" s="26">
        <f>SUM(F7:F36)</f>
        <v>88.952031072828049</v>
      </c>
      <c r="G37" s="14"/>
      <c r="H37" s="14"/>
      <c r="I37" s="14"/>
    </row>
    <row r="38" spans="1:9" x14ac:dyDescent="0.2">
      <c r="A38" s="21"/>
      <c r="B38" s="21"/>
      <c r="C38" s="21"/>
      <c r="D38" s="21"/>
      <c r="E38" s="22"/>
      <c r="F38" s="23"/>
    </row>
    <row r="39" spans="1:9" x14ac:dyDescent="0.2">
      <c r="A39" s="20" t="s">
        <v>224</v>
      </c>
      <c r="B39" s="21"/>
      <c r="C39" s="21"/>
      <c r="D39" s="21"/>
      <c r="E39" s="22"/>
      <c r="F39" s="23"/>
    </row>
    <row r="40" spans="1:9" x14ac:dyDescent="0.2">
      <c r="A40" s="21"/>
      <c r="B40" s="21" t="s">
        <v>225</v>
      </c>
      <c r="C40" s="21" t="s">
        <v>131</v>
      </c>
      <c r="D40" s="24">
        <v>98000</v>
      </c>
      <c r="E40" s="22">
        <v>9.7999999999999997E-3</v>
      </c>
      <c r="F40" s="23">
        <v>1.43700350355375E-5</v>
      </c>
    </row>
    <row r="41" spans="1:9" x14ac:dyDescent="0.2">
      <c r="A41" s="21" t="s">
        <v>586</v>
      </c>
      <c r="B41" s="21" t="s">
        <v>585</v>
      </c>
      <c r="C41" s="21" t="s">
        <v>410</v>
      </c>
      <c r="D41" s="24">
        <v>44170</v>
      </c>
      <c r="E41" s="22">
        <v>4.4169999999999999E-3</v>
      </c>
      <c r="F41" s="23">
        <v>6.4767800767315397E-6</v>
      </c>
    </row>
    <row r="42" spans="1:9" x14ac:dyDescent="0.2">
      <c r="A42" s="21"/>
      <c r="B42" s="21" t="s">
        <v>587</v>
      </c>
      <c r="C42" s="21" t="s">
        <v>171</v>
      </c>
      <c r="D42" s="24">
        <v>23815</v>
      </c>
      <c r="E42" s="22">
        <v>2.3814999999999999E-3</v>
      </c>
      <c r="F42" s="23">
        <v>3.4920651466461798E-6</v>
      </c>
    </row>
    <row r="43" spans="1:9" x14ac:dyDescent="0.2">
      <c r="A43" s="20" t="s">
        <v>32</v>
      </c>
      <c r="B43" s="20"/>
      <c r="C43" s="20"/>
      <c r="D43" s="20"/>
      <c r="E43" s="25">
        <f>SUM(E39:E42)</f>
        <v>1.6598500000000002E-2</v>
      </c>
      <c r="F43" s="26">
        <f>SUM(F39:F42)</f>
        <v>2.4338880258915221E-5</v>
      </c>
      <c r="G43" s="14"/>
      <c r="H43" s="14"/>
      <c r="I43" s="14"/>
    </row>
    <row r="44" spans="1:9" x14ac:dyDescent="0.2">
      <c r="A44" s="21"/>
      <c r="B44" s="21"/>
      <c r="C44" s="21"/>
      <c r="D44" s="21"/>
      <c r="E44" s="22"/>
      <c r="F44" s="23"/>
    </row>
    <row r="45" spans="1:9" x14ac:dyDescent="0.2">
      <c r="A45" s="20" t="s">
        <v>35</v>
      </c>
      <c r="B45" s="20"/>
      <c r="C45" s="20"/>
      <c r="D45" s="20"/>
      <c r="E45" s="25">
        <f>E37+E43</f>
        <v>60663.049246500006</v>
      </c>
      <c r="F45" s="26">
        <f>F37+F43</f>
        <v>88.952055411708315</v>
      </c>
      <c r="G45" s="14"/>
      <c r="H45" s="14"/>
      <c r="I45" s="14"/>
    </row>
    <row r="46" spans="1:9" x14ac:dyDescent="0.2">
      <c r="A46" s="20"/>
      <c r="B46" s="20"/>
      <c r="C46" s="20"/>
      <c r="D46" s="20"/>
      <c r="E46" s="25"/>
      <c r="F46" s="26"/>
      <c r="G46" s="14"/>
      <c r="H46" s="14"/>
      <c r="I46" s="14"/>
    </row>
    <row r="47" spans="1:9" x14ac:dyDescent="0.2">
      <c r="A47" s="20" t="s">
        <v>37</v>
      </c>
      <c r="B47" s="20"/>
      <c r="C47" s="20"/>
      <c r="D47" s="20"/>
      <c r="E47" s="25">
        <f>E49-(E37+E43)</f>
        <v>7534.4184406999921</v>
      </c>
      <c r="F47" s="26">
        <f>F49-(F37+F43)</f>
        <v>11.047944588291685</v>
      </c>
      <c r="G47" s="14"/>
      <c r="H47" s="14"/>
      <c r="I47" s="14"/>
    </row>
    <row r="48" spans="1:9" x14ac:dyDescent="0.2">
      <c r="A48" s="21"/>
      <c r="B48" s="21"/>
      <c r="C48" s="21"/>
      <c r="D48" s="21"/>
      <c r="E48" s="22"/>
      <c r="F48" s="23"/>
    </row>
    <row r="49" spans="1:9" x14ac:dyDescent="0.2">
      <c r="A49" s="27" t="s">
        <v>36</v>
      </c>
      <c r="B49" s="27"/>
      <c r="C49" s="27"/>
      <c r="D49" s="27"/>
      <c r="E49" s="28">
        <v>68197.467687199998</v>
      </c>
      <c r="F49" s="29">
        <v>100</v>
      </c>
      <c r="G49" s="14"/>
      <c r="H49" s="14"/>
      <c r="I49" s="14"/>
    </row>
    <row r="50" spans="1:9" x14ac:dyDescent="0.2">
      <c r="F50" s="15" t="s">
        <v>580</v>
      </c>
    </row>
    <row r="51" spans="1:9" x14ac:dyDescent="0.2">
      <c r="A51" s="44" t="s">
        <v>39</v>
      </c>
      <c r="F51" s="15"/>
    </row>
    <row r="52" spans="1:9" x14ac:dyDescent="0.2">
      <c r="A52" s="44" t="s">
        <v>807</v>
      </c>
      <c r="F52" s="15"/>
    </row>
    <row r="54" spans="1:9" x14ac:dyDescent="0.2">
      <c r="A54" s="14" t="s">
        <v>40</v>
      </c>
    </row>
    <row r="55" spans="1:9" x14ac:dyDescent="0.2">
      <c r="A55" s="14" t="s">
        <v>41</v>
      </c>
    </row>
    <row r="56" spans="1:9" x14ac:dyDescent="0.2">
      <c r="A56" s="14" t="s">
        <v>42</v>
      </c>
      <c r="B56" s="14"/>
      <c r="C56" s="30" t="s">
        <v>44</v>
      </c>
      <c r="D56" s="14" t="s">
        <v>43</v>
      </c>
    </row>
    <row r="57" spans="1:9" x14ac:dyDescent="0.2">
      <c r="A57" s="7" t="s">
        <v>73</v>
      </c>
      <c r="C57" s="31">
        <v>110.3746</v>
      </c>
      <c r="D57" s="31">
        <v>119.7213</v>
      </c>
    </row>
    <row r="58" spans="1:9" x14ac:dyDescent="0.2">
      <c r="A58" s="7" t="s">
        <v>75</v>
      </c>
      <c r="C58" s="31">
        <v>22.414999999999999</v>
      </c>
      <c r="D58" s="31">
        <v>24.313199999999998</v>
      </c>
    </row>
    <row r="59" spans="1:9" x14ac:dyDescent="0.2">
      <c r="A59" s="7" t="s">
        <v>74</v>
      </c>
      <c r="C59" s="31">
        <v>117.62820000000001</v>
      </c>
      <c r="D59" s="31">
        <v>128.00720000000001</v>
      </c>
    </row>
    <row r="60" spans="1:9" x14ac:dyDescent="0.2">
      <c r="A60" s="7" t="s">
        <v>76</v>
      </c>
      <c r="C60" s="31">
        <v>24.4908</v>
      </c>
      <c r="D60" s="31">
        <v>26.647600000000001</v>
      </c>
    </row>
    <row r="62" spans="1:9" x14ac:dyDescent="0.2">
      <c r="A62" s="7" t="s">
        <v>45</v>
      </c>
    </row>
    <row r="64" spans="1:9" x14ac:dyDescent="0.2">
      <c r="A64" s="14" t="s">
        <v>46</v>
      </c>
      <c r="D64" s="30" t="s">
        <v>47</v>
      </c>
    </row>
    <row r="66" spans="1:4" x14ac:dyDescent="0.2">
      <c r="A66" s="14" t="s">
        <v>221</v>
      </c>
      <c r="D66" s="35">
        <v>0.69116662315851696</v>
      </c>
    </row>
    <row r="68" spans="1:4" x14ac:dyDescent="0.2">
      <c r="A68" s="14" t="s">
        <v>814</v>
      </c>
      <c r="D68" s="30" t="s">
        <v>47</v>
      </c>
    </row>
    <row r="69" spans="1:4" x14ac:dyDescent="0.2">
      <c r="A69" s="7" t="s">
        <v>808</v>
      </c>
    </row>
    <row r="70" spans="1:4" x14ac:dyDescent="0.2">
      <c r="A70" s="36" t="s">
        <v>1110</v>
      </c>
    </row>
    <row r="72" spans="1:4" x14ac:dyDescent="0.2">
      <c r="A72" s="14" t="s">
        <v>786</v>
      </c>
    </row>
    <row r="73" spans="1:4" x14ac:dyDescent="0.2">
      <c r="A73" s="14"/>
    </row>
    <row r="74" spans="1:4" x14ac:dyDescent="0.2">
      <c r="A74" s="37" t="s">
        <v>779</v>
      </c>
    </row>
    <row r="75" spans="1:4" x14ac:dyDescent="0.2">
      <c r="A75" s="38"/>
    </row>
    <row r="76" spans="1:4" x14ac:dyDescent="0.2">
      <c r="A76" s="39"/>
    </row>
    <row r="77" spans="1:4" x14ac:dyDescent="0.2">
      <c r="A77" s="39"/>
    </row>
    <row r="78" spans="1:4" x14ac:dyDescent="0.2">
      <c r="A78" s="39"/>
    </row>
    <row r="79" spans="1:4" x14ac:dyDescent="0.2">
      <c r="A79" s="39"/>
    </row>
    <row r="80" spans="1:4"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7" t="s">
        <v>790</v>
      </c>
    </row>
    <row r="89" spans="1:1" x14ac:dyDescent="0.2">
      <c r="A89" s="39"/>
    </row>
    <row r="90" spans="1:1" x14ac:dyDescent="0.2">
      <c r="A90" s="37" t="s">
        <v>780</v>
      </c>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sheetData>
  <mergeCells count="1">
    <mergeCell ref="A1:F1"/>
  </mergeCells>
  <conditionalFormatting sqref="F2:F3 F5:F71">
    <cfRule type="cellIs" dxfId="48" priority="2" stopIfTrue="1" operator="between">
      <formula>0.009</formula>
      <formula>-0.009</formula>
    </cfRule>
  </conditionalFormatting>
  <conditionalFormatting sqref="F72:F204">
    <cfRule type="cellIs" dxfId="47" priority="1" stopIfTrue="1" operator="between">
      <formula>0.009</formula>
      <formula>-0.009</formula>
    </cfRule>
  </conditionalFormatting>
  <hyperlinks>
    <hyperlink ref="A70"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93"/>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16</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87</v>
      </c>
      <c r="B7" s="21" t="s">
        <v>86</v>
      </c>
      <c r="C7" s="21" t="s">
        <v>85</v>
      </c>
      <c r="D7" s="24">
        <v>8650000</v>
      </c>
      <c r="E7" s="22">
        <v>76751.45</v>
      </c>
      <c r="F7" s="23">
        <v>9.3779440472663307</v>
      </c>
    </row>
    <row r="8" spans="1:6" x14ac:dyDescent="0.2">
      <c r="A8" s="21" t="s">
        <v>84</v>
      </c>
      <c r="B8" s="21" t="s">
        <v>83</v>
      </c>
      <c r="C8" s="21" t="s">
        <v>85</v>
      </c>
      <c r="D8" s="24">
        <v>5000000</v>
      </c>
      <c r="E8" s="22">
        <v>74305</v>
      </c>
      <c r="F8" s="23">
        <v>9.07902238240613</v>
      </c>
    </row>
    <row r="9" spans="1:6" x14ac:dyDescent="0.2">
      <c r="A9" s="21" t="s">
        <v>92</v>
      </c>
      <c r="B9" s="21" t="s">
        <v>91</v>
      </c>
      <c r="C9" s="21" t="s">
        <v>93</v>
      </c>
      <c r="D9" s="24">
        <v>2650000</v>
      </c>
      <c r="E9" s="22">
        <v>50946.25</v>
      </c>
      <c r="F9" s="23">
        <v>6.2249127790815999</v>
      </c>
    </row>
    <row r="10" spans="1:6" x14ac:dyDescent="0.2">
      <c r="A10" s="21" t="s">
        <v>98</v>
      </c>
      <c r="B10" s="21" t="s">
        <v>97</v>
      </c>
      <c r="C10" s="21" t="s">
        <v>85</v>
      </c>
      <c r="D10" s="24">
        <v>5750000</v>
      </c>
      <c r="E10" s="22">
        <v>43211.25</v>
      </c>
      <c r="F10" s="23">
        <v>5.27980493804922</v>
      </c>
    </row>
    <row r="11" spans="1:6" x14ac:dyDescent="0.2">
      <c r="A11" s="21" t="s">
        <v>89</v>
      </c>
      <c r="B11" s="21" t="s">
        <v>88</v>
      </c>
      <c r="C11" s="21" t="s">
        <v>90</v>
      </c>
      <c r="D11" s="24">
        <v>2725000</v>
      </c>
      <c r="E11" s="22">
        <v>40682.887499999997</v>
      </c>
      <c r="F11" s="23">
        <v>4.9708747216662497</v>
      </c>
    </row>
    <row r="12" spans="1:6" x14ac:dyDescent="0.2">
      <c r="A12" s="21" t="s">
        <v>103</v>
      </c>
      <c r="B12" s="21" t="s">
        <v>102</v>
      </c>
      <c r="C12" s="21" t="s">
        <v>85</v>
      </c>
      <c r="D12" s="24">
        <v>7600000</v>
      </c>
      <c r="E12" s="22">
        <v>40375</v>
      </c>
      <c r="F12" s="23">
        <v>4.9332552141800399</v>
      </c>
    </row>
    <row r="13" spans="1:6" x14ac:dyDescent="0.2">
      <c r="A13" s="21" t="s">
        <v>95</v>
      </c>
      <c r="B13" s="21" t="s">
        <v>94</v>
      </c>
      <c r="C13" s="21" t="s">
        <v>96</v>
      </c>
      <c r="D13" s="24">
        <v>5400000</v>
      </c>
      <c r="E13" s="22">
        <v>39236.400000000001</v>
      </c>
      <c r="F13" s="23">
        <v>4.7941343624929704</v>
      </c>
    </row>
    <row r="14" spans="1:6" x14ac:dyDescent="0.2">
      <c r="A14" s="21" t="s">
        <v>589</v>
      </c>
      <c r="B14" s="21" t="s">
        <v>588</v>
      </c>
      <c r="C14" s="21" t="s">
        <v>114</v>
      </c>
      <c r="D14" s="24">
        <v>3396761</v>
      </c>
      <c r="E14" s="22">
        <v>35273.664599999996</v>
      </c>
      <c r="F14" s="23">
        <v>4.3099440200913399</v>
      </c>
    </row>
    <row r="15" spans="1:6" x14ac:dyDescent="0.2">
      <c r="A15" s="21" t="s">
        <v>591</v>
      </c>
      <c r="B15" s="21" t="s">
        <v>590</v>
      </c>
      <c r="C15" s="21" t="s">
        <v>156</v>
      </c>
      <c r="D15" s="24">
        <v>2000000</v>
      </c>
      <c r="E15" s="22">
        <v>29440</v>
      </c>
      <c r="F15" s="23">
        <v>3.5971525326429798</v>
      </c>
    </row>
    <row r="16" spans="1:6" x14ac:dyDescent="0.2">
      <c r="A16" s="21" t="s">
        <v>206</v>
      </c>
      <c r="B16" s="21" t="s">
        <v>205</v>
      </c>
      <c r="C16" s="21" t="s">
        <v>207</v>
      </c>
      <c r="D16" s="24">
        <v>1100000</v>
      </c>
      <c r="E16" s="22">
        <v>29258.35</v>
      </c>
      <c r="F16" s="23">
        <v>3.5749574661499599</v>
      </c>
    </row>
    <row r="17" spans="1:6" x14ac:dyDescent="0.2">
      <c r="A17" s="21" t="s">
        <v>148</v>
      </c>
      <c r="B17" s="21" t="s">
        <v>147</v>
      </c>
      <c r="C17" s="21" t="s">
        <v>149</v>
      </c>
      <c r="D17" s="24">
        <v>303753</v>
      </c>
      <c r="E17" s="22">
        <v>27587.60684</v>
      </c>
      <c r="F17" s="23">
        <v>3.3708162300973101</v>
      </c>
    </row>
    <row r="18" spans="1:6" x14ac:dyDescent="0.2">
      <c r="A18" s="21" t="s">
        <v>259</v>
      </c>
      <c r="B18" s="21" t="s">
        <v>258</v>
      </c>
      <c r="C18" s="21" t="s">
        <v>85</v>
      </c>
      <c r="D18" s="24">
        <v>2250000</v>
      </c>
      <c r="E18" s="22">
        <v>24917.625</v>
      </c>
      <c r="F18" s="23">
        <v>3.0445821289469399</v>
      </c>
    </row>
    <row r="19" spans="1:6" x14ac:dyDescent="0.2">
      <c r="A19" s="21" t="s">
        <v>593</v>
      </c>
      <c r="B19" s="21" t="s">
        <v>592</v>
      </c>
      <c r="C19" s="21" t="s">
        <v>360</v>
      </c>
      <c r="D19" s="24">
        <v>1150000</v>
      </c>
      <c r="E19" s="22">
        <v>23193.200000000001</v>
      </c>
      <c r="F19" s="23">
        <v>2.8338817296227998</v>
      </c>
    </row>
    <row r="20" spans="1:6" x14ac:dyDescent="0.2">
      <c r="A20" s="21" t="s">
        <v>595</v>
      </c>
      <c r="B20" s="21" t="s">
        <v>594</v>
      </c>
      <c r="C20" s="21" t="s">
        <v>114</v>
      </c>
      <c r="D20" s="24">
        <v>2500000</v>
      </c>
      <c r="E20" s="22">
        <v>22326.25</v>
      </c>
      <c r="F20" s="23">
        <v>2.7279526743179399</v>
      </c>
    </row>
    <row r="21" spans="1:6" x14ac:dyDescent="0.2">
      <c r="A21" s="21" t="s">
        <v>414</v>
      </c>
      <c r="B21" s="21" t="s">
        <v>413</v>
      </c>
      <c r="C21" s="21" t="s">
        <v>388</v>
      </c>
      <c r="D21" s="24">
        <v>3157370</v>
      </c>
      <c r="E21" s="22">
        <v>22063.701560000001</v>
      </c>
      <c r="F21" s="23">
        <v>2.6958729601233999</v>
      </c>
    </row>
    <row r="22" spans="1:6" x14ac:dyDescent="0.2">
      <c r="A22" s="21" t="s">
        <v>509</v>
      </c>
      <c r="B22" s="21" t="s">
        <v>508</v>
      </c>
      <c r="C22" s="21" t="s">
        <v>174</v>
      </c>
      <c r="D22" s="24">
        <v>14000000</v>
      </c>
      <c r="E22" s="22">
        <v>21560</v>
      </c>
      <c r="F22" s="23">
        <v>2.6343277379002199</v>
      </c>
    </row>
    <row r="23" spans="1:6" x14ac:dyDescent="0.2">
      <c r="A23" s="21" t="s">
        <v>100</v>
      </c>
      <c r="B23" s="21" t="s">
        <v>99</v>
      </c>
      <c r="C23" s="21" t="s">
        <v>101</v>
      </c>
      <c r="D23" s="24">
        <v>775000</v>
      </c>
      <c r="E23" s="22">
        <v>20444.112499999999</v>
      </c>
      <c r="F23" s="23">
        <v>2.4979820331865801</v>
      </c>
    </row>
    <row r="24" spans="1:6" x14ac:dyDescent="0.2">
      <c r="A24" s="21" t="s">
        <v>597</v>
      </c>
      <c r="B24" s="21" t="s">
        <v>596</v>
      </c>
      <c r="C24" s="21" t="s">
        <v>159</v>
      </c>
      <c r="D24" s="24">
        <v>3500000</v>
      </c>
      <c r="E24" s="22">
        <v>20132</v>
      </c>
      <c r="F24" s="23">
        <v>2.45984629032501</v>
      </c>
    </row>
    <row r="25" spans="1:6" x14ac:dyDescent="0.2">
      <c r="A25" s="21" t="s">
        <v>541</v>
      </c>
      <c r="B25" s="21" t="s">
        <v>540</v>
      </c>
      <c r="C25" s="21" t="s">
        <v>156</v>
      </c>
      <c r="D25" s="24">
        <v>1575000</v>
      </c>
      <c r="E25" s="22">
        <v>18783.45</v>
      </c>
      <c r="F25" s="23">
        <v>2.2950725115242099</v>
      </c>
    </row>
    <row r="26" spans="1:6" x14ac:dyDescent="0.2">
      <c r="A26" s="21" t="s">
        <v>252</v>
      </c>
      <c r="B26" s="21" t="s">
        <v>251</v>
      </c>
      <c r="C26" s="21" t="s">
        <v>126</v>
      </c>
      <c r="D26" s="24">
        <v>800000</v>
      </c>
      <c r="E26" s="22">
        <v>18397.599999999999</v>
      </c>
      <c r="F26" s="23">
        <v>2.24792708677148</v>
      </c>
    </row>
    <row r="27" spans="1:6" x14ac:dyDescent="0.2">
      <c r="A27" s="21" t="s">
        <v>261</v>
      </c>
      <c r="B27" s="21" t="s">
        <v>260</v>
      </c>
      <c r="C27" s="21" t="s">
        <v>85</v>
      </c>
      <c r="D27" s="24">
        <v>14200000</v>
      </c>
      <c r="E27" s="22">
        <v>16614</v>
      </c>
      <c r="F27" s="23">
        <v>2.0299963375451902</v>
      </c>
    </row>
    <row r="28" spans="1:6" x14ac:dyDescent="0.2">
      <c r="A28" s="21" t="s">
        <v>515</v>
      </c>
      <c r="B28" s="21" t="s">
        <v>514</v>
      </c>
      <c r="C28" s="21" t="s">
        <v>179</v>
      </c>
      <c r="D28" s="24">
        <v>3300000</v>
      </c>
      <c r="E28" s="22">
        <v>15986.85</v>
      </c>
      <c r="F28" s="23">
        <v>1.9533674581006599</v>
      </c>
    </row>
    <row r="29" spans="1:6" x14ac:dyDescent="0.2">
      <c r="A29" s="21" t="s">
        <v>119</v>
      </c>
      <c r="B29" s="21" t="s">
        <v>118</v>
      </c>
      <c r="C29" s="21" t="s">
        <v>120</v>
      </c>
      <c r="D29" s="24">
        <v>3820097</v>
      </c>
      <c r="E29" s="22">
        <v>15563.07518</v>
      </c>
      <c r="F29" s="23">
        <v>1.90158815555197</v>
      </c>
    </row>
    <row r="30" spans="1:6" x14ac:dyDescent="0.2">
      <c r="A30" s="21" t="s">
        <v>599</v>
      </c>
      <c r="B30" s="21" t="s">
        <v>598</v>
      </c>
      <c r="C30" s="21" t="s">
        <v>93</v>
      </c>
      <c r="D30" s="24">
        <v>9300000</v>
      </c>
      <c r="E30" s="22">
        <v>9890.5499999999993</v>
      </c>
      <c r="F30" s="23">
        <v>1.2084856311729599</v>
      </c>
    </row>
    <row r="31" spans="1:6" x14ac:dyDescent="0.2">
      <c r="A31" s="21" t="s">
        <v>601</v>
      </c>
      <c r="B31" s="21" t="s">
        <v>600</v>
      </c>
      <c r="C31" s="21" t="s">
        <v>120</v>
      </c>
      <c r="D31" s="24">
        <v>1500000</v>
      </c>
      <c r="E31" s="22">
        <v>9663.75</v>
      </c>
      <c r="F31" s="23">
        <v>1.1807738718521901</v>
      </c>
    </row>
    <row r="32" spans="1:6" x14ac:dyDescent="0.2">
      <c r="A32" s="21" t="s">
        <v>390</v>
      </c>
      <c r="B32" s="21" t="s">
        <v>389</v>
      </c>
      <c r="C32" s="21" t="s">
        <v>365</v>
      </c>
      <c r="D32" s="24">
        <v>437265</v>
      </c>
      <c r="E32" s="22">
        <v>8653.6929830000008</v>
      </c>
      <c r="F32" s="23">
        <v>1.0573591586451501</v>
      </c>
    </row>
    <row r="33" spans="1:9" x14ac:dyDescent="0.2">
      <c r="A33" s="21" t="s">
        <v>603</v>
      </c>
      <c r="B33" s="21" t="s">
        <v>602</v>
      </c>
      <c r="C33" s="21" t="s">
        <v>166</v>
      </c>
      <c r="D33" s="24">
        <v>6420576</v>
      </c>
      <c r="E33" s="22">
        <v>7890.8879040000002</v>
      </c>
      <c r="F33" s="23">
        <v>0.96415514295772597</v>
      </c>
    </row>
    <row r="34" spans="1:9" x14ac:dyDescent="0.2">
      <c r="A34" s="21" t="s">
        <v>605</v>
      </c>
      <c r="B34" s="21" t="s">
        <v>604</v>
      </c>
      <c r="C34" s="21" t="s">
        <v>126</v>
      </c>
      <c r="D34" s="24">
        <v>6400000</v>
      </c>
      <c r="E34" s="22">
        <v>7702.4</v>
      </c>
      <c r="F34" s="23">
        <v>0.94112458109474395</v>
      </c>
    </row>
    <row r="35" spans="1:9" x14ac:dyDescent="0.2">
      <c r="A35" s="21" t="s">
        <v>242</v>
      </c>
      <c r="B35" s="21" t="s">
        <v>241</v>
      </c>
      <c r="C35" s="21" t="s">
        <v>149</v>
      </c>
      <c r="D35" s="24">
        <v>150000</v>
      </c>
      <c r="E35" s="22">
        <v>6127.2749999999996</v>
      </c>
      <c r="F35" s="23">
        <v>0.74866653479789402</v>
      </c>
    </row>
    <row r="36" spans="1:9" x14ac:dyDescent="0.2">
      <c r="A36" s="21" t="s">
        <v>133</v>
      </c>
      <c r="B36" s="21" t="s">
        <v>132</v>
      </c>
      <c r="C36" s="21" t="s">
        <v>134</v>
      </c>
      <c r="D36" s="24">
        <v>4400000</v>
      </c>
      <c r="E36" s="22">
        <v>5988.4</v>
      </c>
      <c r="F36" s="23">
        <v>0.73169796964943001</v>
      </c>
    </row>
    <row r="37" spans="1:9" x14ac:dyDescent="0.2">
      <c r="A37" s="20" t="s">
        <v>32</v>
      </c>
      <c r="B37" s="20"/>
      <c r="C37" s="20"/>
      <c r="D37" s="20"/>
      <c r="E37" s="25">
        <f>SUM(E7:E36)</f>
        <v>782966.67906700005</v>
      </c>
      <c r="F37" s="26">
        <f>SUM(F7:F36)</f>
        <v>95.667478688210622</v>
      </c>
      <c r="G37" s="14"/>
      <c r="H37" s="14"/>
      <c r="I37" s="14"/>
    </row>
    <row r="38" spans="1:9" x14ac:dyDescent="0.2">
      <c r="A38" s="21"/>
      <c r="B38" s="21"/>
      <c r="C38" s="21"/>
      <c r="D38" s="21"/>
      <c r="E38" s="22"/>
      <c r="F38" s="23"/>
    </row>
    <row r="39" spans="1:9" x14ac:dyDescent="0.2">
      <c r="A39" s="20" t="s">
        <v>35</v>
      </c>
      <c r="B39" s="20"/>
      <c r="C39" s="20"/>
      <c r="D39" s="20"/>
      <c r="E39" s="25">
        <f>E37</f>
        <v>782966.67906700005</v>
      </c>
      <c r="F39" s="26">
        <f>F37</f>
        <v>95.667478688210622</v>
      </c>
      <c r="G39" s="14"/>
      <c r="H39" s="14"/>
      <c r="I39" s="14"/>
    </row>
    <row r="40" spans="1:9" x14ac:dyDescent="0.2">
      <c r="A40" s="20"/>
      <c r="B40" s="20"/>
      <c r="C40" s="20"/>
      <c r="D40" s="20"/>
      <c r="E40" s="25"/>
      <c r="F40" s="26"/>
      <c r="G40" s="14"/>
      <c r="H40" s="14"/>
      <c r="I40" s="14"/>
    </row>
    <row r="41" spans="1:9" x14ac:dyDescent="0.2">
      <c r="A41" s="20" t="s">
        <v>37</v>
      </c>
      <c r="B41" s="20"/>
      <c r="C41" s="20"/>
      <c r="D41" s="20"/>
      <c r="E41" s="25">
        <f>E43-(E37)</f>
        <v>35458.442827099934</v>
      </c>
      <c r="F41" s="26">
        <f>F43-(F37)</f>
        <v>4.3325213117893782</v>
      </c>
      <c r="G41" s="14"/>
      <c r="H41" s="14"/>
      <c r="I41" s="14"/>
    </row>
    <row r="42" spans="1:9" x14ac:dyDescent="0.2">
      <c r="A42" s="21"/>
      <c r="B42" s="21"/>
      <c r="C42" s="21"/>
      <c r="D42" s="21"/>
      <c r="E42" s="22"/>
      <c r="F42" s="23"/>
    </row>
    <row r="43" spans="1:9" x14ac:dyDescent="0.2">
      <c r="A43" s="27" t="s">
        <v>36</v>
      </c>
      <c r="B43" s="27"/>
      <c r="C43" s="27"/>
      <c r="D43" s="27"/>
      <c r="E43" s="28">
        <v>818425.12189409998</v>
      </c>
      <c r="F43" s="29">
        <v>100</v>
      </c>
      <c r="G43" s="14"/>
      <c r="H43" s="14"/>
      <c r="I43" s="14"/>
    </row>
    <row r="46" spans="1:9" x14ac:dyDescent="0.2">
      <c r="A46" s="14" t="s">
        <v>40</v>
      </c>
    </row>
    <row r="47" spans="1:9" x14ac:dyDescent="0.2">
      <c r="A47" s="14" t="s">
        <v>41</v>
      </c>
    </row>
    <row r="48" spans="1:9" x14ac:dyDescent="0.2">
      <c r="A48" s="14" t="s">
        <v>42</v>
      </c>
      <c r="B48" s="14"/>
      <c r="C48" s="30" t="s">
        <v>44</v>
      </c>
      <c r="D48" s="14" t="s">
        <v>43</v>
      </c>
    </row>
    <row r="49" spans="1:4" x14ac:dyDescent="0.2">
      <c r="A49" s="7" t="s">
        <v>73</v>
      </c>
      <c r="C49" s="31">
        <v>63.374899999999997</v>
      </c>
      <c r="D49" s="31">
        <v>68.723100000000002</v>
      </c>
    </row>
    <row r="50" spans="1:4" x14ac:dyDescent="0.2">
      <c r="A50" s="7" t="s">
        <v>75</v>
      </c>
      <c r="C50" s="31">
        <v>29.618400000000001</v>
      </c>
      <c r="D50" s="31">
        <v>29.303000000000001</v>
      </c>
    </row>
    <row r="51" spans="1:4" x14ac:dyDescent="0.2">
      <c r="A51" s="7" t="s">
        <v>74</v>
      </c>
      <c r="C51" s="31">
        <v>69.444199999999995</v>
      </c>
      <c r="D51" s="31">
        <v>75.605400000000003</v>
      </c>
    </row>
    <row r="52" spans="1:4" x14ac:dyDescent="0.2">
      <c r="A52" s="7" t="s">
        <v>76</v>
      </c>
      <c r="C52" s="31">
        <v>33.8172</v>
      </c>
      <c r="D52" s="31">
        <v>34.001600000000003</v>
      </c>
    </row>
    <row r="54" spans="1:4" x14ac:dyDescent="0.2">
      <c r="A54" s="14" t="s">
        <v>46</v>
      </c>
    </row>
    <row r="55" spans="1:4" x14ac:dyDescent="0.2">
      <c r="A55" s="67" t="s">
        <v>56</v>
      </c>
      <c r="B55" s="68"/>
      <c r="C55" s="33" t="s">
        <v>57</v>
      </c>
    </row>
    <row r="56" spans="1:4" x14ac:dyDescent="0.2">
      <c r="A56" s="63" t="s">
        <v>75</v>
      </c>
      <c r="B56" s="64"/>
      <c r="C56" s="34">
        <v>2.75</v>
      </c>
    </row>
    <row r="57" spans="1:4" x14ac:dyDescent="0.2">
      <c r="A57" s="63" t="s">
        <v>76</v>
      </c>
      <c r="B57" s="64"/>
      <c r="C57" s="34">
        <v>2.75</v>
      </c>
    </row>
    <row r="58" spans="1:4" x14ac:dyDescent="0.2">
      <c r="A58" s="7" t="s">
        <v>58</v>
      </c>
    </row>
    <row r="59" spans="1:4" x14ac:dyDescent="0.2">
      <c r="A59" s="7" t="s">
        <v>45</v>
      </c>
    </row>
    <row r="61" spans="1:4" x14ac:dyDescent="0.2">
      <c r="A61" s="14" t="s">
        <v>221</v>
      </c>
      <c r="D61" s="35">
        <v>0.168379558209311</v>
      </c>
    </row>
    <row r="63" spans="1:4" x14ac:dyDescent="0.2">
      <c r="A63" s="14" t="s">
        <v>783</v>
      </c>
    </row>
    <row r="64" spans="1:4" x14ac:dyDescent="0.2">
      <c r="A64" s="36"/>
    </row>
    <row r="65" spans="1:1" x14ac:dyDescent="0.2">
      <c r="A65" s="37" t="s">
        <v>779</v>
      </c>
    </row>
    <row r="66" spans="1:1" x14ac:dyDescent="0.2">
      <c r="A66" s="38"/>
    </row>
    <row r="67" spans="1:1" x14ac:dyDescent="0.2">
      <c r="A67" s="39"/>
    </row>
    <row r="68" spans="1:1" x14ac:dyDescent="0.2">
      <c r="A68" s="39"/>
    </row>
    <row r="69" spans="1:1" x14ac:dyDescent="0.2">
      <c r="A69" s="39"/>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7" t="s">
        <v>790</v>
      </c>
    </row>
    <row r="80" spans="1:1" x14ac:dyDescent="0.2">
      <c r="A80" s="39"/>
    </row>
    <row r="81" spans="1:1" x14ac:dyDescent="0.2">
      <c r="A81" s="37" t="s">
        <v>780</v>
      </c>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sheetData>
  <mergeCells count="4">
    <mergeCell ref="A1:F1"/>
    <mergeCell ref="A55:B55"/>
    <mergeCell ref="A56:B56"/>
    <mergeCell ref="A57:B57"/>
  </mergeCells>
  <conditionalFormatting sqref="F2:F3 F5:F62">
    <cfRule type="cellIs" dxfId="46" priority="2" stopIfTrue="1" operator="between">
      <formula>0.009</formula>
      <formula>-0.009</formula>
    </cfRule>
  </conditionalFormatting>
  <conditionalFormatting sqref="F63:F195">
    <cfRule type="cellIs" dxfId="45" priority="1"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4"/>
  <sheetViews>
    <sheetView workbookViewId="0">
      <selection sqref="A1:F1"/>
    </sheetView>
  </sheetViews>
  <sheetFormatPr defaultColWidth="9.109375" defaultRowHeight="10.199999999999999" x14ac:dyDescent="0.2"/>
  <cols>
    <col min="1" max="1" width="38.6640625" style="7" bestFit="1" customWidth="1"/>
    <col min="2" max="2" width="28" style="7" bestFit="1" customWidth="1"/>
    <col min="3" max="3" width="35.44140625" style="7" bestFit="1" customWidth="1"/>
    <col min="4" max="4" width="15.5546875" style="7" bestFit="1" customWidth="1"/>
    <col min="5" max="5" width="22.6640625" style="10" customWidth="1"/>
    <col min="6" max="6" width="14.6640625" style="11" bestFit="1" customWidth="1"/>
    <col min="7" max="16384" width="9.109375" style="7"/>
  </cols>
  <sheetData>
    <row r="1" spans="1:6" s="1" customFormat="1" ht="15" customHeight="1" x14ac:dyDescent="0.2">
      <c r="A1" s="65" t="s">
        <v>815</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87</v>
      </c>
      <c r="B7" s="21" t="s">
        <v>86</v>
      </c>
      <c r="C7" s="21" t="s">
        <v>85</v>
      </c>
      <c r="D7" s="24">
        <v>10000000</v>
      </c>
      <c r="E7" s="22">
        <v>88730</v>
      </c>
      <c r="F7" s="23">
        <v>8.6607395149755799</v>
      </c>
    </row>
    <row r="8" spans="1:6" x14ac:dyDescent="0.2">
      <c r="A8" s="21" t="s">
        <v>84</v>
      </c>
      <c r="B8" s="21" t="s">
        <v>83</v>
      </c>
      <c r="C8" s="21" t="s">
        <v>85</v>
      </c>
      <c r="D8" s="24">
        <v>5300000</v>
      </c>
      <c r="E8" s="22">
        <v>78763.3</v>
      </c>
      <c r="F8" s="23">
        <v>7.6879119197551704</v>
      </c>
    </row>
    <row r="9" spans="1:6" x14ac:dyDescent="0.2">
      <c r="A9" s="21" t="s">
        <v>98</v>
      </c>
      <c r="B9" s="21" t="s">
        <v>97</v>
      </c>
      <c r="C9" s="21" t="s">
        <v>85</v>
      </c>
      <c r="D9" s="24">
        <v>8400000</v>
      </c>
      <c r="E9" s="22">
        <v>63126</v>
      </c>
      <c r="F9" s="23">
        <v>6.1615895708593298</v>
      </c>
    </row>
    <row r="10" spans="1:6" x14ac:dyDescent="0.2">
      <c r="A10" s="21" t="s">
        <v>89</v>
      </c>
      <c r="B10" s="21" t="s">
        <v>88</v>
      </c>
      <c r="C10" s="21" t="s">
        <v>90</v>
      </c>
      <c r="D10" s="24">
        <v>4000000</v>
      </c>
      <c r="E10" s="22">
        <v>59718</v>
      </c>
      <c r="F10" s="23">
        <v>5.8289422106988802</v>
      </c>
    </row>
    <row r="11" spans="1:6" x14ac:dyDescent="0.2">
      <c r="A11" s="21" t="s">
        <v>92</v>
      </c>
      <c r="B11" s="21" t="s">
        <v>91</v>
      </c>
      <c r="C11" s="21" t="s">
        <v>93</v>
      </c>
      <c r="D11" s="24">
        <v>2700000</v>
      </c>
      <c r="E11" s="22">
        <v>51907.5</v>
      </c>
      <c r="F11" s="23">
        <v>5.0665765397677802</v>
      </c>
    </row>
    <row r="12" spans="1:6" x14ac:dyDescent="0.2">
      <c r="A12" s="21" t="s">
        <v>95</v>
      </c>
      <c r="B12" s="21" t="s">
        <v>94</v>
      </c>
      <c r="C12" s="21" t="s">
        <v>96</v>
      </c>
      <c r="D12" s="24">
        <v>6800000</v>
      </c>
      <c r="E12" s="22">
        <v>49408.800000000003</v>
      </c>
      <c r="F12" s="23">
        <v>4.8226839462135196</v>
      </c>
    </row>
    <row r="13" spans="1:6" x14ac:dyDescent="0.2">
      <c r="A13" s="21" t="s">
        <v>103</v>
      </c>
      <c r="B13" s="21" t="s">
        <v>102</v>
      </c>
      <c r="C13" s="21" t="s">
        <v>85</v>
      </c>
      <c r="D13" s="24">
        <v>6500000</v>
      </c>
      <c r="E13" s="22">
        <v>34531.25</v>
      </c>
      <c r="F13" s="23">
        <v>3.3705191184097898</v>
      </c>
    </row>
    <row r="14" spans="1:6" x14ac:dyDescent="0.2">
      <c r="A14" s="21" t="s">
        <v>110</v>
      </c>
      <c r="B14" s="21" t="s">
        <v>109</v>
      </c>
      <c r="C14" s="21" t="s">
        <v>111</v>
      </c>
      <c r="D14" s="24">
        <v>17000000</v>
      </c>
      <c r="E14" s="22">
        <v>27880</v>
      </c>
      <c r="F14" s="23">
        <v>2.72130528206378</v>
      </c>
    </row>
    <row r="15" spans="1:6" x14ac:dyDescent="0.2">
      <c r="A15" s="21" t="s">
        <v>125</v>
      </c>
      <c r="B15" s="21" t="s">
        <v>124</v>
      </c>
      <c r="C15" s="21" t="s">
        <v>126</v>
      </c>
      <c r="D15" s="24">
        <v>1650000</v>
      </c>
      <c r="E15" s="22">
        <v>27697.724999999999</v>
      </c>
      <c r="F15" s="23">
        <v>2.7035138215082499</v>
      </c>
    </row>
    <row r="16" spans="1:6" x14ac:dyDescent="0.2">
      <c r="A16" s="21" t="s">
        <v>108</v>
      </c>
      <c r="B16" s="21" t="s">
        <v>107</v>
      </c>
      <c r="C16" s="21" t="s">
        <v>90</v>
      </c>
      <c r="D16" s="24">
        <v>2900000</v>
      </c>
      <c r="E16" s="22">
        <v>27229.55</v>
      </c>
      <c r="F16" s="23">
        <v>2.6578162927984201</v>
      </c>
    </row>
    <row r="17" spans="1:6" x14ac:dyDescent="0.2">
      <c r="A17" s="21" t="s">
        <v>122</v>
      </c>
      <c r="B17" s="21" t="s">
        <v>121</v>
      </c>
      <c r="C17" s="21" t="s">
        <v>123</v>
      </c>
      <c r="D17" s="24">
        <v>3300000</v>
      </c>
      <c r="E17" s="22">
        <v>26791.05</v>
      </c>
      <c r="F17" s="23">
        <v>2.6150152753599301</v>
      </c>
    </row>
    <row r="18" spans="1:6" x14ac:dyDescent="0.2">
      <c r="A18" s="21" t="s">
        <v>136</v>
      </c>
      <c r="B18" s="21" t="s">
        <v>135</v>
      </c>
      <c r="C18" s="21" t="s">
        <v>137</v>
      </c>
      <c r="D18" s="24">
        <v>8000000</v>
      </c>
      <c r="E18" s="22">
        <v>24476</v>
      </c>
      <c r="F18" s="23">
        <v>2.38904835307723</v>
      </c>
    </row>
    <row r="19" spans="1:6" x14ac:dyDescent="0.2">
      <c r="A19" s="21" t="s">
        <v>557</v>
      </c>
      <c r="B19" s="21" t="s">
        <v>556</v>
      </c>
      <c r="C19" s="21" t="s">
        <v>123</v>
      </c>
      <c r="D19" s="24">
        <v>1400000</v>
      </c>
      <c r="E19" s="22">
        <v>22983.1</v>
      </c>
      <c r="F19" s="23">
        <v>2.2433296781994301</v>
      </c>
    </row>
    <row r="20" spans="1:6" x14ac:dyDescent="0.2">
      <c r="A20" s="21" t="s">
        <v>100</v>
      </c>
      <c r="B20" s="21" t="s">
        <v>99</v>
      </c>
      <c r="C20" s="21" t="s">
        <v>101</v>
      </c>
      <c r="D20" s="24">
        <v>800000</v>
      </c>
      <c r="E20" s="22">
        <v>21103.599999999999</v>
      </c>
      <c r="F20" s="23">
        <v>2.0598758303644602</v>
      </c>
    </row>
    <row r="21" spans="1:6" x14ac:dyDescent="0.2">
      <c r="A21" s="21" t="s">
        <v>219</v>
      </c>
      <c r="B21" s="21" t="s">
        <v>218</v>
      </c>
      <c r="C21" s="21" t="s">
        <v>179</v>
      </c>
      <c r="D21" s="24">
        <v>4000000</v>
      </c>
      <c r="E21" s="22">
        <v>21024</v>
      </c>
      <c r="F21" s="23">
        <v>2.0521062500039098</v>
      </c>
    </row>
    <row r="22" spans="1:6" x14ac:dyDescent="0.2">
      <c r="A22" s="21" t="s">
        <v>229</v>
      </c>
      <c r="B22" s="21" t="s">
        <v>228</v>
      </c>
      <c r="C22" s="21" t="s">
        <v>117</v>
      </c>
      <c r="D22" s="24">
        <v>6500000</v>
      </c>
      <c r="E22" s="22">
        <v>19922.5</v>
      </c>
      <c r="F22" s="23">
        <v>1.9445912654919499</v>
      </c>
    </row>
    <row r="23" spans="1:6" x14ac:dyDescent="0.2">
      <c r="A23" s="21" t="s">
        <v>143</v>
      </c>
      <c r="B23" s="21" t="s">
        <v>142</v>
      </c>
      <c r="C23" s="21" t="s">
        <v>144</v>
      </c>
      <c r="D23" s="24">
        <v>9200000</v>
      </c>
      <c r="E23" s="22">
        <v>17360.400000000001</v>
      </c>
      <c r="F23" s="23">
        <v>1.6945103378314199</v>
      </c>
    </row>
    <row r="24" spans="1:6" x14ac:dyDescent="0.2">
      <c r="A24" s="21" t="s">
        <v>128</v>
      </c>
      <c r="B24" s="21" t="s">
        <v>127</v>
      </c>
      <c r="C24" s="21" t="s">
        <v>90</v>
      </c>
      <c r="D24" s="24">
        <v>1500000</v>
      </c>
      <c r="E24" s="22">
        <v>16141.5</v>
      </c>
      <c r="F24" s="23">
        <v>1.57553619836559</v>
      </c>
    </row>
    <row r="25" spans="1:6" x14ac:dyDescent="0.2">
      <c r="A25" s="21" t="s">
        <v>153</v>
      </c>
      <c r="B25" s="21" t="s">
        <v>152</v>
      </c>
      <c r="C25" s="21" t="s">
        <v>149</v>
      </c>
      <c r="D25" s="24">
        <v>3300000</v>
      </c>
      <c r="E25" s="22">
        <v>15546.3</v>
      </c>
      <c r="F25" s="23">
        <v>1.5174400396896801</v>
      </c>
    </row>
    <row r="26" spans="1:6" x14ac:dyDescent="0.2">
      <c r="A26" s="21" t="s">
        <v>215</v>
      </c>
      <c r="B26" s="21" t="s">
        <v>214</v>
      </c>
      <c r="C26" s="21" t="s">
        <v>85</v>
      </c>
      <c r="D26" s="24">
        <v>800000</v>
      </c>
      <c r="E26" s="22">
        <v>15323.6</v>
      </c>
      <c r="F26" s="23">
        <v>1.49570278408295</v>
      </c>
    </row>
    <row r="27" spans="1:6" x14ac:dyDescent="0.2">
      <c r="A27" s="21" t="s">
        <v>151</v>
      </c>
      <c r="B27" s="21" t="s">
        <v>150</v>
      </c>
      <c r="C27" s="21" t="s">
        <v>126</v>
      </c>
      <c r="D27" s="24">
        <v>220000</v>
      </c>
      <c r="E27" s="22">
        <v>14691.27</v>
      </c>
      <c r="F27" s="23">
        <v>1.43398244803534</v>
      </c>
    </row>
    <row r="28" spans="1:6" x14ac:dyDescent="0.2">
      <c r="A28" s="21" t="s">
        <v>133</v>
      </c>
      <c r="B28" s="21" t="s">
        <v>132</v>
      </c>
      <c r="C28" s="21" t="s">
        <v>134</v>
      </c>
      <c r="D28" s="24">
        <v>10200000</v>
      </c>
      <c r="E28" s="22">
        <v>13882.2</v>
      </c>
      <c r="F28" s="23">
        <v>1.35501091056908</v>
      </c>
    </row>
    <row r="29" spans="1:6" x14ac:dyDescent="0.2">
      <c r="A29" s="21" t="s">
        <v>256</v>
      </c>
      <c r="B29" s="21" t="s">
        <v>255</v>
      </c>
      <c r="C29" s="21" t="s">
        <v>257</v>
      </c>
      <c r="D29" s="24">
        <v>1600000</v>
      </c>
      <c r="E29" s="22">
        <v>13807.2</v>
      </c>
      <c r="F29" s="23">
        <v>1.3476903260585</v>
      </c>
    </row>
    <row r="30" spans="1:6" x14ac:dyDescent="0.2">
      <c r="A30" s="21" t="s">
        <v>113</v>
      </c>
      <c r="B30" s="21" t="s">
        <v>112</v>
      </c>
      <c r="C30" s="21" t="s">
        <v>114</v>
      </c>
      <c r="D30" s="24">
        <v>321077</v>
      </c>
      <c r="E30" s="22">
        <v>13629.87919</v>
      </c>
      <c r="F30" s="23">
        <v>1.33038243305732</v>
      </c>
    </row>
    <row r="31" spans="1:6" x14ac:dyDescent="0.2">
      <c r="A31" s="21" t="s">
        <v>242</v>
      </c>
      <c r="B31" s="21" t="s">
        <v>241</v>
      </c>
      <c r="C31" s="21" t="s">
        <v>149</v>
      </c>
      <c r="D31" s="24">
        <v>300000</v>
      </c>
      <c r="E31" s="22">
        <v>12254.55</v>
      </c>
      <c r="F31" s="23">
        <v>1.1961395855206101</v>
      </c>
    </row>
    <row r="32" spans="1:6" x14ac:dyDescent="0.2">
      <c r="A32" s="21" t="s">
        <v>146</v>
      </c>
      <c r="B32" s="21" t="s">
        <v>145</v>
      </c>
      <c r="C32" s="21" t="s">
        <v>106</v>
      </c>
      <c r="D32" s="24">
        <v>1900000</v>
      </c>
      <c r="E32" s="22">
        <v>11709.7</v>
      </c>
      <c r="F32" s="23">
        <v>1.14295797924614</v>
      </c>
    </row>
    <row r="33" spans="1:6" x14ac:dyDescent="0.2">
      <c r="A33" s="21" t="s">
        <v>161</v>
      </c>
      <c r="B33" s="21" t="s">
        <v>160</v>
      </c>
      <c r="C33" s="21" t="s">
        <v>137</v>
      </c>
      <c r="D33" s="24">
        <v>20000000</v>
      </c>
      <c r="E33" s="22">
        <v>11590</v>
      </c>
      <c r="F33" s="23">
        <v>1.13127432636726</v>
      </c>
    </row>
    <row r="34" spans="1:6" x14ac:dyDescent="0.2">
      <c r="A34" s="21" t="s">
        <v>163</v>
      </c>
      <c r="B34" s="21" t="s">
        <v>162</v>
      </c>
      <c r="C34" s="21" t="s">
        <v>120</v>
      </c>
      <c r="D34" s="24">
        <v>2000000</v>
      </c>
      <c r="E34" s="22">
        <v>10106</v>
      </c>
      <c r="F34" s="23">
        <v>0.98642436085138296</v>
      </c>
    </row>
    <row r="35" spans="1:6" x14ac:dyDescent="0.2">
      <c r="A35" s="21" t="s">
        <v>434</v>
      </c>
      <c r="B35" s="21" t="s">
        <v>433</v>
      </c>
      <c r="C35" s="21" t="s">
        <v>120</v>
      </c>
      <c r="D35" s="24">
        <v>1000000</v>
      </c>
      <c r="E35" s="22">
        <v>10012</v>
      </c>
      <c r="F35" s="23">
        <v>0.97724922826479799</v>
      </c>
    </row>
    <row r="36" spans="1:6" x14ac:dyDescent="0.2">
      <c r="A36" s="21" t="s">
        <v>141</v>
      </c>
      <c r="B36" s="21" t="s">
        <v>140</v>
      </c>
      <c r="C36" s="21" t="s">
        <v>106</v>
      </c>
      <c r="D36" s="24">
        <v>1501744</v>
      </c>
      <c r="E36" s="22">
        <v>9721.5397840000005</v>
      </c>
      <c r="F36" s="23">
        <v>0.948898047488966</v>
      </c>
    </row>
    <row r="37" spans="1:6" x14ac:dyDescent="0.2">
      <c r="A37" s="21" t="s">
        <v>234</v>
      </c>
      <c r="B37" s="21" t="s">
        <v>233</v>
      </c>
      <c r="C37" s="21" t="s">
        <v>149</v>
      </c>
      <c r="D37" s="24">
        <v>4000000</v>
      </c>
      <c r="E37" s="22">
        <v>9366</v>
      </c>
      <c r="F37" s="23">
        <v>0.91419459368039302</v>
      </c>
    </row>
    <row r="38" spans="1:6" x14ac:dyDescent="0.2">
      <c r="A38" s="21" t="s">
        <v>130</v>
      </c>
      <c r="B38" s="21" t="s">
        <v>129</v>
      </c>
      <c r="C38" s="21" t="s">
        <v>131</v>
      </c>
      <c r="D38" s="24">
        <v>1000000</v>
      </c>
      <c r="E38" s="22">
        <v>9222</v>
      </c>
      <c r="F38" s="23">
        <v>0.90013907142009297</v>
      </c>
    </row>
    <row r="39" spans="1:6" x14ac:dyDescent="0.2">
      <c r="A39" s="21" t="s">
        <v>155</v>
      </c>
      <c r="B39" s="21" t="s">
        <v>154</v>
      </c>
      <c r="C39" s="21" t="s">
        <v>156</v>
      </c>
      <c r="D39" s="24">
        <v>4000000</v>
      </c>
      <c r="E39" s="22">
        <v>9078</v>
      </c>
      <c r="F39" s="23">
        <v>0.88608354915979204</v>
      </c>
    </row>
    <row r="40" spans="1:6" x14ac:dyDescent="0.2">
      <c r="A40" s="21" t="s">
        <v>246</v>
      </c>
      <c r="B40" s="21" t="s">
        <v>245</v>
      </c>
      <c r="C40" s="21" t="s">
        <v>101</v>
      </c>
      <c r="D40" s="24">
        <v>12000000</v>
      </c>
      <c r="E40" s="22">
        <v>8580</v>
      </c>
      <c r="F40" s="23">
        <v>0.83747486800958504</v>
      </c>
    </row>
    <row r="41" spans="1:6" x14ac:dyDescent="0.2">
      <c r="A41" s="21" t="s">
        <v>217</v>
      </c>
      <c r="B41" s="21" t="s">
        <v>216</v>
      </c>
      <c r="C41" s="21" t="s">
        <v>111</v>
      </c>
      <c r="D41" s="24">
        <v>3500000</v>
      </c>
      <c r="E41" s="22">
        <v>8293.25</v>
      </c>
      <c r="F41" s="23">
        <v>0.80948583323082701</v>
      </c>
    </row>
    <row r="42" spans="1:6" x14ac:dyDescent="0.2">
      <c r="A42" s="21" t="s">
        <v>173</v>
      </c>
      <c r="B42" s="21" t="s">
        <v>172</v>
      </c>
      <c r="C42" s="21" t="s">
        <v>174</v>
      </c>
      <c r="D42" s="24">
        <v>400000</v>
      </c>
      <c r="E42" s="22">
        <v>7979</v>
      </c>
      <c r="F42" s="23">
        <v>0.77881258413152499</v>
      </c>
    </row>
    <row r="43" spans="1:6" x14ac:dyDescent="0.2">
      <c r="A43" s="21" t="s">
        <v>607</v>
      </c>
      <c r="B43" s="21" t="s">
        <v>606</v>
      </c>
      <c r="C43" s="21" t="s">
        <v>159</v>
      </c>
      <c r="D43" s="24">
        <v>1315851</v>
      </c>
      <c r="E43" s="22">
        <v>7824.0500460000003</v>
      </c>
      <c r="F43" s="23">
        <v>0.76368826102263898</v>
      </c>
    </row>
    <row r="44" spans="1:6" x14ac:dyDescent="0.2">
      <c r="A44" s="21" t="s">
        <v>181</v>
      </c>
      <c r="B44" s="21" t="s">
        <v>180</v>
      </c>
      <c r="C44" s="21" t="s">
        <v>114</v>
      </c>
      <c r="D44" s="24">
        <v>1980192</v>
      </c>
      <c r="E44" s="22">
        <v>7489.0861439999999</v>
      </c>
      <c r="F44" s="23">
        <v>0.73099317365487304</v>
      </c>
    </row>
    <row r="45" spans="1:6" x14ac:dyDescent="0.2">
      <c r="A45" s="21" t="s">
        <v>252</v>
      </c>
      <c r="B45" s="21" t="s">
        <v>251</v>
      </c>
      <c r="C45" s="21" t="s">
        <v>126</v>
      </c>
      <c r="D45" s="24">
        <v>320000</v>
      </c>
      <c r="E45" s="22">
        <v>7359.04</v>
      </c>
      <c r="F45" s="23">
        <v>0.71829965648919103</v>
      </c>
    </row>
    <row r="46" spans="1:6" x14ac:dyDescent="0.2">
      <c r="A46" s="21" t="s">
        <v>176</v>
      </c>
      <c r="B46" s="21" t="s">
        <v>175</v>
      </c>
      <c r="C46" s="21" t="s">
        <v>85</v>
      </c>
      <c r="D46" s="24">
        <v>4000000</v>
      </c>
      <c r="E46" s="22">
        <v>7198</v>
      </c>
      <c r="F46" s="23">
        <v>0.70258089742808805</v>
      </c>
    </row>
    <row r="47" spans="1:6" x14ac:dyDescent="0.2">
      <c r="A47" s="21" t="s">
        <v>265</v>
      </c>
      <c r="B47" s="21" t="s">
        <v>264</v>
      </c>
      <c r="C47" s="21" t="s">
        <v>114</v>
      </c>
      <c r="D47" s="24">
        <v>1000000</v>
      </c>
      <c r="E47" s="22">
        <v>6691</v>
      </c>
      <c r="F47" s="23">
        <v>0.65309374613661197</v>
      </c>
    </row>
    <row r="48" spans="1:6" x14ac:dyDescent="0.2">
      <c r="A48" s="21" t="s">
        <v>553</v>
      </c>
      <c r="B48" s="21" t="s">
        <v>552</v>
      </c>
      <c r="C48" s="21" t="s">
        <v>120</v>
      </c>
      <c r="D48" s="24">
        <v>356305</v>
      </c>
      <c r="E48" s="22">
        <v>6499.5376580000002</v>
      </c>
      <c r="F48" s="23">
        <v>0.63440552940056905</v>
      </c>
    </row>
    <row r="49" spans="1:9" x14ac:dyDescent="0.2">
      <c r="A49" s="21" t="s">
        <v>609</v>
      </c>
      <c r="B49" s="21" t="s">
        <v>608</v>
      </c>
      <c r="C49" s="21" t="s">
        <v>137</v>
      </c>
      <c r="D49" s="24">
        <v>2344642</v>
      </c>
      <c r="E49" s="22">
        <v>6441.9038950000004</v>
      </c>
      <c r="F49" s="23">
        <v>0.62878002496451701</v>
      </c>
    </row>
    <row r="50" spans="1:9" x14ac:dyDescent="0.2">
      <c r="A50" s="21" t="s">
        <v>535</v>
      </c>
      <c r="B50" s="21" t="s">
        <v>534</v>
      </c>
      <c r="C50" s="21" t="s">
        <v>166</v>
      </c>
      <c r="D50" s="24">
        <v>33000</v>
      </c>
      <c r="E50" s="22">
        <v>5788.2165000000005</v>
      </c>
      <c r="F50" s="23">
        <v>0.56497504071659699</v>
      </c>
    </row>
    <row r="51" spans="1:9" x14ac:dyDescent="0.2">
      <c r="A51" s="21" t="s">
        <v>183</v>
      </c>
      <c r="B51" s="21" t="s">
        <v>182</v>
      </c>
      <c r="C51" s="21" t="s">
        <v>134</v>
      </c>
      <c r="D51" s="24">
        <v>2300000</v>
      </c>
      <c r="E51" s="22">
        <v>5572.9</v>
      </c>
      <c r="F51" s="23">
        <v>0.54395847225298599</v>
      </c>
    </row>
    <row r="52" spans="1:9" x14ac:dyDescent="0.2">
      <c r="A52" s="21" t="s">
        <v>190</v>
      </c>
      <c r="B52" s="21" t="s">
        <v>189</v>
      </c>
      <c r="C52" s="21" t="s">
        <v>191</v>
      </c>
      <c r="D52" s="24">
        <v>400000</v>
      </c>
      <c r="E52" s="22">
        <v>5157</v>
      </c>
      <c r="F52" s="23">
        <v>0.50336339094701998</v>
      </c>
    </row>
    <row r="53" spans="1:9" x14ac:dyDescent="0.2">
      <c r="A53" s="21" t="s">
        <v>476</v>
      </c>
      <c r="B53" s="21" t="s">
        <v>475</v>
      </c>
      <c r="C53" s="21" t="s">
        <v>101</v>
      </c>
      <c r="D53" s="24">
        <v>974641</v>
      </c>
      <c r="E53" s="22">
        <v>4718.2370810000002</v>
      </c>
      <c r="F53" s="23">
        <v>0.460536710565082</v>
      </c>
    </row>
    <row r="54" spans="1:9" x14ac:dyDescent="0.2">
      <c r="A54" s="21" t="s">
        <v>611</v>
      </c>
      <c r="B54" s="21" t="s">
        <v>610</v>
      </c>
      <c r="C54" s="21" t="s">
        <v>159</v>
      </c>
      <c r="D54" s="24">
        <v>368805</v>
      </c>
      <c r="E54" s="22">
        <v>2483.9016750000001</v>
      </c>
      <c r="F54" s="23">
        <v>0.24244816170389399</v>
      </c>
    </row>
    <row r="55" spans="1:9" x14ac:dyDescent="0.2">
      <c r="A55" s="21" t="s">
        <v>185</v>
      </c>
      <c r="B55" s="21" t="s">
        <v>184</v>
      </c>
      <c r="C55" s="21" t="s">
        <v>101</v>
      </c>
      <c r="D55" s="24">
        <v>1000000</v>
      </c>
      <c r="E55" s="22">
        <v>2435.5</v>
      </c>
      <c r="F55" s="23">
        <v>0.23772378100668401</v>
      </c>
    </row>
    <row r="56" spans="1:9" x14ac:dyDescent="0.2">
      <c r="A56" s="21" t="s">
        <v>407</v>
      </c>
      <c r="B56" s="21" t="s">
        <v>406</v>
      </c>
      <c r="C56" s="21" t="s">
        <v>85</v>
      </c>
      <c r="D56" s="24">
        <v>2500000</v>
      </c>
      <c r="E56" s="22">
        <v>1716.25</v>
      </c>
      <c r="F56" s="23">
        <v>0.16751937555028601</v>
      </c>
    </row>
    <row r="57" spans="1:9" x14ac:dyDescent="0.2">
      <c r="A57" s="20" t="s">
        <v>32</v>
      </c>
      <c r="B57" s="20"/>
      <c r="C57" s="20"/>
      <c r="D57" s="20"/>
      <c r="E57" s="25">
        <f>SUM(E7:E56)</f>
        <v>960961.3869729999</v>
      </c>
      <c r="F57" s="26">
        <f>SUM(F7:F56)</f>
        <v>93.797320596447662</v>
      </c>
      <c r="G57" s="14"/>
      <c r="H57" s="14"/>
      <c r="I57" s="14"/>
    </row>
    <row r="58" spans="1:9" x14ac:dyDescent="0.2">
      <c r="A58" s="21"/>
      <c r="B58" s="21"/>
      <c r="C58" s="21"/>
      <c r="D58" s="21"/>
      <c r="E58" s="22"/>
      <c r="F58" s="23"/>
    </row>
    <row r="59" spans="1:9" x14ac:dyDescent="0.2">
      <c r="A59" s="20" t="s">
        <v>224</v>
      </c>
      <c r="B59" s="21"/>
      <c r="C59" s="21"/>
      <c r="D59" s="21"/>
      <c r="E59" s="22"/>
      <c r="F59" s="23"/>
    </row>
    <row r="60" spans="1:9" x14ac:dyDescent="0.2">
      <c r="A60" s="21"/>
      <c r="B60" s="21" t="s">
        <v>225</v>
      </c>
      <c r="C60" s="21" t="s">
        <v>131</v>
      </c>
      <c r="D60" s="24">
        <v>73500</v>
      </c>
      <c r="E60" s="22">
        <v>7.3499999999999998E-3</v>
      </c>
      <c r="F60" s="23">
        <v>7.1741728203618304E-7</v>
      </c>
    </row>
    <row r="61" spans="1:9" x14ac:dyDescent="0.2">
      <c r="A61" s="21"/>
      <c r="B61" s="21" t="s">
        <v>612</v>
      </c>
      <c r="C61" s="21" t="s">
        <v>410</v>
      </c>
      <c r="D61" s="24">
        <v>45000</v>
      </c>
      <c r="E61" s="22">
        <v>4.4999999999999997E-3</v>
      </c>
      <c r="F61" s="23">
        <v>4.39235070634398E-7</v>
      </c>
    </row>
    <row r="62" spans="1:9" x14ac:dyDescent="0.2">
      <c r="A62" s="21" t="s">
        <v>586</v>
      </c>
      <c r="B62" s="21" t="s">
        <v>585</v>
      </c>
      <c r="C62" s="21" t="s">
        <v>410</v>
      </c>
      <c r="D62" s="24">
        <v>38000</v>
      </c>
      <c r="E62" s="22">
        <v>3.8E-3</v>
      </c>
      <c r="F62" s="23">
        <v>3.7090961520238E-7</v>
      </c>
    </row>
    <row r="63" spans="1:9" x14ac:dyDescent="0.2">
      <c r="A63" s="20" t="s">
        <v>32</v>
      </c>
      <c r="B63" s="20"/>
      <c r="C63" s="20"/>
      <c r="D63" s="20"/>
      <c r="E63" s="25">
        <f>SUM(E59:E62)</f>
        <v>1.5650000000000001E-2</v>
      </c>
      <c r="F63" s="26">
        <f>SUM(F59:F62)</f>
        <v>1.527561967872961E-6</v>
      </c>
      <c r="G63" s="14"/>
      <c r="H63" s="14"/>
      <c r="I63" s="14"/>
    </row>
    <row r="64" spans="1:9" x14ac:dyDescent="0.2">
      <c r="A64" s="21"/>
      <c r="B64" s="21"/>
      <c r="C64" s="21"/>
      <c r="D64" s="21"/>
      <c r="E64" s="22"/>
      <c r="F64" s="23"/>
    </row>
    <row r="65" spans="1:9" x14ac:dyDescent="0.2">
      <c r="A65" s="20" t="s">
        <v>35</v>
      </c>
      <c r="B65" s="20"/>
      <c r="C65" s="20"/>
      <c r="D65" s="20"/>
      <c r="E65" s="25">
        <f>E57+E63</f>
        <v>960961.40262299986</v>
      </c>
      <c r="F65" s="26">
        <f>F57+F63</f>
        <v>93.797322124009625</v>
      </c>
      <c r="G65" s="14"/>
      <c r="H65" s="14"/>
      <c r="I65" s="14"/>
    </row>
    <row r="66" spans="1:9" x14ac:dyDescent="0.2">
      <c r="A66" s="20"/>
      <c r="B66" s="20"/>
      <c r="C66" s="20"/>
      <c r="D66" s="20"/>
      <c r="E66" s="25"/>
      <c r="F66" s="26"/>
      <c r="G66" s="14"/>
      <c r="H66" s="14"/>
      <c r="I66" s="14"/>
    </row>
    <row r="67" spans="1:9" x14ac:dyDescent="0.2">
      <c r="A67" s="20" t="s">
        <v>37</v>
      </c>
      <c r="B67" s="20"/>
      <c r="C67" s="20"/>
      <c r="D67" s="20"/>
      <c r="E67" s="25">
        <f>E69-(E57+E63)</f>
        <v>63546.953119300189</v>
      </c>
      <c r="F67" s="26">
        <f>F69-(F57+F63)</f>
        <v>6.2026778759903749</v>
      </c>
      <c r="G67" s="14"/>
      <c r="H67" s="14"/>
      <c r="I67" s="14"/>
    </row>
    <row r="68" spans="1:9" x14ac:dyDescent="0.2">
      <c r="A68" s="21"/>
      <c r="B68" s="21"/>
      <c r="C68" s="21"/>
      <c r="D68" s="21"/>
      <c r="E68" s="22"/>
      <c r="F68" s="23"/>
    </row>
    <row r="69" spans="1:9" x14ac:dyDescent="0.2">
      <c r="A69" s="27" t="s">
        <v>36</v>
      </c>
      <c r="B69" s="27"/>
      <c r="C69" s="27"/>
      <c r="D69" s="27"/>
      <c r="E69" s="28">
        <v>1024508.3557423</v>
      </c>
      <c r="F69" s="29">
        <v>100</v>
      </c>
      <c r="G69" s="14"/>
      <c r="H69" s="14"/>
      <c r="I69" s="14"/>
    </row>
    <row r="70" spans="1:9" x14ac:dyDescent="0.2">
      <c r="F70" s="15" t="s">
        <v>580</v>
      </c>
    </row>
    <row r="71" spans="1:9" x14ac:dyDescent="0.2">
      <c r="A71" s="14" t="s">
        <v>39</v>
      </c>
      <c r="F71" s="15"/>
    </row>
    <row r="72" spans="1:9" x14ac:dyDescent="0.2">
      <c r="A72" s="14" t="s">
        <v>807</v>
      </c>
      <c r="F72" s="15"/>
    </row>
    <row r="74" spans="1:9" x14ac:dyDescent="0.2">
      <c r="A74" s="14" t="s">
        <v>40</v>
      </c>
    </row>
    <row r="75" spans="1:9" x14ac:dyDescent="0.2">
      <c r="A75" s="14" t="s">
        <v>41</v>
      </c>
    </row>
    <row r="76" spans="1:9" x14ac:dyDescent="0.2">
      <c r="A76" s="14" t="s">
        <v>42</v>
      </c>
      <c r="B76" s="14"/>
      <c r="C76" s="30" t="s">
        <v>44</v>
      </c>
      <c r="D76" s="14" t="s">
        <v>43</v>
      </c>
    </row>
    <row r="77" spans="1:9" x14ac:dyDescent="0.2">
      <c r="A77" s="7" t="s">
        <v>73</v>
      </c>
      <c r="C77" s="31">
        <v>926.56240000000003</v>
      </c>
      <c r="D77" s="31">
        <v>979.66049999999996</v>
      </c>
    </row>
    <row r="78" spans="1:9" x14ac:dyDescent="0.2">
      <c r="A78" s="7" t="s">
        <v>75</v>
      </c>
      <c r="C78" s="31">
        <v>45.5702</v>
      </c>
      <c r="D78" s="31">
        <v>48.181600000000003</v>
      </c>
    </row>
    <row r="79" spans="1:9" x14ac:dyDescent="0.2">
      <c r="A79" s="7" t="s">
        <v>74</v>
      </c>
      <c r="C79" s="31">
        <v>1005.0143</v>
      </c>
      <c r="D79" s="31">
        <v>1066.4644000000001</v>
      </c>
    </row>
    <row r="80" spans="1:9" x14ac:dyDescent="0.2">
      <c r="A80" s="7" t="s">
        <v>76</v>
      </c>
      <c r="C80" s="31">
        <v>51.330100000000002</v>
      </c>
      <c r="D80" s="31">
        <v>54.467199999999998</v>
      </c>
    </row>
    <row r="82" spans="1:4" x14ac:dyDescent="0.2">
      <c r="A82" s="7" t="s">
        <v>45</v>
      </c>
    </row>
    <row r="84" spans="1:4" x14ac:dyDescent="0.2">
      <c r="A84" s="14" t="s">
        <v>46</v>
      </c>
      <c r="D84" s="30" t="s">
        <v>47</v>
      </c>
    </row>
    <row r="86" spans="1:4" x14ac:dyDescent="0.2">
      <c r="A86" s="14" t="s">
        <v>221</v>
      </c>
      <c r="D86" s="35">
        <v>9.6635736915363299E-2</v>
      </c>
    </row>
    <row r="87" spans="1:4" x14ac:dyDescent="0.2">
      <c r="A87" s="14"/>
      <c r="D87" s="35"/>
    </row>
    <row r="88" spans="1:4" x14ac:dyDescent="0.2">
      <c r="A88" s="73" t="s">
        <v>814</v>
      </c>
      <c r="B88" s="73"/>
      <c r="C88" s="73"/>
      <c r="D88" s="30" t="s">
        <v>47</v>
      </c>
    </row>
    <row r="89" spans="1:4" x14ac:dyDescent="0.2">
      <c r="A89" s="7" t="s">
        <v>808</v>
      </c>
    </row>
    <row r="90" spans="1:4" x14ac:dyDescent="0.2">
      <c r="A90" s="36" t="s">
        <v>1110</v>
      </c>
    </row>
    <row r="92" spans="1:4" x14ac:dyDescent="0.2">
      <c r="A92" s="14" t="s">
        <v>786</v>
      </c>
    </row>
    <row r="93" spans="1:4" x14ac:dyDescent="0.2">
      <c r="A93" s="14"/>
    </row>
    <row r="94" spans="1:4" x14ac:dyDescent="0.2">
      <c r="A94" s="37" t="s">
        <v>779</v>
      </c>
    </row>
    <row r="95" spans="1:4" x14ac:dyDescent="0.2">
      <c r="A95" s="38"/>
    </row>
    <row r="96" spans="1:4"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7" t="s">
        <v>790</v>
      </c>
    </row>
    <row r="109" spans="1:1" x14ac:dyDescent="0.2">
      <c r="A109" s="39"/>
    </row>
    <row r="110" spans="1:1" x14ac:dyDescent="0.2">
      <c r="A110" s="37" t="s">
        <v>780</v>
      </c>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4" spans="1:1" x14ac:dyDescent="0.2">
      <c r="A124" s="14" t="s">
        <v>791</v>
      </c>
    </row>
  </sheetData>
  <mergeCells count="2">
    <mergeCell ref="A1:F1"/>
    <mergeCell ref="A88:C88"/>
  </mergeCells>
  <conditionalFormatting sqref="F2:F3 F5:F91">
    <cfRule type="cellIs" dxfId="44" priority="2" stopIfTrue="1" operator="between">
      <formula>0.009</formula>
      <formula>-0.009</formula>
    </cfRule>
  </conditionalFormatting>
  <conditionalFormatting sqref="F92:F226">
    <cfRule type="cellIs" dxfId="43" priority="1" stopIfTrue="1" operator="between">
      <formula>0.009</formula>
      <formula>-0.009</formula>
    </cfRule>
  </conditionalFormatting>
  <hyperlinks>
    <hyperlink ref="A90" r:id="rId1" tooltip="https://www.franklintempletonindia.com/investor/reports"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09375" defaultRowHeight="10.199999999999999" x14ac:dyDescent="0.2"/>
  <cols>
    <col min="1" max="1" width="34.44140625" style="7" bestFit="1" customWidth="1"/>
    <col min="2" max="2" width="20"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3.8" x14ac:dyDescent="0.2">
      <c r="A1" s="65" t="s">
        <v>898</v>
      </c>
      <c r="B1" s="66"/>
      <c r="C1" s="66"/>
      <c r="D1" s="66"/>
      <c r="E1" s="66"/>
      <c r="F1" s="66"/>
      <c r="G1" s="66"/>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20" t="s">
        <v>37</v>
      </c>
      <c r="B5" s="20"/>
      <c r="C5" s="20"/>
      <c r="D5" s="20"/>
      <c r="E5" s="25">
        <v>17326.1297782</v>
      </c>
      <c r="F5" s="26">
        <v>100</v>
      </c>
      <c r="G5" s="25"/>
      <c r="H5" s="14"/>
      <c r="I5" s="14"/>
    </row>
    <row r="6" spans="1:9" x14ac:dyDescent="0.2">
      <c r="A6" s="21"/>
      <c r="B6" s="21"/>
      <c r="C6" s="21"/>
      <c r="D6" s="21"/>
      <c r="E6" s="22"/>
      <c r="F6" s="23"/>
      <c r="G6" s="22"/>
    </row>
    <row r="7" spans="1:9" x14ac:dyDescent="0.2">
      <c r="A7" s="27" t="s">
        <v>36</v>
      </c>
      <c r="B7" s="27"/>
      <c r="C7" s="27"/>
      <c r="D7" s="27"/>
      <c r="E7" s="28">
        <v>17326.1297782</v>
      </c>
      <c r="F7" s="29">
        <v>100</v>
      </c>
      <c r="G7" s="28"/>
      <c r="H7" s="14"/>
      <c r="I7" s="14"/>
    </row>
    <row r="9" spans="1:9" x14ac:dyDescent="0.2">
      <c r="A9" s="14" t="s">
        <v>40</v>
      </c>
    </row>
    <row r="10" spans="1:9" x14ac:dyDescent="0.2">
      <c r="A10" s="14" t="s">
        <v>41</v>
      </c>
    </row>
    <row r="11" spans="1:9" x14ac:dyDescent="0.2">
      <c r="A11" s="14" t="s">
        <v>42</v>
      </c>
      <c r="B11" s="14"/>
      <c r="C11" s="30" t="s">
        <v>44</v>
      </c>
      <c r="D11" s="14" t="s">
        <v>43</v>
      </c>
    </row>
    <row r="12" spans="1:9" x14ac:dyDescent="0.2">
      <c r="A12" s="7" t="s">
        <v>73</v>
      </c>
      <c r="C12" s="31">
        <v>1105.4375</v>
      </c>
      <c r="D12" s="31">
        <v>1128.3443</v>
      </c>
    </row>
    <row r="13" spans="1:9" x14ac:dyDescent="0.2">
      <c r="A13" s="7" t="s">
        <v>899</v>
      </c>
      <c r="C13" s="31">
        <v>1000</v>
      </c>
      <c r="D13" s="31">
        <v>1000</v>
      </c>
    </row>
    <row r="14" spans="1:9" x14ac:dyDescent="0.2">
      <c r="A14" s="7" t="s">
        <v>900</v>
      </c>
      <c r="C14" s="31">
        <v>1000.0815</v>
      </c>
      <c r="D14" s="31">
        <v>1000.2800999999999</v>
      </c>
    </row>
    <row r="15" spans="1:9" x14ac:dyDescent="0.2">
      <c r="A15" s="7" t="s">
        <v>74</v>
      </c>
      <c r="C15" s="31">
        <v>1107.1663000000001</v>
      </c>
      <c r="D15" s="31">
        <v>1130.3922</v>
      </c>
    </row>
    <row r="16" spans="1:9" x14ac:dyDescent="0.2">
      <c r="A16" s="7" t="s">
        <v>901</v>
      </c>
      <c r="C16" s="31">
        <v>1000</v>
      </c>
      <c r="D16" s="31">
        <v>1000</v>
      </c>
    </row>
    <row r="17" spans="1:5" x14ac:dyDescent="0.2">
      <c r="A17" s="7" t="s">
        <v>902</v>
      </c>
      <c r="C17" s="31">
        <v>1000.0841</v>
      </c>
      <c r="D17" s="31">
        <v>1000.2834</v>
      </c>
    </row>
    <row r="18" spans="1:5" x14ac:dyDescent="0.2">
      <c r="A18" s="7" t="s">
        <v>903</v>
      </c>
      <c r="C18" s="31">
        <v>10.0489</v>
      </c>
      <c r="D18" s="31">
        <v>10.2597</v>
      </c>
    </row>
    <row r="19" spans="1:5" x14ac:dyDescent="0.2">
      <c r="A19" s="7" t="s">
        <v>904</v>
      </c>
      <c r="C19" s="31">
        <v>10.0489</v>
      </c>
      <c r="D19" s="31">
        <v>10.2597</v>
      </c>
    </row>
    <row r="20" spans="1:5" x14ac:dyDescent="0.2">
      <c r="A20" s="7" t="s">
        <v>905</v>
      </c>
      <c r="C20" s="31">
        <v>10</v>
      </c>
      <c r="D20" s="31">
        <v>10</v>
      </c>
    </row>
    <row r="21" spans="1:5" x14ac:dyDescent="0.2">
      <c r="A21" s="7" t="s">
        <v>906</v>
      </c>
      <c r="C21" s="31">
        <v>10</v>
      </c>
      <c r="D21" s="31">
        <v>10</v>
      </c>
    </row>
    <row r="23" spans="1:5" x14ac:dyDescent="0.2">
      <c r="A23" s="14" t="s">
        <v>46</v>
      </c>
    </row>
    <row r="24" spans="1:5" x14ac:dyDescent="0.2">
      <c r="A24" s="67" t="s">
        <v>56</v>
      </c>
      <c r="B24" s="68"/>
      <c r="C24" s="33" t="s">
        <v>57</v>
      </c>
    </row>
    <row r="25" spans="1:5" x14ac:dyDescent="0.2">
      <c r="A25" s="63" t="s">
        <v>899</v>
      </c>
      <c r="B25" s="64"/>
      <c r="C25" s="34">
        <v>20.443193310000002</v>
      </c>
    </row>
    <row r="26" spans="1:5" x14ac:dyDescent="0.2">
      <c r="A26" s="63" t="s">
        <v>900</v>
      </c>
      <c r="B26" s="64"/>
      <c r="C26" s="34">
        <v>20.318268740000001</v>
      </c>
    </row>
    <row r="27" spans="1:5" x14ac:dyDescent="0.2">
      <c r="A27" s="63" t="s">
        <v>901</v>
      </c>
      <c r="B27" s="64"/>
      <c r="C27" s="34">
        <v>20.744826270000001</v>
      </c>
    </row>
    <row r="28" spans="1:5" x14ac:dyDescent="0.2">
      <c r="A28" s="63" t="s">
        <v>902</v>
      </c>
      <c r="B28" s="64"/>
      <c r="C28" s="34">
        <v>20.571780610000001</v>
      </c>
    </row>
    <row r="29" spans="1:5" x14ac:dyDescent="0.2">
      <c r="A29" s="7" t="s">
        <v>58</v>
      </c>
    </row>
    <row r="30" spans="1:5" x14ac:dyDescent="0.2">
      <c r="A30" s="7" t="s">
        <v>45</v>
      </c>
    </row>
    <row r="32" spans="1:5" x14ac:dyDescent="0.2">
      <c r="A32" s="14" t="s">
        <v>892</v>
      </c>
      <c r="D32" s="32">
        <v>5.4794520547945197E-3</v>
      </c>
      <c r="E32" s="10" t="s">
        <v>48</v>
      </c>
    </row>
    <row r="34" spans="1:4" ht="22.5" customHeight="1" x14ac:dyDescent="0.3">
      <c r="A34" s="69" t="s">
        <v>814</v>
      </c>
      <c r="B34" s="70"/>
      <c r="C34" s="70"/>
      <c r="D34" s="30" t="s">
        <v>47</v>
      </c>
    </row>
    <row r="36" spans="1:4" x14ac:dyDescent="0.2">
      <c r="A36" s="14" t="s">
        <v>893</v>
      </c>
    </row>
    <row r="38" spans="1:4" x14ac:dyDescent="0.2">
      <c r="A38" s="37" t="s">
        <v>779</v>
      </c>
    </row>
    <row r="39" spans="1:4" x14ac:dyDescent="0.2">
      <c r="A39" s="38"/>
    </row>
    <row r="40" spans="1:4" x14ac:dyDescent="0.2">
      <c r="A40" s="39"/>
    </row>
    <row r="41" spans="1:4" x14ac:dyDescent="0.2">
      <c r="A41" s="39"/>
    </row>
    <row r="42" spans="1:4" x14ac:dyDescent="0.2">
      <c r="A42" s="39"/>
    </row>
    <row r="43" spans="1:4" x14ac:dyDescent="0.2">
      <c r="A43" s="39"/>
    </row>
    <row r="44" spans="1:4" x14ac:dyDescent="0.2">
      <c r="A44" s="39"/>
    </row>
    <row r="45" spans="1:4" x14ac:dyDescent="0.2">
      <c r="A45" s="39"/>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7" t="s">
        <v>907</v>
      </c>
    </row>
    <row r="53" spans="1:1" x14ac:dyDescent="0.2">
      <c r="A53" s="39"/>
    </row>
    <row r="54" spans="1:1" x14ac:dyDescent="0.2">
      <c r="A54" s="37" t="s">
        <v>780</v>
      </c>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sheetData>
  <mergeCells count="7">
    <mergeCell ref="A34:C34"/>
    <mergeCell ref="A1:G1"/>
    <mergeCell ref="A24:B24"/>
    <mergeCell ref="A25:B25"/>
    <mergeCell ref="A26:B26"/>
    <mergeCell ref="A27:B27"/>
    <mergeCell ref="A28:B28"/>
  </mergeCells>
  <conditionalFormatting sqref="F2:F3 F5:F35">
    <cfRule type="cellIs" dxfId="92" priority="2" stopIfTrue="1" operator="between">
      <formula>0.009</formula>
      <formula>-0.009</formula>
    </cfRule>
  </conditionalFormatting>
  <conditionalFormatting sqref="F36:F170">
    <cfRule type="cellIs" dxfId="9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14"/>
  <sheetViews>
    <sheetView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35.4414062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17</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84</v>
      </c>
      <c r="B7" s="21" t="s">
        <v>83</v>
      </c>
      <c r="C7" s="21" t="s">
        <v>85</v>
      </c>
      <c r="D7" s="24">
        <v>1075000</v>
      </c>
      <c r="E7" s="22">
        <v>15975.575000000001</v>
      </c>
      <c r="F7" s="23">
        <v>5.74669018177471</v>
      </c>
    </row>
    <row r="8" spans="1:6" x14ac:dyDescent="0.2">
      <c r="A8" s="21" t="s">
        <v>87</v>
      </c>
      <c r="B8" s="21" t="s">
        <v>86</v>
      </c>
      <c r="C8" s="21" t="s">
        <v>85</v>
      </c>
      <c r="D8" s="24">
        <v>1700000</v>
      </c>
      <c r="E8" s="22">
        <v>15084.1</v>
      </c>
      <c r="F8" s="23">
        <v>5.4260112309514898</v>
      </c>
    </row>
    <row r="9" spans="1:6" x14ac:dyDescent="0.2">
      <c r="A9" s="21" t="s">
        <v>89</v>
      </c>
      <c r="B9" s="21" t="s">
        <v>88</v>
      </c>
      <c r="C9" s="21" t="s">
        <v>90</v>
      </c>
      <c r="D9" s="24">
        <v>760000</v>
      </c>
      <c r="E9" s="22">
        <v>11346.42</v>
      </c>
      <c r="F9" s="23">
        <v>4.0815031954901304</v>
      </c>
    </row>
    <row r="10" spans="1:6" x14ac:dyDescent="0.2">
      <c r="A10" s="21" t="s">
        <v>108</v>
      </c>
      <c r="B10" s="21" t="s">
        <v>107</v>
      </c>
      <c r="C10" s="21" t="s">
        <v>90</v>
      </c>
      <c r="D10" s="24">
        <v>1148043</v>
      </c>
      <c r="E10" s="22">
        <v>10779.54975</v>
      </c>
      <c r="F10" s="23">
        <v>3.8775901782738398</v>
      </c>
    </row>
    <row r="11" spans="1:6" x14ac:dyDescent="0.2">
      <c r="A11" s="21" t="s">
        <v>557</v>
      </c>
      <c r="B11" s="21" t="s">
        <v>556</v>
      </c>
      <c r="C11" s="21" t="s">
        <v>123</v>
      </c>
      <c r="D11" s="24">
        <v>550000</v>
      </c>
      <c r="E11" s="22">
        <v>9029.0750000000007</v>
      </c>
      <c r="F11" s="23">
        <v>3.2479141848107198</v>
      </c>
    </row>
    <row r="12" spans="1:6" x14ac:dyDescent="0.2">
      <c r="A12" s="21" t="s">
        <v>563</v>
      </c>
      <c r="B12" s="21" t="s">
        <v>562</v>
      </c>
      <c r="C12" s="21" t="s">
        <v>114</v>
      </c>
      <c r="D12" s="24">
        <v>375000</v>
      </c>
      <c r="E12" s="22">
        <v>8880.1875</v>
      </c>
      <c r="F12" s="23">
        <v>3.1943567801827801</v>
      </c>
    </row>
    <row r="13" spans="1:6" x14ac:dyDescent="0.2">
      <c r="A13" s="21" t="s">
        <v>509</v>
      </c>
      <c r="B13" s="21" t="s">
        <v>508</v>
      </c>
      <c r="C13" s="21" t="s">
        <v>174</v>
      </c>
      <c r="D13" s="24">
        <v>5562748</v>
      </c>
      <c r="E13" s="22">
        <v>8566.6319199999998</v>
      </c>
      <c r="F13" s="23">
        <v>3.0815654238136601</v>
      </c>
    </row>
    <row r="14" spans="1:6" x14ac:dyDescent="0.2">
      <c r="A14" s="21" t="s">
        <v>517</v>
      </c>
      <c r="B14" s="21" t="s">
        <v>516</v>
      </c>
      <c r="C14" s="21" t="s">
        <v>470</v>
      </c>
      <c r="D14" s="24">
        <v>1816809</v>
      </c>
      <c r="E14" s="22">
        <v>7053.7609430000002</v>
      </c>
      <c r="F14" s="23">
        <v>2.53735961026279</v>
      </c>
    </row>
    <row r="15" spans="1:6" x14ac:dyDescent="0.2">
      <c r="A15" s="21" t="s">
        <v>614</v>
      </c>
      <c r="B15" s="21" t="s">
        <v>613</v>
      </c>
      <c r="C15" s="21" t="s">
        <v>126</v>
      </c>
      <c r="D15" s="24">
        <v>450000</v>
      </c>
      <c r="E15" s="22">
        <v>6913.5749999999998</v>
      </c>
      <c r="F15" s="23">
        <v>2.4869323059397299</v>
      </c>
    </row>
    <row r="16" spans="1:6" x14ac:dyDescent="0.2">
      <c r="A16" s="21" t="s">
        <v>215</v>
      </c>
      <c r="B16" s="21" t="s">
        <v>214</v>
      </c>
      <c r="C16" s="21" t="s">
        <v>85</v>
      </c>
      <c r="D16" s="24">
        <v>360000</v>
      </c>
      <c r="E16" s="22">
        <v>6895.62</v>
      </c>
      <c r="F16" s="23">
        <v>2.4804735824062298</v>
      </c>
    </row>
    <row r="17" spans="1:6" x14ac:dyDescent="0.2">
      <c r="A17" s="21" t="s">
        <v>616</v>
      </c>
      <c r="B17" s="21" t="s">
        <v>615</v>
      </c>
      <c r="C17" s="21" t="s">
        <v>131</v>
      </c>
      <c r="D17" s="24">
        <v>1600000</v>
      </c>
      <c r="E17" s="22">
        <v>6547.2</v>
      </c>
      <c r="F17" s="23">
        <v>2.35514089215039</v>
      </c>
    </row>
    <row r="18" spans="1:6" x14ac:dyDescent="0.2">
      <c r="A18" s="21" t="s">
        <v>238</v>
      </c>
      <c r="B18" s="21" t="s">
        <v>237</v>
      </c>
      <c r="C18" s="21" t="s">
        <v>179</v>
      </c>
      <c r="D18" s="24">
        <v>700000</v>
      </c>
      <c r="E18" s="22">
        <v>6469.75</v>
      </c>
      <c r="F18" s="23">
        <v>2.32728078980174</v>
      </c>
    </row>
    <row r="19" spans="1:6" x14ac:dyDescent="0.2">
      <c r="A19" s="21" t="s">
        <v>593</v>
      </c>
      <c r="B19" s="21" t="s">
        <v>592</v>
      </c>
      <c r="C19" s="21" t="s">
        <v>360</v>
      </c>
      <c r="D19" s="24">
        <v>311515</v>
      </c>
      <c r="E19" s="22">
        <v>6282.6345199999996</v>
      </c>
      <c r="F19" s="23">
        <v>2.2599721206756498</v>
      </c>
    </row>
    <row r="20" spans="1:6" x14ac:dyDescent="0.2">
      <c r="A20" s="21" t="s">
        <v>178</v>
      </c>
      <c r="B20" s="21" t="s">
        <v>177</v>
      </c>
      <c r="C20" s="21" t="s">
        <v>179</v>
      </c>
      <c r="D20" s="24">
        <v>1060000</v>
      </c>
      <c r="E20" s="22">
        <v>6186.16</v>
      </c>
      <c r="F20" s="23">
        <v>2.22526856998183</v>
      </c>
    </row>
    <row r="21" spans="1:6" x14ac:dyDescent="0.2">
      <c r="A21" s="21" t="s">
        <v>545</v>
      </c>
      <c r="B21" s="21" t="s">
        <v>544</v>
      </c>
      <c r="C21" s="21" t="s">
        <v>470</v>
      </c>
      <c r="D21" s="24">
        <v>140000</v>
      </c>
      <c r="E21" s="22">
        <v>6052.06</v>
      </c>
      <c r="F21" s="23">
        <v>2.1770304844433701</v>
      </c>
    </row>
    <row r="22" spans="1:6" x14ac:dyDescent="0.2">
      <c r="A22" s="21" t="s">
        <v>151</v>
      </c>
      <c r="B22" s="21" t="s">
        <v>150</v>
      </c>
      <c r="C22" s="21" t="s">
        <v>126</v>
      </c>
      <c r="D22" s="24">
        <v>90000</v>
      </c>
      <c r="E22" s="22">
        <v>6010.0649999999996</v>
      </c>
      <c r="F22" s="23">
        <v>2.16192415780514</v>
      </c>
    </row>
    <row r="23" spans="1:6" x14ac:dyDescent="0.2">
      <c r="A23" s="21" t="s">
        <v>618</v>
      </c>
      <c r="B23" s="21" t="s">
        <v>617</v>
      </c>
      <c r="C23" s="21" t="s">
        <v>131</v>
      </c>
      <c r="D23" s="24">
        <v>2900000</v>
      </c>
      <c r="E23" s="22">
        <v>5962.4</v>
      </c>
      <c r="F23" s="23">
        <v>2.1447782342615902</v>
      </c>
    </row>
    <row r="24" spans="1:6" x14ac:dyDescent="0.2">
      <c r="A24" s="21" t="s">
        <v>620</v>
      </c>
      <c r="B24" s="21" t="s">
        <v>619</v>
      </c>
      <c r="C24" s="21" t="s">
        <v>85</v>
      </c>
      <c r="D24" s="24">
        <v>900000</v>
      </c>
      <c r="E24" s="22">
        <v>5705.1</v>
      </c>
      <c r="F24" s="23">
        <v>2.05222298139772</v>
      </c>
    </row>
    <row r="25" spans="1:6" x14ac:dyDescent="0.2">
      <c r="A25" s="21" t="s">
        <v>622</v>
      </c>
      <c r="B25" s="21" t="s">
        <v>621</v>
      </c>
      <c r="C25" s="21" t="s">
        <v>114</v>
      </c>
      <c r="D25" s="24">
        <v>980345</v>
      </c>
      <c r="E25" s="22">
        <v>5676.687723</v>
      </c>
      <c r="F25" s="23">
        <v>2.04200259475888</v>
      </c>
    </row>
    <row r="26" spans="1:6" x14ac:dyDescent="0.2">
      <c r="A26" s="21" t="s">
        <v>234</v>
      </c>
      <c r="B26" s="21" t="s">
        <v>233</v>
      </c>
      <c r="C26" s="21" t="s">
        <v>149</v>
      </c>
      <c r="D26" s="24">
        <v>2415915</v>
      </c>
      <c r="E26" s="22">
        <v>5656.8649729999997</v>
      </c>
      <c r="F26" s="23">
        <v>2.0348720092994701</v>
      </c>
    </row>
    <row r="27" spans="1:6" x14ac:dyDescent="0.2">
      <c r="A27" s="21" t="s">
        <v>597</v>
      </c>
      <c r="B27" s="21" t="s">
        <v>596</v>
      </c>
      <c r="C27" s="21" t="s">
        <v>159</v>
      </c>
      <c r="D27" s="24">
        <v>900000</v>
      </c>
      <c r="E27" s="22">
        <v>5176.8</v>
      </c>
      <c r="F27" s="23">
        <v>1.8621843491086401</v>
      </c>
    </row>
    <row r="28" spans="1:6" x14ac:dyDescent="0.2">
      <c r="A28" s="21" t="s">
        <v>130</v>
      </c>
      <c r="B28" s="21" t="s">
        <v>129</v>
      </c>
      <c r="C28" s="21" t="s">
        <v>131</v>
      </c>
      <c r="D28" s="24">
        <v>550000</v>
      </c>
      <c r="E28" s="22">
        <v>5072.1000000000004</v>
      </c>
      <c r="F28" s="23">
        <v>1.82452195122739</v>
      </c>
    </row>
    <row r="29" spans="1:6" x14ac:dyDescent="0.2">
      <c r="A29" s="21" t="s">
        <v>261</v>
      </c>
      <c r="B29" s="21" t="s">
        <v>260</v>
      </c>
      <c r="C29" s="21" t="s">
        <v>85</v>
      </c>
      <c r="D29" s="24">
        <v>4300000</v>
      </c>
      <c r="E29" s="22">
        <v>5031</v>
      </c>
      <c r="F29" s="23">
        <v>1.8097375715433399</v>
      </c>
    </row>
    <row r="30" spans="1:6" x14ac:dyDescent="0.2">
      <c r="A30" s="21" t="s">
        <v>332</v>
      </c>
      <c r="B30" s="21" t="s">
        <v>331</v>
      </c>
      <c r="C30" s="21" t="s">
        <v>90</v>
      </c>
      <c r="D30" s="24">
        <v>235631</v>
      </c>
      <c r="E30" s="22">
        <v>5021.1787949999998</v>
      </c>
      <c r="F30" s="23">
        <v>1.8062047145196301</v>
      </c>
    </row>
    <row r="31" spans="1:6" x14ac:dyDescent="0.2">
      <c r="A31" s="21" t="s">
        <v>158</v>
      </c>
      <c r="B31" s="21" t="s">
        <v>157</v>
      </c>
      <c r="C31" s="21" t="s">
        <v>159</v>
      </c>
      <c r="D31" s="24">
        <v>375000</v>
      </c>
      <c r="E31" s="22">
        <v>4984.125</v>
      </c>
      <c r="F31" s="23">
        <v>1.79287582464092</v>
      </c>
    </row>
    <row r="32" spans="1:6" x14ac:dyDescent="0.2">
      <c r="A32" s="21" t="s">
        <v>624</v>
      </c>
      <c r="B32" s="21" t="s">
        <v>623</v>
      </c>
      <c r="C32" s="21" t="s">
        <v>360</v>
      </c>
      <c r="D32" s="24">
        <v>875000</v>
      </c>
      <c r="E32" s="22">
        <v>4977.875</v>
      </c>
      <c r="F32" s="23">
        <v>1.7906275917206</v>
      </c>
    </row>
    <row r="33" spans="1:6" x14ac:dyDescent="0.2">
      <c r="A33" s="21" t="s">
        <v>549</v>
      </c>
      <c r="B33" s="21" t="s">
        <v>548</v>
      </c>
      <c r="C33" s="21" t="s">
        <v>166</v>
      </c>
      <c r="D33" s="24">
        <v>6069299</v>
      </c>
      <c r="E33" s="22">
        <v>4946.478685</v>
      </c>
      <c r="F33" s="23">
        <v>1.7793337950870201</v>
      </c>
    </row>
    <row r="34" spans="1:6" x14ac:dyDescent="0.2">
      <c r="A34" s="21" t="s">
        <v>626</v>
      </c>
      <c r="B34" s="21" t="s">
        <v>625</v>
      </c>
      <c r="C34" s="21" t="s">
        <v>191</v>
      </c>
      <c r="D34" s="24">
        <v>1636142</v>
      </c>
      <c r="E34" s="22">
        <v>4939.5126980000005</v>
      </c>
      <c r="F34" s="23">
        <v>1.77682800927967</v>
      </c>
    </row>
    <row r="35" spans="1:6" x14ac:dyDescent="0.2">
      <c r="A35" s="21" t="s">
        <v>628</v>
      </c>
      <c r="B35" s="21" t="s">
        <v>627</v>
      </c>
      <c r="C35" s="21" t="s">
        <v>114</v>
      </c>
      <c r="D35" s="24">
        <v>166025</v>
      </c>
      <c r="E35" s="22">
        <v>4938.6626630000001</v>
      </c>
      <c r="F35" s="23">
        <v>1.7765222370124001</v>
      </c>
    </row>
    <row r="36" spans="1:6" x14ac:dyDescent="0.2">
      <c r="A36" s="21" t="s">
        <v>161</v>
      </c>
      <c r="B36" s="21" t="s">
        <v>160</v>
      </c>
      <c r="C36" s="21" t="s">
        <v>137</v>
      </c>
      <c r="D36" s="24">
        <v>8500000</v>
      </c>
      <c r="E36" s="22">
        <v>4925.75</v>
      </c>
      <c r="F36" s="23">
        <v>1.7718773291651</v>
      </c>
    </row>
    <row r="37" spans="1:6" x14ac:dyDescent="0.2">
      <c r="A37" s="21" t="s">
        <v>561</v>
      </c>
      <c r="B37" s="21" t="s">
        <v>560</v>
      </c>
      <c r="C37" s="21" t="s">
        <v>90</v>
      </c>
      <c r="D37" s="24">
        <v>134192</v>
      </c>
      <c r="E37" s="22">
        <v>4777.7048720000003</v>
      </c>
      <c r="F37" s="23">
        <v>1.71862294029101</v>
      </c>
    </row>
    <row r="38" spans="1:6" x14ac:dyDescent="0.2">
      <c r="A38" s="21" t="s">
        <v>284</v>
      </c>
      <c r="B38" s="21" t="s">
        <v>283</v>
      </c>
      <c r="C38" s="21" t="s">
        <v>90</v>
      </c>
      <c r="D38" s="24">
        <v>146913</v>
      </c>
      <c r="E38" s="22">
        <v>4717.5968000000003</v>
      </c>
      <c r="F38" s="23">
        <v>1.6970010288913999</v>
      </c>
    </row>
    <row r="39" spans="1:6" x14ac:dyDescent="0.2">
      <c r="A39" s="21" t="s">
        <v>539</v>
      </c>
      <c r="B39" s="21" t="s">
        <v>538</v>
      </c>
      <c r="C39" s="21" t="s">
        <v>159</v>
      </c>
      <c r="D39" s="24">
        <v>539062</v>
      </c>
      <c r="E39" s="22">
        <v>4443.4880659999999</v>
      </c>
      <c r="F39" s="23">
        <v>1.5983993841671</v>
      </c>
    </row>
    <row r="40" spans="1:6" x14ac:dyDescent="0.2">
      <c r="A40" s="21" t="s">
        <v>630</v>
      </c>
      <c r="B40" s="21" t="s">
        <v>629</v>
      </c>
      <c r="C40" s="21" t="s">
        <v>114</v>
      </c>
      <c r="D40" s="24">
        <v>280000</v>
      </c>
      <c r="E40" s="22">
        <v>4341.54</v>
      </c>
      <c r="F40" s="23">
        <v>1.5617269044639801</v>
      </c>
    </row>
    <row r="41" spans="1:6" x14ac:dyDescent="0.2">
      <c r="A41" s="21" t="s">
        <v>322</v>
      </c>
      <c r="B41" s="21" t="s">
        <v>321</v>
      </c>
      <c r="C41" s="21" t="s">
        <v>171</v>
      </c>
      <c r="D41" s="24">
        <v>325000</v>
      </c>
      <c r="E41" s="22">
        <v>4255.7124999999996</v>
      </c>
      <c r="F41" s="23">
        <v>1.53085327070894</v>
      </c>
    </row>
    <row r="42" spans="1:6" x14ac:dyDescent="0.2">
      <c r="A42" s="21" t="s">
        <v>286</v>
      </c>
      <c r="B42" s="21" t="s">
        <v>285</v>
      </c>
      <c r="C42" s="21" t="s">
        <v>179</v>
      </c>
      <c r="D42" s="24">
        <v>250000</v>
      </c>
      <c r="E42" s="22">
        <v>4187.375</v>
      </c>
      <c r="F42" s="23">
        <v>1.5062710919581199</v>
      </c>
    </row>
    <row r="43" spans="1:6" x14ac:dyDescent="0.2">
      <c r="A43" s="21" t="s">
        <v>632</v>
      </c>
      <c r="B43" s="21" t="s">
        <v>631</v>
      </c>
      <c r="C43" s="21" t="s">
        <v>191</v>
      </c>
      <c r="D43" s="24">
        <v>200000</v>
      </c>
      <c r="E43" s="22">
        <v>4149.8</v>
      </c>
      <c r="F43" s="23">
        <v>1.49275471564114</v>
      </c>
    </row>
    <row r="44" spans="1:6" x14ac:dyDescent="0.2">
      <c r="A44" s="21" t="s">
        <v>136</v>
      </c>
      <c r="B44" s="21" t="s">
        <v>135</v>
      </c>
      <c r="C44" s="21" t="s">
        <v>137</v>
      </c>
      <c r="D44" s="24">
        <v>1200000</v>
      </c>
      <c r="E44" s="22">
        <v>3671.4</v>
      </c>
      <c r="F44" s="23">
        <v>1.3206659749879199</v>
      </c>
    </row>
    <row r="45" spans="1:6" x14ac:dyDescent="0.2">
      <c r="A45" s="21" t="s">
        <v>187</v>
      </c>
      <c r="B45" s="21" t="s">
        <v>186</v>
      </c>
      <c r="C45" s="21" t="s">
        <v>188</v>
      </c>
      <c r="D45" s="24">
        <v>650000</v>
      </c>
      <c r="E45" s="22">
        <v>3269.8249999999998</v>
      </c>
      <c r="F45" s="23">
        <v>1.1762125133913199</v>
      </c>
    </row>
    <row r="46" spans="1:6" x14ac:dyDescent="0.2">
      <c r="A46" s="21" t="s">
        <v>438</v>
      </c>
      <c r="B46" s="21" t="s">
        <v>437</v>
      </c>
      <c r="C46" s="21" t="s">
        <v>131</v>
      </c>
      <c r="D46" s="24">
        <v>400000</v>
      </c>
      <c r="E46" s="22">
        <v>3161.4</v>
      </c>
      <c r="F46" s="23">
        <v>1.1372101686895499</v>
      </c>
    </row>
    <row r="47" spans="1:6" x14ac:dyDescent="0.2">
      <c r="A47" s="21" t="s">
        <v>634</v>
      </c>
      <c r="B47" s="21" t="s">
        <v>633</v>
      </c>
      <c r="C47" s="21" t="s">
        <v>166</v>
      </c>
      <c r="D47" s="24">
        <v>200000</v>
      </c>
      <c r="E47" s="22">
        <v>2994.1</v>
      </c>
      <c r="F47" s="23">
        <v>1.07702946987834</v>
      </c>
    </row>
    <row r="48" spans="1:6" x14ac:dyDescent="0.2">
      <c r="A48" s="21" t="s">
        <v>589</v>
      </c>
      <c r="B48" s="21" t="s">
        <v>588</v>
      </c>
      <c r="C48" s="21" t="s">
        <v>114</v>
      </c>
      <c r="D48" s="24">
        <v>275000</v>
      </c>
      <c r="E48" s="22">
        <v>2855.7375000000002</v>
      </c>
      <c r="F48" s="23">
        <v>1.0272580894882299</v>
      </c>
    </row>
    <row r="49" spans="1:9" x14ac:dyDescent="0.2">
      <c r="A49" s="21" t="s">
        <v>571</v>
      </c>
      <c r="B49" s="21" t="s">
        <v>570</v>
      </c>
      <c r="C49" s="21" t="s">
        <v>166</v>
      </c>
      <c r="D49" s="24">
        <v>125000</v>
      </c>
      <c r="E49" s="22">
        <v>2557.5625</v>
      </c>
      <c r="F49" s="23">
        <v>0.919999393325447</v>
      </c>
    </row>
    <row r="50" spans="1:9" x14ac:dyDescent="0.2">
      <c r="A50" s="21" t="s">
        <v>603</v>
      </c>
      <c r="B50" s="21" t="s">
        <v>602</v>
      </c>
      <c r="C50" s="21" t="s">
        <v>166</v>
      </c>
      <c r="D50" s="24">
        <v>2000000</v>
      </c>
      <c r="E50" s="22">
        <v>2458</v>
      </c>
      <c r="F50" s="23">
        <v>0.88418504290469901</v>
      </c>
    </row>
    <row r="51" spans="1:9" x14ac:dyDescent="0.2">
      <c r="A51" s="21" t="s">
        <v>146</v>
      </c>
      <c r="B51" s="21" t="s">
        <v>145</v>
      </c>
      <c r="C51" s="21" t="s">
        <v>106</v>
      </c>
      <c r="D51" s="24">
        <v>297691</v>
      </c>
      <c r="E51" s="22">
        <v>1834.669633</v>
      </c>
      <c r="F51" s="23">
        <v>0.65996234669245502</v>
      </c>
    </row>
    <row r="52" spans="1:9" x14ac:dyDescent="0.2">
      <c r="A52" s="21" t="s">
        <v>148</v>
      </c>
      <c r="B52" s="21" t="s">
        <v>147</v>
      </c>
      <c r="C52" s="21" t="s">
        <v>149</v>
      </c>
      <c r="D52" s="24">
        <v>20000</v>
      </c>
      <c r="E52" s="22">
        <v>1816.45</v>
      </c>
      <c r="F52" s="23">
        <v>0.653408430099366</v>
      </c>
    </row>
    <row r="53" spans="1:9" x14ac:dyDescent="0.2">
      <c r="A53" s="20" t="s">
        <v>32</v>
      </c>
      <c r="B53" s="20"/>
      <c r="C53" s="20"/>
      <c r="D53" s="20"/>
      <c r="E53" s="25">
        <f>SUM(E7:E52)</f>
        <v>266579.26204099995</v>
      </c>
      <c r="F53" s="26">
        <f>SUM(F7:F52)</f>
        <v>95.893163647365554</v>
      </c>
      <c r="G53" s="14"/>
      <c r="H53" s="14"/>
      <c r="I53" s="14"/>
    </row>
    <row r="54" spans="1:9" x14ac:dyDescent="0.2">
      <c r="A54" s="21"/>
      <c r="B54" s="21"/>
      <c r="C54" s="21"/>
      <c r="D54" s="21"/>
      <c r="E54" s="22"/>
      <c r="F54" s="23"/>
    </row>
    <row r="55" spans="1:9" x14ac:dyDescent="0.2">
      <c r="A55" s="20" t="s">
        <v>298</v>
      </c>
      <c r="B55" s="21"/>
      <c r="C55" s="21"/>
      <c r="D55" s="21"/>
      <c r="E55" s="22"/>
      <c r="F55" s="23"/>
    </row>
    <row r="56" spans="1:9" x14ac:dyDescent="0.2">
      <c r="A56" s="21" t="s">
        <v>338</v>
      </c>
      <c r="B56" s="21" t="s">
        <v>337</v>
      </c>
      <c r="C56" s="21" t="s">
        <v>106</v>
      </c>
      <c r="D56" s="24">
        <v>150000</v>
      </c>
      <c r="E56" s="22">
        <v>3895.15371</v>
      </c>
      <c r="F56" s="23">
        <v>1.4011540480865501</v>
      </c>
    </row>
    <row r="57" spans="1:9" x14ac:dyDescent="0.2">
      <c r="A57" s="21" t="s">
        <v>340</v>
      </c>
      <c r="B57" s="21" t="s">
        <v>339</v>
      </c>
      <c r="C57" s="21" t="s">
        <v>171</v>
      </c>
      <c r="D57" s="24">
        <v>200000</v>
      </c>
      <c r="E57" s="22">
        <v>2142.2550799999999</v>
      </c>
      <c r="F57" s="23">
        <v>0.77060614313369002</v>
      </c>
    </row>
    <row r="58" spans="1:9" x14ac:dyDescent="0.2">
      <c r="A58" s="20" t="s">
        <v>32</v>
      </c>
      <c r="B58" s="20"/>
      <c r="C58" s="20"/>
      <c r="D58" s="20"/>
      <c r="E58" s="25">
        <f>SUM(E55:E57)</f>
        <v>6037.4087899999995</v>
      </c>
      <c r="F58" s="26">
        <f>SUM(F55:F57)</f>
        <v>2.17176019122024</v>
      </c>
      <c r="G58" s="14"/>
      <c r="H58" s="14"/>
      <c r="I58" s="14"/>
    </row>
    <row r="59" spans="1:9" x14ac:dyDescent="0.2">
      <c r="A59" s="21"/>
      <c r="B59" s="21"/>
      <c r="C59" s="21"/>
      <c r="D59" s="21"/>
      <c r="E59" s="22"/>
      <c r="F59" s="23"/>
    </row>
    <row r="60" spans="1:9" x14ac:dyDescent="0.2">
      <c r="A60" s="20" t="s">
        <v>35</v>
      </c>
      <c r="B60" s="20"/>
      <c r="C60" s="20"/>
      <c r="D60" s="20"/>
      <c r="E60" s="25">
        <f>E53+E58</f>
        <v>272616.67083099997</v>
      </c>
      <c r="F60" s="26">
        <f>F53+F58</f>
        <v>98.064923838585798</v>
      </c>
      <c r="G60" s="14"/>
      <c r="H60" s="14"/>
      <c r="I60" s="14"/>
    </row>
    <row r="61" spans="1:9" x14ac:dyDescent="0.2">
      <c r="A61" s="20"/>
      <c r="B61" s="20"/>
      <c r="C61" s="20"/>
      <c r="D61" s="20"/>
      <c r="E61" s="25"/>
      <c r="F61" s="26"/>
      <c r="G61" s="14"/>
      <c r="H61" s="14"/>
      <c r="I61" s="14"/>
    </row>
    <row r="62" spans="1:9" x14ac:dyDescent="0.2">
      <c r="A62" s="20" t="s">
        <v>37</v>
      </c>
      <c r="B62" s="20"/>
      <c r="C62" s="20"/>
      <c r="D62" s="20"/>
      <c r="E62" s="25">
        <f>E64-(E53+E58)</f>
        <v>5379.4364007000113</v>
      </c>
      <c r="F62" s="26">
        <f>F64-(F53+F58)</f>
        <v>1.9350761614142016</v>
      </c>
      <c r="G62" s="14"/>
      <c r="H62" s="14"/>
      <c r="I62" s="14"/>
    </row>
    <row r="63" spans="1:9" x14ac:dyDescent="0.2">
      <c r="A63" s="21"/>
      <c r="B63" s="21"/>
      <c r="C63" s="21"/>
      <c r="D63" s="21"/>
      <c r="E63" s="22"/>
      <c r="F63" s="23"/>
    </row>
    <row r="64" spans="1:9" x14ac:dyDescent="0.2">
      <c r="A64" s="27" t="s">
        <v>36</v>
      </c>
      <c r="B64" s="27"/>
      <c r="C64" s="27"/>
      <c r="D64" s="27"/>
      <c r="E64" s="28">
        <v>277996.10723169998</v>
      </c>
      <c r="F64" s="29">
        <v>100</v>
      </c>
      <c r="G64" s="14"/>
      <c r="H64" s="14"/>
      <c r="I64" s="14"/>
    </row>
    <row r="67" spans="1:4" x14ac:dyDescent="0.2">
      <c r="A67" s="14" t="s">
        <v>40</v>
      </c>
    </row>
    <row r="68" spans="1:4" x14ac:dyDescent="0.2">
      <c r="A68" s="14" t="s">
        <v>41</v>
      </c>
    </row>
    <row r="69" spans="1:4" x14ac:dyDescent="0.2">
      <c r="A69" s="14" t="s">
        <v>42</v>
      </c>
      <c r="B69" s="14"/>
      <c r="C69" s="30" t="s">
        <v>44</v>
      </c>
      <c r="D69" s="14" t="s">
        <v>43</v>
      </c>
    </row>
    <row r="70" spans="1:4" x14ac:dyDescent="0.2">
      <c r="A70" s="7" t="s">
        <v>73</v>
      </c>
      <c r="C70" s="31">
        <v>116.0458</v>
      </c>
      <c r="D70" s="31">
        <v>123.13</v>
      </c>
    </row>
    <row r="71" spans="1:4" x14ac:dyDescent="0.2">
      <c r="A71" s="7" t="s">
        <v>75</v>
      </c>
      <c r="C71" s="31">
        <v>18.579899999999999</v>
      </c>
      <c r="D71" s="31">
        <v>18.132300000000001</v>
      </c>
    </row>
    <row r="72" spans="1:4" x14ac:dyDescent="0.2">
      <c r="A72" s="7" t="s">
        <v>74</v>
      </c>
      <c r="C72" s="31">
        <v>124.3318</v>
      </c>
      <c r="D72" s="31">
        <v>132.39189999999999</v>
      </c>
    </row>
    <row r="73" spans="1:4" x14ac:dyDescent="0.2">
      <c r="A73" s="7" t="s">
        <v>76</v>
      </c>
      <c r="C73" s="31">
        <v>20.563600000000001</v>
      </c>
      <c r="D73" s="31">
        <v>20.3078</v>
      </c>
    </row>
    <row r="75" spans="1:4" x14ac:dyDescent="0.2">
      <c r="A75" s="14" t="s">
        <v>46</v>
      </c>
    </row>
    <row r="76" spans="1:4" x14ac:dyDescent="0.2">
      <c r="A76" s="67" t="s">
        <v>56</v>
      </c>
      <c r="B76" s="68"/>
      <c r="C76" s="33" t="s">
        <v>57</v>
      </c>
    </row>
    <row r="77" spans="1:4" x14ac:dyDescent="0.2">
      <c r="A77" s="63" t="s">
        <v>75</v>
      </c>
      <c r="B77" s="64"/>
      <c r="C77" s="34">
        <v>1.5</v>
      </c>
    </row>
    <row r="78" spans="1:4" x14ac:dyDescent="0.2">
      <c r="A78" s="63" t="s">
        <v>76</v>
      </c>
      <c r="B78" s="64"/>
      <c r="C78" s="34">
        <v>1.5</v>
      </c>
    </row>
    <row r="79" spans="1:4" x14ac:dyDescent="0.2">
      <c r="A79" s="7" t="s">
        <v>58</v>
      </c>
    </row>
    <row r="80" spans="1:4" x14ac:dyDescent="0.2">
      <c r="A80" s="7" t="s">
        <v>45</v>
      </c>
    </row>
    <row r="82" spans="1:4" x14ac:dyDescent="0.2">
      <c r="A82" s="14" t="s">
        <v>221</v>
      </c>
      <c r="D82" s="35">
        <v>0.45164401752903099</v>
      </c>
    </row>
    <row r="84" spans="1:4" x14ac:dyDescent="0.2">
      <c r="A84" s="14" t="s">
        <v>783</v>
      </c>
    </row>
    <row r="85" spans="1:4" x14ac:dyDescent="0.2">
      <c r="A85" s="36"/>
    </row>
    <row r="86" spans="1:4" x14ac:dyDescent="0.2">
      <c r="A86" s="37" t="s">
        <v>779</v>
      </c>
    </row>
    <row r="87" spans="1:4" x14ac:dyDescent="0.2">
      <c r="A87" s="38"/>
    </row>
    <row r="88" spans="1:4" x14ac:dyDescent="0.2">
      <c r="A88" s="39"/>
    </row>
    <row r="89" spans="1:4" x14ac:dyDescent="0.2">
      <c r="A89" s="39"/>
    </row>
    <row r="90" spans="1:4" x14ac:dyDescent="0.2">
      <c r="A90" s="39"/>
    </row>
    <row r="91" spans="1:4" x14ac:dyDescent="0.2">
      <c r="A91" s="39"/>
    </row>
    <row r="92" spans="1:4" x14ac:dyDescent="0.2">
      <c r="A92" s="39"/>
    </row>
    <row r="93" spans="1:4" x14ac:dyDescent="0.2">
      <c r="A93" s="39"/>
    </row>
    <row r="94" spans="1:4" x14ac:dyDescent="0.2">
      <c r="A94" s="39"/>
    </row>
    <row r="95" spans="1:4" x14ac:dyDescent="0.2">
      <c r="A95" s="39"/>
    </row>
    <row r="96" spans="1:4" x14ac:dyDescent="0.2">
      <c r="A96" s="39"/>
    </row>
    <row r="97" spans="1:1" x14ac:dyDescent="0.2">
      <c r="A97" s="39"/>
    </row>
    <row r="98" spans="1:1" x14ac:dyDescent="0.2">
      <c r="A98" s="39"/>
    </row>
    <row r="99" spans="1:1" x14ac:dyDescent="0.2">
      <c r="A99" s="39"/>
    </row>
    <row r="100" spans="1:1" x14ac:dyDescent="0.2">
      <c r="A100" s="37" t="s">
        <v>792</v>
      </c>
    </row>
    <row r="101" spans="1:1" x14ac:dyDescent="0.2">
      <c r="A101" s="39"/>
    </row>
    <row r="102" spans="1:1" x14ac:dyDescent="0.2">
      <c r="A102" s="37" t="s">
        <v>780</v>
      </c>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9"/>
    </row>
    <row r="112" spans="1:1" x14ac:dyDescent="0.2">
      <c r="A112" s="39"/>
    </row>
    <row r="113" spans="1:1" x14ac:dyDescent="0.2">
      <c r="A113" s="39"/>
    </row>
    <row r="114" spans="1:1" x14ac:dyDescent="0.2">
      <c r="A114" s="39"/>
    </row>
  </sheetData>
  <mergeCells count="4">
    <mergeCell ref="A1:F1"/>
    <mergeCell ref="A76:B76"/>
    <mergeCell ref="A77:B77"/>
    <mergeCell ref="A78:B78"/>
  </mergeCells>
  <conditionalFormatting sqref="F2:F3 F5:F83">
    <cfRule type="cellIs" dxfId="42" priority="2" stopIfTrue="1" operator="between">
      <formula>0.009</formula>
      <formula>-0.009</formula>
    </cfRule>
  </conditionalFormatting>
  <conditionalFormatting sqref="F84:F216">
    <cfRule type="cellIs" dxfId="41"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0"/>
  <sheetViews>
    <sheetView workbookViewId="0">
      <selection sqref="A1:F1"/>
    </sheetView>
  </sheetViews>
  <sheetFormatPr defaultColWidth="9.109375" defaultRowHeight="10.199999999999999" x14ac:dyDescent="0.2"/>
  <cols>
    <col min="1" max="1" width="38.6640625" style="7" bestFit="1" customWidth="1"/>
    <col min="2" max="2" width="33.44140625" style="7" bestFit="1" customWidth="1"/>
    <col min="3" max="3" width="35.4414062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18</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84</v>
      </c>
      <c r="B7" s="21" t="s">
        <v>83</v>
      </c>
      <c r="C7" s="21" t="s">
        <v>85</v>
      </c>
      <c r="D7" s="24">
        <v>4075000</v>
      </c>
      <c r="E7" s="22">
        <v>60558.574999999997</v>
      </c>
      <c r="F7" s="23">
        <v>9.2113746166738597</v>
      </c>
    </row>
    <row r="8" spans="1:6" x14ac:dyDescent="0.2">
      <c r="A8" s="21" t="s">
        <v>87</v>
      </c>
      <c r="B8" s="21" t="s">
        <v>86</v>
      </c>
      <c r="C8" s="21" t="s">
        <v>85</v>
      </c>
      <c r="D8" s="24">
        <v>6800000</v>
      </c>
      <c r="E8" s="22">
        <v>60336.4</v>
      </c>
      <c r="F8" s="23">
        <v>9.1775802753198992</v>
      </c>
    </row>
    <row r="9" spans="1:6" x14ac:dyDescent="0.2">
      <c r="A9" s="21" t="s">
        <v>215</v>
      </c>
      <c r="B9" s="21" t="s">
        <v>214</v>
      </c>
      <c r="C9" s="21" t="s">
        <v>85</v>
      </c>
      <c r="D9" s="24">
        <v>1970000</v>
      </c>
      <c r="E9" s="22">
        <v>37734.364999999998</v>
      </c>
      <c r="F9" s="23">
        <v>5.7396557289749097</v>
      </c>
    </row>
    <row r="10" spans="1:6" x14ac:dyDescent="0.2">
      <c r="A10" s="21" t="s">
        <v>89</v>
      </c>
      <c r="B10" s="21" t="s">
        <v>88</v>
      </c>
      <c r="C10" s="21" t="s">
        <v>90</v>
      </c>
      <c r="D10" s="24">
        <v>2150000</v>
      </c>
      <c r="E10" s="22">
        <v>32098.424999999999</v>
      </c>
      <c r="F10" s="23">
        <v>4.8823905991877998</v>
      </c>
    </row>
    <row r="11" spans="1:6" x14ac:dyDescent="0.2">
      <c r="A11" s="21" t="s">
        <v>108</v>
      </c>
      <c r="B11" s="21" t="s">
        <v>107</v>
      </c>
      <c r="C11" s="21" t="s">
        <v>90</v>
      </c>
      <c r="D11" s="24">
        <v>3400000</v>
      </c>
      <c r="E11" s="22">
        <v>31924.3</v>
      </c>
      <c r="F11" s="23">
        <v>4.8559049923991999</v>
      </c>
    </row>
    <row r="12" spans="1:6" x14ac:dyDescent="0.2">
      <c r="A12" s="21" t="s">
        <v>158</v>
      </c>
      <c r="B12" s="21" t="s">
        <v>157</v>
      </c>
      <c r="C12" s="21" t="s">
        <v>159</v>
      </c>
      <c r="D12" s="24">
        <v>2000000</v>
      </c>
      <c r="E12" s="22">
        <v>26582</v>
      </c>
      <c r="F12" s="23">
        <v>4.0433045206302198</v>
      </c>
    </row>
    <row r="13" spans="1:6" x14ac:dyDescent="0.2">
      <c r="A13" s="21" t="s">
        <v>284</v>
      </c>
      <c r="B13" s="21" t="s">
        <v>283</v>
      </c>
      <c r="C13" s="21" t="s">
        <v>90</v>
      </c>
      <c r="D13" s="24">
        <v>825000</v>
      </c>
      <c r="E13" s="22">
        <v>26491.987499999999</v>
      </c>
      <c r="F13" s="23">
        <v>4.0296130020024599</v>
      </c>
    </row>
    <row r="14" spans="1:6" x14ac:dyDescent="0.2">
      <c r="A14" s="21" t="s">
        <v>100</v>
      </c>
      <c r="B14" s="21" t="s">
        <v>99</v>
      </c>
      <c r="C14" s="21" t="s">
        <v>101</v>
      </c>
      <c r="D14" s="24">
        <v>1000000</v>
      </c>
      <c r="E14" s="22">
        <v>26379.5</v>
      </c>
      <c r="F14" s="23">
        <v>4.0125028817231598</v>
      </c>
    </row>
    <row r="15" spans="1:6" x14ac:dyDescent="0.2">
      <c r="A15" s="21" t="s">
        <v>238</v>
      </c>
      <c r="B15" s="21" t="s">
        <v>237</v>
      </c>
      <c r="C15" s="21" t="s">
        <v>179</v>
      </c>
      <c r="D15" s="24">
        <v>2293850</v>
      </c>
      <c r="E15" s="22">
        <v>21200.908630000002</v>
      </c>
      <c r="F15" s="23">
        <v>3.2248036154219899</v>
      </c>
    </row>
    <row r="16" spans="1:6" x14ac:dyDescent="0.2">
      <c r="A16" s="21" t="s">
        <v>597</v>
      </c>
      <c r="B16" s="21" t="s">
        <v>596</v>
      </c>
      <c r="C16" s="21" t="s">
        <v>159</v>
      </c>
      <c r="D16" s="24">
        <v>3200000</v>
      </c>
      <c r="E16" s="22">
        <v>18406.400000000001</v>
      </c>
      <c r="F16" s="23">
        <v>2.7997396858222898</v>
      </c>
    </row>
    <row r="17" spans="1:6" x14ac:dyDescent="0.2">
      <c r="A17" s="21" t="s">
        <v>250</v>
      </c>
      <c r="B17" s="21" t="s">
        <v>249</v>
      </c>
      <c r="C17" s="21" t="s">
        <v>131</v>
      </c>
      <c r="D17" s="24">
        <v>750000</v>
      </c>
      <c r="E17" s="22">
        <v>18348</v>
      </c>
      <c r="F17" s="23">
        <v>2.7908566452683501</v>
      </c>
    </row>
    <row r="18" spans="1:6" x14ac:dyDescent="0.2">
      <c r="A18" s="21" t="s">
        <v>103</v>
      </c>
      <c r="B18" s="21" t="s">
        <v>102</v>
      </c>
      <c r="C18" s="21" t="s">
        <v>85</v>
      </c>
      <c r="D18" s="24">
        <v>3100000</v>
      </c>
      <c r="E18" s="22">
        <v>16468.75</v>
      </c>
      <c r="F18" s="23">
        <v>2.5050098308678401</v>
      </c>
    </row>
    <row r="19" spans="1:6" x14ac:dyDescent="0.2">
      <c r="A19" s="21" t="s">
        <v>178</v>
      </c>
      <c r="B19" s="21" t="s">
        <v>177</v>
      </c>
      <c r="C19" s="21" t="s">
        <v>179</v>
      </c>
      <c r="D19" s="24">
        <v>2800000</v>
      </c>
      <c r="E19" s="22">
        <v>16340.8</v>
      </c>
      <c r="F19" s="23">
        <v>2.4855477582843402</v>
      </c>
    </row>
    <row r="20" spans="1:6" x14ac:dyDescent="0.2">
      <c r="A20" s="21" t="s">
        <v>130</v>
      </c>
      <c r="B20" s="21" t="s">
        <v>129</v>
      </c>
      <c r="C20" s="21" t="s">
        <v>131</v>
      </c>
      <c r="D20" s="24">
        <v>1620000</v>
      </c>
      <c r="E20" s="22">
        <v>14939.64</v>
      </c>
      <c r="F20" s="23">
        <v>2.27242171200768</v>
      </c>
    </row>
    <row r="21" spans="1:6" x14ac:dyDescent="0.2">
      <c r="A21" s="21" t="s">
        <v>509</v>
      </c>
      <c r="B21" s="21" t="s">
        <v>508</v>
      </c>
      <c r="C21" s="21" t="s">
        <v>174</v>
      </c>
      <c r="D21" s="24">
        <v>9321884</v>
      </c>
      <c r="E21" s="22">
        <v>14355.701359999999</v>
      </c>
      <c r="F21" s="23">
        <v>2.18360063974515</v>
      </c>
    </row>
    <row r="22" spans="1:6" x14ac:dyDescent="0.2">
      <c r="A22" s="21" t="s">
        <v>206</v>
      </c>
      <c r="B22" s="21" t="s">
        <v>205</v>
      </c>
      <c r="C22" s="21" t="s">
        <v>207</v>
      </c>
      <c r="D22" s="24">
        <v>536997</v>
      </c>
      <c r="E22" s="22">
        <v>14283.314700000001</v>
      </c>
      <c r="F22" s="23">
        <v>2.1725901322735002</v>
      </c>
    </row>
    <row r="23" spans="1:6" x14ac:dyDescent="0.2">
      <c r="A23" s="21" t="s">
        <v>263</v>
      </c>
      <c r="B23" s="21" t="s">
        <v>262</v>
      </c>
      <c r="C23" s="21" t="s">
        <v>111</v>
      </c>
      <c r="D23" s="24">
        <v>6000000</v>
      </c>
      <c r="E23" s="22">
        <v>13776</v>
      </c>
      <c r="F23" s="23">
        <v>2.0954240868332699</v>
      </c>
    </row>
    <row r="24" spans="1:6" x14ac:dyDescent="0.2">
      <c r="A24" s="21" t="s">
        <v>148</v>
      </c>
      <c r="B24" s="21" t="s">
        <v>147</v>
      </c>
      <c r="C24" s="21" t="s">
        <v>149</v>
      </c>
      <c r="D24" s="24">
        <v>150000</v>
      </c>
      <c r="E24" s="22">
        <v>13623.375</v>
      </c>
      <c r="F24" s="23">
        <v>2.07220877750887</v>
      </c>
    </row>
    <row r="25" spans="1:6" x14ac:dyDescent="0.2">
      <c r="A25" s="21" t="s">
        <v>563</v>
      </c>
      <c r="B25" s="21" t="s">
        <v>562</v>
      </c>
      <c r="C25" s="21" t="s">
        <v>114</v>
      </c>
      <c r="D25" s="24">
        <v>575000</v>
      </c>
      <c r="E25" s="22">
        <v>13616.2875</v>
      </c>
      <c r="F25" s="23">
        <v>2.0711307201471199</v>
      </c>
    </row>
    <row r="26" spans="1:6" x14ac:dyDescent="0.2">
      <c r="A26" s="21" t="s">
        <v>151</v>
      </c>
      <c r="B26" s="21" t="s">
        <v>150</v>
      </c>
      <c r="C26" s="21" t="s">
        <v>126</v>
      </c>
      <c r="D26" s="24">
        <v>200000</v>
      </c>
      <c r="E26" s="22">
        <v>13355.7</v>
      </c>
      <c r="F26" s="23">
        <v>2.0314935740794899</v>
      </c>
    </row>
    <row r="27" spans="1:6" x14ac:dyDescent="0.2">
      <c r="A27" s="21" t="s">
        <v>593</v>
      </c>
      <c r="B27" s="21" t="s">
        <v>592</v>
      </c>
      <c r="C27" s="21" t="s">
        <v>360</v>
      </c>
      <c r="D27" s="24">
        <v>650000</v>
      </c>
      <c r="E27" s="22">
        <v>13109.2</v>
      </c>
      <c r="F27" s="23">
        <v>1.9939992333852099</v>
      </c>
    </row>
    <row r="28" spans="1:6" x14ac:dyDescent="0.2">
      <c r="A28" s="21" t="s">
        <v>545</v>
      </c>
      <c r="B28" s="21" t="s">
        <v>544</v>
      </c>
      <c r="C28" s="21" t="s">
        <v>470</v>
      </c>
      <c r="D28" s="24">
        <v>300000</v>
      </c>
      <c r="E28" s="22">
        <v>12968.7</v>
      </c>
      <c r="F28" s="23">
        <v>1.9726282197237699</v>
      </c>
    </row>
    <row r="29" spans="1:6" x14ac:dyDescent="0.2">
      <c r="A29" s="21" t="s">
        <v>153</v>
      </c>
      <c r="B29" s="21" t="s">
        <v>152</v>
      </c>
      <c r="C29" s="21" t="s">
        <v>149</v>
      </c>
      <c r="D29" s="24">
        <v>2500000</v>
      </c>
      <c r="E29" s="22">
        <v>11777.5</v>
      </c>
      <c r="F29" s="23">
        <v>1.7914385295208199</v>
      </c>
    </row>
    <row r="30" spans="1:6" x14ac:dyDescent="0.2">
      <c r="A30" s="21" t="s">
        <v>161</v>
      </c>
      <c r="B30" s="21" t="s">
        <v>160</v>
      </c>
      <c r="C30" s="21" t="s">
        <v>137</v>
      </c>
      <c r="D30" s="24">
        <v>18500000</v>
      </c>
      <c r="E30" s="22">
        <v>10720.75</v>
      </c>
      <c r="F30" s="23">
        <v>1.6306996064835799</v>
      </c>
    </row>
    <row r="31" spans="1:6" x14ac:dyDescent="0.2">
      <c r="A31" s="21" t="s">
        <v>332</v>
      </c>
      <c r="B31" s="21" t="s">
        <v>331</v>
      </c>
      <c r="C31" s="21" t="s">
        <v>90</v>
      </c>
      <c r="D31" s="24">
        <v>490000</v>
      </c>
      <c r="E31" s="22">
        <v>10441.655000000001</v>
      </c>
      <c r="F31" s="23">
        <v>1.5882473427267001</v>
      </c>
    </row>
    <row r="32" spans="1:6" x14ac:dyDescent="0.2">
      <c r="A32" s="21" t="s">
        <v>589</v>
      </c>
      <c r="B32" s="21" t="s">
        <v>588</v>
      </c>
      <c r="C32" s="21" t="s">
        <v>114</v>
      </c>
      <c r="D32" s="24">
        <v>1000000</v>
      </c>
      <c r="E32" s="22">
        <v>10384.5</v>
      </c>
      <c r="F32" s="23">
        <v>1.5795536752119701</v>
      </c>
    </row>
    <row r="33" spans="1:9" x14ac:dyDescent="0.2">
      <c r="A33" s="21" t="s">
        <v>557</v>
      </c>
      <c r="B33" s="21" t="s">
        <v>556</v>
      </c>
      <c r="C33" s="21" t="s">
        <v>123</v>
      </c>
      <c r="D33" s="24">
        <v>600000</v>
      </c>
      <c r="E33" s="22">
        <v>9849.9</v>
      </c>
      <c r="F33" s="23">
        <v>1.4982373484973199</v>
      </c>
    </row>
    <row r="34" spans="1:9" x14ac:dyDescent="0.2">
      <c r="A34" s="21" t="s">
        <v>95</v>
      </c>
      <c r="B34" s="21" t="s">
        <v>94</v>
      </c>
      <c r="C34" s="21" t="s">
        <v>96</v>
      </c>
      <c r="D34" s="24">
        <v>1300000</v>
      </c>
      <c r="E34" s="22">
        <v>9445.7999999999993</v>
      </c>
      <c r="F34" s="23">
        <v>1.4367709668561</v>
      </c>
    </row>
    <row r="35" spans="1:9" x14ac:dyDescent="0.2">
      <c r="A35" s="21" t="s">
        <v>549</v>
      </c>
      <c r="B35" s="21" t="s">
        <v>548</v>
      </c>
      <c r="C35" s="21" t="s">
        <v>166</v>
      </c>
      <c r="D35" s="24">
        <v>9571399</v>
      </c>
      <c r="E35" s="22">
        <v>7800.6901850000004</v>
      </c>
      <c r="F35" s="23">
        <v>1.18653848051487</v>
      </c>
    </row>
    <row r="36" spans="1:9" x14ac:dyDescent="0.2">
      <c r="A36" s="21" t="s">
        <v>92</v>
      </c>
      <c r="B36" s="21" t="s">
        <v>91</v>
      </c>
      <c r="C36" s="21" t="s">
        <v>93</v>
      </c>
      <c r="D36" s="24">
        <v>400000</v>
      </c>
      <c r="E36" s="22">
        <v>7690</v>
      </c>
      <c r="F36" s="23">
        <v>1.1697017441744999</v>
      </c>
    </row>
    <row r="37" spans="1:9" x14ac:dyDescent="0.2">
      <c r="A37" s="21" t="s">
        <v>219</v>
      </c>
      <c r="B37" s="21" t="s">
        <v>218</v>
      </c>
      <c r="C37" s="21" t="s">
        <v>179</v>
      </c>
      <c r="D37" s="24">
        <v>1250000</v>
      </c>
      <c r="E37" s="22">
        <v>6570</v>
      </c>
      <c r="F37" s="23">
        <v>0.99934206231813205</v>
      </c>
    </row>
    <row r="38" spans="1:9" x14ac:dyDescent="0.2">
      <c r="A38" s="21" t="s">
        <v>113</v>
      </c>
      <c r="B38" s="21" t="s">
        <v>112</v>
      </c>
      <c r="C38" s="21" t="s">
        <v>114</v>
      </c>
      <c r="D38" s="24">
        <v>150000</v>
      </c>
      <c r="E38" s="22">
        <v>6367.5749999999998</v>
      </c>
      <c r="F38" s="23">
        <v>0.96855183142547596</v>
      </c>
    </row>
    <row r="39" spans="1:9" x14ac:dyDescent="0.2">
      <c r="A39" s="21" t="s">
        <v>632</v>
      </c>
      <c r="B39" s="21" t="s">
        <v>631</v>
      </c>
      <c r="C39" s="21" t="s">
        <v>191</v>
      </c>
      <c r="D39" s="24">
        <v>300000</v>
      </c>
      <c r="E39" s="22">
        <v>6224.7</v>
      </c>
      <c r="F39" s="23">
        <v>0.94681956397438005</v>
      </c>
    </row>
    <row r="40" spans="1:9" x14ac:dyDescent="0.2">
      <c r="A40" s="21" t="s">
        <v>630</v>
      </c>
      <c r="B40" s="21" t="s">
        <v>629</v>
      </c>
      <c r="C40" s="21" t="s">
        <v>114</v>
      </c>
      <c r="D40" s="24">
        <v>400000</v>
      </c>
      <c r="E40" s="22">
        <v>6202.2</v>
      </c>
      <c r="F40" s="23">
        <v>0.94339715965137205</v>
      </c>
    </row>
    <row r="41" spans="1:9" x14ac:dyDescent="0.2">
      <c r="A41" s="21" t="s">
        <v>603</v>
      </c>
      <c r="B41" s="21" t="s">
        <v>602</v>
      </c>
      <c r="C41" s="21" t="s">
        <v>166</v>
      </c>
      <c r="D41" s="24">
        <v>4500000</v>
      </c>
      <c r="E41" s="22">
        <v>5530.5</v>
      </c>
      <c r="F41" s="23">
        <v>0.84122698259519402</v>
      </c>
    </row>
    <row r="42" spans="1:9" x14ac:dyDescent="0.2">
      <c r="A42" s="21" t="s">
        <v>624</v>
      </c>
      <c r="B42" s="21" t="s">
        <v>623</v>
      </c>
      <c r="C42" s="21" t="s">
        <v>360</v>
      </c>
      <c r="D42" s="24">
        <v>747188</v>
      </c>
      <c r="E42" s="22">
        <v>4250.7525320000004</v>
      </c>
      <c r="F42" s="23">
        <v>0.64656861518004605</v>
      </c>
    </row>
    <row r="43" spans="1:9" x14ac:dyDescent="0.2">
      <c r="A43" s="20" t="s">
        <v>32</v>
      </c>
      <c r="B43" s="20"/>
      <c r="C43" s="20"/>
      <c r="D43" s="20"/>
      <c r="E43" s="25">
        <f>SUM(E7:E42)</f>
        <v>630154.85240699991</v>
      </c>
      <c r="F43" s="26">
        <f>SUM(F7:F42)</f>
        <v>95.850875157410854</v>
      </c>
      <c r="G43" s="14"/>
      <c r="H43" s="14"/>
      <c r="I43" s="14"/>
    </row>
    <row r="44" spans="1:9" x14ac:dyDescent="0.2">
      <c r="A44" s="21"/>
      <c r="B44" s="21"/>
      <c r="C44" s="21"/>
      <c r="D44" s="21"/>
      <c r="E44" s="22"/>
      <c r="F44" s="23"/>
    </row>
    <row r="45" spans="1:9" x14ac:dyDescent="0.2">
      <c r="A45" s="20" t="s">
        <v>298</v>
      </c>
      <c r="B45" s="21"/>
      <c r="C45" s="21"/>
      <c r="D45" s="21"/>
      <c r="E45" s="22"/>
      <c r="F45" s="23"/>
    </row>
    <row r="46" spans="1:9" x14ac:dyDescent="0.2">
      <c r="A46" s="21" t="s">
        <v>340</v>
      </c>
      <c r="B46" s="21" t="s">
        <v>339</v>
      </c>
      <c r="C46" s="21" t="s">
        <v>171</v>
      </c>
      <c r="D46" s="24">
        <v>680000</v>
      </c>
      <c r="E46" s="22">
        <v>7283.6672719999997</v>
      </c>
      <c r="F46" s="23">
        <v>1.10789574929065</v>
      </c>
    </row>
    <row r="47" spans="1:9" x14ac:dyDescent="0.2">
      <c r="A47" s="20" t="s">
        <v>32</v>
      </c>
      <c r="B47" s="20"/>
      <c r="C47" s="20"/>
      <c r="D47" s="20"/>
      <c r="E47" s="25">
        <f>SUM(E45:E46)</f>
        <v>7283.6672719999997</v>
      </c>
      <c r="F47" s="26">
        <f>SUM(F45:F46)</f>
        <v>1.10789574929065</v>
      </c>
      <c r="G47" s="14"/>
      <c r="H47" s="14"/>
      <c r="I47" s="14"/>
    </row>
    <row r="48" spans="1:9" x14ac:dyDescent="0.2">
      <c r="A48" s="21"/>
      <c r="B48" s="21"/>
      <c r="C48" s="21"/>
      <c r="D48" s="21"/>
      <c r="E48" s="22"/>
      <c r="F48" s="23"/>
    </row>
    <row r="49" spans="1:9" x14ac:dyDescent="0.2">
      <c r="A49" s="20" t="s">
        <v>35</v>
      </c>
      <c r="B49" s="20"/>
      <c r="C49" s="20"/>
      <c r="D49" s="20"/>
      <c r="E49" s="25">
        <f>E43+E47</f>
        <v>637438.5196789999</v>
      </c>
      <c r="F49" s="26">
        <f>F43+F47</f>
        <v>96.958770906701503</v>
      </c>
      <c r="G49" s="14"/>
      <c r="H49" s="14"/>
      <c r="I49" s="14"/>
    </row>
    <row r="50" spans="1:9" x14ac:dyDescent="0.2">
      <c r="A50" s="20"/>
      <c r="B50" s="20"/>
      <c r="C50" s="20"/>
      <c r="D50" s="20"/>
      <c r="E50" s="25"/>
      <c r="F50" s="26"/>
      <c r="G50" s="14"/>
      <c r="H50" s="14"/>
      <c r="I50" s="14"/>
    </row>
    <row r="51" spans="1:9" x14ac:dyDescent="0.2">
      <c r="A51" s="20" t="s">
        <v>37</v>
      </c>
      <c r="B51" s="20"/>
      <c r="C51" s="20"/>
      <c r="D51" s="20"/>
      <c r="E51" s="25">
        <f>E53-(E43+E47)</f>
        <v>19994.029968700139</v>
      </c>
      <c r="F51" s="26">
        <f>F53-(F43+F47)</f>
        <v>3.0412290932984973</v>
      </c>
      <c r="G51" s="14"/>
      <c r="H51" s="14"/>
      <c r="I51" s="14"/>
    </row>
    <row r="52" spans="1:9" x14ac:dyDescent="0.2">
      <c r="A52" s="21"/>
      <c r="B52" s="21"/>
      <c r="C52" s="21"/>
      <c r="D52" s="21"/>
      <c r="E52" s="22"/>
      <c r="F52" s="23"/>
    </row>
    <row r="53" spans="1:9" x14ac:dyDescent="0.2">
      <c r="A53" s="27" t="s">
        <v>36</v>
      </c>
      <c r="B53" s="27"/>
      <c r="C53" s="27"/>
      <c r="D53" s="27"/>
      <c r="E53" s="28">
        <v>657432.54964770004</v>
      </c>
      <c r="F53" s="29">
        <v>100</v>
      </c>
      <c r="G53" s="14"/>
      <c r="H53" s="14"/>
      <c r="I53" s="14"/>
    </row>
    <row r="56" spans="1:9" x14ac:dyDescent="0.2">
      <c r="A56" s="14" t="s">
        <v>40</v>
      </c>
    </row>
    <row r="57" spans="1:9" x14ac:dyDescent="0.2">
      <c r="A57" s="14" t="s">
        <v>41</v>
      </c>
    </row>
    <row r="58" spans="1:9" x14ac:dyDescent="0.2">
      <c r="A58" s="14" t="s">
        <v>42</v>
      </c>
      <c r="B58" s="14"/>
      <c r="C58" s="30" t="s">
        <v>44</v>
      </c>
      <c r="D58" s="14" t="s">
        <v>43</v>
      </c>
    </row>
    <row r="59" spans="1:9" x14ac:dyDescent="0.2">
      <c r="A59" s="7" t="s">
        <v>73</v>
      </c>
      <c r="C59" s="31">
        <v>667.93309999999997</v>
      </c>
      <c r="D59" s="31">
        <v>696.80420000000004</v>
      </c>
    </row>
    <row r="60" spans="1:9" x14ac:dyDescent="0.2">
      <c r="A60" s="7" t="s">
        <v>75</v>
      </c>
      <c r="C60" s="31">
        <v>41.1706</v>
      </c>
      <c r="D60" s="31">
        <v>42.950200000000002</v>
      </c>
    </row>
    <row r="61" spans="1:9" x14ac:dyDescent="0.2">
      <c r="A61" s="7" t="s">
        <v>74</v>
      </c>
      <c r="C61" s="31">
        <v>719.31489999999997</v>
      </c>
      <c r="D61" s="31">
        <v>753.17870000000005</v>
      </c>
    </row>
    <row r="62" spans="1:9" x14ac:dyDescent="0.2">
      <c r="A62" s="7" t="s">
        <v>76</v>
      </c>
      <c r="C62" s="31">
        <v>46.399299999999997</v>
      </c>
      <c r="D62" s="31">
        <v>48.581400000000002</v>
      </c>
    </row>
    <row r="64" spans="1:9" x14ac:dyDescent="0.2">
      <c r="A64" s="7" t="s">
        <v>45</v>
      </c>
    </row>
    <row r="66" spans="1:4" x14ac:dyDescent="0.2">
      <c r="A66" s="14" t="s">
        <v>46</v>
      </c>
      <c r="D66" s="30" t="s">
        <v>47</v>
      </c>
    </row>
    <row r="68" spans="1:4" x14ac:dyDescent="0.2">
      <c r="A68" s="14" t="s">
        <v>221</v>
      </c>
      <c r="D68" s="35">
        <v>0.30657197278356002</v>
      </c>
    </row>
    <row r="70" spans="1:4" x14ac:dyDescent="0.2">
      <c r="A70" s="14" t="s">
        <v>783</v>
      </c>
    </row>
    <row r="71" spans="1:4" x14ac:dyDescent="0.2">
      <c r="A71" s="36"/>
    </row>
    <row r="72" spans="1:4" x14ac:dyDescent="0.2">
      <c r="A72" s="37" t="s">
        <v>779</v>
      </c>
    </row>
    <row r="73" spans="1:4" x14ac:dyDescent="0.2">
      <c r="A73" s="38"/>
    </row>
    <row r="74" spans="1:4" x14ac:dyDescent="0.2">
      <c r="A74" s="39"/>
    </row>
    <row r="75" spans="1:4" x14ac:dyDescent="0.2">
      <c r="A75" s="39"/>
    </row>
    <row r="76" spans="1:4" x14ac:dyDescent="0.2">
      <c r="A76" s="39"/>
    </row>
    <row r="77" spans="1:4" x14ac:dyDescent="0.2">
      <c r="A77" s="39"/>
    </row>
    <row r="78" spans="1:4" x14ac:dyDescent="0.2">
      <c r="A78" s="39"/>
    </row>
    <row r="79" spans="1:4" x14ac:dyDescent="0.2">
      <c r="A79" s="39"/>
    </row>
    <row r="80" spans="1:4"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7" t="s">
        <v>793</v>
      </c>
    </row>
    <row r="87" spans="1:1" x14ac:dyDescent="0.2">
      <c r="A87" s="39"/>
    </row>
    <row r="88" spans="1:1" x14ac:dyDescent="0.2">
      <c r="A88" s="37" t="s">
        <v>780</v>
      </c>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sheetData>
  <mergeCells count="1">
    <mergeCell ref="A1:F1"/>
  </mergeCells>
  <conditionalFormatting sqref="F2:F3 F5:F69">
    <cfRule type="cellIs" dxfId="40" priority="2" stopIfTrue="1" operator="between">
      <formula>0.009</formula>
      <formula>-0.009</formula>
    </cfRule>
  </conditionalFormatting>
  <conditionalFormatting sqref="F70:F202">
    <cfRule type="cellIs" dxfId="39"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96"/>
  <sheetViews>
    <sheetView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5546875" style="7" bestFit="1" customWidth="1"/>
    <col min="5" max="5" width="22.6640625" style="10" customWidth="1"/>
    <col min="6" max="6" width="13.5546875" style="11" bestFit="1" customWidth="1"/>
    <col min="7" max="16384" width="9.109375" style="7"/>
  </cols>
  <sheetData>
    <row r="1" spans="1:6" s="1" customFormat="1" ht="13.8" x14ac:dyDescent="0.2">
      <c r="A1" s="65" t="s">
        <v>19</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92</v>
      </c>
      <c r="B7" s="21" t="s">
        <v>91</v>
      </c>
      <c r="C7" s="21" t="s">
        <v>93</v>
      </c>
      <c r="D7" s="24">
        <v>550000</v>
      </c>
      <c r="E7" s="22">
        <v>10573.75</v>
      </c>
      <c r="F7" s="23">
        <v>9.0046204347175003</v>
      </c>
    </row>
    <row r="8" spans="1:6" x14ac:dyDescent="0.2">
      <c r="A8" s="21" t="s">
        <v>87</v>
      </c>
      <c r="B8" s="21" t="s">
        <v>86</v>
      </c>
      <c r="C8" s="21" t="s">
        <v>85</v>
      </c>
      <c r="D8" s="24">
        <v>940000</v>
      </c>
      <c r="E8" s="22">
        <v>8340.6200000000008</v>
      </c>
      <c r="F8" s="23">
        <v>7.1028837725701397</v>
      </c>
    </row>
    <row r="9" spans="1:6" x14ac:dyDescent="0.2">
      <c r="A9" s="21" t="s">
        <v>100</v>
      </c>
      <c r="B9" s="21" t="s">
        <v>99</v>
      </c>
      <c r="C9" s="21" t="s">
        <v>101</v>
      </c>
      <c r="D9" s="24">
        <v>230000</v>
      </c>
      <c r="E9" s="22">
        <v>6067.2849999999999</v>
      </c>
      <c r="F9" s="23">
        <v>5.1669084756358901</v>
      </c>
    </row>
    <row r="10" spans="1:6" x14ac:dyDescent="0.2">
      <c r="A10" s="21" t="s">
        <v>95</v>
      </c>
      <c r="B10" s="21" t="s">
        <v>94</v>
      </c>
      <c r="C10" s="21" t="s">
        <v>96</v>
      </c>
      <c r="D10" s="24">
        <v>825000</v>
      </c>
      <c r="E10" s="22">
        <v>5994.45</v>
      </c>
      <c r="F10" s="23">
        <v>5.1048820867613003</v>
      </c>
    </row>
    <row r="11" spans="1:6" x14ac:dyDescent="0.2">
      <c r="A11" s="21" t="s">
        <v>591</v>
      </c>
      <c r="B11" s="21" t="s">
        <v>590</v>
      </c>
      <c r="C11" s="21" t="s">
        <v>156</v>
      </c>
      <c r="D11" s="24">
        <v>390000</v>
      </c>
      <c r="E11" s="22">
        <v>5740.8</v>
      </c>
      <c r="F11" s="23">
        <v>4.8888733884975704</v>
      </c>
    </row>
    <row r="12" spans="1:6" x14ac:dyDescent="0.2">
      <c r="A12" s="21" t="s">
        <v>98</v>
      </c>
      <c r="B12" s="21" t="s">
        <v>97</v>
      </c>
      <c r="C12" s="21" t="s">
        <v>85</v>
      </c>
      <c r="D12" s="24">
        <v>610000</v>
      </c>
      <c r="E12" s="22">
        <v>4584.1499999999996</v>
      </c>
      <c r="F12" s="23">
        <v>3.9038686148065</v>
      </c>
    </row>
    <row r="13" spans="1:6" x14ac:dyDescent="0.2">
      <c r="A13" s="21" t="s">
        <v>103</v>
      </c>
      <c r="B13" s="21" t="s">
        <v>102</v>
      </c>
      <c r="C13" s="21" t="s">
        <v>85</v>
      </c>
      <c r="D13" s="24">
        <v>830000</v>
      </c>
      <c r="E13" s="22">
        <v>4409.375</v>
      </c>
      <c r="F13" s="23">
        <v>3.7550299779484599</v>
      </c>
    </row>
    <row r="14" spans="1:6" x14ac:dyDescent="0.2">
      <c r="A14" s="21" t="s">
        <v>110</v>
      </c>
      <c r="B14" s="21" t="s">
        <v>109</v>
      </c>
      <c r="C14" s="21" t="s">
        <v>111</v>
      </c>
      <c r="D14" s="24">
        <v>2600000</v>
      </c>
      <c r="E14" s="22">
        <v>4264</v>
      </c>
      <c r="F14" s="23">
        <v>3.6312284226159499</v>
      </c>
    </row>
    <row r="15" spans="1:6" x14ac:dyDescent="0.2">
      <c r="A15" s="21" t="s">
        <v>263</v>
      </c>
      <c r="B15" s="21" t="s">
        <v>262</v>
      </c>
      <c r="C15" s="21" t="s">
        <v>111</v>
      </c>
      <c r="D15" s="24">
        <v>1850000</v>
      </c>
      <c r="E15" s="22">
        <v>4247.6000000000004</v>
      </c>
      <c r="F15" s="23">
        <v>3.6172621594520402</v>
      </c>
    </row>
    <row r="16" spans="1:6" x14ac:dyDescent="0.2">
      <c r="A16" s="21" t="s">
        <v>414</v>
      </c>
      <c r="B16" s="21" t="s">
        <v>413</v>
      </c>
      <c r="C16" s="21" t="s">
        <v>388</v>
      </c>
      <c r="D16" s="24">
        <v>540000</v>
      </c>
      <c r="E16" s="22">
        <v>3773.52</v>
      </c>
      <c r="F16" s="23">
        <v>3.2135349618456299</v>
      </c>
    </row>
    <row r="17" spans="1:6" x14ac:dyDescent="0.2">
      <c r="A17" s="21" t="s">
        <v>593</v>
      </c>
      <c r="B17" s="21" t="s">
        <v>592</v>
      </c>
      <c r="C17" s="21" t="s">
        <v>360</v>
      </c>
      <c r="D17" s="24">
        <v>185000</v>
      </c>
      <c r="E17" s="22">
        <v>3731.08</v>
      </c>
      <c r="F17" s="23">
        <v>3.1773929979019502</v>
      </c>
    </row>
    <row r="18" spans="1:6" x14ac:dyDescent="0.2">
      <c r="A18" s="21" t="s">
        <v>509</v>
      </c>
      <c r="B18" s="21" t="s">
        <v>508</v>
      </c>
      <c r="C18" s="21" t="s">
        <v>174</v>
      </c>
      <c r="D18" s="24">
        <v>1975000</v>
      </c>
      <c r="E18" s="22">
        <v>3041.5</v>
      </c>
      <c r="F18" s="23">
        <v>2.59014569591614</v>
      </c>
    </row>
    <row r="19" spans="1:6" x14ac:dyDescent="0.2">
      <c r="A19" s="21" t="s">
        <v>527</v>
      </c>
      <c r="B19" s="21" t="s">
        <v>526</v>
      </c>
      <c r="C19" s="21" t="s">
        <v>360</v>
      </c>
      <c r="D19" s="24">
        <v>400000</v>
      </c>
      <c r="E19" s="22">
        <v>2786.2</v>
      </c>
      <c r="F19" s="23">
        <v>2.3727318553218999</v>
      </c>
    </row>
    <row r="20" spans="1:6" x14ac:dyDescent="0.2">
      <c r="A20" s="21" t="s">
        <v>155</v>
      </c>
      <c r="B20" s="21" t="s">
        <v>154</v>
      </c>
      <c r="C20" s="21" t="s">
        <v>156</v>
      </c>
      <c r="D20" s="24">
        <v>1212983</v>
      </c>
      <c r="E20" s="22">
        <v>2752.8649190000001</v>
      </c>
      <c r="F20" s="23">
        <v>2.3443436532587199</v>
      </c>
    </row>
    <row r="21" spans="1:6" x14ac:dyDescent="0.2">
      <c r="A21" s="21" t="s">
        <v>240</v>
      </c>
      <c r="B21" s="21" t="s">
        <v>239</v>
      </c>
      <c r="C21" s="21" t="s">
        <v>134</v>
      </c>
      <c r="D21" s="24">
        <v>600000</v>
      </c>
      <c r="E21" s="22">
        <v>2514.6</v>
      </c>
      <c r="F21" s="23">
        <v>2.1414369117049898</v>
      </c>
    </row>
    <row r="22" spans="1:6" x14ac:dyDescent="0.2">
      <c r="A22" s="21" t="s">
        <v>569</v>
      </c>
      <c r="B22" s="21" t="s">
        <v>568</v>
      </c>
      <c r="C22" s="21" t="s">
        <v>156</v>
      </c>
      <c r="D22" s="24">
        <v>330000</v>
      </c>
      <c r="E22" s="22">
        <v>2444.8049999999998</v>
      </c>
      <c r="F22" s="23">
        <v>2.0819993911241998</v>
      </c>
    </row>
    <row r="23" spans="1:6" x14ac:dyDescent="0.2">
      <c r="A23" s="21" t="s">
        <v>428</v>
      </c>
      <c r="B23" s="21" t="s">
        <v>427</v>
      </c>
      <c r="C23" s="21" t="s">
        <v>156</v>
      </c>
      <c r="D23" s="24">
        <v>250000</v>
      </c>
      <c r="E23" s="22">
        <v>2301.125</v>
      </c>
      <c r="F23" s="23">
        <v>1.95964130018577</v>
      </c>
    </row>
    <row r="24" spans="1:6" x14ac:dyDescent="0.2">
      <c r="A24" s="21" t="s">
        <v>252</v>
      </c>
      <c r="B24" s="21" t="s">
        <v>251</v>
      </c>
      <c r="C24" s="21" t="s">
        <v>126</v>
      </c>
      <c r="D24" s="24">
        <v>100000</v>
      </c>
      <c r="E24" s="22">
        <v>2299.6999999999998</v>
      </c>
      <c r="F24" s="23">
        <v>1.95842776817305</v>
      </c>
    </row>
    <row r="25" spans="1:6" x14ac:dyDescent="0.2">
      <c r="A25" s="21" t="s">
        <v>229</v>
      </c>
      <c r="B25" s="21" t="s">
        <v>228</v>
      </c>
      <c r="C25" s="21" t="s">
        <v>117</v>
      </c>
      <c r="D25" s="24">
        <v>750000</v>
      </c>
      <c r="E25" s="22">
        <v>2298.75</v>
      </c>
      <c r="F25" s="23">
        <v>1.95761874683124</v>
      </c>
    </row>
    <row r="26" spans="1:6" x14ac:dyDescent="0.2">
      <c r="A26" s="21" t="s">
        <v>148</v>
      </c>
      <c r="B26" s="21" t="s">
        <v>147</v>
      </c>
      <c r="C26" s="21" t="s">
        <v>149</v>
      </c>
      <c r="D26" s="24">
        <v>25000</v>
      </c>
      <c r="E26" s="22">
        <v>2270.5625</v>
      </c>
      <c r="F26" s="23">
        <v>1.9336142320182801</v>
      </c>
    </row>
    <row r="27" spans="1:6" x14ac:dyDescent="0.2">
      <c r="A27" s="21" t="s">
        <v>190</v>
      </c>
      <c r="B27" s="21" t="s">
        <v>189</v>
      </c>
      <c r="C27" s="21" t="s">
        <v>191</v>
      </c>
      <c r="D27" s="24">
        <v>175000</v>
      </c>
      <c r="E27" s="22">
        <v>2256.1875</v>
      </c>
      <c r="F27" s="23">
        <v>1.92137246171455</v>
      </c>
    </row>
    <row r="28" spans="1:6" x14ac:dyDescent="0.2">
      <c r="A28" s="21" t="s">
        <v>601</v>
      </c>
      <c r="B28" s="21" t="s">
        <v>600</v>
      </c>
      <c r="C28" s="21" t="s">
        <v>120</v>
      </c>
      <c r="D28" s="24">
        <v>350000</v>
      </c>
      <c r="E28" s="22">
        <v>2254.875</v>
      </c>
      <c r="F28" s="23">
        <v>1.92025473486073</v>
      </c>
    </row>
    <row r="29" spans="1:6" x14ac:dyDescent="0.2">
      <c r="A29" s="21" t="s">
        <v>119</v>
      </c>
      <c r="B29" s="21" t="s">
        <v>118</v>
      </c>
      <c r="C29" s="21" t="s">
        <v>120</v>
      </c>
      <c r="D29" s="24">
        <v>534718</v>
      </c>
      <c r="E29" s="22">
        <v>2178.4411319999999</v>
      </c>
      <c r="F29" s="23">
        <v>1.8551635449141799</v>
      </c>
    </row>
    <row r="30" spans="1:6" x14ac:dyDescent="0.2">
      <c r="A30" s="21" t="s">
        <v>440</v>
      </c>
      <c r="B30" s="21" t="s">
        <v>439</v>
      </c>
      <c r="C30" s="21" t="s">
        <v>360</v>
      </c>
      <c r="D30" s="24">
        <v>3000000</v>
      </c>
      <c r="E30" s="22">
        <v>2041.5</v>
      </c>
      <c r="F30" s="23">
        <v>1.73854428348275</v>
      </c>
    </row>
    <row r="31" spans="1:6" x14ac:dyDescent="0.2">
      <c r="A31" s="21" t="s">
        <v>467</v>
      </c>
      <c r="B31" s="21" t="s">
        <v>466</v>
      </c>
      <c r="C31" s="21" t="s">
        <v>93</v>
      </c>
      <c r="D31" s="24">
        <v>105084</v>
      </c>
      <c r="E31" s="22">
        <v>2015.353494</v>
      </c>
      <c r="F31" s="23">
        <v>1.7162778820429601</v>
      </c>
    </row>
    <row r="32" spans="1:6" x14ac:dyDescent="0.2">
      <c r="A32" s="21" t="s">
        <v>636</v>
      </c>
      <c r="B32" s="21" t="s">
        <v>635</v>
      </c>
      <c r="C32" s="21" t="s">
        <v>156</v>
      </c>
      <c r="D32" s="24">
        <v>1200000</v>
      </c>
      <c r="E32" s="22">
        <v>1959.6</v>
      </c>
      <c r="F32" s="23">
        <v>1.6687981278044599</v>
      </c>
    </row>
    <row r="33" spans="1:9" x14ac:dyDescent="0.2">
      <c r="A33" s="21" t="s">
        <v>275</v>
      </c>
      <c r="B33" s="21" t="s">
        <v>274</v>
      </c>
      <c r="C33" s="21" t="s">
        <v>276</v>
      </c>
      <c r="D33" s="24">
        <v>1400000</v>
      </c>
      <c r="E33" s="22">
        <v>1940.4</v>
      </c>
      <c r="F33" s="23">
        <v>1.65244738068574</v>
      </c>
    </row>
    <row r="34" spans="1:9" x14ac:dyDescent="0.2">
      <c r="A34" s="21" t="s">
        <v>599</v>
      </c>
      <c r="B34" s="21" t="s">
        <v>598</v>
      </c>
      <c r="C34" s="21" t="s">
        <v>93</v>
      </c>
      <c r="D34" s="24">
        <v>1800000</v>
      </c>
      <c r="E34" s="22">
        <v>1914.3</v>
      </c>
      <c r="F34" s="23">
        <v>1.63022058382123</v>
      </c>
    </row>
    <row r="35" spans="1:9" x14ac:dyDescent="0.2">
      <c r="A35" s="21" t="s">
        <v>541</v>
      </c>
      <c r="B35" s="21" t="s">
        <v>540</v>
      </c>
      <c r="C35" s="21" t="s">
        <v>156</v>
      </c>
      <c r="D35" s="24">
        <v>155000</v>
      </c>
      <c r="E35" s="22">
        <v>1848.53</v>
      </c>
      <c r="F35" s="23">
        <v>1.5742107589254799</v>
      </c>
    </row>
    <row r="36" spans="1:9" x14ac:dyDescent="0.2">
      <c r="A36" s="21" t="s">
        <v>529</v>
      </c>
      <c r="B36" s="21" t="s">
        <v>528</v>
      </c>
      <c r="C36" s="21" t="s">
        <v>499</v>
      </c>
      <c r="D36" s="24">
        <v>775210</v>
      </c>
      <c r="E36" s="22">
        <v>1743.0596849999999</v>
      </c>
      <c r="F36" s="23">
        <v>1.48439208970169</v>
      </c>
    </row>
    <row r="37" spans="1:9" x14ac:dyDescent="0.2">
      <c r="A37" s="21" t="s">
        <v>459</v>
      </c>
      <c r="B37" s="21" t="s">
        <v>458</v>
      </c>
      <c r="C37" s="21" t="s">
        <v>126</v>
      </c>
      <c r="D37" s="24">
        <v>304685</v>
      </c>
      <c r="E37" s="22">
        <v>1439.1795979999999</v>
      </c>
      <c r="F37" s="23">
        <v>1.22560737840211</v>
      </c>
    </row>
    <row r="38" spans="1:9" x14ac:dyDescent="0.2">
      <c r="A38" s="21" t="s">
        <v>248</v>
      </c>
      <c r="B38" s="21" t="s">
        <v>247</v>
      </c>
      <c r="C38" s="21" t="s">
        <v>156</v>
      </c>
      <c r="D38" s="24">
        <v>287620</v>
      </c>
      <c r="E38" s="22">
        <v>1325.9282000000001</v>
      </c>
      <c r="F38" s="23">
        <v>1.1291623279052601</v>
      </c>
    </row>
    <row r="39" spans="1:9" x14ac:dyDescent="0.2">
      <c r="A39" s="21" t="s">
        <v>173</v>
      </c>
      <c r="B39" s="21" t="s">
        <v>172</v>
      </c>
      <c r="C39" s="21" t="s">
        <v>174</v>
      </c>
      <c r="D39" s="24">
        <v>60000</v>
      </c>
      <c r="E39" s="22">
        <v>1196.8499999999999</v>
      </c>
      <c r="F39" s="23">
        <v>1.0192391504709</v>
      </c>
    </row>
    <row r="40" spans="1:9" x14ac:dyDescent="0.2">
      <c r="A40" s="21" t="s">
        <v>638</v>
      </c>
      <c r="B40" s="21" t="s">
        <v>637</v>
      </c>
      <c r="C40" s="21" t="s">
        <v>388</v>
      </c>
      <c r="D40" s="24">
        <v>961430</v>
      </c>
      <c r="E40" s="22">
        <v>1005.65578</v>
      </c>
      <c r="F40" s="23">
        <v>0.85641788266979701</v>
      </c>
    </row>
    <row r="41" spans="1:9" x14ac:dyDescent="0.2">
      <c r="A41" s="21" t="s">
        <v>133</v>
      </c>
      <c r="B41" s="21" t="s">
        <v>132</v>
      </c>
      <c r="C41" s="21" t="s">
        <v>134</v>
      </c>
      <c r="D41" s="24">
        <v>650000</v>
      </c>
      <c r="E41" s="22">
        <v>884.65</v>
      </c>
      <c r="F41" s="23">
        <v>0.75336918950919396</v>
      </c>
    </row>
    <row r="42" spans="1:9" x14ac:dyDescent="0.2">
      <c r="A42" s="21" t="s">
        <v>472</v>
      </c>
      <c r="B42" s="21" t="s">
        <v>471</v>
      </c>
      <c r="C42" s="21" t="s">
        <v>156</v>
      </c>
      <c r="D42" s="24">
        <v>141562</v>
      </c>
      <c r="E42" s="22">
        <v>778.87412400000005</v>
      </c>
      <c r="F42" s="23">
        <v>0.66329030410621503</v>
      </c>
    </row>
    <row r="43" spans="1:9" x14ac:dyDescent="0.2">
      <c r="A43" s="20" t="s">
        <v>32</v>
      </c>
      <c r="B43" s="20"/>
      <c r="C43" s="20"/>
      <c r="D43" s="20"/>
      <c r="E43" s="25">
        <f>SUM(E7:E42)</f>
        <v>111220.12193199998</v>
      </c>
      <c r="F43" s="26">
        <f>SUM(F7:F42)</f>
        <v>94.715212928304496</v>
      </c>
      <c r="G43" s="14"/>
      <c r="H43" s="14"/>
      <c r="I43" s="14"/>
    </row>
    <row r="44" spans="1:9" x14ac:dyDescent="0.2">
      <c r="A44" s="21"/>
      <c r="B44" s="21"/>
      <c r="C44" s="21"/>
      <c r="D44" s="21"/>
      <c r="E44" s="22"/>
      <c r="F44" s="23"/>
    </row>
    <row r="45" spans="1:9" x14ac:dyDescent="0.2">
      <c r="A45" s="20" t="s">
        <v>35</v>
      </c>
      <c r="B45" s="20"/>
      <c r="C45" s="20"/>
      <c r="D45" s="20"/>
      <c r="E45" s="25">
        <f>E43</f>
        <v>111220.12193199998</v>
      </c>
      <c r="F45" s="26">
        <f>F43</f>
        <v>94.715212928304496</v>
      </c>
      <c r="G45" s="14"/>
      <c r="H45" s="14"/>
      <c r="I45" s="14"/>
    </row>
    <row r="46" spans="1:9" x14ac:dyDescent="0.2">
      <c r="A46" s="20"/>
      <c r="B46" s="20"/>
      <c r="C46" s="20"/>
      <c r="D46" s="20"/>
      <c r="E46" s="25"/>
      <c r="F46" s="26"/>
      <c r="G46" s="14"/>
      <c r="H46" s="14"/>
      <c r="I46" s="14"/>
    </row>
    <row r="47" spans="1:9" x14ac:dyDescent="0.2">
      <c r="A47" s="20" t="s">
        <v>37</v>
      </c>
      <c r="B47" s="20"/>
      <c r="C47" s="20"/>
      <c r="D47" s="20"/>
      <c r="E47" s="25">
        <f>E49-(E43)</f>
        <v>6205.7049161000177</v>
      </c>
      <c r="F47" s="26">
        <f>F49-(F43)</f>
        <v>5.2847870716955043</v>
      </c>
      <c r="G47" s="14"/>
      <c r="H47" s="14"/>
      <c r="I47" s="14"/>
    </row>
    <row r="48" spans="1:9" x14ac:dyDescent="0.2">
      <c r="A48" s="21"/>
      <c r="B48" s="21"/>
      <c r="C48" s="21"/>
      <c r="D48" s="21"/>
      <c r="E48" s="22"/>
      <c r="F48" s="23"/>
    </row>
    <row r="49" spans="1:9" x14ac:dyDescent="0.2">
      <c r="A49" s="27" t="s">
        <v>36</v>
      </c>
      <c r="B49" s="27"/>
      <c r="C49" s="27"/>
      <c r="D49" s="27"/>
      <c r="E49" s="28">
        <v>117425.8268481</v>
      </c>
      <c r="F49" s="29">
        <v>100</v>
      </c>
      <c r="G49" s="14"/>
      <c r="H49" s="14"/>
      <c r="I49" s="14"/>
    </row>
    <row r="52" spans="1:9" x14ac:dyDescent="0.2">
      <c r="A52" s="14" t="s">
        <v>40</v>
      </c>
    </row>
    <row r="53" spans="1:9" x14ac:dyDescent="0.2">
      <c r="A53" s="14" t="s">
        <v>41</v>
      </c>
    </row>
    <row r="54" spans="1:9" x14ac:dyDescent="0.2">
      <c r="A54" s="14" t="s">
        <v>42</v>
      </c>
      <c r="B54" s="14"/>
      <c r="C54" s="30" t="s">
        <v>44</v>
      </c>
      <c r="D54" s="14" t="s">
        <v>43</v>
      </c>
    </row>
    <row r="55" spans="1:9" x14ac:dyDescent="0.2">
      <c r="A55" s="7" t="s">
        <v>73</v>
      </c>
      <c r="C55" s="31">
        <v>61.249699999999997</v>
      </c>
      <c r="D55" s="31">
        <v>68.235200000000006</v>
      </c>
    </row>
    <row r="56" spans="1:9" x14ac:dyDescent="0.2">
      <c r="A56" s="7" t="s">
        <v>75</v>
      </c>
      <c r="C56" s="31">
        <v>24.6784</v>
      </c>
      <c r="D56" s="31">
        <v>27.492899999999999</v>
      </c>
    </row>
    <row r="57" spans="1:9" x14ac:dyDescent="0.2">
      <c r="A57" s="7" t="s">
        <v>74</v>
      </c>
      <c r="C57" s="31">
        <v>67.993700000000004</v>
      </c>
      <c r="D57" s="31">
        <v>76.131600000000006</v>
      </c>
    </row>
    <row r="58" spans="1:9" x14ac:dyDescent="0.2">
      <c r="A58" s="7" t="s">
        <v>76</v>
      </c>
      <c r="C58" s="31">
        <v>28.928899999999999</v>
      </c>
      <c r="D58" s="31">
        <v>32.389899999999997</v>
      </c>
    </row>
    <row r="60" spans="1:9" x14ac:dyDescent="0.2">
      <c r="A60" s="7" t="s">
        <v>45</v>
      </c>
    </row>
    <row r="62" spans="1:9" x14ac:dyDescent="0.2">
      <c r="A62" s="14" t="s">
        <v>46</v>
      </c>
      <c r="D62" s="30" t="s">
        <v>47</v>
      </c>
    </row>
    <row r="64" spans="1:9" x14ac:dyDescent="0.2">
      <c r="A64" s="14" t="s">
        <v>221</v>
      </c>
      <c r="D64" s="35">
        <v>0.104981012922963</v>
      </c>
    </row>
    <row r="66" spans="1:1" x14ac:dyDescent="0.2">
      <c r="A66" s="14" t="s">
        <v>783</v>
      </c>
    </row>
    <row r="67" spans="1:1" x14ac:dyDescent="0.2">
      <c r="A67" s="36"/>
    </row>
    <row r="68" spans="1:1" x14ac:dyDescent="0.2">
      <c r="A68" s="37" t="s">
        <v>779</v>
      </c>
    </row>
    <row r="69" spans="1:1" x14ac:dyDescent="0.2">
      <c r="A69" s="38"/>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9"/>
    </row>
    <row r="80" spans="1:1" x14ac:dyDescent="0.2">
      <c r="A80" s="39"/>
    </row>
    <row r="81" spans="1:1" x14ac:dyDescent="0.2">
      <c r="A81" s="39"/>
    </row>
    <row r="82" spans="1:1" x14ac:dyDescent="0.2">
      <c r="A82" s="37" t="s">
        <v>794</v>
      </c>
    </row>
    <row r="83" spans="1:1" x14ac:dyDescent="0.2">
      <c r="A83" s="39"/>
    </row>
    <row r="84" spans="1:1" x14ac:dyDescent="0.2">
      <c r="A84" s="37" t="s">
        <v>780</v>
      </c>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sheetData>
  <mergeCells count="1">
    <mergeCell ref="A1:F1"/>
  </mergeCells>
  <conditionalFormatting sqref="F2:F3 F5:F65">
    <cfRule type="cellIs" dxfId="38" priority="2" stopIfTrue="1" operator="between">
      <formula>0.009</formula>
      <formula>-0.009</formula>
    </cfRule>
  </conditionalFormatting>
  <conditionalFormatting sqref="F66:F198">
    <cfRule type="cellIs" dxfId="37"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19"/>
  <sheetViews>
    <sheetView workbookViewId="0">
      <selection sqref="A1:F1"/>
    </sheetView>
  </sheetViews>
  <sheetFormatPr defaultColWidth="9.109375" defaultRowHeight="10.199999999999999" x14ac:dyDescent="0.2"/>
  <cols>
    <col min="1" max="1" width="38.6640625" style="7" bestFit="1" customWidth="1"/>
    <col min="2" max="2" width="39.5546875" style="7" bestFit="1" customWidth="1"/>
    <col min="3" max="3" width="25.5546875" style="7" bestFit="1" customWidth="1"/>
    <col min="4" max="4" width="15.5546875" style="7" bestFit="1" customWidth="1"/>
    <col min="5" max="5" width="22.6640625" style="10" customWidth="1"/>
    <col min="6" max="6" width="14.6640625" style="11" bestFit="1" customWidth="1"/>
    <col min="7" max="16384" width="9.109375" style="7"/>
  </cols>
  <sheetData>
    <row r="1" spans="1:6" s="1" customFormat="1" ht="13.8" x14ac:dyDescent="0.2">
      <c r="A1" s="65" t="s">
        <v>20</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87</v>
      </c>
      <c r="B7" s="21" t="s">
        <v>86</v>
      </c>
      <c r="C7" s="21" t="s">
        <v>85</v>
      </c>
      <c r="D7" s="24">
        <v>146845</v>
      </c>
      <c r="E7" s="22">
        <v>1302.9556849999999</v>
      </c>
      <c r="F7" s="23">
        <v>4.64521739915127</v>
      </c>
    </row>
    <row r="8" spans="1:6" x14ac:dyDescent="0.2">
      <c r="A8" s="21" t="s">
        <v>84</v>
      </c>
      <c r="B8" s="21" t="s">
        <v>83</v>
      </c>
      <c r="C8" s="21" t="s">
        <v>85</v>
      </c>
      <c r="D8" s="24">
        <v>48787</v>
      </c>
      <c r="E8" s="22">
        <v>725.02360699999997</v>
      </c>
      <c r="F8" s="23">
        <v>2.5848095317469002</v>
      </c>
    </row>
    <row r="9" spans="1:6" x14ac:dyDescent="0.2">
      <c r="A9" s="21" t="s">
        <v>215</v>
      </c>
      <c r="B9" s="21" t="s">
        <v>214</v>
      </c>
      <c r="C9" s="21" t="s">
        <v>85</v>
      </c>
      <c r="D9" s="24">
        <v>28585</v>
      </c>
      <c r="E9" s="22">
        <v>547.53138249999995</v>
      </c>
      <c r="F9" s="23">
        <v>1.95202517925262</v>
      </c>
    </row>
    <row r="10" spans="1:6" x14ac:dyDescent="0.2">
      <c r="A10" s="21" t="s">
        <v>92</v>
      </c>
      <c r="B10" s="21" t="s">
        <v>91</v>
      </c>
      <c r="C10" s="21" t="s">
        <v>93</v>
      </c>
      <c r="D10" s="24">
        <v>22999</v>
      </c>
      <c r="E10" s="22">
        <v>442.15577500000001</v>
      </c>
      <c r="F10" s="23">
        <v>1.5763465502398999</v>
      </c>
    </row>
    <row r="11" spans="1:6" x14ac:dyDescent="0.2">
      <c r="A11" s="21" t="s">
        <v>597</v>
      </c>
      <c r="B11" s="21" t="s">
        <v>596</v>
      </c>
      <c r="C11" s="21" t="s">
        <v>159</v>
      </c>
      <c r="D11" s="24">
        <v>74300</v>
      </c>
      <c r="E11" s="22">
        <v>427.37360000000001</v>
      </c>
      <c r="F11" s="23">
        <v>1.52364604990991</v>
      </c>
    </row>
    <row r="12" spans="1:6" x14ac:dyDescent="0.2">
      <c r="A12" s="21" t="s">
        <v>640</v>
      </c>
      <c r="B12" s="21" t="s">
        <v>639</v>
      </c>
      <c r="C12" s="21" t="s">
        <v>393</v>
      </c>
      <c r="D12" s="24">
        <v>41584</v>
      </c>
      <c r="E12" s="22">
        <v>336.68485600000002</v>
      </c>
      <c r="F12" s="23">
        <v>1.20032812253468</v>
      </c>
    </row>
    <row r="13" spans="1:6" x14ac:dyDescent="0.2">
      <c r="A13" s="21" t="s">
        <v>521</v>
      </c>
      <c r="B13" s="21" t="s">
        <v>520</v>
      </c>
      <c r="C13" s="21" t="s">
        <v>388</v>
      </c>
      <c r="D13" s="24">
        <v>27579</v>
      </c>
      <c r="E13" s="22">
        <v>277.67916150000002</v>
      </c>
      <c r="F13" s="23">
        <v>0.98996465285120905</v>
      </c>
    </row>
    <row r="14" spans="1:6" x14ac:dyDescent="0.2">
      <c r="A14" s="21" t="s">
        <v>122</v>
      </c>
      <c r="B14" s="21" t="s">
        <v>121</v>
      </c>
      <c r="C14" s="21" t="s">
        <v>123</v>
      </c>
      <c r="D14" s="24">
        <v>31928</v>
      </c>
      <c r="E14" s="22">
        <v>259.20746800000001</v>
      </c>
      <c r="F14" s="23">
        <v>0.924110508289118</v>
      </c>
    </row>
    <row r="15" spans="1:6" x14ac:dyDescent="0.2">
      <c r="A15" s="21" t="s">
        <v>161</v>
      </c>
      <c r="B15" s="21" t="s">
        <v>160</v>
      </c>
      <c r="C15" s="21" t="s">
        <v>137</v>
      </c>
      <c r="D15" s="24">
        <v>413645</v>
      </c>
      <c r="E15" s="22">
        <v>239.7072775</v>
      </c>
      <c r="F15" s="23">
        <v>0.85458962953615802</v>
      </c>
    </row>
    <row r="16" spans="1:6" x14ac:dyDescent="0.2">
      <c r="A16" s="21" t="s">
        <v>395</v>
      </c>
      <c r="B16" s="21" t="s">
        <v>394</v>
      </c>
      <c r="C16" s="21" t="s">
        <v>166</v>
      </c>
      <c r="D16" s="24">
        <v>9974</v>
      </c>
      <c r="E16" s="22">
        <v>225.80138600000001</v>
      </c>
      <c r="F16" s="23">
        <v>0.80501320119699304</v>
      </c>
    </row>
    <row r="17" spans="1:9" x14ac:dyDescent="0.2">
      <c r="A17" s="21" t="s">
        <v>320</v>
      </c>
      <c r="B17" s="21" t="s">
        <v>319</v>
      </c>
      <c r="C17" s="21" t="s">
        <v>137</v>
      </c>
      <c r="D17" s="24">
        <v>3461</v>
      </c>
      <c r="E17" s="22">
        <v>150.356223</v>
      </c>
      <c r="F17" s="23">
        <v>0.53604075041912702</v>
      </c>
    </row>
    <row r="18" spans="1:9" x14ac:dyDescent="0.2">
      <c r="A18" s="21" t="s">
        <v>288</v>
      </c>
      <c r="B18" s="21" t="s">
        <v>287</v>
      </c>
      <c r="C18" s="21" t="s">
        <v>191</v>
      </c>
      <c r="D18" s="24">
        <v>21574</v>
      </c>
      <c r="E18" s="22">
        <v>108.204397</v>
      </c>
      <c r="F18" s="23">
        <v>0.38576365519988598</v>
      </c>
    </row>
    <row r="19" spans="1:9" x14ac:dyDescent="0.2">
      <c r="A19" s="21" t="s">
        <v>642</v>
      </c>
      <c r="B19" s="21" t="s">
        <v>641</v>
      </c>
      <c r="C19" s="21" t="s">
        <v>120</v>
      </c>
      <c r="D19" s="24">
        <v>3617</v>
      </c>
      <c r="E19" s="22">
        <v>94.210190499999996</v>
      </c>
      <c r="F19" s="23">
        <v>0.33587237165932898</v>
      </c>
    </row>
    <row r="20" spans="1:9" x14ac:dyDescent="0.2">
      <c r="A20" s="21" t="s">
        <v>284</v>
      </c>
      <c r="B20" s="21" t="s">
        <v>283</v>
      </c>
      <c r="C20" s="21" t="s">
        <v>90</v>
      </c>
      <c r="D20" s="24">
        <v>1977</v>
      </c>
      <c r="E20" s="22">
        <v>63.484435499999996</v>
      </c>
      <c r="F20" s="23">
        <v>0.226330801388611</v>
      </c>
    </row>
    <row r="21" spans="1:9" x14ac:dyDescent="0.2">
      <c r="A21" s="20" t="s">
        <v>32</v>
      </c>
      <c r="B21" s="20"/>
      <c r="C21" s="20"/>
      <c r="D21" s="20"/>
      <c r="E21" s="25">
        <f>SUM(E7:E20)</f>
        <v>5200.3754444999995</v>
      </c>
      <c r="F21" s="26">
        <f>SUM(F7:F20)</f>
        <v>18.540058403375703</v>
      </c>
      <c r="G21" s="14"/>
      <c r="H21" s="14"/>
      <c r="I21" s="14"/>
    </row>
    <row r="22" spans="1:9" x14ac:dyDescent="0.2">
      <c r="A22" s="21"/>
      <c r="B22" s="21"/>
      <c r="C22" s="21"/>
      <c r="D22" s="21"/>
      <c r="E22" s="22"/>
      <c r="F22" s="23"/>
    </row>
    <row r="23" spans="1:9" x14ac:dyDescent="0.2">
      <c r="A23" s="20" t="s">
        <v>298</v>
      </c>
      <c r="B23" s="21"/>
      <c r="C23" s="21"/>
      <c r="D23" s="21"/>
      <c r="E23" s="22"/>
      <c r="F23" s="23"/>
    </row>
    <row r="24" spans="1:9" x14ac:dyDescent="0.2">
      <c r="A24" s="21" t="s">
        <v>644</v>
      </c>
      <c r="B24" s="21" t="s">
        <v>643</v>
      </c>
      <c r="C24" s="21" t="s">
        <v>311</v>
      </c>
      <c r="D24" s="24">
        <v>190714</v>
      </c>
      <c r="E24" s="22">
        <v>2472.857606</v>
      </c>
      <c r="F24" s="23">
        <v>8.8160797095833292</v>
      </c>
    </row>
    <row r="25" spans="1:9" x14ac:dyDescent="0.2">
      <c r="A25" s="21" t="s">
        <v>347</v>
      </c>
      <c r="B25" s="21" t="s">
        <v>346</v>
      </c>
      <c r="C25" s="21" t="s">
        <v>311</v>
      </c>
      <c r="D25" s="24">
        <v>62858</v>
      </c>
      <c r="E25" s="22">
        <v>2182.9845749999999</v>
      </c>
      <c r="F25" s="23">
        <v>7.78264222383652</v>
      </c>
    </row>
    <row r="26" spans="1:9" x14ac:dyDescent="0.2">
      <c r="A26" s="21" t="s">
        <v>646</v>
      </c>
      <c r="B26" s="21" t="s">
        <v>645</v>
      </c>
      <c r="C26" s="21" t="s">
        <v>159</v>
      </c>
      <c r="D26" s="24">
        <v>185400</v>
      </c>
      <c r="E26" s="22">
        <v>1435.1004</v>
      </c>
      <c r="F26" s="23">
        <v>5.1163316023360697</v>
      </c>
    </row>
    <row r="27" spans="1:9" x14ac:dyDescent="0.2">
      <c r="A27" s="21" t="s">
        <v>357</v>
      </c>
      <c r="B27" s="21" t="s">
        <v>356</v>
      </c>
      <c r="C27" s="21" t="s">
        <v>90</v>
      </c>
      <c r="D27" s="24">
        <v>43400</v>
      </c>
      <c r="E27" s="22">
        <v>1421.9794119999999</v>
      </c>
      <c r="F27" s="23">
        <v>5.0695534636370096</v>
      </c>
    </row>
    <row r="28" spans="1:9" x14ac:dyDescent="0.2">
      <c r="A28" s="21" t="s">
        <v>355</v>
      </c>
      <c r="B28" s="21" t="s">
        <v>354</v>
      </c>
      <c r="C28" s="21" t="s">
        <v>137</v>
      </c>
      <c r="D28" s="24">
        <v>129404</v>
      </c>
      <c r="E28" s="22">
        <v>1247.3252540000001</v>
      </c>
      <c r="F28" s="23">
        <v>4.4468872111192104</v>
      </c>
    </row>
    <row r="29" spans="1:9" x14ac:dyDescent="0.2">
      <c r="A29" s="21" t="s">
        <v>375</v>
      </c>
      <c r="B29" s="21" t="s">
        <v>374</v>
      </c>
      <c r="C29" s="21" t="s">
        <v>137</v>
      </c>
      <c r="D29" s="24">
        <v>37312</v>
      </c>
      <c r="E29" s="22">
        <v>933.12655340000003</v>
      </c>
      <c r="F29" s="23">
        <v>3.32672534558513</v>
      </c>
    </row>
    <row r="30" spans="1:9" x14ac:dyDescent="0.2">
      <c r="A30" s="21" t="s">
        <v>648</v>
      </c>
      <c r="B30" s="21" t="s">
        <v>647</v>
      </c>
      <c r="C30" s="21" t="s">
        <v>85</v>
      </c>
      <c r="D30" s="24">
        <v>1984545</v>
      </c>
      <c r="E30" s="22">
        <v>868.54624750000005</v>
      </c>
      <c r="F30" s="23">
        <v>3.09648761450743</v>
      </c>
    </row>
    <row r="31" spans="1:9" x14ac:dyDescent="0.2">
      <c r="A31" s="21" t="s">
        <v>650</v>
      </c>
      <c r="B31" s="21" t="s">
        <v>649</v>
      </c>
      <c r="C31" s="21" t="s">
        <v>137</v>
      </c>
      <c r="D31" s="24">
        <v>43500</v>
      </c>
      <c r="E31" s="22">
        <v>814.80943909999996</v>
      </c>
      <c r="F31" s="23">
        <v>2.90490845319886</v>
      </c>
    </row>
    <row r="32" spans="1:9" x14ac:dyDescent="0.2">
      <c r="A32" s="21" t="s">
        <v>652</v>
      </c>
      <c r="B32" s="21" t="s">
        <v>651</v>
      </c>
      <c r="C32" s="21" t="s">
        <v>85</v>
      </c>
      <c r="D32" s="24">
        <v>39500</v>
      </c>
      <c r="E32" s="22">
        <v>739.86535460000005</v>
      </c>
      <c r="F32" s="23">
        <v>2.6377224166431601</v>
      </c>
    </row>
    <row r="33" spans="1:6" x14ac:dyDescent="0.2">
      <c r="A33" s="21" t="s">
        <v>654</v>
      </c>
      <c r="B33" s="21" t="s">
        <v>653</v>
      </c>
      <c r="C33" s="21" t="s">
        <v>301</v>
      </c>
      <c r="D33" s="24">
        <v>15900</v>
      </c>
      <c r="E33" s="22">
        <v>631.96365939999998</v>
      </c>
      <c r="F33" s="23">
        <v>2.25303793526653</v>
      </c>
    </row>
    <row r="34" spans="1:6" x14ac:dyDescent="0.2">
      <c r="A34" s="21" t="s">
        <v>656</v>
      </c>
      <c r="B34" s="21" t="s">
        <v>655</v>
      </c>
      <c r="C34" s="21" t="s">
        <v>123</v>
      </c>
      <c r="D34" s="24">
        <v>257600</v>
      </c>
      <c r="E34" s="22">
        <v>597.27784699999995</v>
      </c>
      <c r="F34" s="23">
        <v>2.1293782121315998</v>
      </c>
    </row>
    <row r="35" spans="1:6" x14ac:dyDescent="0.2">
      <c r="A35" s="21" t="s">
        <v>658</v>
      </c>
      <c r="B35" s="21" t="s">
        <v>657</v>
      </c>
      <c r="C35" s="21" t="s">
        <v>659</v>
      </c>
      <c r="D35" s="24">
        <v>165000</v>
      </c>
      <c r="E35" s="22">
        <v>592.23660910000001</v>
      </c>
      <c r="F35" s="23">
        <v>2.11140550110549</v>
      </c>
    </row>
    <row r="36" spans="1:6" x14ac:dyDescent="0.2">
      <c r="A36" s="21" t="s">
        <v>661</v>
      </c>
      <c r="B36" s="21" t="s">
        <v>660</v>
      </c>
      <c r="C36" s="21" t="s">
        <v>306</v>
      </c>
      <c r="D36" s="24">
        <v>91784</v>
      </c>
      <c r="E36" s="22">
        <v>558.04405980000001</v>
      </c>
      <c r="F36" s="23">
        <v>1.9895043292097601</v>
      </c>
    </row>
    <row r="37" spans="1:6" x14ac:dyDescent="0.2">
      <c r="A37" s="21" t="s">
        <v>663</v>
      </c>
      <c r="B37" s="21" t="s">
        <v>662</v>
      </c>
      <c r="C37" s="21" t="s">
        <v>137</v>
      </c>
      <c r="D37" s="24">
        <v>56021</v>
      </c>
      <c r="E37" s="22">
        <v>539.13564250000002</v>
      </c>
      <c r="F37" s="23">
        <v>1.92209320384031</v>
      </c>
    </row>
    <row r="38" spans="1:6" x14ac:dyDescent="0.2">
      <c r="A38" s="21" t="s">
        <v>364</v>
      </c>
      <c r="B38" s="21" t="s">
        <v>363</v>
      </c>
      <c r="C38" s="21" t="s">
        <v>365</v>
      </c>
      <c r="D38" s="24">
        <v>1291</v>
      </c>
      <c r="E38" s="22">
        <v>465.88661669999999</v>
      </c>
      <c r="F38" s="23">
        <v>1.6609502862152701</v>
      </c>
    </row>
    <row r="39" spans="1:6" x14ac:dyDescent="0.2">
      <c r="A39" s="21" t="s">
        <v>665</v>
      </c>
      <c r="B39" s="21" t="s">
        <v>664</v>
      </c>
      <c r="C39" s="21" t="s">
        <v>85</v>
      </c>
      <c r="D39" s="24">
        <v>113500</v>
      </c>
      <c r="E39" s="22">
        <v>457.95125480000002</v>
      </c>
      <c r="F39" s="23">
        <v>1.63265962246453</v>
      </c>
    </row>
    <row r="40" spans="1:6" x14ac:dyDescent="0.2">
      <c r="A40" s="21" t="s">
        <v>667</v>
      </c>
      <c r="B40" s="21" t="s">
        <v>666</v>
      </c>
      <c r="C40" s="21" t="s">
        <v>114</v>
      </c>
      <c r="D40" s="24">
        <v>61500</v>
      </c>
      <c r="E40" s="22">
        <v>435.2585967</v>
      </c>
      <c r="F40" s="23">
        <v>1.5517571547500499</v>
      </c>
    </row>
    <row r="41" spans="1:6" x14ac:dyDescent="0.2">
      <c r="A41" s="21" t="s">
        <v>669</v>
      </c>
      <c r="B41" s="21" t="s">
        <v>668</v>
      </c>
      <c r="C41" s="21" t="s">
        <v>106</v>
      </c>
      <c r="D41" s="24">
        <v>3070</v>
      </c>
      <c r="E41" s="22">
        <v>431.54701290000003</v>
      </c>
      <c r="F41" s="23">
        <v>1.5385248446687101</v>
      </c>
    </row>
    <row r="42" spans="1:6" x14ac:dyDescent="0.2">
      <c r="A42" s="21" t="s">
        <v>671</v>
      </c>
      <c r="B42" s="21" t="s">
        <v>670</v>
      </c>
      <c r="C42" s="21" t="s">
        <v>311</v>
      </c>
      <c r="D42" s="24">
        <v>7216</v>
      </c>
      <c r="E42" s="22">
        <v>397.21461479999999</v>
      </c>
      <c r="F42" s="23">
        <v>1.41612509244021</v>
      </c>
    </row>
    <row r="43" spans="1:6" x14ac:dyDescent="0.2">
      <c r="A43" s="21" t="s">
        <v>673</v>
      </c>
      <c r="B43" s="21" t="s">
        <v>672</v>
      </c>
      <c r="C43" s="21" t="s">
        <v>120</v>
      </c>
      <c r="D43" s="24">
        <v>64700</v>
      </c>
      <c r="E43" s="22">
        <v>389.64899100000002</v>
      </c>
      <c r="F43" s="23">
        <v>1.38915259620279</v>
      </c>
    </row>
    <row r="44" spans="1:6" x14ac:dyDescent="0.2">
      <c r="A44" s="21" t="s">
        <v>675</v>
      </c>
      <c r="B44" s="21" t="s">
        <v>674</v>
      </c>
      <c r="C44" s="21" t="s">
        <v>159</v>
      </c>
      <c r="D44" s="24">
        <v>82810</v>
      </c>
      <c r="E44" s="22">
        <v>385.26837970000003</v>
      </c>
      <c r="F44" s="23">
        <v>1.3735351104633</v>
      </c>
    </row>
    <row r="45" spans="1:6" x14ac:dyDescent="0.2">
      <c r="A45" s="21" t="s">
        <v>677</v>
      </c>
      <c r="B45" s="21" t="s">
        <v>676</v>
      </c>
      <c r="C45" s="21" t="s">
        <v>123</v>
      </c>
      <c r="D45" s="24">
        <v>1700</v>
      </c>
      <c r="E45" s="22">
        <v>366.06492159999999</v>
      </c>
      <c r="F45" s="23">
        <v>1.30507212379619</v>
      </c>
    </row>
    <row r="46" spans="1:6" x14ac:dyDescent="0.2">
      <c r="A46" s="21" t="s">
        <v>679</v>
      </c>
      <c r="B46" s="21" t="s">
        <v>678</v>
      </c>
      <c r="C46" s="21" t="s">
        <v>365</v>
      </c>
      <c r="D46" s="24">
        <v>63030</v>
      </c>
      <c r="E46" s="22">
        <v>362.89827009999999</v>
      </c>
      <c r="F46" s="23">
        <v>1.29378257280517</v>
      </c>
    </row>
    <row r="47" spans="1:6" x14ac:dyDescent="0.2">
      <c r="A47" s="21" t="s">
        <v>338</v>
      </c>
      <c r="B47" s="21" t="s">
        <v>337</v>
      </c>
      <c r="C47" s="21" t="s">
        <v>106</v>
      </c>
      <c r="D47" s="24">
        <v>13900</v>
      </c>
      <c r="E47" s="22">
        <v>360.95091050000002</v>
      </c>
      <c r="F47" s="23">
        <v>1.2868399662373</v>
      </c>
    </row>
    <row r="48" spans="1:6" x14ac:dyDescent="0.2">
      <c r="A48" s="21" t="s">
        <v>315</v>
      </c>
      <c r="B48" s="21" t="s">
        <v>314</v>
      </c>
      <c r="C48" s="21" t="s">
        <v>311</v>
      </c>
      <c r="D48" s="24">
        <v>21000</v>
      </c>
      <c r="E48" s="22">
        <v>360.6778913</v>
      </c>
      <c r="F48" s="23">
        <v>1.2858666149923199</v>
      </c>
    </row>
    <row r="49" spans="1:6" x14ac:dyDescent="0.2">
      <c r="A49" s="21" t="s">
        <v>681</v>
      </c>
      <c r="B49" s="21" t="s">
        <v>680</v>
      </c>
      <c r="C49" s="21" t="s">
        <v>106</v>
      </c>
      <c r="D49" s="24">
        <v>14738</v>
      </c>
      <c r="E49" s="22">
        <v>320.40990909999999</v>
      </c>
      <c r="F49" s="23">
        <v>1.1423056837207799</v>
      </c>
    </row>
    <row r="50" spans="1:6" x14ac:dyDescent="0.2">
      <c r="A50" s="21" t="s">
        <v>683</v>
      </c>
      <c r="B50" s="21" t="s">
        <v>682</v>
      </c>
      <c r="C50" s="21" t="s">
        <v>106</v>
      </c>
      <c r="D50" s="24">
        <v>409146</v>
      </c>
      <c r="E50" s="22">
        <v>290.67558079999998</v>
      </c>
      <c r="F50" s="23">
        <v>1.03629868688939</v>
      </c>
    </row>
    <row r="51" spans="1:6" x14ac:dyDescent="0.2">
      <c r="A51" s="21" t="s">
        <v>685</v>
      </c>
      <c r="B51" s="21" t="s">
        <v>684</v>
      </c>
      <c r="C51" s="21" t="s">
        <v>126</v>
      </c>
      <c r="D51" s="24">
        <v>582900</v>
      </c>
      <c r="E51" s="22">
        <v>290.21592500000003</v>
      </c>
      <c r="F51" s="23">
        <v>1.0346599503273</v>
      </c>
    </row>
    <row r="52" spans="1:6" x14ac:dyDescent="0.2">
      <c r="A52" s="21" t="s">
        <v>687</v>
      </c>
      <c r="B52" s="21" t="s">
        <v>686</v>
      </c>
      <c r="C52" s="21" t="s">
        <v>149</v>
      </c>
      <c r="D52" s="24">
        <v>2505</v>
      </c>
      <c r="E52" s="22">
        <v>289.2459417</v>
      </c>
      <c r="F52" s="23">
        <v>1.0312018255776201</v>
      </c>
    </row>
    <row r="53" spans="1:6" x14ac:dyDescent="0.2">
      <c r="A53" s="21" t="s">
        <v>689</v>
      </c>
      <c r="B53" s="21" t="s">
        <v>688</v>
      </c>
      <c r="C53" s="21" t="s">
        <v>131</v>
      </c>
      <c r="D53" s="24">
        <v>22425</v>
      </c>
      <c r="E53" s="22">
        <v>277.68372749999997</v>
      </c>
      <c r="F53" s="23">
        <v>0.98998093127332998</v>
      </c>
    </row>
    <row r="54" spans="1:6" x14ac:dyDescent="0.2">
      <c r="A54" s="21" t="s">
        <v>691</v>
      </c>
      <c r="B54" s="21" t="s">
        <v>690</v>
      </c>
      <c r="C54" s="21" t="s">
        <v>126</v>
      </c>
      <c r="D54" s="24">
        <v>733200</v>
      </c>
      <c r="E54" s="22">
        <v>257.10350199999999</v>
      </c>
      <c r="F54" s="23">
        <v>0.91660957822454503</v>
      </c>
    </row>
    <row r="55" spans="1:6" x14ac:dyDescent="0.2">
      <c r="A55" s="21" t="s">
        <v>693</v>
      </c>
      <c r="B55" s="21" t="s">
        <v>692</v>
      </c>
      <c r="C55" s="21" t="s">
        <v>126</v>
      </c>
      <c r="D55" s="24">
        <v>32112</v>
      </c>
      <c r="E55" s="22">
        <v>252.00472400000001</v>
      </c>
      <c r="F55" s="23">
        <v>0.89843172877603505</v>
      </c>
    </row>
    <row r="56" spans="1:6" x14ac:dyDescent="0.2">
      <c r="A56" s="21" t="s">
        <v>695</v>
      </c>
      <c r="B56" s="21" t="s">
        <v>694</v>
      </c>
      <c r="C56" s="21" t="s">
        <v>114</v>
      </c>
      <c r="D56" s="24">
        <v>56700</v>
      </c>
      <c r="E56" s="22">
        <v>219.83344299999999</v>
      </c>
      <c r="F56" s="23">
        <v>0.78373665819565397</v>
      </c>
    </row>
    <row r="57" spans="1:6" x14ac:dyDescent="0.2">
      <c r="A57" s="21" t="s">
        <v>697</v>
      </c>
      <c r="B57" s="21" t="s">
        <v>696</v>
      </c>
      <c r="C57" s="21" t="s">
        <v>93</v>
      </c>
      <c r="D57" s="24">
        <v>57650</v>
      </c>
      <c r="E57" s="22">
        <v>200.81320940000001</v>
      </c>
      <c r="F57" s="23">
        <v>0.71592689223677397</v>
      </c>
    </row>
    <row r="58" spans="1:6" x14ac:dyDescent="0.2">
      <c r="A58" s="21" t="s">
        <v>699</v>
      </c>
      <c r="B58" s="21" t="s">
        <v>698</v>
      </c>
      <c r="C58" s="21" t="s">
        <v>156</v>
      </c>
      <c r="D58" s="24">
        <v>175000</v>
      </c>
      <c r="E58" s="22">
        <v>188.1731398</v>
      </c>
      <c r="F58" s="23">
        <v>0.67086329421240798</v>
      </c>
    </row>
    <row r="59" spans="1:6" x14ac:dyDescent="0.2">
      <c r="A59" s="21" t="s">
        <v>701</v>
      </c>
      <c r="B59" s="21" t="s">
        <v>700</v>
      </c>
      <c r="C59" s="21" t="s">
        <v>499</v>
      </c>
      <c r="D59" s="24">
        <v>22900</v>
      </c>
      <c r="E59" s="22">
        <v>153.9455571</v>
      </c>
      <c r="F59" s="23">
        <v>0.54883722339563301</v>
      </c>
    </row>
    <row r="60" spans="1:6" x14ac:dyDescent="0.2">
      <c r="A60" s="21" t="s">
        <v>703</v>
      </c>
      <c r="B60" s="21" t="s">
        <v>702</v>
      </c>
      <c r="C60" s="21" t="s">
        <v>410</v>
      </c>
      <c r="D60" s="24">
        <v>98190</v>
      </c>
      <c r="E60" s="22">
        <v>151.1144219</v>
      </c>
      <c r="F60" s="23">
        <v>0.53874383446323104</v>
      </c>
    </row>
    <row r="61" spans="1:6" x14ac:dyDescent="0.2">
      <c r="A61" s="21" t="s">
        <v>705</v>
      </c>
      <c r="B61" s="21" t="s">
        <v>704</v>
      </c>
      <c r="C61" s="21" t="s">
        <v>311</v>
      </c>
      <c r="D61" s="24">
        <v>12960</v>
      </c>
      <c r="E61" s="22">
        <v>139.1771693</v>
      </c>
      <c r="F61" s="23">
        <v>0.496185876342358</v>
      </c>
    </row>
    <row r="62" spans="1:6" x14ac:dyDescent="0.2">
      <c r="A62" s="21" t="s">
        <v>707</v>
      </c>
      <c r="B62" s="21" t="s">
        <v>706</v>
      </c>
      <c r="C62" s="21" t="s">
        <v>90</v>
      </c>
      <c r="D62" s="24">
        <v>2600</v>
      </c>
      <c r="E62" s="22">
        <v>126.72678380000001</v>
      </c>
      <c r="F62" s="23">
        <v>0.45179852839449502</v>
      </c>
    </row>
    <row r="63" spans="1:6" x14ac:dyDescent="0.2">
      <c r="A63" s="21" t="s">
        <v>709</v>
      </c>
      <c r="B63" s="21" t="s">
        <v>708</v>
      </c>
      <c r="C63" s="21" t="s">
        <v>106</v>
      </c>
      <c r="D63" s="24">
        <v>8388</v>
      </c>
      <c r="E63" s="22">
        <v>1.9986272</v>
      </c>
      <c r="F63" s="23">
        <v>7.1253826593933502E-3</v>
      </c>
    </row>
    <row r="64" spans="1:6" x14ac:dyDescent="0.2">
      <c r="A64" s="21" t="s">
        <v>711</v>
      </c>
      <c r="B64" s="21" t="s">
        <v>710</v>
      </c>
      <c r="C64" s="21" t="s">
        <v>106</v>
      </c>
      <c r="D64" s="24">
        <v>7501</v>
      </c>
      <c r="E64" s="22">
        <v>0.74442660000000005</v>
      </c>
      <c r="F64" s="23">
        <v>2.6539838879562701E-3</v>
      </c>
    </row>
    <row r="65" spans="1:9" x14ac:dyDescent="0.2">
      <c r="A65" s="21" t="s">
        <v>713</v>
      </c>
      <c r="B65" s="21" t="s">
        <v>712</v>
      </c>
      <c r="C65" s="21" t="s">
        <v>106</v>
      </c>
      <c r="D65" s="24">
        <v>6798</v>
      </c>
      <c r="E65" s="22">
        <v>0.54388760000000003</v>
      </c>
      <c r="F65" s="23">
        <v>1.93903459019224E-3</v>
      </c>
    </row>
    <row r="66" spans="1:9" x14ac:dyDescent="0.2">
      <c r="A66" s="20" t="s">
        <v>32</v>
      </c>
      <c r="B66" s="20"/>
      <c r="C66" s="20"/>
      <c r="D66" s="20"/>
      <c r="E66" s="25">
        <f>SUM(E23:E65)</f>
        <v>22609.030095299997</v>
      </c>
      <c r="F66" s="26">
        <f>SUM(F23:F65)</f>
        <v>80.604322300203336</v>
      </c>
      <c r="G66" s="14"/>
      <c r="H66" s="14"/>
      <c r="I66" s="14"/>
    </row>
    <row r="67" spans="1:9" x14ac:dyDescent="0.2">
      <c r="A67" s="21"/>
      <c r="B67" s="21"/>
      <c r="C67" s="21"/>
      <c r="D67" s="21"/>
      <c r="E67" s="22"/>
      <c r="F67" s="23"/>
    </row>
    <row r="68" spans="1:9" x14ac:dyDescent="0.2">
      <c r="A68" s="20" t="s">
        <v>35</v>
      </c>
      <c r="B68" s="20"/>
      <c r="C68" s="20"/>
      <c r="D68" s="20"/>
      <c r="E68" s="25">
        <f>E21+E66</f>
        <v>27809.405539799998</v>
      </c>
      <c r="F68" s="26">
        <f>F21+F66</f>
        <v>99.144380703579031</v>
      </c>
      <c r="G68" s="14"/>
      <c r="H68" s="14"/>
      <c r="I68" s="14"/>
    </row>
    <row r="69" spans="1:9" x14ac:dyDescent="0.2">
      <c r="A69" s="20"/>
      <c r="B69" s="20"/>
      <c r="C69" s="20"/>
      <c r="D69" s="20"/>
      <c r="E69" s="25"/>
      <c r="F69" s="26"/>
      <c r="G69" s="14"/>
      <c r="H69" s="14"/>
      <c r="I69" s="14"/>
    </row>
    <row r="70" spans="1:9" x14ac:dyDescent="0.2">
      <c r="A70" s="20" t="s">
        <v>37</v>
      </c>
      <c r="B70" s="20"/>
      <c r="C70" s="20"/>
      <c r="D70" s="20"/>
      <c r="E70" s="25">
        <f>E72-(E21+E66)</f>
        <v>239.9960929000008</v>
      </c>
      <c r="F70" s="26">
        <f>F72-(F21+F66)</f>
        <v>0.85561929642096857</v>
      </c>
      <c r="G70" s="14"/>
      <c r="H70" s="14"/>
      <c r="I70" s="14"/>
    </row>
    <row r="71" spans="1:9" x14ac:dyDescent="0.2">
      <c r="A71" s="21"/>
      <c r="B71" s="21"/>
      <c r="C71" s="21"/>
      <c r="D71" s="21"/>
      <c r="E71" s="22"/>
      <c r="F71" s="23"/>
    </row>
    <row r="72" spans="1:9" x14ac:dyDescent="0.2">
      <c r="A72" s="27" t="s">
        <v>36</v>
      </c>
      <c r="B72" s="27"/>
      <c r="C72" s="27"/>
      <c r="D72" s="27"/>
      <c r="E72" s="28">
        <v>28049.401632699999</v>
      </c>
      <c r="F72" s="29">
        <v>100</v>
      </c>
      <c r="G72" s="14"/>
      <c r="H72" s="14"/>
      <c r="I72" s="14"/>
    </row>
    <row r="73" spans="1:9" x14ac:dyDescent="0.2">
      <c r="F73" s="15" t="s">
        <v>580</v>
      </c>
    </row>
    <row r="75" spans="1:9" x14ac:dyDescent="0.2">
      <c r="A75" s="14" t="s">
        <v>40</v>
      </c>
    </row>
    <row r="76" spans="1:9" x14ac:dyDescent="0.2">
      <c r="A76" s="14" t="s">
        <v>41</v>
      </c>
    </row>
    <row r="77" spans="1:9" x14ac:dyDescent="0.2">
      <c r="A77" s="14" t="s">
        <v>42</v>
      </c>
      <c r="B77" s="14"/>
      <c r="C77" s="30" t="s">
        <v>44</v>
      </c>
      <c r="D77" s="14" t="s">
        <v>43</v>
      </c>
    </row>
    <row r="78" spans="1:9" x14ac:dyDescent="0.2">
      <c r="A78" s="7" t="s">
        <v>73</v>
      </c>
      <c r="C78" s="31">
        <v>27.9925</v>
      </c>
      <c r="D78" s="31">
        <v>24.7791</v>
      </c>
    </row>
    <row r="79" spans="1:9" x14ac:dyDescent="0.2">
      <c r="A79" s="7" t="s">
        <v>75</v>
      </c>
      <c r="C79" s="31">
        <v>13.9992</v>
      </c>
      <c r="D79" s="31">
        <v>12.392099999999999</v>
      </c>
    </row>
    <row r="80" spans="1:9" x14ac:dyDescent="0.2">
      <c r="A80" s="7" t="s">
        <v>74</v>
      </c>
      <c r="C80" s="31">
        <v>29.697600000000001</v>
      </c>
      <c r="D80" s="31">
        <v>26.400099999999998</v>
      </c>
    </row>
    <row r="81" spans="1:4" x14ac:dyDescent="0.2">
      <c r="A81" s="7" t="s">
        <v>76</v>
      </c>
      <c r="C81" s="31">
        <v>15.047499999999999</v>
      </c>
      <c r="D81" s="31">
        <v>13.376099999999999</v>
      </c>
    </row>
    <row r="83" spans="1:4" x14ac:dyDescent="0.2">
      <c r="A83" s="7" t="s">
        <v>45</v>
      </c>
    </row>
    <row r="85" spans="1:4" x14ac:dyDescent="0.2">
      <c r="A85" s="14" t="s">
        <v>46</v>
      </c>
      <c r="D85" s="30" t="s">
        <v>47</v>
      </c>
    </row>
    <row r="87" spans="1:4" x14ac:dyDescent="0.2">
      <c r="A87" s="14" t="s">
        <v>221</v>
      </c>
      <c r="D87" s="35">
        <v>9.2749891544023605E-2</v>
      </c>
    </row>
    <row r="89" spans="1:4" x14ac:dyDescent="0.2">
      <c r="A89" s="14" t="s">
        <v>783</v>
      </c>
    </row>
    <row r="90" spans="1:4" x14ac:dyDescent="0.2">
      <c r="A90" s="36"/>
    </row>
    <row r="91" spans="1:4" x14ac:dyDescent="0.2">
      <c r="A91" s="37" t="s">
        <v>779</v>
      </c>
    </row>
    <row r="92" spans="1:4" x14ac:dyDescent="0.2">
      <c r="A92" s="38"/>
    </row>
    <row r="93" spans="1:4" x14ac:dyDescent="0.2">
      <c r="A93" s="39"/>
    </row>
    <row r="94" spans="1:4" x14ac:dyDescent="0.2">
      <c r="A94" s="39"/>
    </row>
    <row r="95" spans="1:4" x14ac:dyDescent="0.2">
      <c r="A95" s="39"/>
    </row>
    <row r="96" spans="1:4"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7" t="s">
        <v>795</v>
      </c>
    </row>
    <row r="106" spans="1:1" x14ac:dyDescent="0.2">
      <c r="A106" s="39"/>
    </row>
    <row r="107" spans="1:1" x14ac:dyDescent="0.2">
      <c r="A107" s="37" t="s">
        <v>780</v>
      </c>
    </row>
    <row r="108" spans="1:1" x14ac:dyDescent="0.2">
      <c r="A108" s="39"/>
    </row>
    <row r="109" spans="1:1" x14ac:dyDescent="0.2">
      <c r="A109" s="39"/>
    </row>
    <row r="110" spans="1:1" x14ac:dyDescent="0.2">
      <c r="A110" s="39"/>
    </row>
    <row r="111" spans="1:1" x14ac:dyDescent="0.2">
      <c r="A111" s="39"/>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sheetData>
  <mergeCells count="1">
    <mergeCell ref="A1:F1"/>
  </mergeCells>
  <conditionalFormatting sqref="F2:F3 F5:F88">
    <cfRule type="cellIs" dxfId="36" priority="2" stopIfTrue="1" operator="between">
      <formula>0.009</formula>
      <formula>-0.009</formula>
    </cfRule>
  </conditionalFormatting>
  <conditionalFormatting sqref="F89:F221">
    <cfRule type="cellIs" dxfId="35"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4"/>
  <sheetViews>
    <sheetView workbookViewId="0">
      <selection sqref="A1:F1"/>
    </sheetView>
  </sheetViews>
  <sheetFormatPr defaultColWidth="9.109375" defaultRowHeight="10.199999999999999" x14ac:dyDescent="0.2"/>
  <cols>
    <col min="1" max="1" width="38.6640625" style="7" bestFit="1" customWidth="1"/>
    <col min="2" max="2" width="33.44140625" style="7" bestFit="1" customWidth="1"/>
    <col min="3" max="3" width="25.5546875" style="7" bestFit="1" customWidth="1"/>
    <col min="4" max="4" width="15.5546875" style="7" bestFit="1" customWidth="1"/>
    <col min="5" max="5" width="22.6640625" style="10" customWidth="1"/>
    <col min="6" max="6" width="14.6640625" style="11" bestFit="1" customWidth="1"/>
    <col min="7" max="16384" width="9.109375" style="7"/>
  </cols>
  <sheetData>
    <row r="1" spans="1:6" s="1" customFormat="1" ht="15" customHeight="1" x14ac:dyDescent="0.2">
      <c r="A1" s="65" t="s">
        <v>816</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100</v>
      </c>
      <c r="B7" s="21" t="s">
        <v>99</v>
      </c>
      <c r="C7" s="21" t="s">
        <v>101</v>
      </c>
      <c r="D7" s="24">
        <v>216484</v>
      </c>
      <c r="E7" s="22">
        <v>5710.7396779999999</v>
      </c>
      <c r="F7" s="23">
        <v>11.6121279231957</v>
      </c>
    </row>
    <row r="8" spans="1:6" x14ac:dyDescent="0.2">
      <c r="A8" s="21" t="s">
        <v>84</v>
      </c>
      <c r="B8" s="21" t="s">
        <v>83</v>
      </c>
      <c r="C8" s="21" t="s">
        <v>85</v>
      </c>
      <c r="D8" s="24">
        <v>275248</v>
      </c>
      <c r="E8" s="22">
        <v>4090.4605280000001</v>
      </c>
      <c r="F8" s="23">
        <v>8.3174778739964506</v>
      </c>
    </row>
    <row r="9" spans="1:6" x14ac:dyDescent="0.2">
      <c r="A9" s="21" t="s">
        <v>87</v>
      </c>
      <c r="B9" s="21" t="s">
        <v>86</v>
      </c>
      <c r="C9" s="21" t="s">
        <v>85</v>
      </c>
      <c r="D9" s="24">
        <v>436410</v>
      </c>
      <c r="E9" s="22">
        <v>3872.26593</v>
      </c>
      <c r="F9" s="23">
        <v>7.8738044223966401</v>
      </c>
    </row>
    <row r="10" spans="1:6" x14ac:dyDescent="0.2">
      <c r="A10" s="21" t="s">
        <v>89</v>
      </c>
      <c r="B10" s="21" t="s">
        <v>88</v>
      </c>
      <c r="C10" s="21" t="s">
        <v>90</v>
      </c>
      <c r="D10" s="24">
        <v>229677</v>
      </c>
      <c r="E10" s="22">
        <v>3428.9627719999999</v>
      </c>
      <c r="F10" s="23">
        <v>6.9723987779958696</v>
      </c>
    </row>
    <row r="11" spans="1:6" x14ac:dyDescent="0.2">
      <c r="A11" s="21" t="s">
        <v>250</v>
      </c>
      <c r="B11" s="21" t="s">
        <v>249</v>
      </c>
      <c r="C11" s="21" t="s">
        <v>131</v>
      </c>
      <c r="D11" s="24">
        <v>113671</v>
      </c>
      <c r="E11" s="22">
        <v>2780.8473439999998</v>
      </c>
      <c r="F11" s="23">
        <v>5.6545310965244404</v>
      </c>
    </row>
    <row r="12" spans="1:6" x14ac:dyDescent="0.2">
      <c r="A12" s="21" t="s">
        <v>284</v>
      </c>
      <c r="B12" s="21" t="s">
        <v>283</v>
      </c>
      <c r="C12" s="21" t="s">
        <v>90</v>
      </c>
      <c r="D12" s="24">
        <v>64987</v>
      </c>
      <c r="E12" s="22">
        <v>2086.8300509999999</v>
      </c>
      <c r="F12" s="23">
        <v>4.2433272872749201</v>
      </c>
    </row>
    <row r="13" spans="1:6" x14ac:dyDescent="0.2">
      <c r="A13" s="21" t="s">
        <v>215</v>
      </c>
      <c r="B13" s="21" t="s">
        <v>214</v>
      </c>
      <c r="C13" s="21" t="s">
        <v>85</v>
      </c>
      <c r="D13" s="24">
        <v>92173</v>
      </c>
      <c r="E13" s="22">
        <v>1765.5277289999999</v>
      </c>
      <c r="F13" s="23">
        <v>3.5899962171410298</v>
      </c>
    </row>
    <row r="14" spans="1:6" x14ac:dyDescent="0.2">
      <c r="A14" s="21" t="s">
        <v>236</v>
      </c>
      <c r="B14" s="21" t="s">
        <v>235</v>
      </c>
      <c r="C14" s="21" t="s">
        <v>207</v>
      </c>
      <c r="D14" s="24">
        <v>548991</v>
      </c>
      <c r="E14" s="22">
        <v>1759.516155</v>
      </c>
      <c r="F14" s="23">
        <v>3.5777723774558301</v>
      </c>
    </row>
    <row r="15" spans="1:6" x14ac:dyDescent="0.2">
      <c r="A15" s="21" t="s">
        <v>206</v>
      </c>
      <c r="B15" s="21" t="s">
        <v>205</v>
      </c>
      <c r="C15" s="21" t="s">
        <v>207</v>
      </c>
      <c r="D15" s="24">
        <v>56021</v>
      </c>
      <c r="E15" s="22">
        <v>1490.0745690000001</v>
      </c>
      <c r="F15" s="23">
        <v>3.0298941093369001</v>
      </c>
    </row>
    <row r="16" spans="1:6" x14ac:dyDescent="0.2">
      <c r="A16" s="21" t="s">
        <v>92</v>
      </c>
      <c r="B16" s="21" t="s">
        <v>91</v>
      </c>
      <c r="C16" s="21" t="s">
        <v>93</v>
      </c>
      <c r="D16" s="24">
        <v>75823</v>
      </c>
      <c r="E16" s="22">
        <v>1457.697175</v>
      </c>
      <c r="F16" s="23">
        <v>2.9640584274205799</v>
      </c>
    </row>
    <row r="17" spans="1:6" x14ac:dyDescent="0.2">
      <c r="A17" s="21" t="s">
        <v>103</v>
      </c>
      <c r="B17" s="21" t="s">
        <v>102</v>
      </c>
      <c r="C17" s="21" t="s">
        <v>85</v>
      </c>
      <c r="D17" s="24">
        <v>240790</v>
      </c>
      <c r="E17" s="22">
        <v>1279.1968750000001</v>
      </c>
      <c r="F17" s="23">
        <v>2.6010987348410102</v>
      </c>
    </row>
    <row r="18" spans="1:6" x14ac:dyDescent="0.2">
      <c r="A18" s="21" t="s">
        <v>98</v>
      </c>
      <c r="B18" s="21" t="s">
        <v>97</v>
      </c>
      <c r="C18" s="21" t="s">
        <v>85</v>
      </c>
      <c r="D18" s="24">
        <v>165734</v>
      </c>
      <c r="E18" s="22">
        <v>1245.49101</v>
      </c>
      <c r="F18" s="23">
        <v>2.5325617609618201</v>
      </c>
    </row>
    <row r="19" spans="1:6" x14ac:dyDescent="0.2">
      <c r="A19" s="21" t="s">
        <v>715</v>
      </c>
      <c r="B19" s="21" t="s">
        <v>714</v>
      </c>
      <c r="C19" s="21" t="s">
        <v>131</v>
      </c>
      <c r="D19" s="24">
        <v>16714</v>
      </c>
      <c r="E19" s="22">
        <v>1221.1666250000001</v>
      </c>
      <c r="F19" s="23">
        <v>2.48310094043778</v>
      </c>
    </row>
    <row r="20" spans="1:6" x14ac:dyDescent="0.2">
      <c r="A20" s="21" t="s">
        <v>95</v>
      </c>
      <c r="B20" s="21" t="s">
        <v>94</v>
      </c>
      <c r="C20" s="21" t="s">
        <v>96</v>
      </c>
      <c r="D20" s="24">
        <v>151623</v>
      </c>
      <c r="E20" s="22">
        <v>1101.692718</v>
      </c>
      <c r="F20" s="23">
        <v>2.2401645837145701</v>
      </c>
    </row>
    <row r="21" spans="1:6" x14ac:dyDescent="0.2">
      <c r="A21" s="21" t="s">
        <v>211</v>
      </c>
      <c r="B21" s="21" t="s">
        <v>210</v>
      </c>
      <c r="C21" s="21" t="s">
        <v>120</v>
      </c>
      <c r="D21" s="24">
        <v>28287</v>
      </c>
      <c r="E21" s="22">
        <v>959.38189199999999</v>
      </c>
      <c r="F21" s="23">
        <v>1.95079199635363</v>
      </c>
    </row>
    <row r="22" spans="1:6" x14ac:dyDescent="0.2">
      <c r="A22" s="21" t="s">
        <v>209</v>
      </c>
      <c r="B22" s="21" t="s">
        <v>208</v>
      </c>
      <c r="C22" s="21" t="s">
        <v>149</v>
      </c>
      <c r="D22" s="24">
        <v>60063</v>
      </c>
      <c r="E22" s="22">
        <v>786.04448100000002</v>
      </c>
      <c r="F22" s="23">
        <v>1.5983304407758701</v>
      </c>
    </row>
    <row r="23" spans="1:6" x14ac:dyDescent="0.2">
      <c r="A23" s="21" t="s">
        <v>148</v>
      </c>
      <c r="B23" s="21" t="s">
        <v>147</v>
      </c>
      <c r="C23" s="21" t="s">
        <v>149</v>
      </c>
      <c r="D23" s="24">
        <v>8339</v>
      </c>
      <c r="E23" s="22">
        <v>757.36882749999995</v>
      </c>
      <c r="F23" s="23">
        <v>1.54002181956415</v>
      </c>
    </row>
    <row r="24" spans="1:6" x14ac:dyDescent="0.2">
      <c r="A24" s="21" t="s">
        <v>642</v>
      </c>
      <c r="B24" s="21" t="s">
        <v>641</v>
      </c>
      <c r="C24" s="21" t="s">
        <v>120</v>
      </c>
      <c r="D24" s="24">
        <v>26181</v>
      </c>
      <c r="E24" s="22">
        <v>681.92341650000003</v>
      </c>
      <c r="F24" s="23">
        <v>1.38661231166361</v>
      </c>
    </row>
    <row r="25" spans="1:6" x14ac:dyDescent="0.2">
      <c r="A25" s="21" t="s">
        <v>717</v>
      </c>
      <c r="B25" s="21" t="s">
        <v>716</v>
      </c>
      <c r="C25" s="21" t="s">
        <v>131</v>
      </c>
      <c r="D25" s="24">
        <v>3794</v>
      </c>
      <c r="E25" s="22">
        <v>643.54397100000006</v>
      </c>
      <c r="F25" s="23">
        <v>1.3085721529632901</v>
      </c>
    </row>
    <row r="26" spans="1:6" x14ac:dyDescent="0.2">
      <c r="A26" s="21" t="s">
        <v>108</v>
      </c>
      <c r="B26" s="21" t="s">
        <v>107</v>
      </c>
      <c r="C26" s="21" t="s">
        <v>90</v>
      </c>
      <c r="D26" s="24">
        <v>66405</v>
      </c>
      <c r="E26" s="22">
        <v>623.5097475</v>
      </c>
      <c r="F26" s="23">
        <v>1.2678348791176399</v>
      </c>
    </row>
    <row r="27" spans="1:6" x14ac:dyDescent="0.2">
      <c r="A27" s="21" t="s">
        <v>595</v>
      </c>
      <c r="B27" s="21" t="s">
        <v>594</v>
      </c>
      <c r="C27" s="21" t="s">
        <v>114</v>
      </c>
      <c r="D27" s="24">
        <v>67746</v>
      </c>
      <c r="E27" s="22">
        <v>605.00565300000005</v>
      </c>
      <c r="F27" s="23">
        <v>1.2302089454291101</v>
      </c>
    </row>
    <row r="28" spans="1:6" x14ac:dyDescent="0.2">
      <c r="A28" s="21" t="s">
        <v>719</v>
      </c>
      <c r="B28" s="21" t="s">
        <v>718</v>
      </c>
      <c r="C28" s="21" t="s">
        <v>720</v>
      </c>
      <c r="D28" s="24">
        <v>506103</v>
      </c>
      <c r="E28" s="22">
        <v>548.10954900000002</v>
      </c>
      <c r="F28" s="23">
        <v>1.1145173056009701</v>
      </c>
    </row>
    <row r="29" spans="1:6" x14ac:dyDescent="0.2">
      <c r="A29" s="21" t="s">
        <v>153</v>
      </c>
      <c r="B29" s="21" t="s">
        <v>152</v>
      </c>
      <c r="C29" s="21" t="s">
        <v>149</v>
      </c>
      <c r="D29" s="24">
        <v>112520</v>
      </c>
      <c r="E29" s="22">
        <v>530.08172000000002</v>
      </c>
      <c r="F29" s="23">
        <v>1.0778598026627799</v>
      </c>
    </row>
    <row r="30" spans="1:6" x14ac:dyDescent="0.2">
      <c r="A30" s="21" t="s">
        <v>263</v>
      </c>
      <c r="B30" s="21" t="s">
        <v>262</v>
      </c>
      <c r="C30" s="21" t="s">
        <v>111</v>
      </c>
      <c r="D30" s="24">
        <v>214461</v>
      </c>
      <c r="E30" s="22">
        <v>492.40245599999997</v>
      </c>
      <c r="F30" s="23">
        <v>1.0012433819729301</v>
      </c>
    </row>
    <row r="31" spans="1:6" x14ac:dyDescent="0.2">
      <c r="A31" s="21" t="s">
        <v>110</v>
      </c>
      <c r="B31" s="21" t="s">
        <v>109</v>
      </c>
      <c r="C31" s="21" t="s">
        <v>111</v>
      </c>
      <c r="D31" s="24">
        <v>298126</v>
      </c>
      <c r="E31" s="22">
        <v>488.92664000000002</v>
      </c>
      <c r="F31" s="23">
        <v>0.99417571258065096</v>
      </c>
    </row>
    <row r="32" spans="1:6" x14ac:dyDescent="0.2">
      <c r="A32" s="21" t="s">
        <v>151</v>
      </c>
      <c r="B32" s="21" t="s">
        <v>150</v>
      </c>
      <c r="C32" s="21" t="s">
        <v>126</v>
      </c>
      <c r="D32" s="24">
        <v>7245</v>
      </c>
      <c r="E32" s="22">
        <v>483.81023249999998</v>
      </c>
      <c r="F32" s="23">
        <v>0.98377209032728896</v>
      </c>
    </row>
    <row r="33" spans="1:6" x14ac:dyDescent="0.2">
      <c r="A33" s="21" t="s">
        <v>259</v>
      </c>
      <c r="B33" s="21" t="s">
        <v>258</v>
      </c>
      <c r="C33" s="21" t="s">
        <v>85</v>
      </c>
      <c r="D33" s="24">
        <v>40847</v>
      </c>
      <c r="E33" s="22">
        <v>452.36010149999998</v>
      </c>
      <c r="F33" s="23">
        <v>0.91982189035929496</v>
      </c>
    </row>
    <row r="34" spans="1:6" x14ac:dyDescent="0.2">
      <c r="A34" s="21" t="s">
        <v>722</v>
      </c>
      <c r="B34" s="21" t="s">
        <v>721</v>
      </c>
      <c r="C34" s="21" t="s">
        <v>301</v>
      </c>
      <c r="D34" s="24">
        <v>2238</v>
      </c>
      <c r="E34" s="22">
        <v>445.94052299999998</v>
      </c>
      <c r="F34" s="23">
        <v>0.90676842076372299</v>
      </c>
    </row>
    <row r="35" spans="1:6" x14ac:dyDescent="0.2">
      <c r="A35" s="21" t="s">
        <v>128</v>
      </c>
      <c r="B35" s="21" t="s">
        <v>127</v>
      </c>
      <c r="C35" s="21" t="s">
        <v>90</v>
      </c>
      <c r="D35" s="24">
        <v>39659</v>
      </c>
      <c r="E35" s="22">
        <v>426.77049899999997</v>
      </c>
      <c r="F35" s="23">
        <v>0.86778839654089002</v>
      </c>
    </row>
    <row r="36" spans="1:6" x14ac:dyDescent="0.2">
      <c r="A36" s="21" t="s">
        <v>724</v>
      </c>
      <c r="B36" s="21" t="s">
        <v>723</v>
      </c>
      <c r="C36" s="21" t="s">
        <v>720</v>
      </c>
      <c r="D36" s="24">
        <v>60667</v>
      </c>
      <c r="E36" s="22">
        <v>404.58822300000003</v>
      </c>
      <c r="F36" s="23">
        <v>0.82268330664650302</v>
      </c>
    </row>
    <row r="37" spans="1:6" x14ac:dyDescent="0.2">
      <c r="A37" s="21" t="s">
        <v>726</v>
      </c>
      <c r="B37" s="21" t="s">
        <v>725</v>
      </c>
      <c r="C37" s="21" t="s">
        <v>727</v>
      </c>
      <c r="D37" s="24">
        <v>91649</v>
      </c>
      <c r="E37" s="22">
        <v>402.33911000000001</v>
      </c>
      <c r="F37" s="23">
        <v>0.81810999577219801</v>
      </c>
    </row>
    <row r="38" spans="1:6" x14ac:dyDescent="0.2">
      <c r="A38" s="21" t="s">
        <v>125</v>
      </c>
      <c r="B38" s="21" t="s">
        <v>124</v>
      </c>
      <c r="C38" s="21" t="s">
        <v>126</v>
      </c>
      <c r="D38" s="24">
        <v>23543</v>
      </c>
      <c r="E38" s="22">
        <v>395.20456949999999</v>
      </c>
      <c r="F38" s="23">
        <v>0.80360273373075397</v>
      </c>
    </row>
    <row r="39" spans="1:6" x14ac:dyDescent="0.2">
      <c r="A39" s="21" t="s">
        <v>729</v>
      </c>
      <c r="B39" s="21" t="s">
        <v>728</v>
      </c>
      <c r="C39" s="21" t="s">
        <v>90</v>
      </c>
      <c r="D39" s="24">
        <v>92877</v>
      </c>
      <c r="E39" s="22">
        <v>384.09283349999998</v>
      </c>
      <c r="F39" s="23">
        <v>0.78100830513547803</v>
      </c>
    </row>
    <row r="40" spans="1:6" x14ac:dyDescent="0.2">
      <c r="A40" s="21" t="s">
        <v>731</v>
      </c>
      <c r="B40" s="21" t="s">
        <v>730</v>
      </c>
      <c r="C40" s="21" t="s">
        <v>732</v>
      </c>
      <c r="D40" s="24">
        <v>45064</v>
      </c>
      <c r="E40" s="22">
        <v>379.50647600000002</v>
      </c>
      <c r="F40" s="23">
        <v>0.77168247818583102</v>
      </c>
    </row>
    <row r="41" spans="1:6" x14ac:dyDescent="0.2">
      <c r="A41" s="21" t="s">
        <v>158</v>
      </c>
      <c r="B41" s="21" t="s">
        <v>157</v>
      </c>
      <c r="C41" s="21" t="s">
        <v>159</v>
      </c>
      <c r="D41" s="24">
        <v>28247</v>
      </c>
      <c r="E41" s="22">
        <v>375.43087700000001</v>
      </c>
      <c r="F41" s="23">
        <v>0.76339521950829603</v>
      </c>
    </row>
    <row r="42" spans="1:6" x14ac:dyDescent="0.2">
      <c r="A42" s="21" t="s">
        <v>589</v>
      </c>
      <c r="B42" s="21" t="s">
        <v>588</v>
      </c>
      <c r="C42" s="21" t="s">
        <v>114</v>
      </c>
      <c r="D42" s="24">
        <v>33921</v>
      </c>
      <c r="E42" s="22">
        <v>352.25262450000002</v>
      </c>
      <c r="F42" s="23">
        <v>0.71626492671925601</v>
      </c>
    </row>
    <row r="43" spans="1:6" x14ac:dyDescent="0.2">
      <c r="A43" s="21" t="s">
        <v>275</v>
      </c>
      <c r="B43" s="21" t="s">
        <v>274</v>
      </c>
      <c r="C43" s="21" t="s">
        <v>276</v>
      </c>
      <c r="D43" s="24">
        <v>244699</v>
      </c>
      <c r="E43" s="22">
        <v>339.15281399999998</v>
      </c>
      <c r="F43" s="23">
        <v>0.68962797881535598</v>
      </c>
    </row>
    <row r="44" spans="1:6" x14ac:dyDescent="0.2">
      <c r="A44" s="21" t="s">
        <v>597</v>
      </c>
      <c r="B44" s="21" t="s">
        <v>596</v>
      </c>
      <c r="C44" s="21" t="s">
        <v>159</v>
      </c>
      <c r="D44" s="24">
        <v>58337</v>
      </c>
      <c r="E44" s="22">
        <v>335.55442399999998</v>
      </c>
      <c r="F44" s="23">
        <v>0.68231106938617603</v>
      </c>
    </row>
    <row r="45" spans="1:6" x14ac:dyDescent="0.2">
      <c r="A45" s="21" t="s">
        <v>242</v>
      </c>
      <c r="B45" s="21" t="s">
        <v>241</v>
      </c>
      <c r="C45" s="21" t="s">
        <v>149</v>
      </c>
      <c r="D45" s="24">
        <v>8170</v>
      </c>
      <c r="E45" s="22">
        <v>333.73224499999998</v>
      </c>
      <c r="F45" s="23">
        <v>0.67860587936876504</v>
      </c>
    </row>
    <row r="46" spans="1:6" x14ac:dyDescent="0.2">
      <c r="A46" s="21" t="s">
        <v>113</v>
      </c>
      <c r="B46" s="21" t="s">
        <v>112</v>
      </c>
      <c r="C46" s="21" t="s">
        <v>114</v>
      </c>
      <c r="D46" s="24">
        <v>7622</v>
      </c>
      <c r="E46" s="22">
        <v>323.55771099999998</v>
      </c>
      <c r="F46" s="23">
        <v>0.65791714252753597</v>
      </c>
    </row>
    <row r="47" spans="1:6" x14ac:dyDescent="0.2">
      <c r="A47" s="21" t="s">
        <v>231</v>
      </c>
      <c r="B47" s="21" t="s">
        <v>230</v>
      </c>
      <c r="C47" s="21" t="s">
        <v>232</v>
      </c>
      <c r="D47" s="24">
        <v>131472</v>
      </c>
      <c r="E47" s="22">
        <v>308.69625600000001</v>
      </c>
      <c r="F47" s="23">
        <v>0.62769809450305103</v>
      </c>
    </row>
    <row r="48" spans="1:6" x14ac:dyDescent="0.2">
      <c r="A48" s="21" t="s">
        <v>640</v>
      </c>
      <c r="B48" s="21" t="s">
        <v>639</v>
      </c>
      <c r="C48" s="21" t="s">
        <v>393</v>
      </c>
      <c r="D48" s="24">
        <v>37585</v>
      </c>
      <c r="E48" s="22">
        <v>304.30695250000002</v>
      </c>
      <c r="F48" s="23">
        <v>0.61877295404671295</v>
      </c>
    </row>
    <row r="49" spans="1:9" x14ac:dyDescent="0.2">
      <c r="A49" s="21" t="s">
        <v>734</v>
      </c>
      <c r="B49" s="21" t="s">
        <v>733</v>
      </c>
      <c r="C49" s="21" t="s">
        <v>149</v>
      </c>
      <c r="D49" s="24">
        <v>8749</v>
      </c>
      <c r="E49" s="22">
        <v>293.85703749999999</v>
      </c>
      <c r="F49" s="23">
        <v>0.59752426182668605</v>
      </c>
    </row>
    <row r="50" spans="1:9" x14ac:dyDescent="0.2">
      <c r="A50" s="21" t="s">
        <v>736</v>
      </c>
      <c r="B50" s="21" t="s">
        <v>735</v>
      </c>
      <c r="C50" s="21" t="s">
        <v>114</v>
      </c>
      <c r="D50" s="24">
        <v>7995</v>
      </c>
      <c r="E50" s="22">
        <v>289.9666575</v>
      </c>
      <c r="F50" s="23">
        <v>0.589613624540263</v>
      </c>
    </row>
    <row r="51" spans="1:9" x14ac:dyDescent="0.2">
      <c r="A51" s="21" t="s">
        <v>738</v>
      </c>
      <c r="B51" s="21" t="s">
        <v>737</v>
      </c>
      <c r="C51" s="21" t="s">
        <v>301</v>
      </c>
      <c r="D51" s="24">
        <v>7405</v>
      </c>
      <c r="E51" s="22">
        <v>277.52088750000001</v>
      </c>
      <c r="F51" s="23">
        <v>0.564306592265717</v>
      </c>
    </row>
    <row r="52" spans="1:9" x14ac:dyDescent="0.2">
      <c r="A52" s="21" t="s">
        <v>545</v>
      </c>
      <c r="B52" s="21" t="s">
        <v>544</v>
      </c>
      <c r="C52" s="21" t="s">
        <v>470</v>
      </c>
      <c r="D52" s="24">
        <v>6405</v>
      </c>
      <c r="E52" s="22">
        <v>276.88174500000002</v>
      </c>
      <c r="F52" s="23">
        <v>0.56300696999441302</v>
      </c>
    </row>
    <row r="53" spans="1:9" x14ac:dyDescent="0.2">
      <c r="A53" s="21" t="s">
        <v>740</v>
      </c>
      <c r="B53" s="21" t="s">
        <v>739</v>
      </c>
      <c r="C53" s="21" t="s">
        <v>270</v>
      </c>
      <c r="D53" s="24">
        <v>33909</v>
      </c>
      <c r="E53" s="22">
        <v>260.84498250000001</v>
      </c>
      <c r="F53" s="23">
        <v>0.53039807025042696</v>
      </c>
    </row>
    <row r="54" spans="1:9" x14ac:dyDescent="0.2">
      <c r="A54" s="21" t="s">
        <v>282</v>
      </c>
      <c r="B54" s="21" t="s">
        <v>281</v>
      </c>
      <c r="C54" s="21" t="s">
        <v>149</v>
      </c>
      <c r="D54" s="24">
        <v>8149</v>
      </c>
      <c r="E54" s="22">
        <v>231.24417299999999</v>
      </c>
      <c r="F54" s="23">
        <v>0.47020825143092698</v>
      </c>
    </row>
    <row r="55" spans="1:9" x14ac:dyDescent="0.2">
      <c r="A55" s="21" t="s">
        <v>244</v>
      </c>
      <c r="B55" s="21" t="s">
        <v>243</v>
      </c>
      <c r="C55" s="21" t="s">
        <v>101</v>
      </c>
      <c r="D55" s="24">
        <v>59888</v>
      </c>
      <c r="E55" s="22">
        <v>196.821912</v>
      </c>
      <c r="F55" s="23">
        <v>0.400214569232894</v>
      </c>
    </row>
    <row r="56" spans="1:9" x14ac:dyDescent="0.2">
      <c r="A56" s="21" t="s">
        <v>742</v>
      </c>
      <c r="B56" s="21" t="s">
        <v>741</v>
      </c>
      <c r="C56" s="21" t="s">
        <v>126</v>
      </c>
      <c r="D56" s="24">
        <v>837</v>
      </c>
      <c r="E56" s="22">
        <v>184.751847</v>
      </c>
      <c r="F56" s="23">
        <v>0.37567148957523899</v>
      </c>
    </row>
    <row r="57" spans="1:9" x14ac:dyDescent="0.2">
      <c r="A57" s="21" t="s">
        <v>744</v>
      </c>
      <c r="B57" s="21" t="s">
        <v>743</v>
      </c>
      <c r="C57" s="21" t="s">
        <v>85</v>
      </c>
      <c r="D57" s="24">
        <v>92088</v>
      </c>
      <c r="E57" s="22">
        <v>9.2088000000000003E-5</v>
      </c>
      <c r="F57" s="23">
        <v>1.8725028568729001E-7</v>
      </c>
    </row>
    <row r="58" spans="1:9" x14ac:dyDescent="0.2">
      <c r="A58" s="20" t="s">
        <v>32</v>
      </c>
      <c r="B58" s="20"/>
      <c r="C58" s="20"/>
      <c r="D58" s="20"/>
      <c r="E58" s="25">
        <f>SUM(E7:E57)</f>
        <v>48865.953318588006</v>
      </c>
      <c r="F58" s="26">
        <f>SUM(F7:F57)</f>
        <v>99.363258180082184</v>
      </c>
      <c r="G58" s="14"/>
      <c r="H58" s="14"/>
      <c r="I58" s="14"/>
    </row>
    <row r="59" spans="1:9" x14ac:dyDescent="0.2">
      <c r="A59" s="21"/>
      <c r="B59" s="21"/>
      <c r="C59" s="21"/>
      <c r="D59" s="21"/>
      <c r="E59" s="22"/>
      <c r="F59" s="23"/>
    </row>
    <row r="60" spans="1:9" x14ac:dyDescent="0.2">
      <c r="A60" s="20" t="s">
        <v>35</v>
      </c>
      <c r="B60" s="20"/>
      <c r="C60" s="20"/>
      <c r="D60" s="20"/>
      <c r="E60" s="25">
        <f>E58</f>
        <v>48865.953318588006</v>
      </c>
      <c r="F60" s="26">
        <f>F58</f>
        <v>99.363258180082184</v>
      </c>
      <c r="G60" s="14"/>
      <c r="H60" s="14"/>
      <c r="I60" s="14"/>
    </row>
    <row r="61" spans="1:9" x14ac:dyDescent="0.2">
      <c r="A61" s="20"/>
      <c r="B61" s="20"/>
      <c r="C61" s="20"/>
      <c r="D61" s="20"/>
      <c r="E61" s="25"/>
      <c r="F61" s="26"/>
      <c r="G61" s="14"/>
      <c r="H61" s="14"/>
      <c r="I61" s="14"/>
    </row>
    <row r="62" spans="1:9" x14ac:dyDescent="0.2">
      <c r="A62" s="20" t="s">
        <v>37</v>
      </c>
      <c r="B62" s="20"/>
      <c r="C62" s="20"/>
      <c r="D62" s="20"/>
      <c r="E62" s="25">
        <f>E64-(E58)</f>
        <v>313.14387851199717</v>
      </c>
      <c r="F62" s="26">
        <f>F64-(F58)</f>
        <v>0.63674181991781609</v>
      </c>
      <c r="G62" s="14"/>
      <c r="H62" s="14"/>
      <c r="I62" s="14"/>
    </row>
    <row r="63" spans="1:9" x14ac:dyDescent="0.2">
      <c r="A63" s="21"/>
      <c r="B63" s="21"/>
      <c r="C63" s="21"/>
      <c r="D63" s="21"/>
      <c r="E63" s="22"/>
      <c r="F63" s="23"/>
    </row>
    <row r="64" spans="1:9" x14ac:dyDescent="0.2">
      <c r="A64" s="27" t="s">
        <v>36</v>
      </c>
      <c r="B64" s="27"/>
      <c r="C64" s="27"/>
      <c r="D64" s="27"/>
      <c r="E64" s="28">
        <v>49179.097197100004</v>
      </c>
      <c r="F64" s="29">
        <v>100</v>
      </c>
      <c r="G64" s="14"/>
      <c r="H64" s="14"/>
      <c r="I64" s="14"/>
    </row>
    <row r="65" spans="1:6" x14ac:dyDescent="0.2">
      <c r="F65" s="15" t="s">
        <v>580</v>
      </c>
    </row>
    <row r="67" spans="1:6" x14ac:dyDescent="0.2">
      <c r="A67" s="14" t="s">
        <v>40</v>
      </c>
    </row>
    <row r="68" spans="1:6" x14ac:dyDescent="0.2">
      <c r="A68" s="14" t="s">
        <v>41</v>
      </c>
    </row>
    <row r="69" spans="1:6" x14ac:dyDescent="0.2">
      <c r="A69" s="14" t="s">
        <v>42</v>
      </c>
      <c r="B69" s="14"/>
      <c r="C69" s="30" t="s">
        <v>44</v>
      </c>
      <c r="D69" s="14" t="s">
        <v>43</v>
      </c>
    </row>
    <row r="70" spans="1:6" x14ac:dyDescent="0.2">
      <c r="A70" s="7" t="s">
        <v>73</v>
      </c>
      <c r="C70" s="31">
        <v>132.89279999999999</v>
      </c>
      <c r="D70" s="31">
        <v>141.37479999999999</v>
      </c>
    </row>
    <row r="71" spans="1:6" x14ac:dyDescent="0.2">
      <c r="A71" s="7" t="s">
        <v>75</v>
      </c>
      <c r="C71" s="31">
        <v>132.89279999999999</v>
      </c>
      <c r="D71" s="31">
        <v>141.37479999999999</v>
      </c>
    </row>
    <row r="72" spans="1:6" x14ac:dyDescent="0.2">
      <c r="A72" s="7" t="s">
        <v>74</v>
      </c>
      <c r="C72" s="31">
        <v>137.81139999999999</v>
      </c>
      <c r="D72" s="31">
        <v>146.8886</v>
      </c>
    </row>
    <row r="73" spans="1:6" x14ac:dyDescent="0.2">
      <c r="A73" s="7" t="s">
        <v>76</v>
      </c>
      <c r="C73" s="31">
        <v>137.81139999999999</v>
      </c>
      <c r="D73" s="31">
        <v>146.8886</v>
      </c>
    </row>
    <row r="75" spans="1:6" x14ac:dyDescent="0.2">
      <c r="A75" s="7" t="s">
        <v>45</v>
      </c>
    </row>
    <row r="77" spans="1:6" x14ac:dyDescent="0.2">
      <c r="A77" s="14" t="s">
        <v>46</v>
      </c>
      <c r="D77" s="30" t="s">
        <v>47</v>
      </c>
    </row>
    <row r="79" spans="1:6" x14ac:dyDescent="0.2">
      <c r="A79" s="14" t="s">
        <v>221</v>
      </c>
      <c r="D79" s="35">
        <v>1.9359384783586699E-2</v>
      </c>
    </row>
    <row r="81" spans="1:1" x14ac:dyDescent="0.2">
      <c r="A81" s="14" t="s">
        <v>783</v>
      </c>
    </row>
    <row r="82" spans="1:1" x14ac:dyDescent="0.2">
      <c r="A82" s="14"/>
    </row>
    <row r="83" spans="1:1" x14ac:dyDescent="0.2">
      <c r="A83" s="37" t="s">
        <v>779</v>
      </c>
    </row>
    <row r="84" spans="1:1" x14ac:dyDescent="0.2">
      <c r="A84" s="38"/>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7" t="s">
        <v>796</v>
      </c>
    </row>
    <row r="98" spans="1:1" x14ac:dyDescent="0.2">
      <c r="A98" s="39"/>
    </row>
    <row r="99" spans="1:1" x14ac:dyDescent="0.2">
      <c r="A99" s="37" t="s">
        <v>780</v>
      </c>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9"/>
    </row>
    <row r="114" spans="1:1" x14ac:dyDescent="0.2">
      <c r="A114" s="14" t="s">
        <v>797</v>
      </c>
    </row>
  </sheetData>
  <mergeCells count="1">
    <mergeCell ref="A1:F1"/>
  </mergeCells>
  <conditionalFormatting sqref="F2:F3 F5:F80">
    <cfRule type="cellIs" dxfId="34" priority="2" stopIfTrue="1" operator="between">
      <formula>0.009</formula>
      <formula>-0.009</formula>
    </cfRule>
  </conditionalFormatting>
  <conditionalFormatting sqref="F81:F213">
    <cfRule type="cellIs" dxfId="33"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23"/>
  <sheetViews>
    <sheetView showGridLines="0" workbookViewId="0">
      <selection sqref="A1:F1"/>
    </sheetView>
  </sheetViews>
  <sheetFormatPr defaultColWidth="9.109375" defaultRowHeight="10.199999999999999" x14ac:dyDescent="0.2"/>
  <cols>
    <col min="1" max="1" width="38.6640625" style="7" bestFit="1" customWidth="1"/>
    <col min="2" max="2" width="28" style="7" bestFit="1" customWidth="1"/>
    <col min="3" max="3" width="35.44140625" style="7" bestFit="1" customWidth="1"/>
    <col min="4" max="4" width="15.5546875" style="7" bestFit="1" customWidth="1"/>
    <col min="5" max="5" width="22.6640625" style="10" customWidth="1"/>
    <col min="6" max="6" width="14.6640625" style="11" bestFit="1" customWidth="1"/>
    <col min="7" max="16384" width="9.109375" style="7"/>
  </cols>
  <sheetData>
    <row r="1" spans="1:6" s="1" customFormat="1" ht="13.8" x14ac:dyDescent="0.2">
      <c r="A1" s="65" t="s">
        <v>21</v>
      </c>
      <c r="B1" s="66"/>
      <c r="C1" s="66"/>
      <c r="D1" s="66"/>
      <c r="E1" s="66"/>
      <c r="F1" s="66"/>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271</v>
      </c>
      <c r="D4" s="13" t="s">
        <v>1</v>
      </c>
      <c r="E4" s="41" t="s">
        <v>6</v>
      </c>
      <c r="F4" s="12" t="s">
        <v>3</v>
      </c>
    </row>
    <row r="5" spans="1:6" x14ac:dyDescent="0.2">
      <c r="A5" s="16" t="s">
        <v>82</v>
      </c>
      <c r="B5" s="17"/>
      <c r="C5" s="17"/>
      <c r="D5" s="17"/>
      <c r="E5" s="18"/>
      <c r="F5" s="19"/>
    </row>
    <row r="6" spans="1:6" x14ac:dyDescent="0.2">
      <c r="A6" s="20" t="s">
        <v>31</v>
      </c>
      <c r="B6" s="21"/>
      <c r="C6" s="21"/>
      <c r="D6" s="21"/>
      <c r="E6" s="22"/>
      <c r="F6" s="23"/>
    </row>
    <row r="7" spans="1:6" x14ac:dyDescent="0.2">
      <c r="A7" s="21" t="s">
        <v>87</v>
      </c>
      <c r="B7" s="21" t="s">
        <v>86</v>
      </c>
      <c r="C7" s="21" t="s">
        <v>85</v>
      </c>
      <c r="D7" s="24">
        <v>4700000</v>
      </c>
      <c r="E7" s="22">
        <v>41703.1</v>
      </c>
      <c r="F7" s="23">
        <v>8.5770714452941395</v>
      </c>
    </row>
    <row r="8" spans="1:6" x14ac:dyDescent="0.2">
      <c r="A8" s="21" t="s">
        <v>84</v>
      </c>
      <c r="B8" s="21" t="s">
        <v>83</v>
      </c>
      <c r="C8" s="21" t="s">
        <v>85</v>
      </c>
      <c r="D8" s="24">
        <v>2600000</v>
      </c>
      <c r="E8" s="22">
        <v>38638.6</v>
      </c>
      <c r="F8" s="23">
        <v>7.9467961073911102</v>
      </c>
    </row>
    <row r="9" spans="1:6" x14ac:dyDescent="0.2">
      <c r="A9" s="21" t="s">
        <v>98</v>
      </c>
      <c r="B9" s="21" t="s">
        <v>97</v>
      </c>
      <c r="C9" s="21" t="s">
        <v>85</v>
      </c>
      <c r="D9" s="24">
        <v>4000000</v>
      </c>
      <c r="E9" s="22">
        <v>30060</v>
      </c>
      <c r="F9" s="23">
        <v>6.1824365010165101</v>
      </c>
    </row>
    <row r="10" spans="1:6" x14ac:dyDescent="0.2">
      <c r="A10" s="21" t="s">
        <v>89</v>
      </c>
      <c r="B10" s="21" t="s">
        <v>88</v>
      </c>
      <c r="C10" s="21" t="s">
        <v>90</v>
      </c>
      <c r="D10" s="24">
        <v>2000000</v>
      </c>
      <c r="E10" s="22">
        <v>29859</v>
      </c>
      <c r="F10" s="23">
        <v>6.1410968557502397</v>
      </c>
    </row>
    <row r="11" spans="1:6" x14ac:dyDescent="0.2">
      <c r="A11" s="21" t="s">
        <v>92</v>
      </c>
      <c r="B11" s="21" t="s">
        <v>91</v>
      </c>
      <c r="C11" s="21" t="s">
        <v>93</v>
      </c>
      <c r="D11" s="24">
        <v>1280000</v>
      </c>
      <c r="E11" s="22">
        <v>24608</v>
      </c>
      <c r="F11" s="23">
        <v>5.0611243319033399</v>
      </c>
    </row>
    <row r="12" spans="1:6" x14ac:dyDescent="0.2">
      <c r="A12" s="21" t="s">
        <v>95</v>
      </c>
      <c r="B12" s="21" t="s">
        <v>94</v>
      </c>
      <c r="C12" s="21" t="s">
        <v>96</v>
      </c>
      <c r="D12" s="24">
        <v>3200000</v>
      </c>
      <c r="E12" s="22">
        <v>23251.200000000001</v>
      </c>
      <c r="F12" s="23">
        <v>4.7820714428621098</v>
      </c>
    </row>
    <row r="13" spans="1:6" x14ac:dyDescent="0.2">
      <c r="A13" s="21" t="s">
        <v>103</v>
      </c>
      <c r="B13" s="21" t="s">
        <v>102</v>
      </c>
      <c r="C13" s="21" t="s">
        <v>85</v>
      </c>
      <c r="D13" s="24">
        <v>3000000</v>
      </c>
      <c r="E13" s="22">
        <v>15937.5</v>
      </c>
      <c r="F13" s="23">
        <v>3.27786366383735</v>
      </c>
    </row>
    <row r="14" spans="1:6" x14ac:dyDescent="0.2">
      <c r="A14" s="21" t="s">
        <v>125</v>
      </c>
      <c r="B14" s="21" t="s">
        <v>124</v>
      </c>
      <c r="C14" s="21" t="s">
        <v>126</v>
      </c>
      <c r="D14" s="24">
        <v>850000</v>
      </c>
      <c r="E14" s="22">
        <v>14268.525</v>
      </c>
      <c r="F14" s="23">
        <v>2.9346057809602999</v>
      </c>
    </row>
    <row r="15" spans="1:6" x14ac:dyDescent="0.2">
      <c r="A15" s="21" t="s">
        <v>122</v>
      </c>
      <c r="B15" s="21" t="s">
        <v>121</v>
      </c>
      <c r="C15" s="21" t="s">
        <v>123</v>
      </c>
      <c r="D15" s="24">
        <v>1600000</v>
      </c>
      <c r="E15" s="22">
        <v>12989.6</v>
      </c>
      <c r="F15" s="23">
        <v>2.6715694335863001</v>
      </c>
    </row>
    <row r="16" spans="1:6" x14ac:dyDescent="0.2">
      <c r="A16" s="21" t="s">
        <v>108</v>
      </c>
      <c r="B16" s="21" t="s">
        <v>107</v>
      </c>
      <c r="C16" s="21" t="s">
        <v>90</v>
      </c>
      <c r="D16" s="24">
        <v>1350000</v>
      </c>
      <c r="E16" s="22">
        <v>12675.825000000001</v>
      </c>
      <c r="F16" s="23">
        <v>2.6070353679473599</v>
      </c>
    </row>
    <row r="17" spans="1:6" x14ac:dyDescent="0.2">
      <c r="A17" s="21" t="s">
        <v>557</v>
      </c>
      <c r="B17" s="21" t="s">
        <v>556</v>
      </c>
      <c r="C17" s="21" t="s">
        <v>123</v>
      </c>
      <c r="D17" s="24">
        <v>650000</v>
      </c>
      <c r="E17" s="22">
        <v>10670.725</v>
      </c>
      <c r="F17" s="23">
        <v>2.1946466976816201</v>
      </c>
    </row>
    <row r="18" spans="1:6" x14ac:dyDescent="0.2">
      <c r="A18" s="21" t="s">
        <v>136</v>
      </c>
      <c r="B18" s="21" t="s">
        <v>135</v>
      </c>
      <c r="C18" s="21" t="s">
        <v>137</v>
      </c>
      <c r="D18" s="24">
        <v>3300000</v>
      </c>
      <c r="E18" s="22">
        <v>10096.35</v>
      </c>
      <c r="F18" s="23">
        <v>2.0765150621103801</v>
      </c>
    </row>
    <row r="19" spans="1:6" x14ac:dyDescent="0.2">
      <c r="A19" s="21" t="s">
        <v>100</v>
      </c>
      <c r="B19" s="21" t="s">
        <v>99</v>
      </c>
      <c r="C19" s="21" t="s">
        <v>101</v>
      </c>
      <c r="D19" s="24">
        <v>375000</v>
      </c>
      <c r="E19" s="22">
        <v>9892.3125</v>
      </c>
      <c r="F19" s="23">
        <v>2.03455069459288</v>
      </c>
    </row>
    <row r="20" spans="1:6" x14ac:dyDescent="0.2">
      <c r="A20" s="21" t="s">
        <v>229</v>
      </c>
      <c r="B20" s="21" t="s">
        <v>228</v>
      </c>
      <c r="C20" s="21" t="s">
        <v>117</v>
      </c>
      <c r="D20" s="24">
        <v>3200000</v>
      </c>
      <c r="E20" s="22">
        <v>9808</v>
      </c>
      <c r="F20" s="23">
        <v>2.0172101530928099</v>
      </c>
    </row>
    <row r="21" spans="1:6" x14ac:dyDescent="0.2">
      <c r="A21" s="21" t="s">
        <v>110</v>
      </c>
      <c r="B21" s="21" t="s">
        <v>109</v>
      </c>
      <c r="C21" s="21" t="s">
        <v>111</v>
      </c>
      <c r="D21" s="24">
        <v>5000000</v>
      </c>
      <c r="E21" s="22">
        <v>8200</v>
      </c>
      <c r="F21" s="23">
        <v>1.6864929909625901</v>
      </c>
    </row>
    <row r="22" spans="1:6" x14ac:dyDescent="0.2">
      <c r="A22" s="21" t="s">
        <v>128</v>
      </c>
      <c r="B22" s="21" t="s">
        <v>127</v>
      </c>
      <c r="C22" s="21" t="s">
        <v>90</v>
      </c>
      <c r="D22" s="24">
        <v>715000</v>
      </c>
      <c r="E22" s="22">
        <v>7694.1149999999998</v>
      </c>
      <c r="F22" s="23">
        <v>1.5824476852634299</v>
      </c>
    </row>
    <row r="23" spans="1:6" x14ac:dyDescent="0.2">
      <c r="A23" s="21" t="s">
        <v>151</v>
      </c>
      <c r="B23" s="21" t="s">
        <v>150</v>
      </c>
      <c r="C23" s="21" t="s">
        <v>126</v>
      </c>
      <c r="D23" s="24">
        <v>110000</v>
      </c>
      <c r="E23" s="22">
        <v>7345.6350000000002</v>
      </c>
      <c r="F23" s="23">
        <v>1.51077584654506</v>
      </c>
    </row>
    <row r="24" spans="1:6" x14ac:dyDescent="0.2">
      <c r="A24" s="21" t="s">
        <v>153</v>
      </c>
      <c r="B24" s="21" t="s">
        <v>152</v>
      </c>
      <c r="C24" s="21" t="s">
        <v>149</v>
      </c>
      <c r="D24" s="24">
        <v>1550000</v>
      </c>
      <c r="E24" s="22">
        <v>7302.05</v>
      </c>
      <c r="F24" s="23">
        <v>1.50181172495834</v>
      </c>
    </row>
    <row r="25" spans="1:6" x14ac:dyDescent="0.2">
      <c r="A25" s="21" t="s">
        <v>215</v>
      </c>
      <c r="B25" s="21" t="s">
        <v>214</v>
      </c>
      <c r="C25" s="21" t="s">
        <v>85</v>
      </c>
      <c r="D25" s="24">
        <v>380000</v>
      </c>
      <c r="E25" s="22">
        <v>7278.71</v>
      </c>
      <c r="F25" s="23">
        <v>1.4970113900304001</v>
      </c>
    </row>
    <row r="26" spans="1:6" x14ac:dyDescent="0.2">
      <c r="A26" s="21" t="s">
        <v>219</v>
      </c>
      <c r="B26" s="21" t="s">
        <v>218</v>
      </c>
      <c r="C26" s="21" t="s">
        <v>179</v>
      </c>
      <c r="D26" s="24">
        <v>1300000</v>
      </c>
      <c r="E26" s="22">
        <v>6832.8</v>
      </c>
      <c r="F26" s="23">
        <v>1.40530113520112</v>
      </c>
    </row>
    <row r="27" spans="1:6" x14ac:dyDescent="0.2">
      <c r="A27" s="21" t="s">
        <v>133</v>
      </c>
      <c r="B27" s="21" t="s">
        <v>132</v>
      </c>
      <c r="C27" s="21" t="s">
        <v>134</v>
      </c>
      <c r="D27" s="24">
        <v>5000000</v>
      </c>
      <c r="E27" s="22">
        <v>6805</v>
      </c>
      <c r="F27" s="23">
        <v>1.399583512622</v>
      </c>
    </row>
    <row r="28" spans="1:6" x14ac:dyDescent="0.2">
      <c r="A28" s="21" t="s">
        <v>143</v>
      </c>
      <c r="B28" s="21" t="s">
        <v>142</v>
      </c>
      <c r="C28" s="21" t="s">
        <v>144</v>
      </c>
      <c r="D28" s="24">
        <v>3600000</v>
      </c>
      <c r="E28" s="22">
        <v>6793.2</v>
      </c>
      <c r="F28" s="23">
        <v>1.3971566080740301</v>
      </c>
    </row>
    <row r="29" spans="1:6" x14ac:dyDescent="0.2">
      <c r="A29" s="21" t="s">
        <v>217</v>
      </c>
      <c r="B29" s="21" t="s">
        <v>216</v>
      </c>
      <c r="C29" s="21" t="s">
        <v>111</v>
      </c>
      <c r="D29" s="24">
        <v>2800000</v>
      </c>
      <c r="E29" s="22">
        <v>6634.6</v>
      </c>
      <c r="F29" s="23">
        <v>1.3645373655902899</v>
      </c>
    </row>
    <row r="30" spans="1:6" x14ac:dyDescent="0.2">
      <c r="A30" s="21" t="s">
        <v>113</v>
      </c>
      <c r="B30" s="21" t="s">
        <v>112</v>
      </c>
      <c r="C30" s="21" t="s">
        <v>114</v>
      </c>
      <c r="D30" s="24">
        <v>152702</v>
      </c>
      <c r="E30" s="22">
        <v>6482.2762510000002</v>
      </c>
      <c r="F30" s="23">
        <v>1.3332089588774101</v>
      </c>
    </row>
    <row r="31" spans="1:6" x14ac:dyDescent="0.2">
      <c r="A31" s="21" t="s">
        <v>146</v>
      </c>
      <c r="B31" s="21" t="s">
        <v>145</v>
      </c>
      <c r="C31" s="21" t="s">
        <v>106</v>
      </c>
      <c r="D31" s="24">
        <v>1000000</v>
      </c>
      <c r="E31" s="22">
        <v>6163</v>
      </c>
      <c r="F31" s="23">
        <v>1.2675434516222499</v>
      </c>
    </row>
    <row r="32" spans="1:6" x14ac:dyDescent="0.2">
      <c r="A32" s="21" t="s">
        <v>242</v>
      </c>
      <c r="B32" s="21" t="s">
        <v>241</v>
      </c>
      <c r="C32" s="21" t="s">
        <v>149</v>
      </c>
      <c r="D32" s="24">
        <v>140000</v>
      </c>
      <c r="E32" s="22">
        <v>5718.79</v>
      </c>
      <c r="F32" s="23">
        <v>1.17618283558377</v>
      </c>
    </row>
    <row r="33" spans="1:6" x14ac:dyDescent="0.2">
      <c r="A33" s="21" t="s">
        <v>256</v>
      </c>
      <c r="B33" s="21" t="s">
        <v>255</v>
      </c>
      <c r="C33" s="21" t="s">
        <v>257</v>
      </c>
      <c r="D33" s="24">
        <v>662034</v>
      </c>
      <c r="E33" s="22">
        <v>5713.0224029999999</v>
      </c>
      <c r="F33" s="23">
        <v>1.17499661461851</v>
      </c>
    </row>
    <row r="34" spans="1:6" x14ac:dyDescent="0.2">
      <c r="A34" s="21" t="s">
        <v>161</v>
      </c>
      <c r="B34" s="21" t="s">
        <v>160</v>
      </c>
      <c r="C34" s="21" t="s">
        <v>137</v>
      </c>
      <c r="D34" s="24">
        <v>9500000</v>
      </c>
      <c r="E34" s="22">
        <v>5505.25</v>
      </c>
      <c r="F34" s="23">
        <v>1.13226409006058</v>
      </c>
    </row>
    <row r="35" spans="1:6" x14ac:dyDescent="0.2">
      <c r="A35" s="21" t="s">
        <v>183</v>
      </c>
      <c r="B35" s="21" t="s">
        <v>182</v>
      </c>
      <c r="C35" s="21" t="s">
        <v>134</v>
      </c>
      <c r="D35" s="24">
        <v>2000000</v>
      </c>
      <c r="E35" s="22">
        <v>4846</v>
      </c>
      <c r="F35" s="23">
        <v>0.99667622368349995</v>
      </c>
    </row>
    <row r="36" spans="1:6" x14ac:dyDescent="0.2">
      <c r="A36" s="21" t="s">
        <v>246</v>
      </c>
      <c r="B36" s="21" t="s">
        <v>245</v>
      </c>
      <c r="C36" s="21" t="s">
        <v>101</v>
      </c>
      <c r="D36" s="24">
        <v>6750000</v>
      </c>
      <c r="E36" s="22">
        <v>4826.25</v>
      </c>
      <c r="F36" s="23">
        <v>0.99261424361380401</v>
      </c>
    </row>
    <row r="37" spans="1:6" x14ac:dyDescent="0.2">
      <c r="A37" s="21" t="s">
        <v>234</v>
      </c>
      <c r="B37" s="21" t="s">
        <v>233</v>
      </c>
      <c r="C37" s="21" t="s">
        <v>149</v>
      </c>
      <c r="D37" s="24">
        <v>2000000</v>
      </c>
      <c r="E37" s="22">
        <v>4683</v>
      </c>
      <c r="F37" s="23">
        <v>0.96315203374119496</v>
      </c>
    </row>
    <row r="38" spans="1:6" x14ac:dyDescent="0.2">
      <c r="A38" s="21" t="s">
        <v>141</v>
      </c>
      <c r="B38" s="21" t="s">
        <v>140</v>
      </c>
      <c r="C38" s="21" t="s">
        <v>106</v>
      </c>
      <c r="D38" s="24">
        <v>720873</v>
      </c>
      <c r="E38" s="22">
        <v>4666.5713660000001</v>
      </c>
      <c r="F38" s="23">
        <v>0.95977315860801404</v>
      </c>
    </row>
    <row r="39" spans="1:6" x14ac:dyDescent="0.2">
      <c r="A39" s="21" t="s">
        <v>130</v>
      </c>
      <c r="B39" s="21" t="s">
        <v>129</v>
      </c>
      <c r="C39" s="21" t="s">
        <v>131</v>
      </c>
      <c r="D39" s="24">
        <v>500000</v>
      </c>
      <c r="E39" s="22">
        <v>4611</v>
      </c>
      <c r="F39" s="23">
        <v>0.94834380260103601</v>
      </c>
    </row>
    <row r="40" spans="1:6" x14ac:dyDescent="0.2">
      <c r="A40" s="21" t="s">
        <v>163</v>
      </c>
      <c r="B40" s="21" t="s">
        <v>162</v>
      </c>
      <c r="C40" s="21" t="s">
        <v>120</v>
      </c>
      <c r="D40" s="24">
        <v>900000</v>
      </c>
      <c r="E40" s="22">
        <v>4547.7</v>
      </c>
      <c r="F40" s="23">
        <v>0.93532489939031305</v>
      </c>
    </row>
    <row r="41" spans="1:6" x14ac:dyDescent="0.2">
      <c r="A41" s="21" t="s">
        <v>155</v>
      </c>
      <c r="B41" s="21" t="s">
        <v>154</v>
      </c>
      <c r="C41" s="21" t="s">
        <v>156</v>
      </c>
      <c r="D41" s="24">
        <v>1900000</v>
      </c>
      <c r="E41" s="22">
        <v>4312.05</v>
      </c>
      <c r="F41" s="23">
        <v>0.88685879288783298</v>
      </c>
    </row>
    <row r="42" spans="1:6" x14ac:dyDescent="0.2">
      <c r="A42" s="21" t="s">
        <v>176</v>
      </c>
      <c r="B42" s="21" t="s">
        <v>175</v>
      </c>
      <c r="C42" s="21" t="s">
        <v>85</v>
      </c>
      <c r="D42" s="24">
        <v>2200000</v>
      </c>
      <c r="E42" s="22">
        <v>3958.9</v>
      </c>
      <c r="F42" s="23">
        <v>0.814226475844121</v>
      </c>
    </row>
    <row r="43" spans="1:6" x14ac:dyDescent="0.2">
      <c r="A43" s="21" t="s">
        <v>173</v>
      </c>
      <c r="B43" s="21" t="s">
        <v>172</v>
      </c>
      <c r="C43" s="21" t="s">
        <v>174</v>
      </c>
      <c r="D43" s="24">
        <v>190000</v>
      </c>
      <c r="E43" s="22">
        <v>3790.0250000000001</v>
      </c>
      <c r="F43" s="23">
        <v>0.77949397537475396</v>
      </c>
    </row>
    <row r="44" spans="1:6" x14ac:dyDescent="0.2">
      <c r="A44" s="21" t="s">
        <v>607</v>
      </c>
      <c r="B44" s="21" t="s">
        <v>606</v>
      </c>
      <c r="C44" s="21" t="s">
        <v>159</v>
      </c>
      <c r="D44" s="24">
        <v>607925</v>
      </c>
      <c r="E44" s="22">
        <v>3614.7220499999999</v>
      </c>
      <c r="F44" s="23">
        <v>0.74343943921986799</v>
      </c>
    </row>
    <row r="45" spans="1:6" x14ac:dyDescent="0.2">
      <c r="A45" s="21" t="s">
        <v>181</v>
      </c>
      <c r="B45" s="21" t="s">
        <v>180</v>
      </c>
      <c r="C45" s="21" t="s">
        <v>114</v>
      </c>
      <c r="D45" s="24">
        <v>940592</v>
      </c>
      <c r="E45" s="22">
        <v>3557.3189440000001</v>
      </c>
      <c r="F45" s="23">
        <v>0.73163334947249203</v>
      </c>
    </row>
    <row r="46" spans="1:6" x14ac:dyDescent="0.2">
      <c r="A46" s="21" t="s">
        <v>248</v>
      </c>
      <c r="B46" s="21" t="s">
        <v>247</v>
      </c>
      <c r="C46" s="21" t="s">
        <v>156</v>
      </c>
      <c r="D46" s="24">
        <v>770000</v>
      </c>
      <c r="E46" s="22">
        <v>3549.7</v>
      </c>
      <c r="F46" s="23">
        <v>0.73006636219754895</v>
      </c>
    </row>
    <row r="47" spans="1:6" x14ac:dyDescent="0.2">
      <c r="A47" s="21" t="s">
        <v>265</v>
      </c>
      <c r="B47" s="21" t="s">
        <v>264</v>
      </c>
      <c r="C47" s="21" t="s">
        <v>114</v>
      </c>
      <c r="D47" s="24">
        <v>520000</v>
      </c>
      <c r="E47" s="22">
        <v>3479.32</v>
      </c>
      <c r="F47" s="23">
        <v>0.71559131625804295</v>
      </c>
    </row>
    <row r="48" spans="1:6" x14ac:dyDescent="0.2">
      <c r="A48" s="21" t="s">
        <v>259</v>
      </c>
      <c r="B48" s="21" t="s">
        <v>258</v>
      </c>
      <c r="C48" s="21" t="s">
        <v>85</v>
      </c>
      <c r="D48" s="24">
        <v>300000</v>
      </c>
      <c r="E48" s="22">
        <v>3322.35</v>
      </c>
      <c r="F48" s="23">
        <v>0.68330731567372605</v>
      </c>
    </row>
    <row r="49" spans="1:9" x14ac:dyDescent="0.2">
      <c r="A49" s="21" t="s">
        <v>252</v>
      </c>
      <c r="B49" s="21" t="s">
        <v>251</v>
      </c>
      <c r="C49" s="21" t="s">
        <v>126</v>
      </c>
      <c r="D49" s="24">
        <v>140000</v>
      </c>
      <c r="E49" s="22">
        <v>3219.58</v>
      </c>
      <c r="F49" s="23">
        <v>0.66217062241991798</v>
      </c>
    </row>
    <row r="50" spans="1:9" x14ac:dyDescent="0.2">
      <c r="A50" s="21" t="s">
        <v>553</v>
      </c>
      <c r="B50" s="21" t="s">
        <v>552</v>
      </c>
      <c r="C50" s="21" t="s">
        <v>120</v>
      </c>
      <c r="D50" s="24">
        <v>173153</v>
      </c>
      <c r="E50" s="22">
        <v>3158.5704500000002</v>
      </c>
      <c r="F50" s="23">
        <v>0.64962279577884696</v>
      </c>
    </row>
    <row r="51" spans="1:9" x14ac:dyDescent="0.2">
      <c r="A51" s="21" t="s">
        <v>434</v>
      </c>
      <c r="B51" s="21" t="s">
        <v>433</v>
      </c>
      <c r="C51" s="21" t="s">
        <v>120</v>
      </c>
      <c r="D51" s="24">
        <v>300000</v>
      </c>
      <c r="E51" s="22">
        <v>3003.6</v>
      </c>
      <c r="F51" s="23">
        <v>0.61775004239697895</v>
      </c>
    </row>
    <row r="52" spans="1:9" x14ac:dyDescent="0.2">
      <c r="A52" s="21" t="s">
        <v>535</v>
      </c>
      <c r="B52" s="21" t="s">
        <v>534</v>
      </c>
      <c r="C52" s="21" t="s">
        <v>166</v>
      </c>
      <c r="D52" s="24">
        <v>15000</v>
      </c>
      <c r="E52" s="22">
        <v>2631.0075000000002</v>
      </c>
      <c r="F52" s="23">
        <v>0.54111898877073195</v>
      </c>
    </row>
    <row r="53" spans="1:9" x14ac:dyDescent="0.2">
      <c r="A53" s="21" t="s">
        <v>190</v>
      </c>
      <c r="B53" s="21" t="s">
        <v>189</v>
      </c>
      <c r="C53" s="21" t="s">
        <v>191</v>
      </c>
      <c r="D53" s="24">
        <v>200000</v>
      </c>
      <c r="E53" s="22">
        <v>2578.5</v>
      </c>
      <c r="F53" s="23">
        <v>0.53031977770695504</v>
      </c>
    </row>
    <row r="54" spans="1:9" x14ac:dyDescent="0.2">
      <c r="A54" s="21" t="s">
        <v>746</v>
      </c>
      <c r="B54" s="21" t="s">
        <v>745</v>
      </c>
      <c r="C54" s="21" t="s">
        <v>131</v>
      </c>
      <c r="D54" s="24">
        <v>600000</v>
      </c>
      <c r="E54" s="22">
        <v>2099.6999999999998</v>
      </c>
      <c r="F54" s="23">
        <v>0.43184504062489598</v>
      </c>
    </row>
    <row r="55" spans="1:9" x14ac:dyDescent="0.2">
      <c r="A55" s="21" t="s">
        <v>185</v>
      </c>
      <c r="B55" s="21" t="s">
        <v>184</v>
      </c>
      <c r="C55" s="21" t="s">
        <v>101</v>
      </c>
      <c r="D55" s="24">
        <v>500000</v>
      </c>
      <c r="E55" s="22">
        <v>1217.75</v>
      </c>
      <c r="F55" s="23">
        <v>0.25045449265179198</v>
      </c>
    </row>
    <row r="56" spans="1:9" x14ac:dyDescent="0.2">
      <c r="A56" s="21" t="s">
        <v>611</v>
      </c>
      <c r="B56" s="21" t="s">
        <v>610</v>
      </c>
      <c r="C56" s="21" t="s">
        <v>159</v>
      </c>
      <c r="D56" s="24">
        <v>158070</v>
      </c>
      <c r="E56" s="22">
        <v>1064.6014500000001</v>
      </c>
      <c r="F56" s="23">
        <v>0.218956449218733</v>
      </c>
    </row>
    <row r="57" spans="1:9" x14ac:dyDescent="0.2">
      <c r="A57" s="21" t="s">
        <v>193</v>
      </c>
      <c r="B57" s="21" t="s">
        <v>192</v>
      </c>
      <c r="C57" s="21" t="s">
        <v>194</v>
      </c>
      <c r="D57" s="24">
        <v>794505</v>
      </c>
      <c r="E57" s="22">
        <v>838.60002750000001</v>
      </c>
      <c r="F57" s="23">
        <v>0.172474764463388</v>
      </c>
    </row>
    <row r="58" spans="1:9" x14ac:dyDescent="0.2">
      <c r="A58" s="20" t="s">
        <v>32</v>
      </c>
      <c r="B58" s="20"/>
      <c r="C58" s="20"/>
      <c r="D58" s="20"/>
      <c r="E58" s="25">
        <f>SUM(E7:E57)</f>
        <v>456504.00294150005</v>
      </c>
      <c r="F58" s="26">
        <f>SUM(F7:F57)</f>
        <v>93.889122110634688</v>
      </c>
      <c r="G58" s="14"/>
      <c r="H58" s="14"/>
      <c r="I58" s="14"/>
    </row>
    <row r="59" spans="1:9" x14ac:dyDescent="0.2">
      <c r="A59" s="21"/>
      <c r="B59" s="21"/>
      <c r="C59" s="21"/>
      <c r="D59" s="21"/>
      <c r="E59" s="22"/>
      <c r="F59" s="23"/>
    </row>
    <row r="60" spans="1:9" x14ac:dyDescent="0.2">
      <c r="A60" s="20" t="s">
        <v>224</v>
      </c>
      <c r="B60" s="21"/>
      <c r="C60" s="21"/>
      <c r="D60" s="21"/>
      <c r="E60" s="22"/>
      <c r="F60" s="23"/>
    </row>
    <row r="61" spans="1:9" x14ac:dyDescent="0.2">
      <c r="A61" s="21" t="s">
        <v>586</v>
      </c>
      <c r="B61" s="21" t="s">
        <v>585</v>
      </c>
      <c r="C61" s="21" t="s">
        <v>410</v>
      </c>
      <c r="D61" s="24">
        <v>3500</v>
      </c>
      <c r="E61" s="22">
        <v>3.5E-4</v>
      </c>
      <c r="F61" s="23">
        <v>7.1984456931330001E-8</v>
      </c>
    </row>
    <row r="62" spans="1:9" x14ac:dyDescent="0.2">
      <c r="A62" s="21" t="s">
        <v>227</v>
      </c>
      <c r="B62" s="21" t="s">
        <v>226</v>
      </c>
      <c r="C62" s="21" t="s">
        <v>171</v>
      </c>
      <c r="D62" s="24">
        <v>3000</v>
      </c>
      <c r="E62" s="22">
        <v>2.9999999999999997E-4</v>
      </c>
      <c r="F62" s="23">
        <v>6.1700963083997097E-8</v>
      </c>
    </row>
    <row r="63" spans="1:9" x14ac:dyDescent="0.2">
      <c r="A63" s="21"/>
      <c r="B63" s="21" t="s">
        <v>225</v>
      </c>
      <c r="C63" s="21" t="s">
        <v>131</v>
      </c>
      <c r="D63" s="24">
        <v>2900</v>
      </c>
      <c r="E63" s="22">
        <v>2.9E-4</v>
      </c>
      <c r="F63" s="23">
        <v>5.9644264314530603E-8</v>
      </c>
    </row>
    <row r="64" spans="1:9" x14ac:dyDescent="0.2">
      <c r="A64" s="20" t="s">
        <v>32</v>
      </c>
      <c r="B64" s="20"/>
      <c r="C64" s="20"/>
      <c r="D64" s="20"/>
      <c r="E64" s="25">
        <f>SUM(E60:E63)</f>
        <v>9.3999999999999997E-4</v>
      </c>
      <c r="F64" s="26">
        <f>SUM(F60:F63)</f>
        <v>1.933296843298577E-7</v>
      </c>
      <c r="G64" s="14"/>
      <c r="H64" s="14"/>
      <c r="I64" s="14"/>
    </row>
    <row r="65" spans="1:9" x14ac:dyDescent="0.2">
      <c r="A65" s="21"/>
      <c r="B65" s="21"/>
      <c r="C65" s="21"/>
      <c r="D65" s="21"/>
      <c r="E65" s="22"/>
      <c r="F65" s="23"/>
    </row>
    <row r="66" spans="1:9" x14ac:dyDescent="0.2">
      <c r="A66" s="20" t="s">
        <v>35</v>
      </c>
      <c r="B66" s="20"/>
      <c r="C66" s="20"/>
      <c r="D66" s="20"/>
      <c r="E66" s="25">
        <f>E58+E64</f>
        <v>456504.00388150004</v>
      </c>
      <c r="F66" s="26">
        <f>F58+F64</f>
        <v>93.889122303964371</v>
      </c>
      <c r="G66" s="14"/>
      <c r="H66" s="14"/>
      <c r="I66" s="14"/>
    </row>
    <row r="67" spans="1:9" x14ac:dyDescent="0.2">
      <c r="A67" s="20"/>
      <c r="B67" s="20"/>
      <c r="C67" s="20"/>
      <c r="D67" s="20"/>
      <c r="E67" s="25"/>
      <c r="F67" s="26"/>
      <c r="G67" s="14"/>
      <c r="H67" s="14"/>
      <c r="I67" s="14"/>
    </row>
    <row r="68" spans="1:9" x14ac:dyDescent="0.2">
      <c r="A68" s="20" t="s">
        <v>37</v>
      </c>
      <c r="B68" s="20"/>
      <c r="C68" s="20"/>
      <c r="D68" s="20"/>
      <c r="E68" s="25">
        <f>E70-(E58+E64)</f>
        <v>29712.069588199956</v>
      </c>
      <c r="F68" s="26">
        <f>F70-(F58+F64)</f>
        <v>6.1108776960356295</v>
      </c>
      <c r="G68" s="14"/>
      <c r="H68" s="14"/>
      <c r="I68" s="14"/>
    </row>
    <row r="69" spans="1:9" x14ac:dyDescent="0.2">
      <c r="A69" s="21"/>
      <c r="B69" s="21"/>
      <c r="C69" s="21"/>
      <c r="D69" s="21"/>
      <c r="E69" s="22"/>
      <c r="F69" s="23"/>
    </row>
    <row r="70" spans="1:9" x14ac:dyDescent="0.2">
      <c r="A70" s="27" t="s">
        <v>36</v>
      </c>
      <c r="B70" s="27"/>
      <c r="C70" s="27"/>
      <c r="D70" s="27"/>
      <c r="E70" s="28">
        <v>486216.0734697</v>
      </c>
      <c r="F70" s="29">
        <v>100</v>
      </c>
      <c r="G70" s="14"/>
      <c r="H70" s="14"/>
      <c r="I70" s="14"/>
    </row>
    <row r="71" spans="1:9" x14ac:dyDescent="0.2">
      <c r="F71" s="15" t="s">
        <v>580</v>
      </c>
    </row>
    <row r="72" spans="1:9" x14ac:dyDescent="0.2">
      <c r="A72" s="44" t="s">
        <v>39</v>
      </c>
      <c r="F72" s="15"/>
    </row>
    <row r="73" spans="1:9" x14ac:dyDescent="0.2">
      <c r="A73" s="44" t="s">
        <v>807</v>
      </c>
      <c r="F73" s="15"/>
    </row>
    <row r="75" spans="1:9" x14ac:dyDescent="0.2">
      <c r="A75" s="14" t="s">
        <v>40</v>
      </c>
    </row>
    <row r="76" spans="1:9" x14ac:dyDescent="0.2">
      <c r="A76" s="14" t="s">
        <v>41</v>
      </c>
    </row>
    <row r="77" spans="1:9" x14ac:dyDescent="0.2">
      <c r="A77" s="14" t="s">
        <v>42</v>
      </c>
      <c r="B77" s="14"/>
      <c r="C77" s="30" t="s">
        <v>44</v>
      </c>
      <c r="D77" s="14" t="s">
        <v>43</v>
      </c>
    </row>
    <row r="78" spans="1:9" x14ac:dyDescent="0.2">
      <c r="A78" s="7" t="s">
        <v>73</v>
      </c>
      <c r="C78" s="31">
        <v>828.99800000000005</v>
      </c>
      <c r="D78" s="31">
        <v>880.88160000000005</v>
      </c>
    </row>
    <row r="79" spans="1:9" x14ac:dyDescent="0.2">
      <c r="A79" s="7" t="s">
        <v>75</v>
      </c>
      <c r="C79" s="31">
        <v>46.901899999999998</v>
      </c>
      <c r="D79" s="31">
        <v>49.837299999999999</v>
      </c>
    </row>
    <row r="80" spans="1:9" x14ac:dyDescent="0.2">
      <c r="A80" s="7" t="s">
        <v>74</v>
      </c>
      <c r="C80" s="31">
        <v>899.02570000000003</v>
      </c>
      <c r="D80" s="31">
        <v>959.23059999999998</v>
      </c>
    </row>
    <row r="81" spans="1:4" x14ac:dyDescent="0.2">
      <c r="A81" s="7" t="s">
        <v>76</v>
      </c>
      <c r="C81" s="31">
        <v>52.999099999999999</v>
      </c>
      <c r="D81" s="31">
        <v>56.5456</v>
      </c>
    </row>
    <row r="83" spans="1:4" x14ac:dyDescent="0.2">
      <c r="A83" s="7" t="s">
        <v>45</v>
      </c>
    </row>
    <row r="85" spans="1:4" x14ac:dyDescent="0.2">
      <c r="A85" s="14" t="s">
        <v>46</v>
      </c>
      <c r="D85" s="30" t="s">
        <v>47</v>
      </c>
    </row>
    <row r="87" spans="1:4" x14ac:dyDescent="0.2">
      <c r="A87" s="14" t="s">
        <v>221</v>
      </c>
      <c r="D87" s="35">
        <v>0.132606233028111</v>
      </c>
    </row>
    <row r="89" spans="1:4" x14ac:dyDescent="0.2">
      <c r="A89" s="73" t="s">
        <v>814</v>
      </c>
      <c r="B89" s="73"/>
      <c r="C89" s="73"/>
      <c r="D89" s="30" t="s">
        <v>47</v>
      </c>
    </row>
    <row r="90" spans="1:4" x14ac:dyDescent="0.2">
      <c r="A90" s="7" t="s">
        <v>808</v>
      </c>
    </row>
    <row r="91" spans="1:4" x14ac:dyDescent="0.2">
      <c r="A91" s="36" t="s">
        <v>1110</v>
      </c>
    </row>
    <row r="93" spans="1:4" x14ac:dyDescent="0.2">
      <c r="A93" s="14" t="s">
        <v>786</v>
      </c>
    </row>
    <row r="94" spans="1:4" x14ac:dyDescent="0.2">
      <c r="A94" s="36"/>
    </row>
    <row r="95" spans="1:4" x14ac:dyDescent="0.2">
      <c r="A95" s="37" t="s">
        <v>779</v>
      </c>
    </row>
    <row r="96" spans="1:4" x14ac:dyDescent="0.2">
      <c r="A96" s="38"/>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7" t="s">
        <v>790</v>
      </c>
    </row>
    <row r="110" spans="1:1" x14ac:dyDescent="0.2">
      <c r="A110" s="39"/>
    </row>
    <row r="111" spans="1:1" x14ac:dyDescent="0.2">
      <c r="A111" s="37" t="s">
        <v>780</v>
      </c>
    </row>
    <row r="112" spans="1:1"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sheetData>
  <mergeCells count="2">
    <mergeCell ref="A1:F1"/>
    <mergeCell ref="A89:C89"/>
  </mergeCells>
  <conditionalFormatting sqref="F2:F3 F5:F92">
    <cfRule type="cellIs" dxfId="32" priority="2" stopIfTrue="1" operator="between">
      <formula>0.009</formula>
      <formula>-0.009</formula>
    </cfRule>
  </conditionalFormatting>
  <conditionalFormatting sqref="F93:F225">
    <cfRule type="cellIs" dxfId="31" priority="1" stopIfTrue="1" operator="between">
      <formula>0.009</formula>
      <formula>-0.009</formula>
    </cfRule>
  </conditionalFormatting>
  <hyperlinks>
    <hyperlink ref="A91" r:id="rId1" tooltip="https://www.franklintempletonindia.com/investor/reports"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60"/>
  <sheetViews>
    <sheetView workbookViewId="0">
      <selection sqref="A1:E1"/>
    </sheetView>
  </sheetViews>
  <sheetFormatPr defaultColWidth="9.109375" defaultRowHeight="10.199999999999999" x14ac:dyDescent="0.2"/>
  <cols>
    <col min="1" max="1" width="34.44140625" style="7" bestFit="1" customWidth="1"/>
    <col min="2" max="2" width="33.5546875" style="7" bestFit="1" customWidth="1"/>
    <col min="3" max="3" width="18.88671875" style="7" bestFit="1" customWidth="1"/>
    <col min="4" max="4" width="15.5546875" style="7" bestFit="1" customWidth="1"/>
    <col min="5" max="5" width="13.5546875" style="10" customWidth="1"/>
    <col min="6" max="16384" width="9.109375" style="7"/>
  </cols>
  <sheetData>
    <row r="1" spans="1:8" s="1" customFormat="1" ht="13.8" x14ac:dyDescent="0.2">
      <c r="A1" s="65" t="s">
        <v>22</v>
      </c>
      <c r="B1" s="66"/>
      <c r="C1" s="66"/>
      <c r="D1" s="66"/>
      <c r="E1" s="66"/>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41" t="s">
        <v>6</v>
      </c>
      <c r="E4" s="12" t="s">
        <v>3</v>
      </c>
    </row>
    <row r="5" spans="1:8" x14ac:dyDescent="0.2">
      <c r="A5" s="16" t="s">
        <v>316</v>
      </c>
      <c r="B5" s="17"/>
      <c r="C5" s="17"/>
      <c r="D5" s="18"/>
      <c r="E5" s="19"/>
    </row>
    <row r="6" spans="1:8" x14ac:dyDescent="0.2">
      <c r="A6" s="21" t="s">
        <v>748</v>
      </c>
      <c r="B6" s="21" t="s">
        <v>747</v>
      </c>
      <c r="C6" s="24">
        <v>6316799.9510000004</v>
      </c>
      <c r="D6" s="22">
        <v>308088.36744</v>
      </c>
      <c r="E6" s="23">
        <v>99.168938854476593</v>
      </c>
    </row>
    <row r="7" spans="1:8" x14ac:dyDescent="0.2">
      <c r="A7" s="20" t="s">
        <v>32</v>
      </c>
      <c r="B7" s="20"/>
      <c r="C7" s="20"/>
      <c r="D7" s="25">
        <f>SUM(D6:D6)</f>
        <v>308088.36744</v>
      </c>
      <c r="E7" s="26">
        <f>SUM(E6:E6)</f>
        <v>99.168938854476593</v>
      </c>
      <c r="F7" s="14"/>
      <c r="G7" s="14"/>
      <c r="H7" s="14"/>
    </row>
    <row r="8" spans="1:8" x14ac:dyDescent="0.2">
      <c r="A8" s="21"/>
      <c r="B8" s="21"/>
      <c r="C8" s="21"/>
      <c r="D8" s="22"/>
      <c r="E8" s="23"/>
    </row>
    <row r="9" spans="1:8" x14ac:dyDescent="0.2">
      <c r="A9" s="20" t="s">
        <v>35</v>
      </c>
      <c r="B9" s="20"/>
      <c r="C9" s="20"/>
      <c r="D9" s="25">
        <f>D7</f>
        <v>308088.36744</v>
      </c>
      <c r="E9" s="26">
        <f>E7</f>
        <v>99.168938854476593</v>
      </c>
      <c r="F9" s="14"/>
      <c r="G9" s="14"/>
      <c r="H9" s="14"/>
    </row>
    <row r="10" spans="1:8" x14ac:dyDescent="0.2">
      <c r="A10" s="20"/>
      <c r="B10" s="20"/>
      <c r="C10" s="20"/>
      <c r="D10" s="25"/>
      <c r="E10" s="26"/>
      <c r="F10" s="14"/>
      <c r="G10" s="14"/>
      <c r="H10" s="14"/>
    </row>
    <row r="11" spans="1:8" x14ac:dyDescent="0.2">
      <c r="A11" s="20" t="s">
        <v>37</v>
      </c>
      <c r="B11" s="20"/>
      <c r="C11" s="20"/>
      <c r="D11" s="25">
        <f>D13-(D7)</f>
        <v>2581.8595471999724</v>
      </c>
      <c r="E11" s="26">
        <f>E13-(E7)</f>
        <v>0.83106114552340671</v>
      </c>
      <c r="F11" s="14"/>
      <c r="G11" s="14"/>
      <c r="H11" s="14"/>
    </row>
    <row r="12" spans="1:8" x14ac:dyDescent="0.2">
      <c r="A12" s="21"/>
      <c r="B12" s="21"/>
      <c r="C12" s="21"/>
      <c r="D12" s="22"/>
      <c r="E12" s="23"/>
    </row>
    <row r="13" spans="1:8" x14ac:dyDescent="0.2">
      <c r="A13" s="27" t="s">
        <v>36</v>
      </c>
      <c r="B13" s="27"/>
      <c r="C13" s="27"/>
      <c r="D13" s="28">
        <v>310670.22698719997</v>
      </c>
      <c r="E13" s="29">
        <v>100</v>
      </c>
      <c r="F13" s="14"/>
      <c r="G13" s="14"/>
      <c r="H13" s="14"/>
    </row>
    <row r="16" spans="1:8" x14ac:dyDescent="0.2">
      <c r="A16" s="14" t="s">
        <v>40</v>
      </c>
    </row>
    <row r="17" spans="1:4" x14ac:dyDescent="0.2">
      <c r="A17" s="14" t="s">
        <v>41</v>
      </c>
    </row>
    <row r="18" spans="1:4" x14ac:dyDescent="0.2">
      <c r="A18" s="14" t="s">
        <v>42</v>
      </c>
      <c r="B18" s="14"/>
      <c r="C18" s="30" t="s">
        <v>44</v>
      </c>
      <c r="D18" s="14" t="s">
        <v>43</v>
      </c>
    </row>
    <row r="19" spans="1:4" x14ac:dyDescent="0.2">
      <c r="A19" s="7" t="s">
        <v>73</v>
      </c>
      <c r="C19" s="31">
        <v>50.295499999999997</v>
      </c>
      <c r="D19" s="31">
        <v>44.576599999999999</v>
      </c>
    </row>
    <row r="20" spans="1:4" x14ac:dyDescent="0.2">
      <c r="A20" s="7" t="s">
        <v>75</v>
      </c>
      <c r="C20" s="31">
        <v>50.295499999999997</v>
      </c>
      <c r="D20" s="31">
        <v>44.576599999999999</v>
      </c>
    </row>
    <row r="21" spans="1:4" x14ac:dyDescent="0.2">
      <c r="A21" s="7" t="s">
        <v>74</v>
      </c>
      <c r="C21" s="31">
        <v>54.994</v>
      </c>
      <c r="D21" s="31">
        <v>48.996299999999998</v>
      </c>
    </row>
    <row r="22" spans="1:4" x14ac:dyDescent="0.2">
      <c r="A22" s="7" t="s">
        <v>76</v>
      </c>
      <c r="C22" s="31">
        <v>54.994</v>
      </c>
      <c r="D22" s="31">
        <v>48.996299999999998</v>
      </c>
    </row>
    <row r="24" spans="1:4" x14ac:dyDescent="0.2">
      <c r="A24" s="7" t="s">
        <v>45</v>
      </c>
    </row>
    <row r="26" spans="1:4" x14ac:dyDescent="0.2">
      <c r="A26" s="14" t="s">
        <v>46</v>
      </c>
      <c r="D26" s="30" t="s">
        <v>47</v>
      </c>
    </row>
    <row r="28" spans="1:4" x14ac:dyDescent="0.2">
      <c r="A28" s="14" t="s">
        <v>221</v>
      </c>
      <c r="D28" s="35">
        <v>0</v>
      </c>
    </row>
    <row r="30" spans="1:4" x14ac:dyDescent="0.2">
      <c r="A30" s="14" t="s">
        <v>783</v>
      </c>
    </row>
    <row r="31" spans="1:4" x14ac:dyDescent="0.2">
      <c r="A31" s="36"/>
    </row>
    <row r="32" spans="1:4" x14ac:dyDescent="0.2">
      <c r="A32" s="37" t="s">
        <v>779</v>
      </c>
    </row>
    <row r="33" spans="1:1" x14ac:dyDescent="0.2">
      <c r="A33" s="38"/>
    </row>
    <row r="34" spans="1:1" x14ac:dyDescent="0.2">
      <c r="A34" s="39"/>
    </row>
    <row r="35" spans="1:1" x14ac:dyDescent="0.2">
      <c r="A35" s="39"/>
    </row>
    <row r="36" spans="1:1" x14ac:dyDescent="0.2">
      <c r="A36" s="39"/>
    </row>
    <row r="37" spans="1:1" x14ac:dyDescent="0.2">
      <c r="A37" s="39"/>
    </row>
    <row r="38" spans="1:1" x14ac:dyDescent="0.2">
      <c r="A38" s="39"/>
    </row>
    <row r="39" spans="1:1" x14ac:dyDescent="0.2">
      <c r="A39" s="39"/>
    </row>
    <row r="40" spans="1:1" x14ac:dyDescent="0.2">
      <c r="A40" s="39"/>
    </row>
    <row r="41" spans="1:1" x14ac:dyDescent="0.2">
      <c r="A41" s="39"/>
    </row>
    <row r="42" spans="1:1" x14ac:dyDescent="0.2">
      <c r="A42" s="39"/>
    </row>
    <row r="43" spans="1:1" x14ac:dyDescent="0.2">
      <c r="A43" s="39"/>
    </row>
    <row r="44" spans="1:1" x14ac:dyDescent="0.2">
      <c r="A44" s="39"/>
    </row>
    <row r="45" spans="1:1" x14ac:dyDescent="0.2">
      <c r="A45" s="39"/>
    </row>
    <row r="46" spans="1:1" x14ac:dyDescent="0.2">
      <c r="A46" s="37" t="s">
        <v>798</v>
      </c>
    </row>
    <row r="47" spans="1:1" x14ac:dyDescent="0.2">
      <c r="A47" s="39"/>
    </row>
    <row r="48" spans="1:1" x14ac:dyDescent="0.2">
      <c r="A48" s="37" t="s">
        <v>780</v>
      </c>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sheetData>
  <mergeCells count="1">
    <mergeCell ref="A1:E1"/>
  </mergeCells>
  <conditionalFormatting sqref="E5:E13">
    <cfRule type="cellIs" dxfId="30"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3"/>
  <sheetViews>
    <sheetView workbookViewId="0">
      <selection sqref="A1:E1"/>
    </sheetView>
  </sheetViews>
  <sheetFormatPr defaultColWidth="9.109375" defaultRowHeight="10.199999999999999" x14ac:dyDescent="0.2"/>
  <cols>
    <col min="1" max="1" width="34.44140625" style="7" bestFit="1" customWidth="1"/>
    <col min="2" max="2" width="60.5546875" style="7" customWidth="1"/>
    <col min="3" max="3" width="18.88671875" style="7" bestFit="1" customWidth="1"/>
    <col min="4" max="4" width="22.88671875" style="7" customWidth="1"/>
    <col min="5" max="5" width="13.5546875" style="10" customWidth="1"/>
    <col min="6" max="16384" width="9.109375" style="7"/>
  </cols>
  <sheetData>
    <row r="1" spans="1:8" s="1" customFormat="1" ht="15" customHeight="1" x14ac:dyDescent="0.2">
      <c r="A1" s="65" t="s">
        <v>817</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316</v>
      </c>
      <c r="B5" s="17"/>
      <c r="C5" s="17"/>
      <c r="D5" s="18"/>
      <c r="E5" s="19"/>
    </row>
    <row r="6" spans="1:8" x14ac:dyDescent="0.2">
      <c r="A6" s="21" t="s">
        <v>750</v>
      </c>
      <c r="B6" s="21" t="s">
        <v>749</v>
      </c>
      <c r="C6" s="24">
        <v>76632.535000000003</v>
      </c>
      <c r="D6" s="22">
        <v>1706.0874899999999</v>
      </c>
      <c r="E6" s="23">
        <v>98.687646707675995</v>
      </c>
    </row>
    <row r="7" spans="1:8" x14ac:dyDescent="0.2">
      <c r="A7" s="20" t="s">
        <v>32</v>
      </c>
      <c r="B7" s="20"/>
      <c r="C7" s="20"/>
      <c r="D7" s="25">
        <f>SUM(D6:D6)</f>
        <v>1706.0874899999999</v>
      </c>
      <c r="E7" s="26">
        <f>SUM(E6:E6)</f>
        <v>98.687646707675995</v>
      </c>
      <c r="F7" s="14"/>
      <c r="G7" s="14"/>
      <c r="H7" s="14"/>
    </row>
    <row r="8" spans="1:8" x14ac:dyDescent="0.2">
      <c r="A8" s="21"/>
      <c r="B8" s="21"/>
      <c r="C8" s="21"/>
      <c r="D8" s="22"/>
      <c r="E8" s="23"/>
    </row>
    <row r="9" spans="1:8" x14ac:dyDescent="0.2">
      <c r="A9" s="20" t="s">
        <v>35</v>
      </c>
      <c r="B9" s="20"/>
      <c r="C9" s="20"/>
      <c r="D9" s="25">
        <f>D7</f>
        <v>1706.0874899999999</v>
      </c>
      <c r="E9" s="26">
        <f>E7</f>
        <v>98.687646707675995</v>
      </c>
      <c r="F9" s="14"/>
      <c r="G9" s="14"/>
      <c r="H9" s="14"/>
    </row>
    <row r="10" spans="1:8" x14ac:dyDescent="0.2">
      <c r="A10" s="20"/>
      <c r="B10" s="20"/>
      <c r="C10" s="20"/>
      <c r="D10" s="25"/>
      <c r="E10" s="26"/>
      <c r="F10" s="14"/>
      <c r="G10" s="14"/>
      <c r="H10" s="14"/>
    </row>
    <row r="11" spans="1:8" x14ac:dyDescent="0.2">
      <c r="A11" s="20" t="s">
        <v>37</v>
      </c>
      <c r="B11" s="20"/>
      <c r="C11" s="20"/>
      <c r="D11" s="25">
        <f>D13-(D7)</f>
        <v>22.687637300000006</v>
      </c>
      <c r="E11" s="26">
        <f>E13-(E7)</f>
        <v>1.3123532923240049</v>
      </c>
      <c r="F11" s="14"/>
      <c r="G11" s="14"/>
      <c r="H11" s="14"/>
    </row>
    <row r="12" spans="1:8" x14ac:dyDescent="0.2">
      <c r="A12" s="21"/>
      <c r="B12" s="21"/>
      <c r="C12" s="21"/>
      <c r="D12" s="22"/>
      <c r="E12" s="23"/>
    </row>
    <row r="13" spans="1:8" x14ac:dyDescent="0.2">
      <c r="A13" s="27" t="s">
        <v>36</v>
      </c>
      <c r="B13" s="27"/>
      <c r="C13" s="27"/>
      <c r="D13" s="28">
        <v>1728.7751272999999</v>
      </c>
      <c r="E13" s="29">
        <v>100</v>
      </c>
      <c r="F13" s="14"/>
      <c r="G13" s="14"/>
      <c r="H13" s="14"/>
    </row>
    <row r="16" spans="1:8" x14ac:dyDescent="0.2">
      <c r="A16" s="14" t="s">
        <v>40</v>
      </c>
    </row>
    <row r="17" spans="1:4" x14ac:dyDescent="0.2">
      <c r="A17" s="14" t="s">
        <v>41</v>
      </c>
    </row>
    <row r="18" spans="1:4" x14ac:dyDescent="0.2">
      <c r="A18" s="14" t="s">
        <v>42</v>
      </c>
      <c r="B18" s="14"/>
      <c r="C18" s="30" t="s">
        <v>44</v>
      </c>
      <c r="D18" s="30" t="s">
        <v>43</v>
      </c>
    </row>
    <row r="19" spans="1:4" x14ac:dyDescent="0.2">
      <c r="A19" s="7" t="s">
        <v>73</v>
      </c>
      <c r="C19" s="31">
        <v>9.2406000000000006</v>
      </c>
      <c r="D19" s="31">
        <v>8.2110000000000003</v>
      </c>
    </row>
    <row r="20" spans="1:4" x14ac:dyDescent="0.2">
      <c r="A20" s="7" t="s">
        <v>75</v>
      </c>
      <c r="C20" s="31">
        <v>9.2406000000000006</v>
      </c>
      <c r="D20" s="31">
        <v>8.2110000000000003</v>
      </c>
    </row>
    <row r="21" spans="1:4" x14ac:dyDescent="0.2">
      <c r="A21" s="7" t="s">
        <v>74</v>
      </c>
      <c r="C21" s="31">
        <v>10.107900000000001</v>
      </c>
      <c r="D21" s="31">
        <v>9.0230999999999995</v>
      </c>
    </row>
    <row r="22" spans="1:4" x14ac:dyDescent="0.2">
      <c r="A22" s="7" t="s">
        <v>76</v>
      </c>
      <c r="C22" s="31">
        <v>10.107900000000001</v>
      </c>
      <c r="D22" s="31">
        <v>9.0230999999999995</v>
      </c>
    </row>
    <row r="24" spans="1:4" x14ac:dyDescent="0.2">
      <c r="A24" s="7" t="s">
        <v>45</v>
      </c>
    </row>
    <row r="26" spans="1:4" x14ac:dyDescent="0.2">
      <c r="A26" s="14" t="s">
        <v>46</v>
      </c>
      <c r="D26" s="30" t="s">
        <v>47</v>
      </c>
    </row>
    <row r="28" spans="1:4" x14ac:dyDescent="0.2">
      <c r="A28" s="14" t="s">
        <v>221</v>
      </c>
      <c r="D28" s="35">
        <v>0</v>
      </c>
    </row>
    <row r="30" spans="1:4" x14ac:dyDescent="0.2">
      <c r="A30" s="14" t="s">
        <v>783</v>
      </c>
    </row>
    <row r="31" spans="1:4" x14ac:dyDescent="0.2">
      <c r="A31" s="36"/>
    </row>
    <row r="32" spans="1:4" x14ac:dyDescent="0.2">
      <c r="A32" s="37" t="s">
        <v>779</v>
      </c>
    </row>
    <row r="33" spans="1:1" x14ac:dyDescent="0.2">
      <c r="A33" s="38"/>
    </row>
    <row r="34" spans="1:1" x14ac:dyDescent="0.2">
      <c r="A34" s="39"/>
    </row>
    <row r="35" spans="1:1" x14ac:dyDescent="0.2">
      <c r="A35" s="39"/>
    </row>
    <row r="36" spans="1:1" x14ac:dyDescent="0.2">
      <c r="A36" s="39"/>
    </row>
    <row r="37" spans="1:1" x14ac:dyDescent="0.2">
      <c r="A37" s="39"/>
    </row>
    <row r="38" spans="1:1" x14ac:dyDescent="0.2">
      <c r="A38" s="39"/>
    </row>
    <row r="39" spans="1:1" x14ac:dyDescent="0.2">
      <c r="A39" s="39"/>
    </row>
    <row r="40" spans="1:1" x14ac:dyDescent="0.2">
      <c r="A40" s="39"/>
    </row>
    <row r="41" spans="1:1" x14ac:dyDescent="0.2">
      <c r="A41" s="39"/>
    </row>
    <row r="42" spans="1:1" x14ac:dyDescent="0.2">
      <c r="A42" s="39"/>
    </row>
    <row r="43" spans="1:1" x14ac:dyDescent="0.2">
      <c r="A43" s="39"/>
    </row>
    <row r="44" spans="1:1" x14ac:dyDescent="0.2">
      <c r="A44" s="39"/>
    </row>
    <row r="45" spans="1:1" x14ac:dyDescent="0.2">
      <c r="A45" s="39"/>
    </row>
    <row r="46" spans="1:1" x14ac:dyDescent="0.2">
      <c r="A46" s="37" t="s">
        <v>799</v>
      </c>
    </row>
    <row r="47" spans="1:1" x14ac:dyDescent="0.2">
      <c r="A47" s="39"/>
    </row>
    <row r="48" spans="1:1" x14ac:dyDescent="0.2">
      <c r="A48" s="37" t="s">
        <v>780</v>
      </c>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2" spans="1:1" x14ac:dyDescent="0.2">
      <c r="A62" s="36"/>
    </row>
    <row r="63" spans="1:1" x14ac:dyDescent="0.2">
      <c r="A63" s="14" t="s">
        <v>800</v>
      </c>
    </row>
  </sheetData>
  <mergeCells count="1">
    <mergeCell ref="A1:E1"/>
  </mergeCells>
  <conditionalFormatting sqref="E5:E13">
    <cfRule type="cellIs" dxfId="2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0"/>
  <sheetViews>
    <sheetView workbookViewId="0">
      <selection sqref="A1:E1"/>
    </sheetView>
  </sheetViews>
  <sheetFormatPr defaultColWidth="9.109375" defaultRowHeight="10.199999999999999" x14ac:dyDescent="0.2"/>
  <cols>
    <col min="1" max="1" width="34.44140625" style="7" bestFit="1" customWidth="1"/>
    <col min="2" max="2" width="65" style="7" customWidth="1"/>
    <col min="3" max="3" width="15.33203125" style="7" bestFit="1" customWidth="1"/>
    <col min="4" max="4" width="22.109375" style="7" customWidth="1"/>
    <col min="5" max="5" width="13.5546875" style="10" customWidth="1"/>
    <col min="6" max="16384" width="9.109375" style="7"/>
  </cols>
  <sheetData>
    <row r="1" spans="1:8" s="1" customFormat="1" ht="13.8" x14ac:dyDescent="0.2">
      <c r="A1" s="65" t="s">
        <v>23</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33</v>
      </c>
      <c r="B5" s="17"/>
      <c r="C5" s="17"/>
      <c r="D5" s="18"/>
      <c r="E5" s="19"/>
    </row>
    <row r="6" spans="1:8" x14ac:dyDescent="0.2">
      <c r="A6" s="21" t="s">
        <v>752</v>
      </c>
      <c r="B6" s="45" t="s">
        <v>751</v>
      </c>
      <c r="C6" s="24">
        <v>218270.802</v>
      </c>
      <c r="D6" s="22">
        <v>1643.9691889999999</v>
      </c>
      <c r="E6" s="23">
        <v>35.112298551110896</v>
      </c>
    </row>
    <row r="7" spans="1:8" x14ac:dyDescent="0.2">
      <c r="A7" s="21" t="s">
        <v>754</v>
      </c>
      <c r="B7" s="45" t="s">
        <v>753</v>
      </c>
      <c r="C7" s="24">
        <v>2777086</v>
      </c>
      <c r="D7" s="22">
        <v>1219.140754</v>
      </c>
      <c r="E7" s="23">
        <v>26.038708277929</v>
      </c>
    </row>
    <row r="8" spans="1:8" ht="20.399999999999999" x14ac:dyDescent="0.2">
      <c r="A8" s="21" t="s">
        <v>756</v>
      </c>
      <c r="B8" s="45" t="s">
        <v>755</v>
      </c>
      <c r="C8" s="24">
        <v>2145.1999999999998</v>
      </c>
      <c r="D8" s="22">
        <v>52.423633899999999</v>
      </c>
      <c r="E8" s="23">
        <v>1.1196768753011801</v>
      </c>
    </row>
    <row r="9" spans="1:8" ht="20.399999999999999" x14ac:dyDescent="0.2">
      <c r="A9" s="21" t="s">
        <v>758</v>
      </c>
      <c r="B9" s="45" t="s">
        <v>757</v>
      </c>
      <c r="C9" s="24">
        <v>20869.901999999998</v>
      </c>
      <c r="D9" s="22">
        <v>10.1315235</v>
      </c>
      <c r="E9" s="23">
        <v>0.21639157247587301</v>
      </c>
    </row>
    <row r="10" spans="1:8" ht="20.399999999999999" x14ac:dyDescent="0.2">
      <c r="A10" s="21" t="s">
        <v>760</v>
      </c>
      <c r="B10" s="45" t="s">
        <v>759</v>
      </c>
      <c r="C10" s="24">
        <v>23973.544999999998</v>
      </c>
      <c r="D10" s="22">
        <v>0</v>
      </c>
      <c r="E10" s="22">
        <v>0</v>
      </c>
    </row>
    <row r="11" spans="1:8" x14ac:dyDescent="0.2">
      <c r="A11" s="20" t="s">
        <v>32</v>
      </c>
      <c r="B11" s="20"/>
      <c r="C11" s="20"/>
      <c r="D11" s="25">
        <f>SUM(D6:D10)</f>
        <v>2925.6651004</v>
      </c>
      <c r="E11" s="26">
        <f>SUM(E6:E10)</f>
        <v>62.487075276816952</v>
      </c>
      <c r="F11" s="14"/>
      <c r="G11" s="14"/>
      <c r="H11" s="14"/>
    </row>
    <row r="12" spans="1:8" x14ac:dyDescent="0.2">
      <c r="A12" s="21"/>
      <c r="B12" s="21"/>
      <c r="C12" s="21"/>
      <c r="D12" s="22"/>
      <c r="E12" s="23"/>
    </row>
    <row r="13" spans="1:8" x14ac:dyDescent="0.2">
      <c r="A13" s="20" t="s">
        <v>35</v>
      </c>
      <c r="B13" s="20"/>
      <c r="C13" s="20"/>
      <c r="D13" s="25">
        <f>D11</f>
        <v>2925.6651004</v>
      </c>
      <c r="E13" s="26">
        <f>E11</f>
        <v>62.487075276816952</v>
      </c>
      <c r="F13" s="14"/>
      <c r="G13" s="14"/>
      <c r="H13" s="14"/>
    </row>
    <row r="14" spans="1:8" x14ac:dyDescent="0.2">
      <c r="A14" s="20"/>
      <c r="B14" s="20"/>
      <c r="C14" s="20"/>
      <c r="D14" s="25"/>
      <c r="E14" s="26"/>
      <c r="F14" s="14"/>
      <c r="G14" s="14"/>
      <c r="H14" s="14"/>
    </row>
    <row r="15" spans="1:8" x14ac:dyDescent="0.2">
      <c r="A15" s="20" t="s">
        <v>37</v>
      </c>
      <c r="B15" s="20"/>
      <c r="C15" s="20"/>
      <c r="D15" s="25">
        <f>D17-(D11)</f>
        <v>1756.3672837999998</v>
      </c>
      <c r="E15" s="26">
        <f>E17-(E11)</f>
        <v>37.512924723183048</v>
      </c>
      <c r="F15" s="14"/>
      <c r="G15" s="14"/>
      <c r="H15" s="14"/>
    </row>
    <row r="16" spans="1:8" x14ac:dyDescent="0.2">
      <c r="A16" s="21"/>
      <c r="B16" s="21"/>
      <c r="C16" s="21"/>
      <c r="D16" s="22"/>
      <c r="E16" s="23"/>
    </row>
    <row r="17" spans="1:8" x14ac:dyDescent="0.2">
      <c r="A17" s="27" t="s">
        <v>36</v>
      </c>
      <c r="B17" s="27"/>
      <c r="C17" s="27"/>
      <c r="D17" s="28">
        <v>4682.0323841999998</v>
      </c>
      <c r="E17" s="29">
        <v>100</v>
      </c>
      <c r="F17" s="14"/>
      <c r="G17" s="14"/>
      <c r="H17" s="14"/>
    </row>
    <row r="19" spans="1:8" x14ac:dyDescent="0.2">
      <c r="A19" s="14" t="s">
        <v>818</v>
      </c>
    </row>
    <row r="20" spans="1:8" ht="14.4" x14ac:dyDescent="0.3">
      <c r="A20" s="69" t="s">
        <v>819</v>
      </c>
      <c r="B20" s="70"/>
      <c r="C20" s="70"/>
      <c r="D20" s="70"/>
      <c r="E20" s="70"/>
    </row>
    <row r="22" spans="1:8" x14ac:dyDescent="0.2">
      <c r="A22" s="14" t="s">
        <v>40</v>
      </c>
    </row>
    <row r="23" spans="1:8" x14ac:dyDescent="0.2">
      <c r="A23" s="14" t="s">
        <v>41</v>
      </c>
    </row>
    <row r="24" spans="1:8" x14ac:dyDescent="0.2">
      <c r="A24" s="14" t="s">
        <v>42</v>
      </c>
      <c r="B24" s="14"/>
      <c r="C24" s="30" t="s">
        <v>44</v>
      </c>
      <c r="D24" s="30" t="s">
        <v>43</v>
      </c>
    </row>
    <row r="25" spans="1:8" x14ac:dyDescent="0.2">
      <c r="A25" s="7" t="s">
        <v>73</v>
      </c>
      <c r="C25" s="31">
        <v>14.1274</v>
      </c>
      <c r="D25" s="31">
        <v>14.4497</v>
      </c>
    </row>
    <row r="26" spans="1:8" x14ac:dyDescent="0.2">
      <c r="A26" s="7" t="s">
        <v>75</v>
      </c>
      <c r="C26" s="31">
        <v>14.1274</v>
      </c>
      <c r="D26" s="31">
        <v>14.4497</v>
      </c>
    </row>
    <row r="27" spans="1:8" x14ac:dyDescent="0.2">
      <c r="A27" s="7" t="s">
        <v>74</v>
      </c>
      <c r="C27" s="31">
        <v>15.4308</v>
      </c>
      <c r="D27" s="31">
        <v>15.8597</v>
      </c>
    </row>
    <row r="28" spans="1:8" x14ac:dyDescent="0.2">
      <c r="A28" s="7" t="s">
        <v>76</v>
      </c>
      <c r="C28" s="31">
        <v>15.4308</v>
      </c>
      <c r="D28" s="31">
        <v>15.8597</v>
      </c>
    </row>
    <row r="30" spans="1:8" x14ac:dyDescent="0.2">
      <c r="A30" s="7" t="s">
        <v>45</v>
      </c>
    </row>
    <row r="32" spans="1:8" x14ac:dyDescent="0.2">
      <c r="A32" s="14" t="s">
        <v>46</v>
      </c>
      <c r="D32" s="30" t="s">
        <v>47</v>
      </c>
    </row>
    <row r="34" spans="1:4" x14ac:dyDescent="0.2">
      <c r="A34" s="14" t="s">
        <v>221</v>
      </c>
      <c r="D34" s="35">
        <v>0.472427635855382</v>
      </c>
    </row>
    <row r="35" spans="1:4" x14ac:dyDescent="0.2">
      <c r="A35" s="14"/>
      <c r="D35" s="35"/>
    </row>
    <row r="36" spans="1:4" x14ac:dyDescent="0.2">
      <c r="A36" s="14" t="s">
        <v>814</v>
      </c>
      <c r="D36" s="30" t="s">
        <v>47</v>
      </c>
    </row>
    <row r="37" spans="1:4" x14ac:dyDescent="0.2">
      <c r="A37" s="7" t="s">
        <v>808</v>
      </c>
    </row>
    <row r="38" spans="1:4" x14ac:dyDescent="0.2">
      <c r="A38" s="36" t="s">
        <v>1110</v>
      </c>
    </row>
    <row r="40" spans="1:4" x14ac:dyDescent="0.2">
      <c r="A40" s="14" t="s">
        <v>786</v>
      </c>
    </row>
    <row r="41" spans="1:4" x14ac:dyDescent="0.2">
      <c r="A41" s="14"/>
    </row>
    <row r="42" spans="1:4" x14ac:dyDescent="0.2">
      <c r="A42" s="37" t="s">
        <v>779</v>
      </c>
    </row>
    <row r="43" spans="1:4" x14ac:dyDescent="0.2">
      <c r="A43" s="38"/>
    </row>
    <row r="44" spans="1:4" x14ac:dyDescent="0.2">
      <c r="A44" s="39"/>
    </row>
    <row r="45" spans="1:4" x14ac:dyDescent="0.2">
      <c r="A45" s="39"/>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7" t="s">
        <v>782</v>
      </c>
    </row>
    <row r="57" spans="1:1" x14ac:dyDescent="0.2">
      <c r="A57" s="39"/>
    </row>
    <row r="58" spans="1:1" x14ac:dyDescent="0.2">
      <c r="A58" s="37" t="s">
        <v>780</v>
      </c>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sheetData>
  <mergeCells count="2">
    <mergeCell ref="A1:E1"/>
    <mergeCell ref="A20:E20"/>
  </mergeCells>
  <conditionalFormatting sqref="E5:E9 E11:E17">
    <cfRule type="cellIs" dxfId="28" priority="1" stopIfTrue="1" operator="between">
      <formula>0.009</formula>
      <formula>-0.009</formula>
    </cfRule>
  </conditionalFormatting>
  <hyperlinks>
    <hyperlink ref="A38" r:id="rId1" tooltip="https://www.franklintempletonindia.com/investor/reports"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64"/>
  <sheetViews>
    <sheetView workbookViewId="0">
      <selection sqref="A1:E1"/>
    </sheetView>
  </sheetViews>
  <sheetFormatPr defaultColWidth="9.109375" defaultRowHeight="10.199999999999999" x14ac:dyDescent="0.2"/>
  <cols>
    <col min="1" max="2" width="34.44140625" style="7" bestFit="1" customWidth="1"/>
    <col min="3" max="3" width="24.6640625" style="7" bestFit="1" customWidth="1"/>
    <col min="4" max="4" width="23" style="7" customWidth="1"/>
    <col min="5" max="5" width="13.5546875" style="10" customWidth="1"/>
    <col min="6" max="16384" width="9.109375" style="7"/>
  </cols>
  <sheetData>
    <row r="1" spans="1:8" s="1" customFormat="1" ht="13.8" x14ac:dyDescent="0.2">
      <c r="A1" s="65" t="s">
        <v>24</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33</v>
      </c>
      <c r="B5" s="17"/>
      <c r="C5" s="17"/>
      <c r="D5" s="18"/>
      <c r="E5" s="19"/>
    </row>
    <row r="6" spans="1:8" x14ac:dyDescent="0.2">
      <c r="A6" s="21" t="s">
        <v>762</v>
      </c>
      <c r="B6" s="21" t="s">
        <v>761</v>
      </c>
      <c r="C6" s="24">
        <v>3567353.6740000001</v>
      </c>
      <c r="D6" s="22">
        <v>1503.807239</v>
      </c>
      <c r="E6" s="23">
        <v>79.064807379551794</v>
      </c>
    </row>
    <row r="7" spans="1:8" x14ac:dyDescent="0.2">
      <c r="A7" s="21" t="s">
        <v>764</v>
      </c>
      <c r="B7" s="21" t="s">
        <v>763</v>
      </c>
      <c r="C7" s="24">
        <v>42909.845000000001</v>
      </c>
      <c r="D7" s="22">
        <v>200.5068924</v>
      </c>
      <c r="E7" s="23">
        <v>10.541935438760399</v>
      </c>
    </row>
    <row r="8" spans="1:8" x14ac:dyDescent="0.2">
      <c r="A8" s="21" t="s">
        <v>752</v>
      </c>
      <c r="B8" s="21" t="s">
        <v>751</v>
      </c>
      <c r="C8" s="24">
        <v>26433.294000000002</v>
      </c>
      <c r="D8" s="22">
        <v>199.08994010000001</v>
      </c>
      <c r="E8" s="23">
        <v>10.4674371535014</v>
      </c>
    </row>
    <row r="9" spans="1:8" x14ac:dyDescent="0.2">
      <c r="A9" s="20" t="s">
        <v>32</v>
      </c>
      <c r="B9" s="20"/>
      <c r="C9" s="20"/>
      <c r="D9" s="25">
        <f>SUM(D6:D8)</f>
        <v>1903.4040714999999</v>
      </c>
      <c r="E9" s="26">
        <f>SUM(E6:E8)</f>
        <v>100.07417997181361</v>
      </c>
      <c r="F9" s="14"/>
      <c r="G9" s="14"/>
      <c r="H9" s="14"/>
    </row>
    <row r="10" spans="1:8" x14ac:dyDescent="0.2">
      <c r="A10" s="21"/>
      <c r="B10" s="21"/>
      <c r="C10" s="21"/>
      <c r="D10" s="22"/>
      <c r="E10" s="23"/>
    </row>
    <row r="11" spans="1:8" x14ac:dyDescent="0.2">
      <c r="A11" s="20" t="s">
        <v>35</v>
      </c>
      <c r="B11" s="20"/>
      <c r="C11" s="20"/>
      <c r="D11" s="25">
        <f>D9</f>
        <v>1903.4040714999999</v>
      </c>
      <c r="E11" s="26">
        <f>E9</f>
        <v>100.07417997181361</v>
      </c>
      <c r="F11" s="14"/>
      <c r="G11" s="14"/>
      <c r="H11" s="14"/>
    </row>
    <row r="12" spans="1:8" x14ac:dyDescent="0.2">
      <c r="A12" s="20"/>
      <c r="B12" s="20"/>
      <c r="C12" s="20"/>
      <c r="D12" s="25"/>
      <c r="E12" s="26"/>
      <c r="F12" s="14"/>
      <c r="G12" s="14"/>
      <c r="H12" s="14"/>
    </row>
    <row r="13" spans="1:8" x14ac:dyDescent="0.2">
      <c r="A13" s="20" t="s">
        <v>37</v>
      </c>
      <c r="B13" s="20"/>
      <c r="C13" s="20"/>
      <c r="D13" s="25">
        <f>D15-(D9)</f>
        <v>-1.410897999999861</v>
      </c>
      <c r="E13" s="26">
        <f>E15-(E9)</f>
        <v>-7.4179971813606471E-2</v>
      </c>
      <c r="F13" s="14"/>
      <c r="G13" s="14"/>
      <c r="H13" s="14"/>
    </row>
    <row r="14" spans="1:8" x14ac:dyDescent="0.2">
      <c r="A14" s="21"/>
      <c r="B14" s="21"/>
      <c r="C14" s="21"/>
      <c r="D14" s="22"/>
      <c r="E14" s="23"/>
    </row>
    <row r="15" spans="1:8" x14ac:dyDescent="0.2">
      <c r="A15" s="27" t="s">
        <v>36</v>
      </c>
      <c r="B15" s="27"/>
      <c r="C15" s="27"/>
      <c r="D15" s="28">
        <v>1901.9931735</v>
      </c>
      <c r="E15" s="29">
        <v>100</v>
      </c>
      <c r="F15" s="14"/>
      <c r="G15" s="14"/>
      <c r="H15" s="14"/>
    </row>
    <row r="17" spans="1:4" x14ac:dyDescent="0.2">
      <c r="A17" s="14" t="s">
        <v>40</v>
      </c>
    </row>
    <row r="18" spans="1:4" x14ac:dyDescent="0.2">
      <c r="A18" s="14" t="s">
        <v>41</v>
      </c>
    </row>
    <row r="19" spans="1:4" x14ac:dyDescent="0.2">
      <c r="A19" s="14" t="s">
        <v>42</v>
      </c>
      <c r="B19" s="14"/>
      <c r="C19" s="30" t="s">
        <v>44</v>
      </c>
      <c r="D19" s="30" t="s">
        <v>43</v>
      </c>
    </row>
    <row r="20" spans="1:4" x14ac:dyDescent="0.2">
      <c r="A20" s="7" t="s">
        <v>71</v>
      </c>
      <c r="C20" s="31">
        <v>46.340499999999999</v>
      </c>
      <c r="D20" s="31">
        <v>47.743899999999996</v>
      </c>
    </row>
    <row r="21" spans="1:4" x14ac:dyDescent="0.2">
      <c r="A21" s="7" t="s">
        <v>765</v>
      </c>
      <c r="C21" s="31">
        <v>14.188599999999999</v>
      </c>
      <c r="D21" s="31">
        <v>14.0707</v>
      </c>
    </row>
    <row r="22" spans="1:4" x14ac:dyDescent="0.2">
      <c r="A22" s="7" t="s">
        <v>72</v>
      </c>
      <c r="C22" s="31">
        <v>48.325000000000003</v>
      </c>
      <c r="D22" s="31">
        <v>49.937899999999999</v>
      </c>
    </row>
    <row r="23" spans="1:4" x14ac:dyDescent="0.2">
      <c r="A23" s="7" t="s">
        <v>766</v>
      </c>
      <c r="C23" s="31">
        <v>14.848800000000001</v>
      </c>
      <c r="D23" s="31">
        <v>14.773999999999999</v>
      </c>
    </row>
    <row r="25" spans="1:4" x14ac:dyDescent="0.2">
      <c r="A25" s="14" t="s">
        <v>46</v>
      </c>
    </row>
    <row r="26" spans="1:4" x14ac:dyDescent="0.2">
      <c r="A26" s="67" t="s">
        <v>56</v>
      </c>
      <c r="B26" s="68"/>
      <c r="C26" s="33" t="s">
        <v>57</v>
      </c>
    </row>
    <row r="27" spans="1:4" x14ac:dyDescent="0.2">
      <c r="A27" s="63" t="s">
        <v>765</v>
      </c>
      <c r="B27" s="64"/>
      <c r="C27" s="34">
        <v>0.53</v>
      </c>
    </row>
    <row r="28" spans="1:4" x14ac:dyDescent="0.2">
      <c r="A28" s="63" t="s">
        <v>766</v>
      </c>
      <c r="B28" s="64"/>
      <c r="C28" s="34">
        <v>0.53</v>
      </c>
    </row>
    <row r="29" spans="1:4" x14ac:dyDescent="0.2">
      <c r="A29" s="7" t="s">
        <v>58</v>
      </c>
    </row>
    <row r="30" spans="1:4" x14ac:dyDescent="0.2">
      <c r="A30" s="7" t="s">
        <v>45</v>
      </c>
    </row>
    <row r="32" spans="1:4" x14ac:dyDescent="0.2">
      <c r="A32" s="14" t="s">
        <v>221</v>
      </c>
      <c r="D32" s="35">
        <v>2.54480122001076E-2</v>
      </c>
    </row>
    <row r="34" spans="1:1" x14ac:dyDescent="0.2">
      <c r="A34" s="14" t="s">
        <v>783</v>
      </c>
    </row>
    <row r="35" spans="1:1" x14ac:dyDescent="0.2">
      <c r="A35" s="36"/>
    </row>
    <row r="36" spans="1:1" x14ac:dyDescent="0.2">
      <c r="A36" s="37" t="s">
        <v>779</v>
      </c>
    </row>
    <row r="37" spans="1:1" x14ac:dyDescent="0.2">
      <c r="A37" s="38"/>
    </row>
    <row r="38" spans="1:1" x14ac:dyDescent="0.2">
      <c r="A38" s="39"/>
    </row>
    <row r="39" spans="1:1" x14ac:dyDescent="0.2">
      <c r="A39" s="39"/>
    </row>
    <row r="40" spans="1:1" x14ac:dyDescent="0.2">
      <c r="A40" s="39"/>
    </row>
    <row r="41" spans="1:1" x14ac:dyDescent="0.2">
      <c r="A41" s="39"/>
    </row>
    <row r="42" spans="1:1" x14ac:dyDescent="0.2">
      <c r="A42" s="39"/>
    </row>
    <row r="43" spans="1:1" x14ac:dyDescent="0.2">
      <c r="A43" s="39"/>
    </row>
    <row r="44" spans="1:1" x14ac:dyDescent="0.2">
      <c r="A44" s="39"/>
    </row>
    <row r="45" spans="1:1" x14ac:dyDescent="0.2">
      <c r="A45" s="39"/>
    </row>
    <row r="46" spans="1:1" x14ac:dyDescent="0.2">
      <c r="A46" s="39"/>
    </row>
    <row r="47" spans="1:1" x14ac:dyDescent="0.2">
      <c r="A47" s="39"/>
    </row>
    <row r="48" spans="1:1" x14ac:dyDescent="0.2">
      <c r="A48" s="39"/>
    </row>
    <row r="49" spans="1:1" x14ac:dyDescent="0.2">
      <c r="A49" s="39"/>
    </row>
    <row r="50" spans="1:1" ht="20.399999999999999" x14ac:dyDescent="0.2">
      <c r="A50" s="40" t="s">
        <v>801</v>
      </c>
    </row>
    <row r="51" spans="1:1" x14ac:dyDescent="0.2">
      <c r="A51" s="39"/>
    </row>
    <row r="52" spans="1:1" x14ac:dyDescent="0.2">
      <c r="A52" s="37" t="s">
        <v>780</v>
      </c>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sheetData>
  <mergeCells count="4">
    <mergeCell ref="A1:E1"/>
    <mergeCell ref="A26:B26"/>
    <mergeCell ref="A27:B27"/>
    <mergeCell ref="A28:B28"/>
  </mergeCells>
  <conditionalFormatting sqref="E5:E15">
    <cfRule type="cellIs" dxfId="27"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9"/>
  <sheetViews>
    <sheetView workbookViewId="0">
      <selection sqref="A1:G1"/>
    </sheetView>
  </sheetViews>
  <sheetFormatPr defaultColWidth="9.109375" defaultRowHeight="10.199999999999999" x14ac:dyDescent="0.2"/>
  <cols>
    <col min="1" max="1" width="34.44140625" style="7" bestFit="1" customWidth="1"/>
    <col min="2" max="2" width="49"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3.8" x14ac:dyDescent="0.2">
      <c r="A1" s="65" t="s">
        <v>908</v>
      </c>
      <c r="B1" s="66"/>
      <c r="C1" s="66"/>
      <c r="D1" s="66"/>
      <c r="E1" s="66"/>
      <c r="F1" s="66"/>
      <c r="G1" s="66"/>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49</v>
      </c>
      <c r="B5" s="17"/>
      <c r="C5" s="17"/>
      <c r="D5" s="17"/>
      <c r="E5" s="18"/>
      <c r="F5" s="19"/>
      <c r="G5" s="18"/>
    </row>
    <row r="6" spans="1:9" x14ac:dyDescent="0.2">
      <c r="A6" s="20" t="s">
        <v>825</v>
      </c>
      <c r="B6" s="21"/>
      <c r="C6" s="21"/>
      <c r="D6" s="21"/>
      <c r="E6" s="22"/>
      <c r="F6" s="23"/>
      <c r="G6" s="22"/>
    </row>
    <row r="7" spans="1:9" x14ac:dyDescent="0.2">
      <c r="A7" s="21" t="s">
        <v>909</v>
      </c>
      <c r="B7" s="21" t="s">
        <v>910</v>
      </c>
      <c r="C7" s="21" t="s">
        <v>50</v>
      </c>
      <c r="D7" s="24">
        <v>1000</v>
      </c>
      <c r="E7" s="22">
        <v>4920.21</v>
      </c>
      <c r="F7" s="23">
        <v>5.3390345033381097</v>
      </c>
      <c r="G7" s="22">
        <v>6.0399000000000003</v>
      </c>
    </row>
    <row r="8" spans="1:9" x14ac:dyDescent="0.2">
      <c r="A8" s="21" t="s">
        <v>911</v>
      </c>
      <c r="B8" s="21" t="s">
        <v>912</v>
      </c>
      <c r="C8" s="21" t="s">
        <v>50</v>
      </c>
      <c r="D8" s="24">
        <v>1000</v>
      </c>
      <c r="E8" s="22">
        <v>4869.6099999999997</v>
      </c>
      <c r="F8" s="23">
        <v>5.2841272644460897</v>
      </c>
      <c r="G8" s="22">
        <v>6.2649999999999997</v>
      </c>
    </row>
    <row r="9" spans="1:9" x14ac:dyDescent="0.2">
      <c r="A9" s="21" t="s">
        <v>913</v>
      </c>
      <c r="B9" s="21" t="s">
        <v>914</v>
      </c>
      <c r="C9" s="21" t="s">
        <v>50</v>
      </c>
      <c r="D9" s="24">
        <v>1000</v>
      </c>
      <c r="E9" s="22">
        <v>4864.45</v>
      </c>
      <c r="F9" s="23">
        <v>5.2785280282270604</v>
      </c>
      <c r="G9" s="22">
        <v>6.2398999999999996</v>
      </c>
    </row>
    <row r="10" spans="1:9" x14ac:dyDescent="0.2">
      <c r="A10" s="21" t="s">
        <v>915</v>
      </c>
      <c r="B10" s="21" t="s">
        <v>916</v>
      </c>
      <c r="C10" s="21" t="s">
        <v>50</v>
      </c>
      <c r="D10" s="24">
        <v>1000</v>
      </c>
      <c r="E10" s="22">
        <v>4863.8100000000004</v>
      </c>
      <c r="F10" s="23">
        <v>5.2778335493161697</v>
      </c>
      <c r="G10" s="22">
        <v>6.2701000000000002</v>
      </c>
    </row>
    <row r="11" spans="1:9" x14ac:dyDescent="0.2">
      <c r="A11" s="21" t="s">
        <v>917</v>
      </c>
      <c r="B11" s="21" t="s">
        <v>918</v>
      </c>
      <c r="C11" s="21" t="s">
        <v>50</v>
      </c>
      <c r="D11" s="24">
        <v>1000</v>
      </c>
      <c r="E11" s="22">
        <v>4837.1899999999996</v>
      </c>
      <c r="F11" s="23">
        <v>5.2489475671164598</v>
      </c>
      <c r="G11" s="22">
        <v>6.3000999999999996</v>
      </c>
    </row>
    <row r="12" spans="1:9" x14ac:dyDescent="0.2">
      <c r="A12" s="21" t="s">
        <v>919</v>
      </c>
      <c r="B12" s="21" t="s">
        <v>920</v>
      </c>
      <c r="C12" s="21" t="s">
        <v>50</v>
      </c>
      <c r="D12" s="24">
        <v>1000</v>
      </c>
      <c r="E12" s="22">
        <v>4829.5200000000004</v>
      </c>
      <c r="F12" s="23">
        <v>5.2406246714187903</v>
      </c>
      <c r="G12" s="22">
        <v>6.2850000000000001</v>
      </c>
    </row>
    <row r="13" spans="1:9" x14ac:dyDescent="0.2">
      <c r="A13" s="21" t="s">
        <v>921</v>
      </c>
      <c r="B13" s="21" t="s">
        <v>922</v>
      </c>
      <c r="C13" s="21" t="s">
        <v>828</v>
      </c>
      <c r="D13" s="24">
        <v>1000</v>
      </c>
      <c r="E13" s="22">
        <v>4695.2299999999996</v>
      </c>
      <c r="F13" s="23">
        <v>5.0949034636952897</v>
      </c>
      <c r="G13" s="22">
        <v>6.75</v>
      </c>
    </row>
    <row r="14" spans="1:9" x14ac:dyDescent="0.2">
      <c r="A14" s="21" t="s">
        <v>923</v>
      </c>
      <c r="B14" s="21" t="s">
        <v>924</v>
      </c>
      <c r="C14" s="21" t="s">
        <v>831</v>
      </c>
      <c r="D14" s="24">
        <v>1000</v>
      </c>
      <c r="E14" s="22">
        <v>4683.28</v>
      </c>
      <c r="F14" s="23">
        <v>5.0819362402810597</v>
      </c>
      <c r="G14" s="22">
        <v>6.8</v>
      </c>
    </row>
    <row r="15" spans="1:9" x14ac:dyDescent="0.2">
      <c r="A15" s="20" t="s">
        <v>32</v>
      </c>
      <c r="B15" s="20"/>
      <c r="C15" s="20"/>
      <c r="D15" s="20"/>
      <c r="E15" s="25">
        <f>SUM(E6:E14)</f>
        <v>38563.300000000003</v>
      </c>
      <c r="F15" s="26">
        <f>SUM(F6:F14)</f>
        <v>41.845935287839033</v>
      </c>
      <c r="G15" s="25"/>
      <c r="H15" s="14"/>
      <c r="I15" s="14"/>
    </row>
    <row r="16" spans="1:9" x14ac:dyDescent="0.2">
      <c r="A16" s="21"/>
      <c r="B16" s="21"/>
      <c r="C16" s="21"/>
      <c r="D16" s="21"/>
      <c r="E16" s="22"/>
      <c r="F16" s="23"/>
      <c r="G16" s="22"/>
    </row>
    <row r="17" spans="1:9" x14ac:dyDescent="0.2">
      <c r="A17" s="20" t="s">
        <v>51</v>
      </c>
      <c r="B17" s="21"/>
      <c r="C17" s="21"/>
      <c r="D17" s="21"/>
      <c r="E17" s="22"/>
      <c r="F17" s="23"/>
      <c r="G17" s="22"/>
    </row>
    <row r="18" spans="1:9" x14ac:dyDescent="0.2">
      <c r="A18" s="21" t="s">
        <v>925</v>
      </c>
      <c r="B18" s="21" t="s">
        <v>926</v>
      </c>
      <c r="C18" s="21" t="s">
        <v>831</v>
      </c>
      <c r="D18" s="24">
        <v>1000</v>
      </c>
      <c r="E18" s="22">
        <v>4994.55</v>
      </c>
      <c r="F18" s="23">
        <v>5.41970256933085</v>
      </c>
      <c r="G18" s="22">
        <v>5.6898</v>
      </c>
    </row>
    <row r="19" spans="1:9" x14ac:dyDescent="0.2">
      <c r="A19" s="21" t="s">
        <v>927</v>
      </c>
      <c r="B19" s="21" t="s">
        <v>928</v>
      </c>
      <c r="C19" s="21" t="s">
        <v>850</v>
      </c>
      <c r="D19" s="24">
        <v>1000</v>
      </c>
      <c r="E19" s="22">
        <v>4957.6049999999996</v>
      </c>
      <c r="F19" s="23">
        <v>5.3796126890765903</v>
      </c>
      <c r="G19" s="22">
        <v>6.37</v>
      </c>
    </row>
    <row r="20" spans="1:9" x14ac:dyDescent="0.2">
      <c r="A20" s="21" t="s">
        <v>929</v>
      </c>
      <c r="B20" s="21" t="s">
        <v>930</v>
      </c>
      <c r="C20" s="21" t="s">
        <v>50</v>
      </c>
      <c r="D20" s="24">
        <v>1000</v>
      </c>
      <c r="E20" s="22">
        <v>4926.1899999999996</v>
      </c>
      <c r="F20" s="23">
        <v>5.3455235406617101</v>
      </c>
      <c r="G20" s="22">
        <v>6.0099</v>
      </c>
    </row>
    <row r="21" spans="1:9" x14ac:dyDescent="0.2">
      <c r="A21" s="21" t="s">
        <v>931</v>
      </c>
      <c r="B21" s="21" t="s">
        <v>932</v>
      </c>
      <c r="C21" s="21" t="s">
        <v>50</v>
      </c>
      <c r="D21" s="24">
        <v>1000</v>
      </c>
      <c r="E21" s="22">
        <v>4844.4350000000004</v>
      </c>
      <c r="F21" s="23">
        <v>5.25680928541236</v>
      </c>
      <c r="G21" s="22">
        <v>6.3700999999999999</v>
      </c>
    </row>
    <row r="22" spans="1:9" x14ac:dyDescent="0.2">
      <c r="A22" s="21" t="s">
        <v>933</v>
      </c>
      <c r="B22" s="21" t="s">
        <v>934</v>
      </c>
      <c r="C22" s="21" t="s">
        <v>50</v>
      </c>
      <c r="D22" s="24">
        <v>1000</v>
      </c>
      <c r="E22" s="22">
        <v>4822.8549999999996</v>
      </c>
      <c r="F22" s="23">
        <v>5.2333923246358802</v>
      </c>
      <c r="G22" s="22">
        <v>6.5399000000000003</v>
      </c>
    </row>
    <row r="23" spans="1:9" x14ac:dyDescent="0.2">
      <c r="A23" s="21" t="s">
        <v>935</v>
      </c>
      <c r="B23" s="21" t="s">
        <v>936</v>
      </c>
      <c r="C23" s="21" t="s">
        <v>50</v>
      </c>
      <c r="D23" s="24">
        <v>700</v>
      </c>
      <c r="E23" s="22">
        <v>3486.8854999999999</v>
      </c>
      <c r="F23" s="23">
        <v>3.7837006944194198</v>
      </c>
      <c r="G23" s="22">
        <v>5.9695</v>
      </c>
    </row>
    <row r="24" spans="1:9" x14ac:dyDescent="0.2">
      <c r="A24" s="21" t="s">
        <v>937</v>
      </c>
      <c r="B24" s="21" t="s">
        <v>938</v>
      </c>
      <c r="C24" s="21" t="s">
        <v>850</v>
      </c>
      <c r="D24" s="24">
        <v>500</v>
      </c>
      <c r="E24" s="22">
        <v>2495.48</v>
      </c>
      <c r="F24" s="23">
        <v>2.7079034883450501</v>
      </c>
      <c r="G24" s="22">
        <v>5.5107999999999997</v>
      </c>
    </row>
    <row r="25" spans="1:9" x14ac:dyDescent="0.2">
      <c r="A25" s="21" t="s">
        <v>939</v>
      </c>
      <c r="B25" s="21" t="s">
        <v>940</v>
      </c>
      <c r="C25" s="21" t="s">
        <v>50</v>
      </c>
      <c r="D25" s="24">
        <v>500</v>
      </c>
      <c r="E25" s="22">
        <v>2469.9875000000002</v>
      </c>
      <c r="F25" s="23">
        <v>2.6802409826641198</v>
      </c>
      <c r="G25" s="22">
        <v>6.1600999999999999</v>
      </c>
    </row>
    <row r="26" spans="1:9" x14ac:dyDescent="0.2">
      <c r="A26" s="21" t="s">
        <v>859</v>
      </c>
      <c r="B26" s="21" t="s">
        <v>860</v>
      </c>
      <c r="C26" s="21" t="s">
        <v>50</v>
      </c>
      <c r="D26" s="24">
        <v>400</v>
      </c>
      <c r="E26" s="22">
        <v>1990.5319999999999</v>
      </c>
      <c r="F26" s="23">
        <v>2.1599726491346098</v>
      </c>
      <c r="G26" s="22">
        <v>6.2004999999999999</v>
      </c>
    </row>
    <row r="27" spans="1:9" x14ac:dyDescent="0.2">
      <c r="A27" s="20" t="s">
        <v>32</v>
      </c>
      <c r="B27" s="20"/>
      <c r="C27" s="20"/>
      <c r="D27" s="20"/>
      <c r="E27" s="25">
        <f>SUM(E17:E26)</f>
        <v>34988.519999999997</v>
      </c>
      <c r="F27" s="26">
        <f>SUM(F17:F26)</f>
        <v>37.966858223680582</v>
      </c>
      <c r="G27" s="25"/>
      <c r="H27" s="14"/>
      <c r="I27" s="14"/>
    </row>
    <row r="28" spans="1:9" x14ac:dyDescent="0.2">
      <c r="A28" s="21"/>
      <c r="B28" s="21"/>
      <c r="C28" s="21"/>
      <c r="D28" s="21"/>
      <c r="E28" s="22"/>
      <c r="F28" s="23"/>
      <c r="G28" s="22"/>
    </row>
    <row r="29" spans="1:9" x14ac:dyDescent="0.2">
      <c r="A29" s="20" t="s">
        <v>52</v>
      </c>
      <c r="B29" s="21"/>
      <c r="C29" s="21"/>
      <c r="D29" s="21"/>
      <c r="E29" s="22"/>
      <c r="F29" s="23"/>
      <c r="G29" s="22"/>
    </row>
    <row r="30" spans="1:9" x14ac:dyDescent="0.2">
      <c r="A30" s="21" t="s">
        <v>941</v>
      </c>
      <c r="B30" s="21" t="s">
        <v>942</v>
      </c>
      <c r="C30" s="21" t="s">
        <v>54</v>
      </c>
      <c r="D30" s="24">
        <v>4677200</v>
      </c>
      <c r="E30" s="22">
        <v>4578.3707640000002</v>
      </c>
      <c r="F30" s="23">
        <v>4.9680967840946701</v>
      </c>
      <c r="G30" s="22">
        <v>5.8799000000000001</v>
      </c>
    </row>
    <row r="31" spans="1:9" x14ac:dyDescent="0.2">
      <c r="A31" s="21" t="s">
        <v>943</v>
      </c>
      <c r="B31" s="21" t="s">
        <v>944</v>
      </c>
      <c r="C31" s="21" t="s">
        <v>54</v>
      </c>
      <c r="D31" s="24">
        <v>4455100</v>
      </c>
      <c r="E31" s="22">
        <v>4440.8347700000004</v>
      </c>
      <c r="F31" s="23">
        <v>4.8188532726557503</v>
      </c>
      <c r="G31" s="22">
        <v>5.3295000000000003</v>
      </c>
    </row>
    <row r="32" spans="1:9" x14ac:dyDescent="0.2">
      <c r="A32" s="21" t="s">
        <v>945</v>
      </c>
      <c r="B32" s="21" t="s">
        <v>946</v>
      </c>
      <c r="C32" s="21" t="s">
        <v>54</v>
      </c>
      <c r="D32" s="24">
        <v>3727600</v>
      </c>
      <c r="E32" s="22">
        <v>3635.371721</v>
      </c>
      <c r="F32" s="23">
        <v>3.9448265522972901</v>
      </c>
      <c r="G32" s="22">
        <v>5.9741999999999997</v>
      </c>
    </row>
    <row r="33" spans="1:9" x14ac:dyDescent="0.2">
      <c r="A33" s="20" t="s">
        <v>32</v>
      </c>
      <c r="B33" s="20"/>
      <c r="C33" s="20"/>
      <c r="D33" s="20"/>
      <c r="E33" s="25">
        <f>SUM(E29:E32)</f>
        <v>12654.577255</v>
      </c>
      <c r="F33" s="26">
        <f>SUM(F29:F32)</f>
        <v>13.73177660904771</v>
      </c>
      <c r="G33" s="25"/>
      <c r="H33" s="14"/>
      <c r="I33" s="14"/>
    </row>
    <row r="34" spans="1:9" x14ac:dyDescent="0.2">
      <c r="A34" s="21"/>
      <c r="B34" s="21"/>
      <c r="C34" s="21"/>
      <c r="D34" s="21"/>
      <c r="E34" s="22"/>
      <c r="F34" s="23"/>
      <c r="G34" s="22"/>
    </row>
    <row r="35" spans="1:9" x14ac:dyDescent="0.2">
      <c r="A35" s="20" t="s">
        <v>53</v>
      </c>
      <c r="B35" s="21"/>
      <c r="C35" s="21"/>
      <c r="D35" s="21"/>
      <c r="E35" s="22"/>
      <c r="F35" s="23"/>
      <c r="G35" s="22"/>
    </row>
    <row r="36" spans="1:9" x14ac:dyDescent="0.2">
      <c r="A36" s="21" t="s">
        <v>947</v>
      </c>
      <c r="B36" s="21" t="s">
        <v>948</v>
      </c>
      <c r="C36" s="21" t="s">
        <v>54</v>
      </c>
      <c r="D36" s="24">
        <v>1502400</v>
      </c>
      <c r="E36" s="22">
        <v>1477.4075760000001</v>
      </c>
      <c r="F36" s="23">
        <v>1.6031693817453201</v>
      </c>
      <c r="G36" s="22">
        <v>5.7709000000000001</v>
      </c>
    </row>
    <row r="37" spans="1:9" x14ac:dyDescent="0.2">
      <c r="A37" s="20" t="s">
        <v>32</v>
      </c>
      <c r="B37" s="20"/>
      <c r="C37" s="20"/>
      <c r="D37" s="20"/>
      <c r="E37" s="25">
        <f>SUM(E36:E36)</f>
        <v>1477.4075760000001</v>
      </c>
      <c r="F37" s="26">
        <f>SUM(F36:F36)</f>
        <v>1.6031693817453201</v>
      </c>
      <c r="G37" s="25"/>
      <c r="H37" s="14"/>
      <c r="I37" s="14"/>
    </row>
    <row r="38" spans="1:9" x14ac:dyDescent="0.2">
      <c r="A38" s="21"/>
      <c r="B38" s="21"/>
      <c r="C38" s="21"/>
      <c r="D38" s="21"/>
      <c r="E38" s="22"/>
      <c r="F38" s="23"/>
      <c r="G38" s="22"/>
    </row>
    <row r="39" spans="1:9" x14ac:dyDescent="0.2">
      <c r="A39" s="20" t="s">
        <v>35</v>
      </c>
      <c r="B39" s="20"/>
      <c r="C39" s="20"/>
      <c r="D39" s="20"/>
      <c r="E39" s="25">
        <f>E15+E27+E33+E37</f>
        <v>87683.804831000001</v>
      </c>
      <c r="F39" s="26">
        <f>F15+F27+F33+F37</f>
        <v>95.147739502312646</v>
      </c>
      <c r="G39" s="25"/>
      <c r="H39" s="14"/>
      <c r="I39" s="14"/>
    </row>
    <row r="40" spans="1:9" x14ac:dyDescent="0.2">
      <c r="A40" s="20"/>
      <c r="B40" s="20"/>
      <c r="C40" s="20"/>
      <c r="D40" s="20"/>
      <c r="E40" s="25"/>
      <c r="F40" s="26"/>
      <c r="G40" s="25"/>
      <c r="H40" s="14"/>
      <c r="I40" s="14"/>
    </row>
    <row r="41" spans="1:9" x14ac:dyDescent="0.2">
      <c r="A41" s="20" t="s">
        <v>37</v>
      </c>
      <c r="B41" s="20"/>
      <c r="C41" s="20"/>
      <c r="D41" s="20"/>
      <c r="E41" s="25">
        <f>E43-(E15+E27+E33+E37)</f>
        <v>4471.6213406000024</v>
      </c>
      <c r="F41" s="26">
        <f>F43-(F15+F27+F33+F37)</f>
        <v>4.8522604976873538</v>
      </c>
      <c r="G41" s="25"/>
      <c r="H41" s="14"/>
      <c r="I41" s="14"/>
    </row>
    <row r="42" spans="1:9" x14ac:dyDescent="0.2">
      <c r="A42" s="21"/>
      <c r="B42" s="21"/>
      <c r="C42" s="21"/>
      <c r="D42" s="21"/>
      <c r="E42" s="22"/>
      <c r="F42" s="23"/>
      <c r="G42" s="22"/>
    </row>
    <row r="43" spans="1:9" x14ac:dyDescent="0.2">
      <c r="A43" s="27" t="s">
        <v>36</v>
      </c>
      <c r="B43" s="27"/>
      <c r="C43" s="27"/>
      <c r="D43" s="27"/>
      <c r="E43" s="28">
        <v>92155.426171600004</v>
      </c>
      <c r="F43" s="29">
        <v>100</v>
      </c>
      <c r="G43" s="28"/>
      <c r="H43" s="14"/>
      <c r="I43" s="14"/>
    </row>
    <row r="45" spans="1:9" x14ac:dyDescent="0.2">
      <c r="A45" s="14" t="s">
        <v>55</v>
      </c>
    </row>
    <row r="46" spans="1:9" x14ac:dyDescent="0.2">
      <c r="A46" s="14" t="s">
        <v>39</v>
      </c>
    </row>
    <row r="48" spans="1:9" x14ac:dyDescent="0.2">
      <c r="A48" s="14" t="s">
        <v>40</v>
      </c>
    </row>
    <row r="49" spans="1:4" x14ac:dyDescent="0.2">
      <c r="A49" s="14" t="s">
        <v>41</v>
      </c>
    </row>
    <row r="50" spans="1:4" x14ac:dyDescent="0.2">
      <c r="A50" s="14" t="s">
        <v>42</v>
      </c>
      <c r="B50" s="14"/>
      <c r="C50" s="30" t="s">
        <v>44</v>
      </c>
      <c r="D50" s="14" t="s">
        <v>43</v>
      </c>
    </row>
    <row r="51" spans="1:4" x14ac:dyDescent="0.2">
      <c r="A51" s="7" t="s">
        <v>949</v>
      </c>
      <c r="C51" s="31">
        <v>40.218200000000003</v>
      </c>
      <c r="D51" s="31">
        <v>40.982700000000001</v>
      </c>
    </row>
    <row r="52" spans="1:4" x14ac:dyDescent="0.2">
      <c r="A52" s="7" t="s">
        <v>950</v>
      </c>
      <c r="C52" s="31">
        <v>10.1044</v>
      </c>
      <c r="D52" s="31">
        <v>10.058199999999999</v>
      </c>
    </row>
    <row r="53" spans="1:4" x14ac:dyDescent="0.2">
      <c r="A53" s="7" t="s">
        <v>951</v>
      </c>
      <c r="C53" s="31">
        <v>10.1287</v>
      </c>
      <c r="D53" s="31">
        <v>10.1395</v>
      </c>
    </row>
    <row r="54" spans="1:4" x14ac:dyDescent="0.2">
      <c r="A54" s="7" t="s">
        <v>952</v>
      </c>
      <c r="C54" s="31">
        <v>10.360300000000001</v>
      </c>
      <c r="D54" s="31">
        <v>10.405099999999999</v>
      </c>
    </row>
    <row r="55" spans="1:4" x14ac:dyDescent="0.2">
      <c r="A55" s="7" t="s">
        <v>953</v>
      </c>
      <c r="C55" s="31">
        <v>41.334299999999999</v>
      </c>
      <c r="D55" s="31">
        <v>42.154699999999998</v>
      </c>
    </row>
    <row r="56" spans="1:4" x14ac:dyDescent="0.2">
      <c r="A56" s="7" t="s">
        <v>954</v>
      </c>
      <c r="C56" s="31">
        <v>10.114699999999999</v>
      </c>
      <c r="D56" s="31">
        <v>10.069100000000001</v>
      </c>
    </row>
    <row r="57" spans="1:4" x14ac:dyDescent="0.2">
      <c r="A57" s="7" t="s">
        <v>955</v>
      </c>
      <c r="C57" s="31">
        <v>10.501200000000001</v>
      </c>
      <c r="D57" s="31">
        <v>10.5268</v>
      </c>
    </row>
    <row r="58" spans="1:4" x14ac:dyDescent="0.2">
      <c r="A58" s="7" t="s">
        <v>956</v>
      </c>
      <c r="C58" s="31">
        <v>10.784700000000001</v>
      </c>
      <c r="D58" s="31">
        <v>10.8459</v>
      </c>
    </row>
    <row r="60" spans="1:4" x14ac:dyDescent="0.2">
      <c r="A60" s="14" t="s">
        <v>46</v>
      </c>
    </row>
    <row r="61" spans="1:4" x14ac:dyDescent="0.2">
      <c r="A61" s="67" t="s">
        <v>56</v>
      </c>
      <c r="B61" s="68"/>
      <c r="C61" s="33" t="s">
        <v>57</v>
      </c>
    </row>
    <row r="62" spans="1:4" x14ac:dyDescent="0.2">
      <c r="A62" s="63" t="s">
        <v>950</v>
      </c>
      <c r="B62" s="64"/>
      <c r="C62" s="34">
        <v>0.23581156</v>
      </c>
    </row>
    <row r="63" spans="1:4" x14ac:dyDescent="0.2">
      <c r="A63" s="63" t="s">
        <v>951</v>
      </c>
      <c r="B63" s="64"/>
      <c r="C63" s="34">
        <v>0.18</v>
      </c>
    </row>
    <row r="64" spans="1:4" x14ac:dyDescent="0.2">
      <c r="A64" s="63" t="s">
        <v>952</v>
      </c>
      <c r="B64" s="64"/>
      <c r="C64" s="34">
        <v>0.15</v>
      </c>
    </row>
    <row r="65" spans="1:5" x14ac:dyDescent="0.2">
      <c r="A65" s="63" t="s">
        <v>954</v>
      </c>
      <c r="B65" s="64"/>
      <c r="C65" s="34">
        <v>0.24321838000000001</v>
      </c>
    </row>
    <row r="66" spans="1:5" x14ac:dyDescent="0.2">
      <c r="A66" s="63" t="s">
        <v>955</v>
      </c>
      <c r="B66" s="64"/>
      <c r="C66" s="34">
        <v>0.18</v>
      </c>
    </row>
    <row r="67" spans="1:5" x14ac:dyDescent="0.2">
      <c r="A67" s="63" t="s">
        <v>956</v>
      </c>
      <c r="B67" s="64"/>
      <c r="C67" s="34">
        <v>0.15</v>
      </c>
    </row>
    <row r="68" spans="1:5" x14ac:dyDescent="0.2">
      <c r="A68" s="7" t="s">
        <v>58</v>
      </c>
    </row>
    <row r="69" spans="1:5" x14ac:dyDescent="0.2">
      <c r="A69" s="7" t="s">
        <v>45</v>
      </c>
    </row>
    <row r="71" spans="1:5" x14ac:dyDescent="0.2">
      <c r="A71" s="14" t="s">
        <v>892</v>
      </c>
      <c r="D71" s="32">
        <v>0.37397518234865901</v>
      </c>
      <c r="E71" s="10" t="s">
        <v>48</v>
      </c>
    </row>
    <row r="73" spans="1:5" x14ac:dyDescent="0.2">
      <c r="A73" s="14" t="s">
        <v>814</v>
      </c>
      <c r="D73" s="30" t="s">
        <v>47</v>
      </c>
    </row>
    <row r="75" spans="1:5" x14ac:dyDescent="0.2">
      <c r="A75" s="14" t="s">
        <v>893</v>
      </c>
    </row>
    <row r="76" spans="1:5" x14ac:dyDescent="0.2">
      <c r="A76" s="37"/>
    </row>
    <row r="77" spans="1:5" x14ac:dyDescent="0.2">
      <c r="A77" s="37" t="s">
        <v>779</v>
      </c>
    </row>
    <row r="78" spans="1:5" x14ac:dyDescent="0.2">
      <c r="A78" s="39"/>
    </row>
    <row r="79" spans="1:5" x14ac:dyDescent="0.2">
      <c r="A79" s="39"/>
    </row>
    <row r="80" spans="1:5"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7" t="s">
        <v>957</v>
      </c>
    </row>
    <row r="92" spans="1:1" x14ac:dyDescent="0.2">
      <c r="A92" s="39"/>
    </row>
    <row r="93" spans="1:1" x14ac:dyDescent="0.2">
      <c r="A93" s="37" t="s">
        <v>895</v>
      </c>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14" t="s">
        <v>958</v>
      </c>
    </row>
    <row r="109" spans="1:1" x14ac:dyDescent="0.2">
      <c r="A109" s="37" t="s">
        <v>897</v>
      </c>
    </row>
  </sheetData>
  <mergeCells count="8">
    <mergeCell ref="A66:B66"/>
    <mergeCell ref="A67:B67"/>
    <mergeCell ref="A1:G1"/>
    <mergeCell ref="A61:B61"/>
    <mergeCell ref="A62:B62"/>
    <mergeCell ref="A63:B63"/>
    <mergeCell ref="A64:B64"/>
    <mergeCell ref="A65:B65"/>
  </mergeCells>
  <conditionalFormatting sqref="F2:F3 F5:F74">
    <cfRule type="cellIs" dxfId="90" priority="4" stopIfTrue="1" operator="between">
      <formula>0.009</formula>
      <formula>-0.009</formula>
    </cfRule>
  </conditionalFormatting>
  <conditionalFormatting sqref="F75 F126:F211">
    <cfRule type="cellIs" dxfId="89" priority="3" stopIfTrue="1" operator="between">
      <formula>0.009</formula>
      <formula>-0.009</formula>
    </cfRule>
  </conditionalFormatting>
  <conditionalFormatting sqref="F112:F125">
    <cfRule type="cellIs" dxfId="88" priority="2" stopIfTrue="1" operator="between">
      <formula>0.009</formula>
      <formula>-0.009</formula>
    </cfRule>
  </conditionalFormatting>
  <conditionalFormatting sqref="F76:F108">
    <cfRule type="cellIs" dxfId="87"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2"/>
  <sheetViews>
    <sheetView workbookViewId="0">
      <selection sqref="A1:E1"/>
    </sheetView>
  </sheetViews>
  <sheetFormatPr defaultColWidth="9.109375" defaultRowHeight="10.199999999999999" x14ac:dyDescent="0.2"/>
  <cols>
    <col min="1" max="1" width="34.44140625" style="7" bestFit="1" customWidth="1"/>
    <col min="2" max="2" width="62.6640625" style="7" customWidth="1"/>
    <col min="3" max="3" width="24.6640625" style="7" bestFit="1" customWidth="1"/>
    <col min="4" max="4" width="22.88671875" style="7" customWidth="1"/>
    <col min="5" max="5" width="13.5546875" style="10" customWidth="1"/>
    <col min="6" max="16384" width="9.109375" style="7"/>
  </cols>
  <sheetData>
    <row r="1" spans="1:8" s="1" customFormat="1" ht="13.8" x14ac:dyDescent="0.2">
      <c r="A1" s="65" t="s">
        <v>25</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33</v>
      </c>
      <c r="B5" s="17"/>
      <c r="C5" s="17"/>
      <c r="D5" s="18"/>
      <c r="E5" s="19"/>
    </row>
    <row r="6" spans="1:8" x14ac:dyDescent="0.2">
      <c r="A6" s="21" t="s">
        <v>768</v>
      </c>
      <c r="B6" s="45" t="s">
        <v>767</v>
      </c>
      <c r="C6" s="24">
        <v>1297746.598</v>
      </c>
      <c r="D6" s="22">
        <v>1121.520397</v>
      </c>
      <c r="E6" s="23">
        <v>78.530951170782302</v>
      </c>
    </row>
    <row r="7" spans="1:8" x14ac:dyDescent="0.2">
      <c r="A7" s="21" t="s">
        <v>764</v>
      </c>
      <c r="B7" s="45" t="s">
        <v>763</v>
      </c>
      <c r="C7" s="24">
        <v>33726.222000000002</v>
      </c>
      <c r="D7" s="22">
        <v>157.5941364</v>
      </c>
      <c r="E7" s="23">
        <v>11.0350355317078</v>
      </c>
    </row>
    <row r="8" spans="1:8" x14ac:dyDescent="0.2">
      <c r="A8" s="21" t="s">
        <v>752</v>
      </c>
      <c r="B8" s="45" t="s">
        <v>751</v>
      </c>
      <c r="C8" s="24">
        <v>19687.249</v>
      </c>
      <c r="D8" s="22">
        <v>148.2801661</v>
      </c>
      <c r="E8" s="23">
        <v>10.3828539496412</v>
      </c>
    </row>
    <row r="9" spans="1:8" ht="20.399999999999999" x14ac:dyDescent="0.2">
      <c r="A9" s="21" t="s">
        <v>770</v>
      </c>
      <c r="B9" s="45" t="s">
        <v>769</v>
      </c>
      <c r="C9" s="24">
        <v>338628.01899999997</v>
      </c>
      <c r="D9" s="22">
        <v>1.4178355</v>
      </c>
      <c r="E9" s="23">
        <v>9.9279487663835805E-2</v>
      </c>
    </row>
    <row r="10" spans="1:8" ht="20.399999999999999" x14ac:dyDescent="0.2">
      <c r="A10" s="21" t="s">
        <v>772</v>
      </c>
      <c r="B10" s="45" t="s">
        <v>771</v>
      </c>
      <c r="C10" s="24">
        <v>489502.28</v>
      </c>
      <c r="D10" s="22">
        <v>0</v>
      </c>
      <c r="E10" s="22">
        <v>0</v>
      </c>
    </row>
    <row r="11" spans="1:8" x14ac:dyDescent="0.2">
      <c r="A11" s="20" t="s">
        <v>32</v>
      </c>
      <c r="B11" s="20"/>
      <c r="C11" s="20"/>
      <c r="D11" s="25">
        <f>SUM(D6:D10)</f>
        <v>1428.812535</v>
      </c>
      <c r="E11" s="26">
        <f>SUM(E6:E10)</f>
        <v>100.04812013979515</v>
      </c>
      <c r="F11" s="14"/>
      <c r="G11" s="14"/>
      <c r="H11" s="14"/>
    </row>
    <row r="12" spans="1:8" x14ac:dyDescent="0.2">
      <c r="A12" s="21"/>
      <c r="B12" s="21"/>
      <c r="C12" s="21"/>
      <c r="D12" s="22"/>
      <c r="E12" s="23"/>
    </row>
    <row r="13" spans="1:8" x14ac:dyDescent="0.2">
      <c r="A13" s="20" t="s">
        <v>35</v>
      </c>
      <c r="B13" s="20"/>
      <c r="C13" s="20"/>
      <c r="D13" s="25">
        <f>D11</f>
        <v>1428.812535</v>
      </c>
      <c r="E13" s="26">
        <f>E11</f>
        <v>100.04812013979515</v>
      </c>
      <c r="F13" s="14"/>
      <c r="G13" s="14"/>
      <c r="H13" s="14"/>
    </row>
    <row r="14" spans="1:8" x14ac:dyDescent="0.2">
      <c r="A14" s="20"/>
      <c r="B14" s="20"/>
      <c r="C14" s="20"/>
      <c r="D14" s="25"/>
      <c r="E14" s="26"/>
      <c r="F14" s="14"/>
      <c r="G14" s="14"/>
      <c r="H14" s="14"/>
    </row>
    <row r="15" spans="1:8" x14ac:dyDescent="0.2">
      <c r="A15" s="20" t="s">
        <v>37</v>
      </c>
      <c r="B15" s="20"/>
      <c r="C15" s="20"/>
      <c r="D15" s="25">
        <f>D17-(D11)</f>
        <v>-0.68721589999995558</v>
      </c>
      <c r="E15" s="26">
        <f>E17-(E11)</f>
        <v>-4.8120139795145178E-2</v>
      </c>
      <c r="F15" s="14"/>
      <c r="G15" s="14"/>
      <c r="H15" s="14"/>
    </row>
    <row r="16" spans="1:8" x14ac:dyDescent="0.2">
      <c r="A16" s="21"/>
      <c r="B16" s="21"/>
      <c r="C16" s="21"/>
      <c r="D16" s="22"/>
      <c r="E16" s="23"/>
    </row>
    <row r="17" spans="1:8" x14ac:dyDescent="0.2">
      <c r="A17" s="27" t="s">
        <v>36</v>
      </c>
      <c r="B17" s="27"/>
      <c r="C17" s="27"/>
      <c r="D17" s="28">
        <v>1428.1253191000001</v>
      </c>
      <c r="E17" s="29">
        <v>100</v>
      </c>
      <c r="F17" s="14"/>
      <c r="G17" s="14"/>
      <c r="H17" s="14"/>
    </row>
    <row r="18" spans="1:8" x14ac:dyDescent="0.2">
      <c r="A18" s="14"/>
      <c r="B18" s="14"/>
      <c r="C18" s="14"/>
      <c r="D18" s="46"/>
      <c r="E18" s="15"/>
      <c r="F18" s="14"/>
      <c r="G18" s="14"/>
      <c r="H18" s="14"/>
    </row>
    <row r="19" spans="1:8" x14ac:dyDescent="0.2">
      <c r="A19" s="14" t="s">
        <v>818</v>
      </c>
      <c r="F19" s="14"/>
      <c r="G19" s="14"/>
      <c r="H19" s="14"/>
    </row>
    <row r="21" spans="1:8" x14ac:dyDescent="0.2">
      <c r="A21" s="14" t="s">
        <v>40</v>
      </c>
    </row>
    <row r="22" spans="1:8" x14ac:dyDescent="0.2">
      <c r="A22" s="14" t="s">
        <v>41</v>
      </c>
    </row>
    <row r="23" spans="1:8" x14ac:dyDescent="0.2">
      <c r="A23" s="14" t="s">
        <v>42</v>
      </c>
      <c r="B23" s="14"/>
      <c r="C23" s="30" t="s">
        <v>44</v>
      </c>
      <c r="D23" s="30" t="s">
        <v>43</v>
      </c>
    </row>
    <row r="24" spans="1:8" x14ac:dyDescent="0.2">
      <c r="A24" s="7" t="s">
        <v>71</v>
      </c>
      <c r="C24" s="31">
        <v>36.0045</v>
      </c>
      <c r="D24" s="31">
        <v>37.035600000000002</v>
      </c>
    </row>
    <row r="25" spans="1:8" x14ac:dyDescent="0.2">
      <c r="A25" s="7" t="s">
        <v>765</v>
      </c>
      <c r="C25" s="31">
        <v>11.4003</v>
      </c>
      <c r="D25" s="31">
        <v>11.271800000000001</v>
      </c>
    </row>
    <row r="26" spans="1:8" x14ac:dyDescent="0.2">
      <c r="A26" s="7" t="s">
        <v>72</v>
      </c>
      <c r="C26" s="31">
        <v>38.344499999999996</v>
      </c>
      <c r="D26" s="31">
        <v>39.595399999999998</v>
      </c>
    </row>
    <row r="27" spans="1:8" x14ac:dyDescent="0.2">
      <c r="A27" s="7" t="s">
        <v>766</v>
      </c>
      <c r="C27" s="31">
        <v>12.217000000000001</v>
      </c>
      <c r="D27" s="31">
        <v>12.159000000000001</v>
      </c>
    </row>
    <row r="29" spans="1:8" x14ac:dyDescent="0.2">
      <c r="A29" s="14" t="s">
        <v>46</v>
      </c>
    </row>
    <row r="30" spans="1:8" x14ac:dyDescent="0.2">
      <c r="A30" s="67" t="s">
        <v>56</v>
      </c>
      <c r="B30" s="68"/>
      <c r="C30" s="33" t="s">
        <v>57</v>
      </c>
    </row>
    <row r="31" spans="1:8" x14ac:dyDescent="0.2">
      <c r="A31" s="63" t="s">
        <v>765</v>
      </c>
      <c r="B31" s="64"/>
      <c r="C31" s="34">
        <v>0.44</v>
      </c>
    </row>
    <row r="32" spans="1:8" x14ac:dyDescent="0.2">
      <c r="A32" s="63" t="s">
        <v>766</v>
      </c>
      <c r="B32" s="64"/>
      <c r="C32" s="34">
        <v>0.44</v>
      </c>
    </row>
    <row r="33" spans="1:4" x14ac:dyDescent="0.2">
      <c r="A33" s="7" t="s">
        <v>58</v>
      </c>
    </row>
    <row r="34" spans="1:4" x14ac:dyDescent="0.2">
      <c r="A34" s="7" t="s">
        <v>45</v>
      </c>
    </row>
    <row r="36" spans="1:4" x14ac:dyDescent="0.2">
      <c r="A36" s="14" t="s">
        <v>221</v>
      </c>
      <c r="D36" s="35">
        <v>1.24353281716929E-2</v>
      </c>
    </row>
    <row r="38" spans="1:4" x14ac:dyDescent="0.2">
      <c r="A38" s="14" t="s">
        <v>814</v>
      </c>
      <c r="D38" s="30" t="s">
        <v>820</v>
      </c>
    </row>
    <row r="39" spans="1:4" x14ac:dyDescent="0.2">
      <c r="A39" s="7" t="s">
        <v>808</v>
      </c>
    </row>
    <row r="40" spans="1:4" x14ac:dyDescent="0.2">
      <c r="A40" s="36" t="s">
        <v>1110</v>
      </c>
    </row>
    <row r="42" spans="1:4" x14ac:dyDescent="0.2">
      <c r="A42" s="14" t="s">
        <v>786</v>
      </c>
    </row>
    <row r="43" spans="1:4" x14ac:dyDescent="0.2">
      <c r="A43" s="36"/>
    </row>
    <row r="44" spans="1:4" x14ac:dyDescent="0.2">
      <c r="A44" s="37" t="s">
        <v>779</v>
      </c>
    </row>
    <row r="45" spans="1:4" x14ac:dyDescent="0.2">
      <c r="A45" s="38"/>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ht="20.399999999999999" x14ac:dyDescent="0.2">
      <c r="A58" s="40" t="s">
        <v>802</v>
      </c>
    </row>
    <row r="59" spans="1:1" x14ac:dyDescent="0.2">
      <c r="A59" s="39"/>
    </row>
    <row r="60" spans="1:1" x14ac:dyDescent="0.2">
      <c r="A60" s="37" t="s">
        <v>780</v>
      </c>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9"/>
    </row>
    <row r="72" spans="1:1" x14ac:dyDescent="0.2">
      <c r="A72" s="39"/>
    </row>
  </sheetData>
  <mergeCells count="4">
    <mergeCell ref="A1:E1"/>
    <mergeCell ref="A30:B30"/>
    <mergeCell ref="A31:B31"/>
    <mergeCell ref="A32:B32"/>
  </mergeCells>
  <conditionalFormatting sqref="E5:E9 E11:E18">
    <cfRule type="cellIs" dxfId="26" priority="1" stopIfTrue="1" operator="between">
      <formula>0.009</formula>
      <formula>-0.009</formula>
    </cfRule>
  </conditionalFormatting>
  <hyperlinks>
    <hyperlink ref="A40"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0"/>
  <sheetViews>
    <sheetView zoomScaleNormal="100" workbookViewId="0">
      <selection sqref="A1:E1"/>
    </sheetView>
  </sheetViews>
  <sheetFormatPr defaultColWidth="9.109375" defaultRowHeight="10.199999999999999" x14ac:dyDescent="0.2"/>
  <cols>
    <col min="1" max="1" width="34.44140625" style="7" bestFit="1" customWidth="1"/>
    <col min="2" max="2" width="63.109375" style="7" customWidth="1"/>
    <col min="3" max="3" width="15.33203125" style="7" bestFit="1" customWidth="1"/>
    <col min="4" max="4" width="21.6640625" style="7" customWidth="1"/>
    <col min="5" max="5" width="13.5546875" style="10" customWidth="1"/>
    <col min="6" max="16384" width="9.109375" style="7"/>
  </cols>
  <sheetData>
    <row r="1" spans="1:8" s="1" customFormat="1" ht="13.8" x14ac:dyDescent="0.2">
      <c r="A1" s="65" t="s">
        <v>26</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33</v>
      </c>
      <c r="B5" s="17"/>
      <c r="C5" s="17"/>
      <c r="D5" s="18"/>
      <c r="E5" s="19"/>
    </row>
    <row r="6" spans="1:8" x14ac:dyDescent="0.2">
      <c r="A6" s="21" t="s">
        <v>768</v>
      </c>
      <c r="B6" s="45" t="s">
        <v>767</v>
      </c>
      <c r="C6" s="24">
        <v>1140260.426</v>
      </c>
      <c r="D6" s="22">
        <v>985.41990169999997</v>
      </c>
      <c r="E6" s="23">
        <v>60.089161667034098</v>
      </c>
    </row>
    <row r="7" spans="1:8" x14ac:dyDescent="0.2">
      <c r="A7" s="21" t="s">
        <v>752</v>
      </c>
      <c r="B7" s="45" t="s">
        <v>751</v>
      </c>
      <c r="C7" s="24">
        <v>33940.881999999998</v>
      </c>
      <c r="D7" s="22">
        <v>255.63549380000001</v>
      </c>
      <c r="E7" s="23">
        <v>15.5882000031462</v>
      </c>
    </row>
    <row r="8" spans="1:8" x14ac:dyDescent="0.2">
      <c r="A8" s="21" t="s">
        <v>774</v>
      </c>
      <c r="B8" s="45" t="s">
        <v>773</v>
      </c>
      <c r="C8" s="24">
        <v>10595.745000000001</v>
      </c>
      <c r="D8" s="22">
        <v>175.55776259999999</v>
      </c>
      <c r="E8" s="23">
        <v>10.705201671465501</v>
      </c>
    </row>
    <row r="9" spans="1:8" x14ac:dyDescent="0.2">
      <c r="A9" s="21" t="s">
        <v>764</v>
      </c>
      <c r="B9" s="45" t="s">
        <v>763</v>
      </c>
      <c r="C9" s="24">
        <v>37458.701999999997</v>
      </c>
      <c r="D9" s="22">
        <v>175.03507490000001</v>
      </c>
      <c r="E9" s="23">
        <v>10.6733291005417</v>
      </c>
    </row>
    <row r="10" spans="1:8" ht="20.399999999999999" x14ac:dyDescent="0.2">
      <c r="A10" s="21" t="s">
        <v>770</v>
      </c>
      <c r="B10" s="45" t="s">
        <v>769</v>
      </c>
      <c r="C10" s="24">
        <v>533448.80299999996</v>
      </c>
      <c r="D10" s="22">
        <v>2.2335501</v>
      </c>
      <c r="E10" s="23">
        <v>0.13619793229138499</v>
      </c>
    </row>
    <row r="11" spans="1:8" ht="20.399999999999999" x14ac:dyDescent="0.2">
      <c r="A11" s="21" t="s">
        <v>772</v>
      </c>
      <c r="B11" s="45" t="s">
        <v>771</v>
      </c>
      <c r="C11" s="24">
        <v>631308.71</v>
      </c>
      <c r="D11" s="22">
        <v>0</v>
      </c>
      <c r="E11" s="22">
        <v>0</v>
      </c>
    </row>
    <row r="12" spans="1:8" x14ac:dyDescent="0.2">
      <c r="A12" s="20" t="s">
        <v>32</v>
      </c>
      <c r="B12" s="20"/>
      <c r="C12" s="20"/>
      <c r="D12" s="25">
        <f>SUM(D6:D11)</f>
        <v>1593.8817830999999</v>
      </c>
      <c r="E12" s="26">
        <f>SUM(E6:E11)</f>
        <v>97.192090374478894</v>
      </c>
      <c r="F12" s="14"/>
      <c r="G12" s="14"/>
      <c r="H12" s="14"/>
    </row>
    <row r="13" spans="1:8" x14ac:dyDescent="0.2">
      <c r="A13" s="21"/>
      <c r="B13" s="21"/>
      <c r="C13" s="21"/>
      <c r="D13" s="22"/>
      <c r="E13" s="23"/>
    </row>
    <row r="14" spans="1:8" x14ac:dyDescent="0.2">
      <c r="A14" s="20" t="s">
        <v>35</v>
      </c>
      <c r="B14" s="20"/>
      <c r="C14" s="20"/>
      <c r="D14" s="25">
        <f>D12</f>
        <v>1593.8817830999999</v>
      </c>
      <c r="E14" s="26">
        <f>E12</f>
        <v>97.192090374478894</v>
      </c>
      <c r="F14" s="14"/>
      <c r="G14" s="14"/>
      <c r="H14" s="14"/>
    </row>
    <row r="15" spans="1:8" x14ac:dyDescent="0.2">
      <c r="A15" s="20"/>
      <c r="B15" s="20"/>
      <c r="C15" s="20"/>
      <c r="D15" s="25"/>
      <c r="E15" s="26"/>
      <c r="F15" s="14"/>
      <c r="G15" s="14"/>
      <c r="H15" s="14"/>
    </row>
    <row r="16" spans="1:8" x14ac:dyDescent="0.2">
      <c r="A16" s="20" t="s">
        <v>37</v>
      </c>
      <c r="B16" s="20"/>
      <c r="C16" s="20"/>
      <c r="D16" s="25">
        <f>D18-(D12)</f>
        <v>46.047738900000013</v>
      </c>
      <c r="E16" s="26">
        <f>E18-(E12)</f>
        <v>2.8079096255211056</v>
      </c>
      <c r="F16" s="14"/>
      <c r="G16" s="14"/>
      <c r="H16" s="14"/>
    </row>
    <row r="17" spans="1:8" x14ac:dyDescent="0.2">
      <c r="A17" s="21"/>
      <c r="B17" s="21"/>
      <c r="C17" s="21"/>
      <c r="D17" s="22"/>
      <c r="E17" s="23"/>
    </row>
    <row r="18" spans="1:8" x14ac:dyDescent="0.2">
      <c r="A18" s="27" t="s">
        <v>36</v>
      </c>
      <c r="B18" s="27"/>
      <c r="C18" s="27"/>
      <c r="D18" s="28">
        <v>1639.9295219999999</v>
      </c>
      <c r="E18" s="29">
        <v>100</v>
      </c>
      <c r="F18" s="14"/>
      <c r="G18" s="14"/>
      <c r="H18" s="14"/>
    </row>
    <row r="20" spans="1:8" x14ac:dyDescent="0.2">
      <c r="A20" s="14" t="s">
        <v>818</v>
      </c>
    </row>
    <row r="22" spans="1:8" x14ac:dyDescent="0.2">
      <c r="A22" s="14" t="s">
        <v>40</v>
      </c>
    </row>
    <row r="23" spans="1:8" x14ac:dyDescent="0.2">
      <c r="A23" s="14" t="s">
        <v>41</v>
      </c>
    </row>
    <row r="24" spans="1:8" x14ac:dyDescent="0.2">
      <c r="A24" s="14" t="s">
        <v>42</v>
      </c>
      <c r="B24" s="14"/>
      <c r="C24" s="30" t="s">
        <v>44</v>
      </c>
      <c r="D24" s="30" t="s">
        <v>43</v>
      </c>
    </row>
    <row r="25" spans="1:8" x14ac:dyDescent="0.2">
      <c r="A25" s="7" t="s">
        <v>71</v>
      </c>
      <c r="C25" s="31">
        <v>56.471400000000003</v>
      </c>
      <c r="D25" s="31">
        <v>58.680500000000002</v>
      </c>
    </row>
    <row r="26" spans="1:8" x14ac:dyDescent="0.2">
      <c r="A26" s="7" t="s">
        <v>765</v>
      </c>
      <c r="C26" s="31">
        <v>13.5518</v>
      </c>
      <c r="D26" s="31">
        <v>14.081899999999999</v>
      </c>
    </row>
    <row r="27" spans="1:8" x14ac:dyDescent="0.2">
      <c r="A27" s="7" t="s">
        <v>72</v>
      </c>
      <c r="C27" s="31">
        <v>60.041400000000003</v>
      </c>
      <c r="D27" s="31">
        <v>62.624000000000002</v>
      </c>
    </row>
    <row r="28" spans="1:8" x14ac:dyDescent="0.2">
      <c r="A28" s="7" t="s">
        <v>766</v>
      </c>
      <c r="C28" s="31">
        <v>14.455500000000001</v>
      </c>
      <c r="D28" s="31">
        <v>15.0677</v>
      </c>
    </row>
    <row r="30" spans="1:8" x14ac:dyDescent="0.2">
      <c r="A30" s="7" t="s">
        <v>45</v>
      </c>
    </row>
    <row r="32" spans="1:8" x14ac:dyDescent="0.2">
      <c r="A32" s="14" t="s">
        <v>46</v>
      </c>
      <c r="D32" s="30" t="s">
        <v>47</v>
      </c>
    </row>
    <row r="34" spans="1:4" x14ac:dyDescent="0.2">
      <c r="A34" s="14" t="s">
        <v>221</v>
      </c>
      <c r="D34" s="35">
        <v>3.1583240725494198E-2</v>
      </c>
    </row>
    <row r="36" spans="1:4" x14ac:dyDescent="0.2">
      <c r="A36" s="14" t="s">
        <v>814</v>
      </c>
      <c r="D36" s="30" t="s">
        <v>47</v>
      </c>
    </row>
    <row r="37" spans="1:4" x14ac:dyDescent="0.2">
      <c r="A37" s="7" t="s">
        <v>808</v>
      </c>
    </row>
    <row r="38" spans="1:4" x14ac:dyDescent="0.2">
      <c r="A38" s="36" t="s">
        <v>1110</v>
      </c>
    </row>
    <row r="40" spans="1:4" x14ac:dyDescent="0.2">
      <c r="A40" s="14" t="s">
        <v>786</v>
      </c>
    </row>
    <row r="41" spans="1:4" x14ac:dyDescent="0.2">
      <c r="A41" s="36"/>
    </row>
    <row r="42" spans="1:4" x14ac:dyDescent="0.2">
      <c r="A42" s="37" t="s">
        <v>779</v>
      </c>
    </row>
    <row r="43" spans="1:4" x14ac:dyDescent="0.2">
      <c r="A43" s="38"/>
    </row>
    <row r="44" spans="1:4" x14ac:dyDescent="0.2">
      <c r="A44" s="39"/>
    </row>
    <row r="45" spans="1:4" x14ac:dyDescent="0.2">
      <c r="A45" s="39"/>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ht="30.6" x14ac:dyDescent="0.2">
      <c r="A56" s="40" t="s">
        <v>803</v>
      </c>
    </row>
    <row r="57" spans="1:1" x14ac:dyDescent="0.2">
      <c r="A57" s="39"/>
    </row>
    <row r="58" spans="1:1" x14ac:dyDescent="0.2">
      <c r="A58" s="37" t="s">
        <v>780</v>
      </c>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sheetData>
  <mergeCells count="1">
    <mergeCell ref="A1:E1"/>
  </mergeCells>
  <conditionalFormatting sqref="E5:E10 E12:E18">
    <cfRule type="cellIs" dxfId="25" priority="1" stopIfTrue="1" operator="between">
      <formula>0.009</formula>
      <formula>-0.009</formula>
    </cfRule>
  </conditionalFormatting>
  <hyperlinks>
    <hyperlink ref="A38" r:id="rId1" tooltip="https://www.franklintempletonindia.com/investor/reports"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0"/>
  <sheetViews>
    <sheetView workbookViewId="0">
      <selection sqref="A1:E1"/>
    </sheetView>
  </sheetViews>
  <sheetFormatPr defaultColWidth="9.109375" defaultRowHeight="10.199999999999999" x14ac:dyDescent="0.2"/>
  <cols>
    <col min="1" max="1" width="34.44140625" style="7" bestFit="1" customWidth="1"/>
    <col min="2" max="2" width="63.88671875" style="7" customWidth="1"/>
    <col min="3" max="3" width="15.33203125" style="7" bestFit="1" customWidth="1"/>
    <col min="4" max="4" width="22.6640625" style="7" customWidth="1"/>
    <col min="5" max="5" width="13.5546875" style="10" customWidth="1"/>
    <col min="6" max="16384" width="9.109375" style="7"/>
  </cols>
  <sheetData>
    <row r="1" spans="1:8" s="1" customFormat="1" ht="13.8" x14ac:dyDescent="0.2">
      <c r="A1" s="65" t="s">
        <v>27</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33</v>
      </c>
      <c r="B5" s="17"/>
      <c r="C5" s="17"/>
      <c r="D5" s="18"/>
      <c r="E5" s="19"/>
    </row>
    <row r="6" spans="1:8" x14ac:dyDescent="0.2">
      <c r="A6" s="21" t="s">
        <v>768</v>
      </c>
      <c r="B6" s="45" t="s">
        <v>767</v>
      </c>
      <c r="C6" s="24">
        <v>285240.10100000002</v>
      </c>
      <c r="D6" s="22">
        <v>246.50620670000001</v>
      </c>
      <c r="E6" s="23">
        <v>41.465681044473897</v>
      </c>
    </row>
    <row r="7" spans="1:8" x14ac:dyDescent="0.2">
      <c r="A7" s="21" t="s">
        <v>752</v>
      </c>
      <c r="B7" s="45" t="s">
        <v>751</v>
      </c>
      <c r="C7" s="24">
        <v>27965.853999999999</v>
      </c>
      <c r="D7" s="22">
        <v>210.6328556</v>
      </c>
      <c r="E7" s="23">
        <v>35.431297753998201</v>
      </c>
    </row>
    <row r="8" spans="1:8" x14ac:dyDescent="0.2">
      <c r="A8" s="21" t="s">
        <v>764</v>
      </c>
      <c r="B8" s="45" t="s">
        <v>763</v>
      </c>
      <c r="C8" s="24">
        <v>13292.352000000001</v>
      </c>
      <c r="D8" s="22">
        <v>62.111811199999998</v>
      </c>
      <c r="E8" s="23">
        <v>10.448047482423799</v>
      </c>
    </row>
    <row r="9" spans="1:8" x14ac:dyDescent="0.2">
      <c r="A9" s="21" t="s">
        <v>774</v>
      </c>
      <c r="B9" s="45" t="s">
        <v>773</v>
      </c>
      <c r="C9" s="24">
        <v>3694.002</v>
      </c>
      <c r="D9" s="22">
        <v>61.204825700000001</v>
      </c>
      <c r="E9" s="23">
        <v>10.2954802430085</v>
      </c>
    </row>
    <row r="10" spans="1:8" ht="20.399999999999999" x14ac:dyDescent="0.2">
      <c r="A10" s="21" t="s">
        <v>770</v>
      </c>
      <c r="B10" s="45" t="s">
        <v>769</v>
      </c>
      <c r="C10" s="24">
        <v>161743.72099999999</v>
      </c>
      <c r="D10" s="22">
        <v>0.67722099999999996</v>
      </c>
      <c r="E10" s="23">
        <v>0.11391774007862999</v>
      </c>
    </row>
    <row r="11" spans="1:8" ht="20.399999999999999" x14ac:dyDescent="0.2">
      <c r="A11" s="21" t="s">
        <v>772</v>
      </c>
      <c r="B11" s="45" t="s">
        <v>771</v>
      </c>
      <c r="C11" s="24">
        <v>196087.27</v>
      </c>
      <c r="D11" s="22">
        <v>0</v>
      </c>
      <c r="E11" s="22">
        <v>0</v>
      </c>
    </row>
    <row r="12" spans="1:8" x14ac:dyDescent="0.2">
      <c r="A12" s="20" t="s">
        <v>32</v>
      </c>
      <c r="B12" s="20"/>
      <c r="C12" s="20"/>
      <c r="D12" s="25">
        <f>SUM(D6:D11)</f>
        <v>581.13292020000006</v>
      </c>
      <c r="E12" s="26">
        <f>SUM(E6:E11)</f>
        <v>97.75442426398304</v>
      </c>
      <c r="F12" s="14"/>
      <c r="G12" s="14"/>
      <c r="H12" s="14"/>
    </row>
    <row r="13" spans="1:8" x14ac:dyDescent="0.2">
      <c r="A13" s="21"/>
      <c r="B13" s="21"/>
      <c r="C13" s="21"/>
      <c r="D13" s="22"/>
      <c r="E13" s="23"/>
    </row>
    <row r="14" spans="1:8" x14ac:dyDescent="0.2">
      <c r="A14" s="20" t="s">
        <v>35</v>
      </c>
      <c r="B14" s="20"/>
      <c r="C14" s="20"/>
      <c r="D14" s="25">
        <f>D12</f>
        <v>581.13292020000006</v>
      </c>
      <c r="E14" s="26">
        <f>E12</f>
        <v>97.75442426398304</v>
      </c>
      <c r="F14" s="14"/>
      <c r="G14" s="14"/>
      <c r="H14" s="14"/>
    </row>
    <row r="15" spans="1:8" x14ac:dyDescent="0.2">
      <c r="A15" s="20"/>
      <c r="B15" s="20"/>
      <c r="C15" s="20"/>
      <c r="D15" s="25"/>
      <c r="E15" s="26"/>
      <c r="F15" s="14"/>
      <c r="G15" s="14"/>
      <c r="H15" s="14"/>
    </row>
    <row r="16" spans="1:8" x14ac:dyDescent="0.2">
      <c r="A16" s="20" t="s">
        <v>37</v>
      </c>
      <c r="B16" s="20"/>
      <c r="C16" s="20"/>
      <c r="D16" s="25">
        <f>D18-(D12)</f>
        <v>13.349554199999943</v>
      </c>
      <c r="E16" s="26">
        <f>E18-(E12)</f>
        <v>2.2455757360169599</v>
      </c>
      <c r="F16" s="14"/>
      <c r="G16" s="14"/>
      <c r="H16" s="14"/>
    </row>
    <row r="17" spans="1:8" x14ac:dyDescent="0.2">
      <c r="A17" s="21"/>
      <c r="B17" s="21"/>
      <c r="C17" s="21"/>
      <c r="D17" s="22"/>
      <c r="E17" s="23"/>
    </row>
    <row r="18" spans="1:8" x14ac:dyDescent="0.2">
      <c r="A18" s="27" t="s">
        <v>36</v>
      </c>
      <c r="B18" s="27"/>
      <c r="C18" s="27"/>
      <c r="D18" s="28">
        <v>594.4824744</v>
      </c>
      <c r="E18" s="29">
        <v>100</v>
      </c>
      <c r="F18" s="14"/>
      <c r="G18" s="14"/>
      <c r="H18" s="14"/>
    </row>
    <row r="20" spans="1:8" x14ac:dyDescent="0.2">
      <c r="A20" s="14" t="s">
        <v>818</v>
      </c>
    </row>
    <row r="22" spans="1:8" x14ac:dyDescent="0.2">
      <c r="A22" s="14" t="s">
        <v>40</v>
      </c>
    </row>
    <row r="23" spans="1:8" x14ac:dyDescent="0.2">
      <c r="A23" s="14" t="s">
        <v>41</v>
      </c>
    </row>
    <row r="24" spans="1:8" x14ac:dyDescent="0.2">
      <c r="A24" s="14" t="s">
        <v>42</v>
      </c>
      <c r="B24" s="14"/>
      <c r="C24" s="30" t="s">
        <v>44</v>
      </c>
      <c r="D24" s="30" t="s">
        <v>43</v>
      </c>
    </row>
    <row r="25" spans="1:8" x14ac:dyDescent="0.2">
      <c r="A25" s="7" t="s">
        <v>71</v>
      </c>
      <c r="C25" s="31">
        <v>76.736999999999995</v>
      </c>
      <c r="D25" s="31">
        <v>79.996700000000004</v>
      </c>
    </row>
    <row r="26" spans="1:8" x14ac:dyDescent="0.2">
      <c r="A26" s="7" t="s">
        <v>765</v>
      </c>
      <c r="C26" s="31">
        <v>22.992100000000001</v>
      </c>
      <c r="D26" s="31">
        <v>23.968800000000002</v>
      </c>
    </row>
    <row r="27" spans="1:8" x14ac:dyDescent="0.2">
      <c r="A27" s="7" t="s">
        <v>72</v>
      </c>
      <c r="C27" s="31">
        <v>80.869200000000006</v>
      </c>
      <c r="D27" s="31">
        <v>84.470100000000002</v>
      </c>
    </row>
    <row r="28" spans="1:8" x14ac:dyDescent="0.2">
      <c r="A28" s="7" t="s">
        <v>766</v>
      </c>
      <c r="C28" s="31">
        <v>24.733499999999999</v>
      </c>
      <c r="D28" s="31">
        <v>25.825299999999999</v>
      </c>
    </row>
    <row r="30" spans="1:8" x14ac:dyDescent="0.2">
      <c r="A30" s="7" t="s">
        <v>45</v>
      </c>
    </row>
    <row r="32" spans="1:8" x14ac:dyDescent="0.2">
      <c r="A32" s="14" t="s">
        <v>46</v>
      </c>
      <c r="D32" s="30" t="s">
        <v>47</v>
      </c>
    </row>
    <row r="34" spans="1:4" x14ac:dyDescent="0.2">
      <c r="A34" s="14" t="s">
        <v>221</v>
      </c>
      <c r="D34" s="35">
        <v>4.7338847028964799E-2</v>
      </c>
    </row>
    <row r="36" spans="1:4" x14ac:dyDescent="0.2">
      <c r="A36" s="14" t="s">
        <v>814</v>
      </c>
      <c r="D36" s="30" t="s">
        <v>47</v>
      </c>
    </row>
    <row r="37" spans="1:4" x14ac:dyDescent="0.2">
      <c r="A37" s="7" t="s">
        <v>808</v>
      </c>
    </row>
    <row r="38" spans="1:4" x14ac:dyDescent="0.2">
      <c r="A38" s="36" t="s">
        <v>1110</v>
      </c>
    </row>
    <row r="40" spans="1:4" x14ac:dyDescent="0.2">
      <c r="A40" s="14" t="s">
        <v>786</v>
      </c>
    </row>
    <row r="41" spans="1:4" x14ac:dyDescent="0.2">
      <c r="A41" s="36"/>
    </row>
    <row r="42" spans="1:4" x14ac:dyDescent="0.2">
      <c r="A42" s="37" t="s">
        <v>779</v>
      </c>
    </row>
    <row r="43" spans="1:4" x14ac:dyDescent="0.2">
      <c r="A43" s="38"/>
    </row>
    <row r="44" spans="1:4" x14ac:dyDescent="0.2">
      <c r="A44" s="39"/>
    </row>
    <row r="45" spans="1:4" x14ac:dyDescent="0.2">
      <c r="A45" s="39"/>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ht="30.6" x14ac:dyDescent="0.2">
      <c r="A56" s="40" t="s">
        <v>804</v>
      </c>
    </row>
    <row r="57" spans="1:1" x14ac:dyDescent="0.2">
      <c r="A57" s="39"/>
    </row>
    <row r="58" spans="1:1" x14ac:dyDescent="0.2">
      <c r="A58" s="37" t="s">
        <v>780</v>
      </c>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sheetData>
  <mergeCells count="1">
    <mergeCell ref="A1:E1"/>
  </mergeCells>
  <conditionalFormatting sqref="E5:E10 E12:E18">
    <cfRule type="cellIs" dxfId="24" priority="1" stopIfTrue="1" operator="between">
      <formula>0.009</formula>
      <formula>-0.009</formula>
    </cfRule>
  </conditionalFormatting>
  <hyperlinks>
    <hyperlink ref="A38" r:id="rId1" tooltip="https://www.franklintempletonindia.com/investor/reports"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0"/>
  <sheetViews>
    <sheetView workbookViewId="0">
      <selection sqref="A1:E1"/>
    </sheetView>
  </sheetViews>
  <sheetFormatPr defaultColWidth="9.109375" defaultRowHeight="10.199999999999999" x14ac:dyDescent="0.2"/>
  <cols>
    <col min="1" max="1" width="34.44140625" style="7" bestFit="1" customWidth="1"/>
    <col min="2" max="2" width="65.33203125" style="7" customWidth="1"/>
    <col min="3" max="3" width="15.33203125" style="7" bestFit="1" customWidth="1"/>
    <col min="4" max="4" width="15.5546875" style="7" bestFit="1" customWidth="1"/>
    <col min="5" max="5" width="22.6640625" style="10" customWidth="1"/>
    <col min="6" max="16384" width="9.109375" style="7"/>
  </cols>
  <sheetData>
    <row r="1" spans="1:8" s="1" customFormat="1" ht="13.8" x14ac:dyDescent="0.2">
      <c r="A1" s="65" t="s">
        <v>28</v>
      </c>
      <c r="B1" s="66"/>
      <c r="C1" s="66"/>
      <c r="D1" s="66"/>
      <c r="E1" s="66"/>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41" t="s">
        <v>6</v>
      </c>
      <c r="E4" s="12" t="s">
        <v>3</v>
      </c>
    </row>
    <row r="5" spans="1:8" x14ac:dyDescent="0.2">
      <c r="A5" s="16" t="s">
        <v>33</v>
      </c>
      <c r="B5" s="17"/>
      <c r="C5" s="17"/>
      <c r="D5" s="18"/>
      <c r="E5" s="19"/>
    </row>
    <row r="6" spans="1:8" x14ac:dyDescent="0.2">
      <c r="A6" s="21" t="s">
        <v>752</v>
      </c>
      <c r="B6" s="45" t="s">
        <v>751</v>
      </c>
      <c r="C6" s="24">
        <v>75345.884000000005</v>
      </c>
      <c r="D6" s="22">
        <v>567.48914960000002</v>
      </c>
      <c r="E6" s="23">
        <v>50.127530692298599</v>
      </c>
    </row>
    <row r="7" spans="1:8" x14ac:dyDescent="0.2">
      <c r="A7" s="21" t="s">
        <v>768</v>
      </c>
      <c r="B7" s="45" t="s">
        <v>767</v>
      </c>
      <c r="C7" s="24">
        <v>210257.49799999999</v>
      </c>
      <c r="D7" s="22">
        <v>181.70579129999999</v>
      </c>
      <c r="E7" s="23">
        <v>16.0504612938932</v>
      </c>
    </row>
    <row r="8" spans="1:8" x14ac:dyDescent="0.2">
      <c r="A8" s="21" t="s">
        <v>764</v>
      </c>
      <c r="B8" s="45" t="s">
        <v>763</v>
      </c>
      <c r="C8" s="24">
        <v>38342.976000000002</v>
      </c>
      <c r="D8" s="22">
        <v>179.16706439999999</v>
      </c>
      <c r="E8" s="23">
        <v>15.8262101153661</v>
      </c>
    </row>
    <row r="9" spans="1:8" x14ac:dyDescent="0.2">
      <c r="A9" s="21" t="s">
        <v>774</v>
      </c>
      <c r="B9" s="45" t="s">
        <v>773</v>
      </c>
      <c r="C9" s="24">
        <v>10404.902</v>
      </c>
      <c r="D9" s="22">
        <v>172.39574139999999</v>
      </c>
      <c r="E9" s="23">
        <v>15.228084667947</v>
      </c>
    </row>
    <row r="10" spans="1:8" ht="20.399999999999999" x14ac:dyDescent="0.2">
      <c r="A10" s="21" t="s">
        <v>770</v>
      </c>
      <c r="B10" s="45" t="s">
        <v>769</v>
      </c>
      <c r="C10" s="24">
        <v>134545.87</v>
      </c>
      <c r="D10" s="22">
        <v>0.56334360000000006</v>
      </c>
      <c r="E10" s="23">
        <v>4.9761345426982198E-2</v>
      </c>
    </row>
    <row r="11" spans="1:8" ht="20.399999999999999" x14ac:dyDescent="0.2">
      <c r="A11" s="21" t="s">
        <v>772</v>
      </c>
      <c r="B11" s="45" t="s">
        <v>771</v>
      </c>
      <c r="C11" s="24">
        <v>167004.62</v>
      </c>
      <c r="D11" s="22">
        <v>0</v>
      </c>
      <c r="E11" s="22">
        <v>0</v>
      </c>
    </row>
    <row r="12" spans="1:8" x14ac:dyDescent="0.2">
      <c r="A12" s="20" t="s">
        <v>32</v>
      </c>
      <c r="B12" s="20"/>
      <c r="C12" s="20"/>
      <c r="D12" s="25">
        <f>SUM(D6:D11)</f>
        <v>1101.3210902999999</v>
      </c>
      <c r="E12" s="26">
        <f>SUM(E6:E11)</f>
        <v>97.282048114931882</v>
      </c>
      <c r="F12" s="14"/>
      <c r="G12" s="14"/>
      <c r="H12" s="14"/>
    </row>
    <row r="13" spans="1:8" x14ac:dyDescent="0.2">
      <c r="A13" s="21"/>
      <c r="B13" s="21"/>
      <c r="C13" s="21"/>
      <c r="D13" s="22"/>
      <c r="E13" s="23"/>
    </row>
    <row r="14" spans="1:8" x14ac:dyDescent="0.2">
      <c r="A14" s="20" t="s">
        <v>35</v>
      </c>
      <c r="B14" s="20"/>
      <c r="C14" s="20"/>
      <c r="D14" s="25">
        <f>D12</f>
        <v>1101.3210902999999</v>
      </c>
      <c r="E14" s="26">
        <f>E12</f>
        <v>97.282048114931882</v>
      </c>
      <c r="F14" s="14"/>
      <c r="G14" s="14"/>
      <c r="H14" s="14"/>
    </row>
    <row r="15" spans="1:8" x14ac:dyDescent="0.2">
      <c r="A15" s="20"/>
      <c r="B15" s="20"/>
      <c r="C15" s="20"/>
      <c r="D15" s="25"/>
      <c r="E15" s="26"/>
      <c r="F15" s="14"/>
      <c r="G15" s="14"/>
      <c r="H15" s="14"/>
    </row>
    <row r="16" spans="1:8" x14ac:dyDescent="0.2">
      <c r="A16" s="20" t="s">
        <v>37</v>
      </c>
      <c r="B16" s="20"/>
      <c r="C16" s="20"/>
      <c r="D16" s="25">
        <f>D18-(D12)</f>
        <v>30.769682500000044</v>
      </c>
      <c r="E16" s="26">
        <f>E18-(E12)</f>
        <v>2.7179518850681177</v>
      </c>
      <c r="F16" s="14"/>
      <c r="G16" s="14"/>
      <c r="H16" s="14"/>
    </row>
    <row r="17" spans="1:8" x14ac:dyDescent="0.2">
      <c r="A17" s="21"/>
      <c r="B17" s="21"/>
      <c r="C17" s="21"/>
      <c r="D17" s="22"/>
      <c r="E17" s="23"/>
    </row>
    <row r="18" spans="1:8" x14ac:dyDescent="0.2">
      <c r="A18" s="27" t="s">
        <v>36</v>
      </c>
      <c r="B18" s="27"/>
      <c r="C18" s="27"/>
      <c r="D18" s="28">
        <v>1132.0907728</v>
      </c>
      <c r="E18" s="29">
        <v>100</v>
      </c>
      <c r="F18" s="14"/>
      <c r="G18" s="14"/>
      <c r="H18" s="14"/>
    </row>
    <row r="20" spans="1:8" x14ac:dyDescent="0.2">
      <c r="A20" s="14" t="s">
        <v>818</v>
      </c>
    </row>
    <row r="22" spans="1:8" x14ac:dyDescent="0.2">
      <c r="A22" s="14" t="s">
        <v>40</v>
      </c>
    </row>
    <row r="23" spans="1:8" x14ac:dyDescent="0.2">
      <c r="A23" s="14" t="s">
        <v>41</v>
      </c>
    </row>
    <row r="24" spans="1:8" x14ac:dyDescent="0.2">
      <c r="A24" s="14" t="s">
        <v>42</v>
      </c>
      <c r="B24" s="14"/>
      <c r="C24" s="30" t="s">
        <v>44</v>
      </c>
      <c r="D24" s="14" t="s">
        <v>43</v>
      </c>
    </row>
    <row r="25" spans="1:8" x14ac:dyDescent="0.2">
      <c r="A25" s="7" t="s">
        <v>73</v>
      </c>
      <c r="C25" s="31">
        <v>113.38500000000001</v>
      </c>
      <c r="D25" s="31">
        <v>119.4522</v>
      </c>
    </row>
    <row r="26" spans="1:8" x14ac:dyDescent="0.2">
      <c r="A26" s="7" t="s">
        <v>75</v>
      </c>
      <c r="C26" s="31">
        <v>31.310400000000001</v>
      </c>
      <c r="D26" s="31">
        <v>32.985799999999998</v>
      </c>
    </row>
    <row r="27" spans="1:8" x14ac:dyDescent="0.2">
      <c r="A27" s="7" t="s">
        <v>74</v>
      </c>
      <c r="C27" s="31">
        <v>118.435</v>
      </c>
      <c r="D27" s="31">
        <v>125.07470000000001</v>
      </c>
    </row>
    <row r="28" spans="1:8" x14ac:dyDescent="0.2">
      <c r="A28" s="7" t="s">
        <v>76</v>
      </c>
      <c r="C28" s="31">
        <v>33.238</v>
      </c>
      <c r="D28" s="31">
        <v>35.078899999999997</v>
      </c>
    </row>
    <row r="30" spans="1:8" x14ac:dyDescent="0.2">
      <c r="A30" s="7" t="s">
        <v>45</v>
      </c>
    </row>
    <row r="32" spans="1:8" x14ac:dyDescent="0.2">
      <c r="A32" s="14" t="s">
        <v>46</v>
      </c>
      <c r="D32" s="30" t="s">
        <v>47</v>
      </c>
    </row>
    <row r="34" spans="1:4" x14ac:dyDescent="0.2">
      <c r="A34" s="14" t="s">
        <v>221</v>
      </c>
      <c r="D34" s="35">
        <v>1.73384815555102E-2</v>
      </c>
    </row>
    <row r="36" spans="1:4" x14ac:dyDescent="0.2">
      <c r="A36" s="14" t="s">
        <v>814</v>
      </c>
      <c r="D36" s="30" t="s">
        <v>47</v>
      </c>
    </row>
    <row r="37" spans="1:4" x14ac:dyDescent="0.2">
      <c r="A37" s="7" t="s">
        <v>808</v>
      </c>
    </row>
    <row r="38" spans="1:4" x14ac:dyDescent="0.2">
      <c r="A38" s="36" t="s">
        <v>1110</v>
      </c>
    </row>
    <row r="40" spans="1:4" x14ac:dyDescent="0.2">
      <c r="A40" s="14" t="s">
        <v>786</v>
      </c>
    </row>
    <row r="41" spans="1:4" x14ac:dyDescent="0.2">
      <c r="A41" s="36"/>
    </row>
    <row r="42" spans="1:4" x14ac:dyDescent="0.2">
      <c r="A42" s="37" t="s">
        <v>779</v>
      </c>
    </row>
    <row r="43" spans="1:4" x14ac:dyDescent="0.2">
      <c r="A43" s="38"/>
    </row>
    <row r="44" spans="1:4" x14ac:dyDescent="0.2">
      <c r="A44" s="39"/>
    </row>
    <row r="45" spans="1:4" x14ac:dyDescent="0.2">
      <c r="A45" s="39"/>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ht="30.6" x14ac:dyDescent="0.2">
      <c r="A56" s="40" t="s">
        <v>805</v>
      </c>
    </row>
    <row r="57" spans="1:1" x14ac:dyDescent="0.2">
      <c r="A57" s="39"/>
    </row>
    <row r="58" spans="1:1" x14ac:dyDescent="0.2">
      <c r="A58" s="37" t="s">
        <v>780</v>
      </c>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sheetData>
  <mergeCells count="1">
    <mergeCell ref="A1:E1"/>
  </mergeCells>
  <conditionalFormatting sqref="E5:E10 E12:E18">
    <cfRule type="cellIs" dxfId="23" priority="1" stopIfTrue="1" operator="between">
      <formula>0.009</formula>
      <formula>-0.009</formula>
    </cfRule>
  </conditionalFormatting>
  <hyperlinks>
    <hyperlink ref="A38" r:id="rId1" tooltip="https://www.franklintempletonindia.com/investor/reports"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4"/>
  <sheetViews>
    <sheetView showGridLines="0" workbookViewId="0">
      <selection sqref="A1:E1"/>
    </sheetView>
  </sheetViews>
  <sheetFormatPr defaultColWidth="9.109375" defaultRowHeight="10.199999999999999" x14ac:dyDescent="0.2"/>
  <cols>
    <col min="1" max="1" width="34.44140625" style="7" bestFit="1" customWidth="1"/>
    <col min="2" max="2" width="65.6640625" style="7" customWidth="1"/>
    <col min="3" max="3" width="24.6640625" style="7" bestFit="1" customWidth="1"/>
    <col min="4" max="4" width="20.5546875" style="7" customWidth="1"/>
    <col min="5" max="5" width="22.6640625" style="10" customWidth="1"/>
    <col min="6" max="16384" width="9.109375" style="7"/>
  </cols>
  <sheetData>
    <row r="1" spans="1:8" s="1" customFormat="1" ht="13.8" x14ac:dyDescent="0.2">
      <c r="A1" s="65" t="s">
        <v>29</v>
      </c>
      <c r="B1" s="66"/>
      <c r="C1" s="66"/>
      <c r="D1" s="66"/>
      <c r="E1" s="66"/>
    </row>
    <row r="2" spans="1:8" s="1" customFormat="1" ht="11.4" x14ac:dyDescent="0.2">
      <c r="E2" s="5"/>
    </row>
    <row r="3" spans="1:8" s="1" customFormat="1" ht="12" x14ac:dyDescent="0.2">
      <c r="A3" s="8" t="s">
        <v>7</v>
      </c>
      <c r="B3" s="2"/>
      <c r="C3" s="3"/>
      <c r="D3" s="3"/>
      <c r="E3" s="4"/>
    </row>
    <row r="4" spans="1:8" s="1" customFormat="1" ht="30.6" x14ac:dyDescent="0.2">
      <c r="A4" s="6" t="s">
        <v>2</v>
      </c>
      <c r="B4" s="6" t="s">
        <v>0</v>
      </c>
      <c r="C4" s="13" t="s">
        <v>1</v>
      </c>
      <c r="D4" s="41" t="s">
        <v>6</v>
      </c>
      <c r="E4" s="12" t="s">
        <v>3</v>
      </c>
    </row>
    <row r="5" spans="1:8" x14ac:dyDescent="0.2">
      <c r="A5" s="16" t="s">
        <v>33</v>
      </c>
      <c r="B5" s="17"/>
      <c r="C5" s="17"/>
      <c r="D5" s="18"/>
      <c r="E5" s="19"/>
    </row>
    <row r="6" spans="1:8" x14ac:dyDescent="0.2">
      <c r="A6" s="21" t="s">
        <v>776</v>
      </c>
      <c r="B6" s="45" t="s">
        <v>775</v>
      </c>
      <c r="C6" s="24">
        <v>5831840.0700000003</v>
      </c>
      <c r="D6" s="22">
        <v>62194.498209999998</v>
      </c>
      <c r="E6" s="23">
        <v>56.856858278601202</v>
      </c>
    </row>
    <row r="7" spans="1:8" ht="20.399999999999999" x14ac:dyDescent="0.2">
      <c r="A7" s="21" t="s">
        <v>756</v>
      </c>
      <c r="B7" s="45" t="s">
        <v>755</v>
      </c>
      <c r="C7" s="24">
        <v>53195.559000000001</v>
      </c>
      <c r="D7" s="22">
        <v>1299.9741329999999</v>
      </c>
      <c r="E7" s="23">
        <v>1.18840809353044</v>
      </c>
    </row>
    <row r="8" spans="1:8" ht="20.399999999999999" x14ac:dyDescent="0.2">
      <c r="A8" s="21" t="s">
        <v>758</v>
      </c>
      <c r="B8" s="45" t="s">
        <v>757</v>
      </c>
      <c r="C8" s="24">
        <v>1126813.243</v>
      </c>
      <c r="D8" s="22">
        <v>547.02388380000002</v>
      </c>
      <c r="E8" s="23">
        <v>0.50007734335616505</v>
      </c>
    </row>
    <row r="9" spans="1:8" ht="20.399999999999999" x14ac:dyDescent="0.2">
      <c r="A9" s="21" t="s">
        <v>760</v>
      </c>
      <c r="B9" s="45" t="s">
        <v>759</v>
      </c>
      <c r="C9" s="24">
        <v>1370528.45</v>
      </c>
      <c r="D9" s="22">
        <v>0</v>
      </c>
      <c r="E9" s="22">
        <v>0</v>
      </c>
    </row>
    <row r="10" spans="1:8" x14ac:dyDescent="0.2">
      <c r="A10" s="20" t="s">
        <v>32</v>
      </c>
      <c r="B10" s="20"/>
      <c r="C10" s="20"/>
      <c r="D10" s="25">
        <f>SUM(D6:D9)</f>
        <v>64041.496226800002</v>
      </c>
      <c r="E10" s="26">
        <f>SUM(E6:E9)</f>
        <v>58.54534371548781</v>
      </c>
      <c r="F10" s="14"/>
      <c r="G10" s="14"/>
      <c r="H10" s="14"/>
    </row>
    <row r="11" spans="1:8" x14ac:dyDescent="0.2">
      <c r="A11" s="21"/>
      <c r="B11" s="21"/>
      <c r="C11" s="21"/>
      <c r="D11" s="22"/>
      <c r="E11" s="23"/>
    </row>
    <row r="12" spans="1:8" x14ac:dyDescent="0.2">
      <c r="A12" s="20" t="s">
        <v>35</v>
      </c>
      <c r="B12" s="20"/>
      <c r="C12" s="20"/>
      <c r="D12" s="25">
        <f>D10</f>
        <v>64041.496226800002</v>
      </c>
      <c r="E12" s="26">
        <f>E10</f>
        <v>58.54534371548781</v>
      </c>
      <c r="F12" s="14"/>
      <c r="G12" s="14"/>
      <c r="H12" s="14"/>
    </row>
    <row r="13" spans="1:8" x14ac:dyDescent="0.2">
      <c r="A13" s="20"/>
      <c r="B13" s="20"/>
      <c r="C13" s="20"/>
      <c r="D13" s="25"/>
      <c r="E13" s="26"/>
      <c r="F13" s="14"/>
      <c r="G13" s="14"/>
      <c r="H13" s="14"/>
    </row>
    <row r="14" spans="1:8" x14ac:dyDescent="0.2">
      <c r="A14" s="20" t="s">
        <v>37</v>
      </c>
      <c r="B14" s="20"/>
      <c r="C14" s="20"/>
      <c r="D14" s="25">
        <f>D16-(D10)</f>
        <v>45346.359685399999</v>
      </c>
      <c r="E14" s="26">
        <f>E16-(E10)</f>
        <v>41.45465628451219</v>
      </c>
      <c r="F14" s="14"/>
      <c r="G14" s="14"/>
      <c r="H14" s="14"/>
    </row>
    <row r="15" spans="1:8" x14ac:dyDescent="0.2">
      <c r="A15" s="21"/>
      <c r="B15" s="21"/>
      <c r="C15" s="21"/>
      <c r="D15" s="22"/>
      <c r="E15" s="23"/>
    </row>
    <row r="16" spans="1:8" x14ac:dyDescent="0.2">
      <c r="A16" s="27" t="s">
        <v>36</v>
      </c>
      <c r="B16" s="27"/>
      <c r="C16" s="27"/>
      <c r="D16" s="28">
        <v>109387.8559122</v>
      </c>
      <c r="E16" s="29">
        <v>100</v>
      </c>
      <c r="F16" s="14"/>
      <c r="G16" s="14"/>
      <c r="H16" s="14"/>
    </row>
    <row r="18" spans="1:5" x14ac:dyDescent="0.2">
      <c r="A18" s="14" t="s">
        <v>818</v>
      </c>
      <c r="D18" s="10"/>
      <c r="E18" s="11"/>
    </row>
    <row r="19" spans="1:5" ht="14.4" x14ac:dyDescent="0.3">
      <c r="A19" s="69" t="s">
        <v>819</v>
      </c>
      <c r="B19" s="70"/>
      <c r="C19" s="70"/>
      <c r="D19" s="70"/>
      <c r="E19" s="70"/>
    </row>
    <row r="20" spans="1:5" ht="14.4" x14ac:dyDescent="0.3">
      <c r="A20" s="47"/>
      <c r="B20" s="48"/>
      <c r="C20" s="48"/>
      <c r="D20" s="48"/>
      <c r="E20" s="48"/>
    </row>
    <row r="21" spans="1:5" x14ac:dyDescent="0.2">
      <c r="A21" s="14" t="s">
        <v>40</v>
      </c>
    </row>
    <row r="22" spans="1:5" x14ac:dyDescent="0.2">
      <c r="A22" s="14" t="s">
        <v>41</v>
      </c>
    </row>
    <row r="23" spans="1:5" x14ac:dyDescent="0.2">
      <c r="A23" s="14" t="s">
        <v>42</v>
      </c>
      <c r="B23" s="14"/>
      <c r="C23" s="30" t="s">
        <v>44</v>
      </c>
      <c r="D23" s="30" t="s">
        <v>43</v>
      </c>
    </row>
    <row r="24" spans="1:5" x14ac:dyDescent="0.2">
      <c r="A24" s="7" t="s">
        <v>73</v>
      </c>
      <c r="C24" s="31">
        <v>106.9365</v>
      </c>
      <c r="D24" s="31">
        <v>112.8656</v>
      </c>
    </row>
    <row r="25" spans="1:5" x14ac:dyDescent="0.2">
      <c r="A25" s="7" t="s">
        <v>75</v>
      </c>
      <c r="C25" s="31">
        <v>36.574100000000001</v>
      </c>
      <c r="D25" s="31">
        <v>37.048099999999998</v>
      </c>
    </row>
    <row r="26" spans="1:5" x14ac:dyDescent="0.2">
      <c r="A26" s="7" t="s">
        <v>74</v>
      </c>
      <c r="C26" s="31">
        <v>117.14279999999999</v>
      </c>
      <c r="D26" s="31">
        <v>124.2364</v>
      </c>
    </row>
    <row r="27" spans="1:5" x14ac:dyDescent="0.2">
      <c r="A27" s="7" t="s">
        <v>76</v>
      </c>
      <c r="C27" s="31">
        <v>41.870600000000003</v>
      </c>
      <c r="D27" s="31">
        <v>42.847900000000003</v>
      </c>
    </row>
    <row r="29" spans="1:5" x14ac:dyDescent="0.2">
      <c r="A29" s="14" t="s">
        <v>46</v>
      </c>
    </row>
    <row r="30" spans="1:5" x14ac:dyDescent="0.2">
      <c r="A30" s="67" t="s">
        <v>56</v>
      </c>
      <c r="B30" s="68"/>
      <c r="C30" s="33" t="s">
        <v>57</v>
      </c>
    </row>
    <row r="31" spans="1:5" x14ac:dyDescent="0.2">
      <c r="A31" s="63" t="s">
        <v>75</v>
      </c>
      <c r="B31" s="64"/>
      <c r="C31" s="34">
        <v>1.5</v>
      </c>
    </row>
    <row r="32" spans="1:5" x14ac:dyDescent="0.2">
      <c r="A32" s="63" t="s">
        <v>76</v>
      </c>
      <c r="B32" s="64"/>
      <c r="C32" s="34">
        <v>1.5</v>
      </c>
    </row>
    <row r="33" spans="1:4" x14ac:dyDescent="0.2">
      <c r="A33" s="7" t="s">
        <v>58</v>
      </c>
    </row>
    <row r="34" spans="1:4" x14ac:dyDescent="0.2">
      <c r="A34" s="7" t="s">
        <v>45</v>
      </c>
    </row>
    <row r="36" spans="1:4" x14ac:dyDescent="0.2">
      <c r="A36" s="14" t="s">
        <v>221</v>
      </c>
      <c r="D36" s="35">
        <v>0.11856904425697699</v>
      </c>
    </row>
    <row r="37" spans="1:4" x14ac:dyDescent="0.2">
      <c r="A37" s="14"/>
      <c r="D37" s="35"/>
    </row>
    <row r="38" spans="1:4" x14ac:dyDescent="0.2">
      <c r="A38" s="14" t="s">
        <v>814</v>
      </c>
      <c r="D38" s="30" t="s">
        <v>47</v>
      </c>
    </row>
    <row r="39" spans="1:4" x14ac:dyDescent="0.2">
      <c r="A39" s="7" t="s">
        <v>808</v>
      </c>
      <c r="D39" s="30"/>
    </row>
    <row r="40" spans="1:4" x14ac:dyDescent="0.2">
      <c r="A40" s="36" t="s">
        <v>1110</v>
      </c>
      <c r="D40" s="30"/>
    </row>
    <row r="42" spans="1:4" x14ac:dyDescent="0.2">
      <c r="A42" s="14" t="s">
        <v>786</v>
      </c>
    </row>
    <row r="43" spans="1:4" x14ac:dyDescent="0.2">
      <c r="A43" s="36"/>
    </row>
    <row r="44" spans="1:4" x14ac:dyDescent="0.2">
      <c r="A44" s="37" t="s">
        <v>779</v>
      </c>
    </row>
    <row r="45" spans="1:4" x14ac:dyDescent="0.2">
      <c r="A45" s="38"/>
    </row>
    <row r="46" spans="1:4" x14ac:dyDescent="0.2">
      <c r="A46" s="39"/>
    </row>
    <row r="47" spans="1:4" x14ac:dyDescent="0.2">
      <c r="A47" s="39"/>
    </row>
    <row r="48" spans="1:4" x14ac:dyDescent="0.2">
      <c r="A48" s="39"/>
    </row>
    <row r="49" spans="1:1" x14ac:dyDescent="0.2">
      <c r="A49" s="39"/>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7" t="s">
        <v>782</v>
      </c>
    </row>
    <row r="59" spans="1:1" x14ac:dyDescent="0.2">
      <c r="A59" s="39"/>
    </row>
    <row r="60" spans="1:1" x14ac:dyDescent="0.2">
      <c r="A60" s="37" t="s">
        <v>780</v>
      </c>
    </row>
    <row r="61" spans="1:1" x14ac:dyDescent="0.2">
      <c r="A61" s="39"/>
    </row>
    <row r="62" spans="1:1" x14ac:dyDescent="0.2">
      <c r="A62" s="39"/>
    </row>
    <row r="63" spans="1:1" x14ac:dyDescent="0.2">
      <c r="A63" s="39"/>
    </row>
    <row r="64" spans="1:1" x14ac:dyDescent="0.2">
      <c r="A64" s="39"/>
    </row>
    <row r="65" spans="1:5" x14ac:dyDescent="0.2">
      <c r="A65" s="39"/>
    </row>
    <row r="66" spans="1:5" x14ac:dyDescent="0.2">
      <c r="A66" s="39"/>
    </row>
    <row r="67" spans="1:5" x14ac:dyDescent="0.2">
      <c r="A67" s="39"/>
    </row>
    <row r="68" spans="1:5" x14ac:dyDescent="0.2">
      <c r="A68" s="39"/>
    </row>
    <row r="69" spans="1:5" x14ac:dyDescent="0.2">
      <c r="A69" s="39"/>
    </row>
    <row r="70" spans="1:5" x14ac:dyDescent="0.2">
      <c r="A70" s="39"/>
    </row>
    <row r="71" spans="1:5" x14ac:dyDescent="0.2">
      <c r="A71" s="39"/>
    </row>
    <row r="72" spans="1:5" x14ac:dyDescent="0.2">
      <c r="A72" s="39"/>
    </row>
    <row r="74" spans="1:5" x14ac:dyDescent="0.2">
      <c r="A74" s="73" t="s">
        <v>806</v>
      </c>
      <c r="B74" s="73"/>
      <c r="C74" s="73"/>
      <c r="D74" s="73"/>
      <c r="E74" s="73"/>
    </row>
  </sheetData>
  <mergeCells count="6">
    <mergeCell ref="A1:E1"/>
    <mergeCell ref="A30:B30"/>
    <mergeCell ref="A31:B31"/>
    <mergeCell ref="A32:B32"/>
    <mergeCell ref="A74:E74"/>
    <mergeCell ref="A19:E19"/>
  </mergeCells>
  <conditionalFormatting sqref="E5:E8 E10:E16">
    <cfRule type="cellIs" dxfId="22" priority="2" stopIfTrue="1" operator="between">
      <formula>0.009</formula>
      <formula>-0.009</formula>
    </cfRule>
  </conditionalFormatting>
  <conditionalFormatting sqref="E18">
    <cfRule type="cellIs" dxfId="21" priority="1" stopIfTrue="1" operator="between">
      <formula>0.009</formula>
      <formula>-0.009</formula>
    </cfRule>
  </conditionalFormatting>
  <hyperlinks>
    <hyperlink ref="A40" r:id="rId1" tooltip="https://www.franklintempletonindia.com/investor/reports"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17"/>
  <sheetViews>
    <sheetView workbookViewId="0">
      <selection sqref="A1:G1"/>
    </sheetView>
  </sheetViews>
  <sheetFormatPr defaultColWidth="9.109375" defaultRowHeight="10.199999999999999" x14ac:dyDescent="0.2"/>
  <cols>
    <col min="1" max="1" width="38.6640625" style="7" bestFit="1" customWidth="1"/>
    <col min="2" max="2" width="60" style="7" customWidth="1"/>
    <col min="3" max="3" width="15.109375" style="7" bestFit="1" customWidth="1"/>
    <col min="4" max="4" width="14.6640625" style="7" bestFit="1" customWidth="1"/>
    <col min="5" max="5" width="22.6640625" style="10" customWidth="1"/>
    <col min="6" max="6" width="13.5546875" style="11" bestFit="1" customWidth="1"/>
    <col min="7" max="7" width="14.33203125" style="10" customWidth="1"/>
    <col min="8" max="16384" width="9.109375" style="7"/>
  </cols>
  <sheetData>
    <row r="1" spans="1:9" s="1" customFormat="1" ht="15" customHeight="1" x14ac:dyDescent="0.2">
      <c r="A1" s="65" t="s">
        <v>1096</v>
      </c>
      <c r="B1" s="66"/>
      <c r="C1" s="66"/>
      <c r="D1" s="66"/>
      <c r="E1" s="66"/>
      <c r="F1" s="66"/>
      <c r="G1" s="66"/>
    </row>
    <row r="2" spans="1:9" s="1" customFormat="1" ht="12" x14ac:dyDescent="0.25">
      <c r="A2" s="51" t="s">
        <v>1091</v>
      </c>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30</v>
      </c>
      <c r="B5" s="17"/>
      <c r="C5" s="17"/>
      <c r="D5" s="17"/>
      <c r="E5" s="18"/>
      <c r="F5" s="19"/>
      <c r="G5" s="18"/>
    </row>
    <row r="6" spans="1:9" x14ac:dyDescent="0.2">
      <c r="A6" s="20" t="s">
        <v>1097</v>
      </c>
      <c r="B6" s="21"/>
      <c r="C6" s="21"/>
      <c r="D6" s="21"/>
      <c r="E6" s="22"/>
      <c r="F6" s="23"/>
      <c r="G6" s="22"/>
    </row>
    <row r="7" spans="1:9" x14ac:dyDescent="0.2">
      <c r="A7" s="21" t="s">
        <v>1098</v>
      </c>
      <c r="B7" s="21" t="s">
        <v>1099</v>
      </c>
      <c r="C7" s="21" t="s">
        <v>1100</v>
      </c>
      <c r="D7" s="24">
        <v>600</v>
      </c>
      <c r="E7" s="22">
        <v>0</v>
      </c>
      <c r="F7" s="22">
        <v>0</v>
      </c>
      <c r="G7" s="22">
        <v>0</v>
      </c>
    </row>
    <row r="8" spans="1:9" x14ac:dyDescent="0.2">
      <c r="A8" s="21" t="s">
        <v>1101</v>
      </c>
      <c r="B8" s="21" t="s">
        <v>1102</v>
      </c>
      <c r="C8" s="21" t="s">
        <v>1100</v>
      </c>
      <c r="D8" s="24">
        <v>250</v>
      </c>
      <c r="E8" s="22">
        <v>0</v>
      </c>
      <c r="F8" s="22">
        <v>0</v>
      </c>
      <c r="G8" s="22">
        <v>0</v>
      </c>
    </row>
    <row r="9" spans="1:9" x14ac:dyDescent="0.2">
      <c r="A9" s="21" t="s">
        <v>1103</v>
      </c>
      <c r="B9" s="21" t="s">
        <v>1104</v>
      </c>
      <c r="C9" s="21" t="s">
        <v>1100</v>
      </c>
      <c r="D9" s="24">
        <v>250</v>
      </c>
      <c r="E9" s="22">
        <v>0</v>
      </c>
      <c r="F9" s="22">
        <v>0</v>
      </c>
      <c r="G9" s="22">
        <v>0</v>
      </c>
    </row>
    <row r="10" spans="1:9" x14ac:dyDescent="0.2">
      <c r="A10" s="20" t="s">
        <v>32</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35</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37</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36</v>
      </c>
      <c r="B16" s="27"/>
      <c r="C16" s="27"/>
      <c r="D16" s="27"/>
      <c r="E16" s="28">
        <v>0</v>
      </c>
      <c r="F16" s="28">
        <v>0</v>
      </c>
      <c r="G16" s="28"/>
      <c r="H16" s="14"/>
      <c r="I16" s="14"/>
    </row>
    <row r="18" spans="1:4" x14ac:dyDescent="0.2">
      <c r="A18" s="14" t="s">
        <v>39</v>
      </c>
    </row>
    <row r="19" spans="1:4" x14ac:dyDescent="0.2">
      <c r="A19" s="14" t="s">
        <v>1105</v>
      </c>
    </row>
    <row r="21" spans="1:4" x14ac:dyDescent="0.2">
      <c r="A21" s="14" t="s">
        <v>40</v>
      </c>
    </row>
    <row r="22" spans="1:4" x14ac:dyDescent="0.2">
      <c r="A22" s="14" t="s">
        <v>41</v>
      </c>
    </row>
    <row r="23" spans="1:4" x14ac:dyDescent="0.2">
      <c r="A23" s="14" t="s">
        <v>42</v>
      </c>
      <c r="B23" s="14"/>
      <c r="C23" s="30" t="s">
        <v>44</v>
      </c>
      <c r="D23" s="14" t="s">
        <v>1106</v>
      </c>
    </row>
    <row r="24" spans="1:4" x14ac:dyDescent="0.2">
      <c r="A24" s="7" t="s">
        <v>73</v>
      </c>
      <c r="C24" s="31">
        <v>77.178799999999995</v>
      </c>
      <c r="D24" s="31">
        <v>94.787999999999997</v>
      </c>
    </row>
    <row r="25" spans="1:4" x14ac:dyDescent="0.2">
      <c r="A25" s="7" t="s">
        <v>75</v>
      </c>
      <c r="C25" s="31">
        <v>12.7568</v>
      </c>
      <c r="D25" s="31">
        <v>15.6675</v>
      </c>
    </row>
    <row r="26" spans="1:4" x14ac:dyDescent="0.2">
      <c r="A26" s="7" t="s">
        <v>74</v>
      </c>
      <c r="C26" s="31">
        <v>82.502399999999994</v>
      </c>
      <c r="D26" s="31">
        <v>84.032899999999998</v>
      </c>
    </row>
    <row r="27" spans="1:4" x14ac:dyDescent="0.2">
      <c r="A27" s="7" t="s">
        <v>76</v>
      </c>
      <c r="C27" s="31">
        <v>13.9056</v>
      </c>
      <c r="D27" s="31">
        <v>14.163500000000001</v>
      </c>
    </row>
    <row r="29" spans="1:4" x14ac:dyDescent="0.2">
      <c r="A29" s="7" t="s">
        <v>45</v>
      </c>
    </row>
    <row r="30" spans="1:4" x14ac:dyDescent="0.2">
      <c r="A30" s="7" t="s">
        <v>1107</v>
      </c>
    </row>
    <row r="32" spans="1:4" x14ac:dyDescent="0.2">
      <c r="A32" s="14" t="s">
        <v>46</v>
      </c>
      <c r="D32" s="30" t="s">
        <v>47</v>
      </c>
    </row>
    <row r="34" spans="1:7" x14ac:dyDescent="0.2">
      <c r="A34" s="14" t="s">
        <v>892</v>
      </c>
      <c r="D34" s="52" t="s">
        <v>1108</v>
      </c>
    </row>
    <row r="35" spans="1:7" x14ac:dyDescent="0.2">
      <c r="A35" s="7" t="s">
        <v>1109</v>
      </c>
      <c r="D35" s="32"/>
    </row>
    <row r="37" spans="1:7" x14ac:dyDescent="0.2">
      <c r="A37" s="14" t="s">
        <v>814</v>
      </c>
      <c r="D37" s="30" t="s">
        <v>47</v>
      </c>
    </row>
    <row r="38" spans="1:7" x14ac:dyDescent="0.2">
      <c r="A38" s="7" t="s">
        <v>808</v>
      </c>
    </row>
    <row r="39" spans="1:7" x14ac:dyDescent="0.2">
      <c r="A39" s="36" t="s">
        <v>1110</v>
      </c>
    </row>
    <row r="41" spans="1:7" ht="25.5" customHeight="1" x14ac:dyDescent="0.3">
      <c r="A41" s="76" t="s">
        <v>1111</v>
      </c>
      <c r="B41" s="77"/>
      <c r="C41" s="77"/>
      <c r="D41" s="77"/>
      <c r="E41" s="77"/>
      <c r="F41" s="77"/>
      <c r="G41" s="77"/>
    </row>
    <row r="43" spans="1:7" ht="45.75" customHeight="1" x14ac:dyDescent="0.3">
      <c r="A43" s="76" t="s">
        <v>1112</v>
      </c>
      <c r="B43" s="77"/>
      <c r="C43" s="77"/>
      <c r="D43" s="77"/>
      <c r="E43" s="77"/>
      <c r="F43" s="77"/>
      <c r="G43" s="77"/>
    </row>
    <row r="45" spans="1:7" ht="35.25" customHeight="1" x14ac:dyDescent="0.3">
      <c r="A45" s="76" t="s">
        <v>1113</v>
      </c>
      <c r="B45" s="77"/>
      <c r="C45" s="77"/>
      <c r="D45" s="77"/>
      <c r="E45" s="77"/>
      <c r="F45" s="77"/>
      <c r="G45" s="77"/>
    </row>
    <row r="46" spans="1:7" x14ac:dyDescent="0.2">
      <c r="A46" s="36" t="s">
        <v>1193</v>
      </c>
    </row>
    <row r="48" spans="1:7" ht="27" customHeight="1" x14ac:dyDescent="0.3">
      <c r="A48" s="76" t="s">
        <v>1114</v>
      </c>
      <c r="B48" s="77"/>
      <c r="C48" s="77"/>
      <c r="D48" s="77"/>
      <c r="E48" s="77"/>
      <c r="F48" s="77"/>
      <c r="G48" s="77"/>
    </row>
    <row r="50" spans="1:9" x14ac:dyDescent="0.2">
      <c r="A50" s="14" t="s">
        <v>1115</v>
      </c>
    </row>
    <row r="51" spans="1:9" ht="46.5" customHeight="1" x14ac:dyDescent="0.3">
      <c r="A51" s="78" t="s">
        <v>1190</v>
      </c>
      <c r="B51" s="70"/>
      <c r="C51" s="70"/>
      <c r="D51" s="70"/>
      <c r="E51" s="70"/>
      <c r="F51" s="70"/>
      <c r="G51" s="70"/>
    </row>
    <row r="52" spans="1:9" x14ac:dyDescent="0.2">
      <c r="A52" s="38"/>
    </row>
    <row r="53" spans="1:9" ht="24.75" customHeight="1" x14ac:dyDescent="0.2">
      <c r="A53" s="69" t="s">
        <v>1116</v>
      </c>
      <c r="B53" s="69"/>
      <c r="C53" s="69"/>
      <c r="D53" s="69"/>
      <c r="E53" s="69"/>
      <c r="F53" s="69"/>
      <c r="G53" s="69"/>
    </row>
    <row r="55" spans="1:9" s="1" customFormat="1" ht="13.8" x14ac:dyDescent="0.2">
      <c r="A55" s="65" t="s">
        <v>1117</v>
      </c>
      <c r="B55" s="66"/>
      <c r="C55" s="66"/>
      <c r="D55" s="66"/>
      <c r="E55" s="66"/>
      <c r="F55" s="66"/>
      <c r="G55" s="66"/>
    </row>
    <row r="56" spans="1:9" x14ac:dyDescent="0.2">
      <c r="A56" s="8" t="s">
        <v>7</v>
      </c>
    </row>
    <row r="57" spans="1:9" s="1" customFormat="1" ht="30.6" x14ac:dyDescent="0.2">
      <c r="A57" s="6" t="s">
        <v>2</v>
      </c>
      <c r="B57" s="6" t="s">
        <v>0</v>
      </c>
      <c r="C57" s="13" t="s">
        <v>38</v>
      </c>
      <c r="D57" s="13" t="s">
        <v>1</v>
      </c>
      <c r="E57" s="41" t="s">
        <v>6</v>
      </c>
      <c r="F57" s="12" t="s">
        <v>3</v>
      </c>
      <c r="G57" s="12" t="s">
        <v>5</v>
      </c>
    </row>
    <row r="58" spans="1:9" x14ac:dyDescent="0.2">
      <c r="A58" s="16" t="s">
        <v>30</v>
      </c>
      <c r="B58" s="17"/>
      <c r="C58" s="17"/>
      <c r="D58" s="17"/>
      <c r="E58" s="18"/>
      <c r="F58" s="19"/>
      <c r="G58" s="18"/>
    </row>
    <row r="59" spans="1:9" x14ac:dyDescent="0.2">
      <c r="A59" s="20" t="s">
        <v>31</v>
      </c>
      <c r="B59" s="21"/>
      <c r="C59" s="21"/>
      <c r="D59" s="21"/>
      <c r="E59" s="22"/>
      <c r="F59" s="23"/>
      <c r="G59" s="22"/>
    </row>
    <row r="60" spans="1:9" x14ac:dyDescent="0.2">
      <c r="A60" s="21" t="s">
        <v>1118</v>
      </c>
      <c r="B60" s="21" t="s">
        <v>1119</v>
      </c>
      <c r="C60" s="21" t="s">
        <v>1120</v>
      </c>
      <c r="D60" s="24">
        <v>940</v>
      </c>
      <c r="E60" s="22">
        <v>3678.2921096</v>
      </c>
      <c r="F60" s="23">
        <v>100</v>
      </c>
      <c r="G60" s="22">
        <v>4.165</v>
      </c>
    </row>
    <row r="61" spans="1:9" x14ac:dyDescent="0.2">
      <c r="A61" s="20" t="s">
        <v>32</v>
      </c>
      <c r="B61" s="20"/>
      <c r="C61" s="20"/>
      <c r="D61" s="20"/>
      <c r="E61" s="25">
        <f>SUM(E59:E60)</f>
        <v>3678.2921096</v>
      </c>
      <c r="F61" s="26">
        <f>SUM(F59:F60)</f>
        <v>100</v>
      </c>
      <c r="G61" s="25"/>
      <c r="H61" s="14"/>
      <c r="I61" s="14"/>
    </row>
    <row r="62" spans="1:9" x14ac:dyDescent="0.2">
      <c r="A62" s="21"/>
      <c r="B62" s="21"/>
      <c r="C62" s="21"/>
      <c r="D62" s="21"/>
      <c r="E62" s="22"/>
      <c r="F62" s="23"/>
      <c r="G62" s="22"/>
    </row>
    <row r="63" spans="1:9" x14ac:dyDescent="0.2">
      <c r="A63" s="20" t="s">
        <v>35</v>
      </c>
      <c r="B63" s="20"/>
      <c r="C63" s="20"/>
      <c r="D63" s="20"/>
      <c r="E63" s="25">
        <f>E61</f>
        <v>3678.2921096</v>
      </c>
      <c r="F63" s="26">
        <f>F61</f>
        <v>100</v>
      </c>
      <c r="G63" s="25"/>
      <c r="H63" s="14"/>
      <c r="I63" s="14"/>
    </row>
    <row r="64" spans="1:9" x14ac:dyDescent="0.2">
      <c r="A64" s="20"/>
      <c r="B64" s="20"/>
      <c r="C64" s="20"/>
      <c r="D64" s="20"/>
      <c r="E64" s="25"/>
      <c r="F64" s="26"/>
      <c r="G64" s="25"/>
      <c r="H64" s="14"/>
      <c r="I64" s="14"/>
    </row>
    <row r="65" spans="1:9" x14ac:dyDescent="0.2">
      <c r="A65" s="20" t="s">
        <v>37</v>
      </c>
      <c r="B65" s="20"/>
      <c r="C65" s="20"/>
      <c r="D65" s="20"/>
      <c r="E65" s="25">
        <f>E67-(E61)</f>
        <v>1.8000005184148904E-6</v>
      </c>
      <c r="F65" s="25">
        <f>F67-(F61)</f>
        <v>0</v>
      </c>
      <c r="G65" s="25"/>
      <c r="H65" s="14"/>
      <c r="I65" s="14"/>
    </row>
    <row r="66" spans="1:9" x14ac:dyDescent="0.2">
      <c r="A66" s="20"/>
      <c r="B66" s="20"/>
      <c r="C66" s="20"/>
      <c r="D66" s="20"/>
      <c r="E66" s="25"/>
      <c r="F66" s="26"/>
      <c r="G66" s="25"/>
      <c r="H66" s="14"/>
      <c r="I66" s="14"/>
    </row>
    <row r="67" spans="1:9" x14ac:dyDescent="0.2">
      <c r="A67" s="27" t="s">
        <v>36</v>
      </c>
      <c r="B67" s="27"/>
      <c r="C67" s="27"/>
      <c r="D67" s="27"/>
      <c r="E67" s="28">
        <v>3678.2921114000005</v>
      </c>
      <c r="F67" s="29">
        <v>100</v>
      </c>
      <c r="G67" s="28"/>
      <c r="H67" s="14"/>
      <c r="I67" s="14"/>
    </row>
    <row r="69" spans="1:9" x14ac:dyDescent="0.2">
      <c r="A69" s="14" t="s">
        <v>39</v>
      </c>
    </row>
    <row r="70" spans="1:9" x14ac:dyDescent="0.2">
      <c r="A70" s="14" t="s">
        <v>1121</v>
      </c>
    </row>
    <row r="71" spans="1:9" ht="22.5" customHeight="1" x14ac:dyDescent="0.2">
      <c r="A71" s="74" t="s">
        <v>1122</v>
      </c>
      <c r="B71" s="74"/>
      <c r="C71" s="74"/>
      <c r="D71" s="74"/>
      <c r="E71" s="74"/>
      <c r="F71" s="74"/>
      <c r="G71" s="74"/>
    </row>
    <row r="73" spans="1:9" x14ac:dyDescent="0.2">
      <c r="A73" s="14" t="s">
        <v>40</v>
      </c>
    </row>
    <row r="74" spans="1:9" x14ac:dyDescent="0.2">
      <c r="A74" s="14" t="s">
        <v>41</v>
      </c>
    </row>
    <row r="75" spans="1:9" x14ac:dyDescent="0.2">
      <c r="A75" s="14" t="s">
        <v>42</v>
      </c>
      <c r="B75" s="14"/>
      <c r="C75" s="30" t="s">
        <v>44</v>
      </c>
      <c r="D75" s="14" t="s">
        <v>43</v>
      </c>
    </row>
    <row r="76" spans="1:9" x14ac:dyDescent="0.2">
      <c r="A76" s="7" t="s">
        <v>73</v>
      </c>
      <c r="C76" s="31">
        <v>0</v>
      </c>
      <c r="D76" s="31">
        <v>0.79049999999999998</v>
      </c>
    </row>
    <row r="77" spans="1:9" x14ac:dyDescent="0.2">
      <c r="A77" s="7" t="s">
        <v>75</v>
      </c>
      <c r="C77" s="31">
        <v>0</v>
      </c>
      <c r="D77" s="31">
        <v>0.1333</v>
      </c>
    </row>
    <row r="78" spans="1:9" x14ac:dyDescent="0.2">
      <c r="A78" s="7" t="s">
        <v>74</v>
      </c>
      <c r="C78" s="31">
        <v>0</v>
      </c>
      <c r="D78" s="31">
        <v>0.83730000000000004</v>
      </c>
    </row>
    <row r="79" spans="1:9" x14ac:dyDescent="0.2">
      <c r="A79" s="7" t="s">
        <v>76</v>
      </c>
      <c r="C79" s="31">
        <v>0</v>
      </c>
      <c r="D79" s="31">
        <v>0.14380000000000001</v>
      </c>
    </row>
    <row r="81" spans="1:9" x14ac:dyDescent="0.2">
      <c r="A81" s="7" t="s">
        <v>45</v>
      </c>
    </row>
    <row r="83" spans="1:9" x14ac:dyDescent="0.2">
      <c r="A83" s="14" t="s">
        <v>1187</v>
      </c>
      <c r="D83" s="30" t="s">
        <v>47</v>
      </c>
    </row>
    <row r="84" spans="1:9" x14ac:dyDescent="0.2">
      <c r="A84" s="7" t="s">
        <v>808</v>
      </c>
    </row>
    <row r="85" spans="1:9" x14ac:dyDescent="0.2">
      <c r="A85" s="36" t="s">
        <v>1110</v>
      </c>
    </row>
    <row r="87" spans="1:9" s="1" customFormat="1" ht="13.8" x14ac:dyDescent="0.2">
      <c r="A87" s="65" t="s">
        <v>1123</v>
      </c>
      <c r="B87" s="66"/>
      <c r="C87" s="66"/>
      <c r="D87" s="66"/>
      <c r="E87" s="66"/>
      <c r="F87" s="66"/>
      <c r="G87" s="66"/>
    </row>
    <row r="88" spans="1:9" x14ac:dyDescent="0.2">
      <c r="A88" s="8" t="s">
        <v>7</v>
      </c>
    </row>
    <row r="89" spans="1:9" s="1" customFormat="1" ht="30.6" x14ac:dyDescent="0.2">
      <c r="A89" s="6" t="s">
        <v>2</v>
      </c>
      <c r="B89" s="6" t="s">
        <v>0</v>
      </c>
      <c r="C89" s="13" t="s">
        <v>38</v>
      </c>
      <c r="D89" s="13" t="s">
        <v>1</v>
      </c>
      <c r="E89" s="41" t="s">
        <v>6</v>
      </c>
      <c r="F89" s="12" t="s">
        <v>3</v>
      </c>
      <c r="G89" s="12" t="s">
        <v>5</v>
      </c>
    </row>
    <row r="90" spans="1:9" x14ac:dyDescent="0.2">
      <c r="A90" s="16" t="s">
        <v>30</v>
      </c>
      <c r="B90" s="17"/>
      <c r="C90" s="17"/>
      <c r="D90" s="17"/>
      <c r="E90" s="18"/>
      <c r="F90" s="19"/>
      <c r="G90" s="18"/>
    </row>
    <row r="91" spans="1:9" x14ac:dyDescent="0.2">
      <c r="A91" s="20" t="s">
        <v>31</v>
      </c>
      <c r="B91" s="21"/>
      <c r="C91" s="21"/>
      <c r="D91" s="21"/>
      <c r="E91" s="22"/>
      <c r="F91" s="23"/>
      <c r="G91" s="22"/>
    </row>
    <row r="92" spans="1:9" ht="20.399999999999999" x14ac:dyDescent="0.2">
      <c r="A92" s="21" t="s">
        <v>1124</v>
      </c>
      <c r="B92" s="21" t="s">
        <v>1125</v>
      </c>
      <c r="C92" s="45" t="s">
        <v>1126</v>
      </c>
      <c r="D92" s="24">
        <v>682</v>
      </c>
      <c r="E92" s="22">
        <v>0</v>
      </c>
      <c r="F92" s="23">
        <v>100</v>
      </c>
      <c r="G92" s="22">
        <v>0</v>
      </c>
    </row>
    <row r="93" spans="1:9" x14ac:dyDescent="0.2">
      <c r="A93" s="20" t="s">
        <v>32</v>
      </c>
      <c r="B93" s="20"/>
      <c r="C93" s="20"/>
      <c r="D93" s="20"/>
      <c r="E93" s="25">
        <v>0</v>
      </c>
      <c r="F93" s="26">
        <v>100</v>
      </c>
      <c r="G93" s="25"/>
      <c r="H93" s="14"/>
      <c r="I93" s="14"/>
    </row>
    <row r="94" spans="1:9" x14ac:dyDescent="0.2">
      <c r="A94" s="21"/>
      <c r="B94" s="21"/>
      <c r="C94" s="21"/>
      <c r="D94" s="21"/>
      <c r="E94" s="22"/>
      <c r="F94" s="23"/>
      <c r="G94" s="22"/>
    </row>
    <row r="95" spans="1:9" x14ac:dyDescent="0.2">
      <c r="A95" s="20" t="s">
        <v>35</v>
      </c>
      <c r="B95" s="20"/>
      <c r="C95" s="20"/>
      <c r="D95" s="20"/>
      <c r="E95" s="25">
        <v>0</v>
      </c>
      <c r="F95" s="26">
        <v>100</v>
      </c>
      <c r="G95" s="25"/>
      <c r="H95" s="14"/>
      <c r="I95" s="14"/>
    </row>
    <row r="96" spans="1:9" x14ac:dyDescent="0.2">
      <c r="A96" s="20"/>
      <c r="B96" s="20"/>
      <c r="C96" s="20"/>
      <c r="D96" s="20"/>
      <c r="E96" s="25"/>
      <c r="F96" s="26"/>
      <c r="G96" s="25"/>
      <c r="H96" s="14"/>
      <c r="I96" s="14"/>
    </row>
    <row r="97" spans="1:9" x14ac:dyDescent="0.2">
      <c r="A97" s="20" t="s">
        <v>37</v>
      </c>
      <c r="B97" s="20"/>
      <c r="C97" s="20"/>
      <c r="D97" s="20"/>
      <c r="E97" s="25">
        <v>3.9999999999999998E-7</v>
      </c>
      <c r="F97" s="26">
        <v>0</v>
      </c>
      <c r="G97" s="25"/>
      <c r="H97" s="14"/>
      <c r="I97" s="14"/>
    </row>
    <row r="98" spans="1:9" x14ac:dyDescent="0.2">
      <c r="A98" s="20"/>
      <c r="B98" s="20"/>
      <c r="C98" s="20"/>
      <c r="D98" s="20"/>
      <c r="E98" s="25"/>
      <c r="F98" s="26"/>
      <c r="G98" s="25"/>
      <c r="H98" s="14"/>
      <c r="I98" s="14"/>
    </row>
    <row r="99" spans="1:9" x14ac:dyDescent="0.2">
      <c r="A99" s="27" t="s">
        <v>36</v>
      </c>
      <c r="B99" s="27"/>
      <c r="C99" s="27"/>
      <c r="D99" s="27"/>
      <c r="E99" s="28">
        <v>3.9999999999999998E-7</v>
      </c>
      <c r="F99" s="29">
        <v>100</v>
      </c>
      <c r="G99" s="28"/>
      <c r="H99" s="14"/>
      <c r="I99" s="14"/>
    </row>
    <row r="101" spans="1:9" x14ac:dyDescent="0.2">
      <c r="A101" s="14" t="s">
        <v>39</v>
      </c>
    </row>
    <row r="102" spans="1:9" x14ac:dyDescent="0.2">
      <c r="A102" s="14" t="s">
        <v>1121</v>
      </c>
    </row>
    <row r="103" spans="1:9" ht="25.5" customHeight="1" x14ac:dyDescent="0.2">
      <c r="A103" s="75" t="s">
        <v>1127</v>
      </c>
      <c r="B103" s="75"/>
      <c r="C103" s="75"/>
      <c r="D103" s="75"/>
      <c r="E103" s="75"/>
      <c r="F103" s="75"/>
      <c r="G103" s="75"/>
    </row>
    <row r="105" spans="1:9" x14ac:dyDescent="0.2">
      <c r="A105" s="14" t="s">
        <v>40</v>
      </c>
    </row>
    <row r="106" spans="1:9" x14ac:dyDescent="0.2">
      <c r="A106" s="14" t="s">
        <v>41</v>
      </c>
    </row>
    <row r="107" spans="1:9" x14ac:dyDescent="0.2">
      <c r="A107" s="14" t="s">
        <v>42</v>
      </c>
      <c r="B107" s="14"/>
      <c r="C107" s="30" t="s">
        <v>44</v>
      </c>
      <c r="D107" s="14" t="s">
        <v>43</v>
      </c>
    </row>
    <row r="108" spans="1:9" x14ac:dyDescent="0.2">
      <c r="A108" s="7" t="s">
        <v>73</v>
      </c>
      <c r="C108" s="31">
        <v>0</v>
      </c>
      <c r="D108" s="31">
        <v>0</v>
      </c>
    </row>
    <row r="109" spans="1:9" x14ac:dyDescent="0.2">
      <c r="A109" s="7" t="s">
        <v>75</v>
      </c>
      <c r="C109" s="31">
        <v>0</v>
      </c>
      <c r="D109" s="31">
        <v>0</v>
      </c>
    </row>
    <row r="110" spans="1:9" x14ac:dyDescent="0.2">
      <c r="A110" s="7" t="s">
        <v>74</v>
      </c>
      <c r="C110" s="31">
        <v>0</v>
      </c>
      <c r="D110" s="31">
        <v>0</v>
      </c>
    </row>
    <row r="111" spans="1:9" x14ac:dyDescent="0.2">
      <c r="A111" s="7" t="s">
        <v>76</v>
      </c>
      <c r="C111" s="31">
        <v>0</v>
      </c>
      <c r="D111" s="31">
        <v>0</v>
      </c>
    </row>
    <row r="113" spans="1:9" x14ac:dyDescent="0.2">
      <c r="A113" s="7" t="s">
        <v>45</v>
      </c>
    </row>
    <row r="115" spans="1:9" s="10" customFormat="1" x14ac:dyDescent="0.2">
      <c r="A115" s="14" t="s">
        <v>1187</v>
      </c>
      <c r="B115" s="7"/>
      <c r="C115" s="7"/>
      <c r="D115" s="30" t="s">
        <v>47</v>
      </c>
      <c r="F115" s="11"/>
      <c r="H115" s="7"/>
      <c r="I115" s="7"/>
    </row>
    <row r="116" spans="1:9" s="10" customFormat="1" x14ac:dyDescent="0.2">
      <c r="A116" s="7" t="s">
        <v>808</v>
      </c>
      <c r="B116" s="7"/>
      <c r="C116" s="7"/>
      <c r="D116" s="7"/>
      <c r="F116" s="11"/>
      <c r="H116" s="7"/>
      <c r="I116" s="7"/>
    </row>
    <row r="117" spans="1:9" s="10" customFormat="1" x14ac:dyDescent="0.2">
      <c r="A117" s="36" t="s">
        <v>1110</v>
      </c>
      <c r="B117" s="7"/>
      <c r="C117" s="7"/>
      <c r="D117" s="7"/>
      <c r="F117" s="11"/>
      <c r="H117" s="7"/>
      <c r="I117" s="7"/>
    </row>
  </sheetData>
  <mergeCells count="11">
    <mergeCell ref="A55:G55"/>
    <mergeCell ref="A71:G71"/>
    <mergeCell ref="A87:G87"/>
    <mergeCell ref="A103:G103"/>
    <mergeCell ref="A1:G1"/>
    <mergeCell ref="A41:G41"/>
    <mergeCell ref="A43:G43"/>
    <mergeCell ref="A45:G45"/>
    <mergeCell ref="A48:G48"/>
    <mergeCell ref="A53:G53"/>
    <mergeCell ref="A51:G51"/>
  </mergeCells>
  <conditionalFormatting sqref="F2:F3 F5:F6 F58:F64 F90:F91 F11 F42 F44 F46:F47 F56 F72:F86 F88 F100 F104:F65529 F13 F15 F17:F40 F54 F66:F68 F49:F50 F52">
    <cfRule type="cellIs" dxfId="20" priority="5" stopIfTrue="1" operator="between">
      <formula>0.009</formula>
      <formula>-0.009</formula>
    </cfRule>
  </conditionalFormatting>
  <conditionalFormatting sqref="F69:F70">
    <cfRule type="cellIs" dxfId="19" priority="4" stopIfTrue="1" operator="between">
      <formula>0.009</formula>
      <formula>-0.009</formula>
    </cfRule>
  </conditionalFormatting>
  <conditionalFormatting sqref="F92:F96 F98:F99">
    <cfRule type="cellIs" dxfId="18" priority="3" stopIfTrue="1" operator="between">
      <formula>0.009</formula>
      <formula>-0.009</formula>
    </cfRule>
  </conditionalFormatting>
  <conditionalFormatting sqref="F101">
    <cfRule type="cellIs" dxfId="17" priority="2" stopIfTrue="1" operator="between">
      <formula>0.009</formula>
      <formula>-0.009</formula>
    </cfRule>
  </conditionalFormatting>
  <conditionalFormatting sqref="F102">
    <cfRule type="cellIs" dxfId="16" priority="1" stopIfTrue="1" operator="between">
      <formula>0.009</formula>
      <formula>-0.009</formula>
    </cfRule>
  </conditionalFormatting>
  <hyperlinks>
    <hyperlink ref="A39" r:id="rId1" tooltip="https://www.franklintempletonindia.com/investor/reports" xr:uid="{00000000-0004-0000-2200-000000000000}"/>
    <hyperlink ref="A117" r:id="rId2" tooltip="https://www.franklintempletonindia.com/investor/reports" xr:uid="{00000000-0004-0000-2200-000001000000}"/>
    <hyperlink ref="A85" r:id="rId3" tooltip="https://www.franklintempletonindia.com/investor/reports" xr:uid="{00000000-0004-0000-2200-000002000000}"/>
    <hyperlink ref="A46" r:id="rId4" xr:uid="{00000000-0004-0000-22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6"/>
  <sheetViews>
    <sheetView showGridLines="0" workbookViewId="0">
      <selection sqref="A1:G1"/>
    </sheetView>
  </sheetViews>
  <sheetFormatPr defaultColWidth="9.109375" defaultRowHeight="10.199999999999999" x14ac:dyDescent="0.2"/>
  <cols>
    <col min="1" max="1" width="38.6640625" style="7" bestFit="1" customWidth="1"/>
    <col min="2" max="2" width="60" style="7" customWidth="1"/>
    <col min="3" max="3" width="15.109375" style="7" bestFit="1" customWidth="1"/>
    <col min="4" max="4" width="14.6640625" style="7" bestFit="1" customWidth="1"/>
    <col min="5" max="5" width="22.6640625" style="10" customWidth="1"/>
    <col min="6" max="6" width="13.5546875" style="11" bestFit="1" customWidth="1"/>
    <col min="7" max="7" width="14.33203125" style="10" customWidth="1"/>
    <col min="8" max="16384" width="9.109375" style="7"/>
  </cols>
  <sheetData>
    <row r="1" spans="1:9" s="1" customFormat="1" ht="15" customHeight="1" x14ac:dyDescent="0.2">
      <c r="A1" s="65" t="s">
        <v>1128</v>
      </c>
      <c r="B1" s="66"/>
      <c r="C1" s="66"/>
      <c r="D1" s="66"/>
      <c r="E1" s="66"/>
      <c r="F1" s="66"/>
      <c r="G1" s="66"/>
    </row>
    <row r="2" spans="1:9" s="1" customFormat="1" ht="12" x14ac:dyDescent="0.25">
      <c r="A2" s="51" t="s">
        <v>1091</v>
      </c>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20" t="s">
        <v>37</v>
      </c>
      <c r="B5" s="20"/>
      <c r="C5" s="20"/>
      <c r="D5" s="20"/>
      <c r="E5" s="25">
        <v>0</v>
      </c>
      <c r="F5" s="53">
        <v>100</v>
      </c>
      <c r="G5" s="25"/>
      <c r="H5" s="14"/>
      <c r="I5" s="14"/>
    </row>
    <row r="6" spans="1:9" x14ac:dyDescent="0.2">
      <c r="A6" s="20"/>
      <c r="B6" s="20"/>
      <c r="C6" s="20"/>
      <c r="D6" s="20"/>
      <c r="E6" s="25"/>
      <c r="F6" s="26"/>
      <c r="G6" s="25"/>
      <c r="H6" s="14"/>
      <c r="I6" s="14"/>
    </row>
    <row r="7" spans="1:9" x14ac:dyDescent="0.2">
      <c r="A7" s="27" t="s">
        <v>36</v>
      </c>
      <c r="B7" s="27"/>
      <c r="C7" s="27"/>
      <c r="D7" s="27"/>
      <c r="E7" s="28">
        <v>0</v>
      </c>
      <c r="F7" s="28">
        <v>100</v>
      </c>
      <c r="G7" s="28"/>
      <c r="H7" s="14"/>
      <c r="I7" s="14"/>
    </row>
    <row r="9" spans="1:9" x14ac:dyDescent="0.2">
      <c r="A9" s="14" t="s">
        <v>40</v>
      </c>
    </row>
    <row r="10" spans="1:9" x14ac:dyDescent="0.2">
      <c r="A10" s="14" t="s">
        <v>41</v>
      </c>
    </row>
    <row r="11" spans="1:9" s="11" customFormat="1" x14ac:dyDescent="0.2">
      <c r="A11" s="14" t="s">
        <v>42</v>
      </c>
      <c r="B11" s="14"/>
      <c r="C11" s="30" t="s">
        <v>44</v>
      </c>
      <c r="D11" s="14" t="s">
        <v>1106</v>
      </c>
      <c r="E11" s="10"/>
      <c r="G11" s="10"/>
      <c r="H11" s="7"/>
      <c r="I11" s="7"/>
    </row>
    <row r="12" spans="1:9" s="11" customFormat="1" x14ac:dyDescent="0.2">
      <c r="A12" s="7" t="s">
        <v>73</v>
      </c>
      <c r="B12" s="7"/>
      <c r="C12" s="31">
        <v>26.773</v>
      </c>
      <c r="D12" s="54">
        <v>32.607100000000003</v>
      </c>
      <c r="E12" s="10"/>
      <c r="G12" s="10"/>
      <c r="H12" s="7"/>
      <c r="I12" s="7"/>
    </row>
    <row r="13" spans="1:9" s="11" customFormat="1" x14ac:dyDescent="0.2">
      <c r="A13" s="7" t="s">
        <v>78</v>
      </c>
      <c r="B13" s="7"/>
      <c r="C13" s="31">
        <v>12.345000000000001</v>
      </c>
      <c r="D13" s="54">
        <v>15.0351</v>
      </c>
      <c r="E13" s="10"/>
      <c r="G13" s="10"/>
      <c r="H13" s="7"/>
      <c r="I13" s="7"/>
    </row>
    <row r="14" spans="1:9" s="11" customFormat="1" x14ac:dyDescent="0.2">
      <c r="A14" s="7" t="s">
        <v>79</v>
      </c>
      <c r="B14" s="7"/>
      <c r="C14" s="31">
        <v>12.124599999999999</v>
      </c>
      <c r="D14" s="54">
        <v>14.7667</v>
      </c>
      <c r="E14" s="10"/>
      <c r="G14" s="10"/>
      <c r="H14" s="7"/>
      <c r="I14" s="7"/>
    </row>
    <row r="15" spans="1:9" s="11" customFormat="1" x14ac:dyDescent="0.2">
      <c r="A15" s="7" t="s">
        <v>74</v>
      </c>
      <c r="B15" s="7"/>
      <c r="C15" s="31">
        <v>27.4969</v>
      </c>
      <c r="D15" s="54">
        <v>28.6858</v>
      </c>
      <c r="E15" s="10"/>
      <c r="G15" s="10"/>
      <c r="H15" s="7"/>
      <c r="I15" s="7"/>
    </row>
    <row r="16" spans="1:9" s="11" customFormat="1" x14ac:dyDescent="0.2">
      <c r="A16" s="7" t="s">
        <v>80</v>
      </c>
      <c r="B16" s="7"/>
      <c r="C16" s="31">
        <v>12.779199999999999</v>
      </c>
      <c r="D16" s="54">
        <v>13.3317</v>
      </c>
      <c r="E16" s="10"/>
      <c r="G16" s="10"/>
      <c r="H16" s="7"/>
      <c r="I16" s="7"/>
    </row>
    <row r="17" spans="1:9" s="11" customFormat="1" x14ac:dyDescent="0.2">
      <c r="A17" s="7" t="s">
        <v>81</v>
      </c>
      <c r="B17" s="7"/>
      <c r="C17" s="31">
        <v>12.5579</v>
      </c>
      <c r="D17" s="54">
        <v>13.100899999999999</v>
      </c>
      <c r="E17" s="10"/>
      <c r="G17" s="10"/>
      <c r="H17" s="7"/>
      <c r="I17" s="7"/>
    </row>
    <row r="19" spans="1:9" s="11" customFormat="1" x14ac:dyDescent="0.2">
      <c r="A19" s="7" t="s">
        <v>45</v>
      </c>
      <c r="B19" s="7"/>
      <c r="C19" s="7"/>
      <c r="D19" s="7"/>
      <c r="E19" s="10"/>
      <c r="G19" s="10"/>
      <c r="H19" s="7"/>
      <c r="I19" s="7"/>
    </row>
    <row r="20" spans="1:9" x14ac:dyDescent="0.2">
      <c r="A20" s="7" t="s">
        <v>1107</v>
      </c>
    </row>
    <row r="22" spans="1:9" s="11" customFormat="1" x14ac:dyDescent="0.2">
      <c r="A22" s="14" t="s">
        <v>46</v>
      </c>
      <c r="B22" s="7"/>
      <c r="C22" s="7"/>
      <c r="D22" s="30" t="s">
        <v>47</v>
      </c>
      <c r="E22" s="10"/>
      <c r="G22" s="10"/>
      <c r="H22" s="7"/>
      <c r="I22" s="7"/>
    </row>
    <row r="24" spans="1:9" s="11" customFormat="1" x14ac:dyDescent="0.2">
      <c r="A24" s="14" t="s">
        <v>892</v>
      </c>
      <c r="B24" s="7"/>
      <c r="C24" s="7"/>
      <c r="D24" s="52" t="s">
        <v>1108</v>
      </c>
      <c r="E24" s="10"/>
      <c r="G24" s="10"/>
      <c r="H24" s="7"/>
      <c r="I24" s="7"/>
    </row>
    <row r="25" spans="1:9" s="11" customFormat="1" x14ac:dyDescent="0.2">
      <c r="A25" s="7" t="s">
        <v>1109</v>
      </c>
      <c r="B25" s="7"/>
      <c r="C25" s="7"/>
      <c r="D25" s="32"/>
      <c r="E25" s="10"/>
      <c r="G25" s="10"/>
      <c r="H25" s="7"/>
      <c r="I25" s="7"/>
    </row>
    <row r="27" spans="1:9" s="11" customFormat="1" x14ac:dyDescent="0.2">
      <c r="A27" s="14" t="s">
        <v>814</v>
      </c>
      <c r="B27" s="7"/>
      <c r="C27" s="7"/>
      <c r="D27" s="30" t="s">
        <v>47</v>
      </c>
      <c r="E27" s="10"/>
      <c r="G27" s="10"/>
      <c r="H27" s="7"/>
      <c r="I27" s="7"/>
    </row>
    <row r="28" spans="1:9" s="11" customFormat="1" x14ac:dyDescent="0.2">
      <c r="A28" s="7" t="s">
        <v>808</v>
      </c>
      <c r="B28" s="7"/>
      <c r="C28" s="7"/>
      <c r="D28" s="7"/>
      <c r="E28" s="10"/>
      <c r="G28" s="10"/>
      <c r="H28" s="7"/>
      <c r="I28" s="7"/>
    </row>
    <row r="29" spans="1:9" x14ac:dyDescent="0.2">
      <c r="A29" s="36" t="s">
        <v>1110</v>
      </c>
    </row>
    <row r="31" spans="1:9" ht="24.75" customHeight="1" x14ac:dyDescent="0.3">
      <c r="A31" s="76" t="s">
        <v>1129</v>
      </c>
      <c r="B31" s="77"/>
      <c r="C31" s="77"/>
      <c r="D31" s="77"/>
      <c r="E31" s="77"/>
      <c r="F31" s="77"/>
      <c r="G31" s="77"/>
    </row>
    <row r="33" spans="1:7" ht="45.75" customHeight="1" x14ac:dyDescent="0.3">
      <c r="A33" s="76" t="s">
        <v>1130</v>
      </c>
      <c r="B33" s="77"/>
      <c r="C33" s="77"/>
      <c r="D33" s="77"/>
      <c r="E33" s="77"/>
      <c r="F33" s="77"/>
      <c r="G33" s="77"/>
    </row>
    <row r="34" spans="1:7" x14ac:dyDescent="0.2">
      <c r="A34" s="36" t="s">
        <v>1193</v>
      </c>
    </row>
    <row r="36" spans="1:7" ht="24.75" customHeight="1" x14ac:dyDescent="0.3">
      <c r="A36" s="76" t="s">
        <v>1131</v>
      </c>
      <c r="B36" s="77"/>
      <c r="C36" s="77"/>
      <c r="D36" s="77"/>
      <c r="E36" s="77"/>
      <c r="F36" s="77"/>
      <c r="G36" s="77"/>
    </row>
    <row r="38" spans="1:7" x14ac:dyDescent="0.2">
      <c r="A38" s="14" t="s">
        <v>1132</v>
      </c>
    </row>
    <row r="39" spans="1:7" x14ac:dyDescent="0.2">
      <c r="A39" s="14"/>
    </row>
    <row r="40" spans="1:7" ht="47.25" customHeight="1" x14ac:dyDescent="0.2">
      <c r="A40" s="78" t="s">
        <v>1191</v>
      </c>
      <c r="B40" s="78"/>
      <c r="C40" s="78"/>
      <c r="D40" s="78"/>
      <c r="E40" s="78"/>
      <c r="F40" s="78"/>
      <c r="G40" s="78"/>
    </row>
    <row r="41" spans="1:7" x14ac:dyDescent="0.2">
      <c r="A41" s="14"/>
    </row>
    <row r="42" spans="1:7" ht="27" customHeight="1" x14ac:dyDescent="0.2">
      <c r="A42" s="69" t="s">
        <v>1116</v>
      </c>
      <c r="B42" s="69"/>
      <c r="C42" s="69"/>
      <c r="D42" s="69"/>
      <c r="E42" s="69"/>
      <c r="F42" s="69"/>
      <c r="G42" s="69"/>
    </row>
    <row r="44" spans="1:7" s="1" customFormat="1" ht="13.8" x14ac:dyDescent="0.2">
      <c r="A44" s="65" t="s">
        <v>1133</v>
      </c>
      <c r="B44" s="66"/>
      <c r="C44" s="66"/>
      <c r="D44" s="66"/>
      <c r="E44" s="66"/>
      <c r="F44" s="66"/>
      <c r="G44" s="66"/>
    </row>
    <row r="45" spans="1:7" x14ac:dyDescent="0.2">
      <c r="A45" s="8" t="s">
        <v>7</v>
      </c>
    </row>
    <row r="46" spans="1:7" s="1" customFormat="1" ht="30.6" x14ac:dyDescent="0.2">
      <c r="A46" s="6" t="s">
        <v>2</v>
      </c>
      <c r="B46" s="6" t="s">
        <v>0</v>
      </c>
      <c r="C46" s="13" t="s">
        <v>38</v>
      </c>
      <c r="D46" s="13" t="s">
        <v>1</v>
      </c>
      <c r="E46" s="41" t="s">
        <v>6</v>
      </c>
      <c r="F46" s="12" t="s">
        <v>3</v>
      </c>
      <c r="G46" s="12" t="s">
        <v>5</v>
      </c>
    </row>
    <row r="47" spans="1:7" x14ac:dyDescent="0.2">
      <c r="A47" s="16" t="s">
        <v>30</v>
      </c>
      <c r="B47" s="17"/>
      <c r="C47" s="17"/>
      <c r="D47" s="17"/>
      <c r="E47" s="18"/>
      <c r="F47" s="19"/>
      <c r="G47" s="18"/>
    </row>
    <row r="48" spans="1:7" x14ac:dyDescent="0.2">
      <c r="A48" s="20" t="s">
        <v>31</v>
      </c>
      <c r="B48" s="21"/>
      <c r="C48" s="21"/>
      <c r="D48" s="21"/>
      <c r="E48" s="22"/>
      <c r="F48" s="23"/>
      <c r="G48" s="22"/>
    </row>
    <row r="49" spans="1:9" x14ac:dyDescent="0.2">
      <c r="A49" s="21" t="s">
        <v>1118</v>
      </c>
      <c r="B49" s="21" t="s">
        <v>1119</v>
      </c>
      <c r="C49" s="21" t="s">
        <v>1120</v>
      </c>
      <c r="D49" s="24">
        <v>1510</v>
      </c>
      <c r="E49" s="22">
        <v>5908.7458355999997</v>
      </c>
      <c r="F49" s="23">
        <v>100.00000001195799</v>
      </c>
      <c r="G49" s="22">
        <v>4.165</v>
      </c>
    </row>
    <row r="50" spans="1:9" x14ac:dyDescent="0.2">
      <c r="A50" s="20" t="s">
        <v>32</v>
      </c>
      <c r="B50" s="20"/>
      <c r="C50" s="20"/>
      <c r="D50" s="20"/>
      <c r="E50" s="25">
        <f>SUM(E48:E49)</f>
        <v>5908.7458355999997</v>
      </c>
      <c r="F50" s="26">
        <f>SUM(F48:F49)</f>
        <v>100.00000001195799</v>
      </c>
      <c r="G50" s="25"/>
      <c r="H50" s="14"/>
      <c r="I50" s="14"/>
    </row>
    <row r="51" spans="1:9" x14ac:dyDescent="0.2">
      <c r="A51" s="21"/>
      <c r="B51" s="21"/>
      <c r="C51" s="21"/>
      <c r="D51" s="21"/>
      <c r="E51" s="22"/>
      <c r="F51" s="23"/>
      <c r="G51" s="22"/>
    </row>
    <row r="52" spans="1:9" x14ac:dyDescent="0.2">
      <c r="A52" s="20" t="s">
        <v>35</v>
      </c>
      <c r="B52" s="20"/>
      <c r="C52" s="20"/>
      <c r="D52" s="20"/>
      <c r="E52" s="25">
        <f>E50</f>
        <v>5908.7458355999997</v>
      </c>
      <c r="F52" s="26">
        <f>F50</f>
        <v>100.00000001195799</v>
      </c>
      <c r="G52" s="25"/>
      <c r="H52" s="14"/>
      <c r="I52" s="14"/>
    </row>
    <row r="53" spans="1:9" x14ac:dyDescent="0.2">
      <c r="A53" s="20"/>
      <c r="B53" s="20"/>
      <c r="C53" s="20"/>
      <c r="D53" s="20"/>
      <c r="E53" s="25"/>
      <c r="F53" s="26"/>
      <c r="G53" s="25"/>
      <c r="H53" s="14"/>
      <c r="I53" s="14"/>
    </row>
    <row r="54" spans="1:9" x14ac:dyDescent="0.2">
      <c r="A54" s="20" t="s">
        <v>37</v>
      </c>
      <c r="B54" s="20"/>
      <c r="C54" s="20"/>
      <c r="D54" s="20"/>
      <c r="E54" s="55">
        <v>0</v>
      </c>
      <c r="F54" s="55">
        <v>0</v>
      </c>
      <c r="G54" s="25"/>
      <c r="H54" s="14"/>
      <c r="I54" s="14"/>
    </row>
    <row r="55" spans="1:9" x14ac:dyDescent="0.2">
      <c r="A55" s="20"/>
      <c r="B55" s="20"/>
      <c r="C55" s="20"/>
      <c r="D55" s="20"/>
      <c r="E55" s="25"/>
      <c r="F55" s="26"/>
      <c r="G55" s="25"/>
      <c r="H55" s="14"/>
      <c r="I55" s="14"/>
    </row>
    <row r="56" spans="1:9" x14ac:dyDescent="0.2">
      <c r="A56" s="27" t="s">
        <v>36</v>
      </c>
      <c r="B56" s="27"/>
      <c r="C56" s="27"/>
      <c r="D56" s="27"/>
      <c r="E56" s="28">
        <v>5908.7458305999999</v>
      </c>
      <c r="F56" s="29">
        <v>100</v>
      </c>
      <c r="G56" s="28"/>
      <c r="H56" s="14"/>
      <c r="I56" s="14"/>
    </row>
    <row r="58" spans="1:9" x14ac:dyDescent="0.2">
      <c r="A58" s="14" t="s">
        <v>39</v>
      </c>
    </row>
    <row r="59" spans="1:9" x14ac:dyDescent="0.2">
      <c r="A59" s="37" t="s">
        <v>1121</v>
      </c>
    </row>
    <row r="60" spans="1:9" ht="26.25" customHeight="1" x14ac:dyDescent="0.2">
      <c r="A60" s="74" t="s">
        <v>1122</v>
      </c>
      <c r="B60" s="74"/>
      <c r="C60" s="74"/>
      <c r="D60" s="74"/>
      <c r="E60" s="74"/>
      <c r="F60" s="74"/>
      <c r="G60" s="74"/>
    </row>
    <row r="62" spans="1:9" x14ac:dyDescent="0.2">
      <c r="A62" s="14" t="s">
        <v>40</v>
      </c>
    </row>
    <row r="63" spans="1:9" x14ac:dyDescent="0.2">
      <c r="A63" s="14" t="s">
        <v>41</v>
      </c>
    </row>
    <row r="64" spans="1:9" x14ac:dyDescent="0.2">
      <c r="A64" s="14" t="s">
        <v>42</v>
      </c>
      <c r="B64" s="14"/>
      <c r="C64" s="30" t="s">
        <v>44</v>
      </c>
      <c r="D64" s="14" t="s">
        <v>43</v>
      </c>
    </row>
    <row r="65" spans="1:9" x14ac:dyDescent="0.2">
      <c r="A65" s="7" t="s">
        <v>73</v>
      </c>
      <c r="C65" s="31">
        <v>0</v>
      </c>
      <c r="D65" s="31">
        <v>0.3553</v>
      </c>
    </row>
    <row r="66" spans="1:9" s="10" customFormat="1" x14ac:dyDescent="0.2">
      <c r="A66" s="7" t="s">
        <v>78</v>
      </c>
      <c r="B66" s="7"/>
      <c r="C66" s="31">
        <v>0</v>
      </c>
      <c r="D66" s="31">
        <v>0.1638</v>
      </c>
      <c r="F66" s="11"/>
      <c r="H66" s="7"/>
      <c r="I66" s="7"/>
    </row>
    <row r="67" spans="1:9" s="10" customFormat="1" x14ac:dyDescent="0.2">
      <c r="A67" s="7" t="s">
        <v>79</v>
      </c>
      <c r="B67" s="7"/>
      <c r="C67" s="31">
        <v>0</v>
      </c>
      <c r="D67" s="31">
        <v>0.16089999999999999</v>
      </c>
      <c r="F67" s="11"/>
      <c r="H67" s="7"/>
      <c r="I67" s="7"/>
    </row>
    <row r="68" spans="1:9" s="10" customFormat="1" x14ac:dyDescent="0.2">
      <c r="A68" s="7" t="s">
        <v>74</v>
      </c>
      <c r="B68" s="7"/>
      <c r="C68" s="31">
        <v>0</v>
      </c>
      <c r="D68" s="31">
        <v>0.3634</v>
      </c>
      <c r="F68" s="11"/>
      <c r="H68" s="7"/>
      <c r="I68" s="7"/>
    </row>
    <row r="69" spans="1:9" s="10" customFormat="1" x14ac:dyDescent="0.2">
      <c r="A69" s="7" t="s">
        <v>80</v>
      </c>
      <c r="B69" s="7"/>
      <c r="C69" s="31">
        <v>0</v>
      </c>
      <c r="D69" s="31">
        <v>0.16889999999999999</v>
      </c>
      <c r="F69" s="11"/>
      <c r="H69" s="7"/>
      <c r="I69" s="7"/>
    </row>
    <row r="70" spans="1:9" s="10" customFormat="1" x14ac:dyDescent="0.2">
      <c r="A70" s="7" t="s">
        <v>81</v>
      </c>
      <c r="B70" s="7"/>
      <c r="C70" s="31">
        <v>0</v>
      </c>
      <c r="D70" s="31">
        <v>0.16600000000000001</v>
      </c>
      <c r="F70" s="11"/>
      <c r="H70" s="7"/>
      <c r="I70" s="7"/>
    </row>
    <row r="72" spans="1:9" s="10" customFormat="1" x14ac:dyDescent="0.2">
      <c r="A72" s="7" t="s">
        <v>45</v>
      </c>
      <c r="B72" s="7"/>
      <c r="C72" s="7"/>
      <c r="D72" s="7"/>
      <c r="F72" s="11"/>
      <c r="H72" s="7"/>
      <c r="I72" s="7"/>
    </row>
    <row r="74" spans="1:9" s="10" customFormat="1" x14ac:dyDescent="0.2">
      <c r="A74" s="14" t="s">
        <v>1187</v>
      </c>
      <c r="B74" s="7"/>
      <c r="C74" s="7"/>
      <c r="D74" s="30" t="s">
        <v>47</v>
      </c>
      <c r="F74" s="11"/>
      <c r="H74" s="7"/>
      <c r="I74" s="7"/>
    </row>
    <row r="75" spans="1:9" s="10" customFormat="1" x14ac:dyDescent="0.2">
      <c r="A75" s="7" t="s">
        <v>808</v>
      </c>
      <c r="B75" s="7"/>
      <c r="C75" s="7"/>
      <c r="D75" s="7"/>
      <c r="F75" s="11"/>
      <c r="H75" s="7"/>
      <c r="I75" s="7"/>
    </row>
    <row r="76" spans="1:9" s="10" customFormat="1" x14ac:dyDescent="0.2">
      <c r="A76" s="36" t="s">
        <v>1110</v>
      </c>
      <c r="B76" s="7"/>
      <c r="C76" s="7"/>
      <c r="D76" s="7"/>
      <c r="F76" s="11"/>
      <c r="H76" s="7"/>
      <c r="I76" s="7"/>
    </row>
  </sheetData>
  <mergeCells count="8">
    <mergeCell ref="A60:G60"/>
    <mergeCell ref="A1:G1"/>
    <mergeCell ref="A31:G31"/>
    <mergeCell ref="A33:G33"/>
    <mergeCell ref="A36:G36"/>
    <mergeCell ref="A42:G42"/>
    <mergeCell ref="A44:G44"/>
    <mergeCell ref="A40:G40"/>
  </mergeCells>
  <conditionalFormatting sqref="F2:F3 F47:F53 F32 F34:F35 F45 F61:F65528 F8:F30 F6 F43 F55:F57 F37:F39 F41">
    <cfRule type="cellIs" dxfId="15" priority="3" stopIfTrue="1" operator="between">
      <formula>0.009</formula>
      <formula>-0.009</formula>
    </cfRule>
  </conditionalFormatting>
  <conditionalFormatting sqref="F58:F59">
    <cfRule type="cellIs" dxfId="14" priority="2" stopIfTrue="1" operator="between">
      <formula>0.009</formula>
      <formula>-0.009</formula>
    </cfRule>
  </conditionalFormatting>
  <hyperlinks>
    <hyperlink ref="A29" r:id="rId1" tooltip="https://www.franklintempletonindia.com/investor/reports" xr:uid="{00000000-0004-0000-2300-000000000000}"/>
    <hyperlink ref="A76" r:id="rId2" tooltip="https://www.franklintempletonindia.com/investor/reports" xr:uid="{00000000-0004-0000-2300-000001000000}"/>
    <hyperlink ref="A34" r:id="rId3" xr:uid="{00000000-0004-0000-23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72"/>
  <sheetViews>
    <sheetView workbookViewId="0">
      <selection sqref="A1:G1"/>
    </sheetView>
  </sheetViews>
  <sheetFormatPr defaultColWidth="9.109375" defaultRowHeight="10.199999999999999" x14ac:dyDescent="0.2"/>
  <cols>
    <col min="1" max="1" width="38.6640625" style="7" bestFit="1" customWidth="1"/>
    <col min="2" max="2" width="58" style="7" bestFit="1" customWidth="1"/>
    <col min="3" max="3" width="15.332031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5" customHeight="1" x14ac:dyDescent="0.2">
      <c r="A1" s="65" t="s">
        <v>1134</v>
      </c>
      <c r="B1" s="66"/>
      <c r="C1" s="66"/>
      <c r="D1" s="66"/>
      <c r="E1" s="66"/>
      <c r="F1" s="66"/>
      <c r="G1" s="66"/>
    </row>
    <row r="2" spans="1:9" s="1" customFormat="1" ht="12" x14ac:dyDescent="0.25">
      <c r="A2" s="51" t="s">
        <v>1091</v>
      </c>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x14ac:dyDescent="0.2">
      <c r="A7" s="21" t="s">
        <v>1135</v>
      </c>
      <c r="B7" s="21" t="s">
        <v>1136</v>
      </c>
      <c r="C7" s="21" t="s">
        <v>1137</v>
      </c>
      <c r="D7" s="24">
        <v>11135</v>
      </c>
      <c r="E7" s="22">
        <v>22567.841115499999</v>
      </c>
      <c r="F7" s="23">
        <v>44.714893047807102</v>
      </c>
      <c r="G7" s="22">
        <v>10.284000000000001</v>
      </c>
    </row>
    <row r="8" spans="1:9" x14ac:dyDescent="0.2">
      <c r="A8" s="21" t="s">
        <v>1138</v>
      </c>
      <c r="B8" s="21" t="s">
        <v>1139</v>
      </c>
      <c r="C8" s="21" t="s">
        <v>1137</v>
      </c>
      <c r="D8" s="24">
        <v>10675</v>
      </c>
      <c r="E8" s="22">
        <v>21588.225347299998</v>
      </c>
      <c r="F8" s="23">
        <v>42.773926958989499</v>
      </c>
      <c r="G8" s="22">
        <v>10.205</v>
      </c>
    </row>
    <row r="9" spans="1:9" x14ac:dyDescent="0.2">
      <c r="A9" s="21" t="s">
        <v>1140</v>
      </c>
      <c r="B9" s="21" t="s">
        <v>1141</v>
      </c>
      <c r="C9" s="21" t="s">
        <v>1137</v>
      </c>
      <c r="D9" s="24">
        <v>1757</v>
      </c>
      <c r="E9" s="22">
        <v>3568.6957470000002</v>
      </c>
      <c r="F9" s="23">
        <v>7.0708512981186704</v>
      </c>
      <c r="G9" s="22">
        <v>10.315</v>
      </c>
    </row>
    <row r="10" spans="1:9" x14ac:dyDescent="0.2">
      <c r="A10" s="20" t="s">
        <v>32</v>
      </c>
      <c r="B10" s="20"/>
      <c r="C10" s="20"/>
      <c r="D10" s="20"/>
      <c r="E10" s="25">
        <f>SUM(E6:E9)</f>
        <v>47724.762209799992</v>
      </c>
      <c r="F10" s="26">
        <f>SUM(F6:F9)</f>
        <v>94.55967130491527</v>
      </c>
      <c r="G10" s="25"/>
      <c r="H10" s="14"/>
      <c r="I10" s="14"/>
    </row>
    <row r="11" spans="1:9" x14ac:dyDescent="0.2">
      <c r="A11" s="21"/>
      <c r="B11" s="21"/>
      <c r="C11" s="21"/>
      <c r="D11" s="21"/>
      <c r="E11" s="22"/>
      <c r="F11" s="23"/>
      <c r="G11" s="22"/>
    </row>
    <row r="12" spans="1:9" x14ac:dyDescent="0.2">
      <c r="A12" s="20" t="s">
        <v>1097</v>
      </c>
      <c r="B12" s="21"/>
      <c r="C12" s="21"/>
      <c r="D12" s="21"/>
      <c r="E12" s="22"/>
      <c r="F12" s="23"/>
      <c r="G12" s="22"/>
    </row>
    <row r="13" spans="1:9" x14ac:dyDescent="0.2">
      <c r="A13" s="21" t="s">
        <v>1103</v>
      </c>
      <c r="B13" s="21" t="s">
        <v>1104</v>
      </c>
      <c r="C13" s="21" t="s">
        <v>1142</v>
      </c>
      <c r="D13" s="24">
        <v>1000</v>
      </c>
      <c r="E13" s="22">
        <v>0</v>
      </c>
      <c r="F13" s="22">
        <v>0</v>
      </c>
      <c r="G13" s="22">
        <v>0</v>
      </c>
    </row>
    <row r="14" spans="1:9" x14ac:dyDescent="0.2">
      <c r="A14" s="21" t="s">
        <v>1143</v>
      </c>
      <c r="B14" s="21" t="s">
        <v>1144</v>
      </c>
      <c r="C14" s="21" t="s">
        <v>1142</v>
      </c>
      <c r="D14" s="24">
        <v>350</v>
      </c>
      <c r="E14" s="22">
        <v>0</v>
      </c>
      <c r="F14" s="22">
        <v>0</v>
      </c>
      <c r="G14" s="22">
        <v>0</v>
      </c>
    </row>
    <row r="15" spans="1:9" x14ac:dyDescent="0.2">
      <c r="A15" s="21" t="s">
        <v>1145</v>
      </c>
      <c r="B15" s="21" t="s">
        <v>1146</v>
      </c>
      <c r="C15" s="21" t="s">
        <v>1142</v>
      </c>
      <c r="D15" s="24">
        <v>300</v>
      </c>
      <c r="E15" s="22">
        <v>0</v>
      </c>
      <c r="F15" s="22">
        <v>0</v>
      </c>
      <c r="G15" s="22">
        <v>0</v>
      </c>
    </row>
    <row r="16" spans="1:9" x14ac:dyDescent="0.2">
      <c r="A16" s="20" t="s">
        <v>32</v>
      </c>
      <c r="B16" s="20"/>
      <c r="C16" s="20"/>
      <c r="D16" s="20"/>
      <c r="E16" s="25">
        <f>SUM(E12:E15)</f>
        <v>0</v>
      </c>
      <c r="F16" s="25">
        <f>SUM(F12:F15)</f>
        <v>0</v>
      </c>
      <c r="G16" s="25"/>
      <c r="H16" s="14"/>
      <c r="I16" s="14"/>
    </row>
    <row r="17" spans="1:9" x14ac:dyDescent="0.2">
      <c r="A17" s="21"/>
      <c r="B17" s="21"/>
      <c r="C17" s="21"/>
      <c r="D17" s="21"/>
      <c r="E17" s="22"/>
      <c r="F17" s="23"/>
      <c r="G17" s="22"/>
    </row>
    <row r="18" spans="1:9" x14ac:dyDescent="0.2">
      <c r="A18" s="20" t="s">
        <v>33</v>
      </c>
      <c r="B18" s="21"/>
      <c r="C18" s="21"/>
      <c r="D18" s="21"/>
      <c r="E18" s="22"/>
      <c r="F18" s="23"/>
      <c r="G18" s="22"/>
    </row>
    <row r="19" spans="1:9" x14ac:dyDescent="0.2">
      <c r="A19" s="21" t="s">
        <v>1147</v>
      </c>
      <c r="B19" s="21" t="s">
        <v>1148</v>
      </c>
      <c r="C19" s="21" t="s">
        <v>34</v>
      </c>
      <c r="D19" s="24">
        <v>44314.15</v>
      </c>
      <c r="E19" s="22">
        <v>1561.8429550000001</v>
      </c>
      <c r="F19" s="23">
        <v>3.0945645324634201</v>
      </c>
      <c r="G19" s="22">
        <v>5.3129</v>
      </c>
    </row>
    <row r="20" spans="1:9" x14ac:dyDescent="0.2">
      <c r="A20" s="20" t="s">
        <v>32</v>
      </c>
      <c r="B20" s="20"/>
      <c r="C20" s="20"/>
      <c r="D20" s="20"/>
      <c r="E20" s="25">
        <f>SUM(E19:E19)</f>
        <v>1561.8429550000001</v>
      </c>
      <c r="F20" s="26">
        <f>SUM(F19:F19)</f>
        <v>3.0945645324634201</v>
      </c>
      <c r="G20" s="25"/>
      <c r="H20" s="14"/>
      <c r="I20" s="14"/>
    </row>
    <row r="21" spans="1:9" x14ac:dyDescent="0.2">
      <c r="A21" s="21"/>
      <c r="B21" s="21"/>
      <c r="C21" s="21"/>
      <c r="D21" s="21"/>
      <c r="E21" s="22"/>
      <c r="F21" s="23"/>
      <c r="G21" s="22"/>
    </row>
    <row r="22" spans="1:9" x14ac:dyDescent="0.2">
      <c r="A22" s="20" t="s">
        <v>35</v>
      </c>
      <c r="B22" s="20"/>
      <c r="C22" s="20"/>
      <c r="D22" s="20"/>
      <c r="E22" s="25">
        <f>E10+E16+E20</f>
        <v>49286.605164799992</v>
      </c>
      <c r="F22" s="26">
        <f>F10+F16+F20</f>
        <v>97.654235837378693</v>
      </c>
      <c r="G22" s="25"/>
      <c r="H22" s="14"/>
      <c r="I22" s="14"/>
    </row>
    <row r="23" spans="1:9" x14ac:dyDescent="0.2">
      <c r="A23" s="20"/>
      <c r="B23" s="20"/>
      <c r="C23" s="20"/>
      <c r="D23" s="20"/>
      <c r="E23" s="25"/>
      <c r="F23" s="26"/>
      <c r="G23" s="25"/>
      <c r="H23" s="14"/>
      <c r="I23" s="14"/>
    </row>
    <row r="24" spans="1:9" x14ac:dyDescent="0.2">
      <c r="A24" s="20" t="s">
        <v>37</v>
      </c>
      <c r="B24" s="20"/>
      <c r="C24" s="20"/>
      <c r="D24" s="20"/>
      <c r="E24" s="25">
        <f>E26-(E10+E16+E20)</f>
        <v>1183.9194798000099</v>
      </c>
      <c r="F24" s="26">
        <f>F26-(F10+F16+F20)</f>
        <v>2.3457641626213075</v>
      </c>
      <c r="G24" s="25"/>
      <c r="H24" s="14"/>
      <c r="I24" s="14"/>
    </row>
    <row r="25" spans="1:9" x14ac:dyDescent="0.2">
      <c r="A25" s="21"/>
      <c r="B25" s="21"/>
      <c r="C25" s="21"/>
      <c r="D25" s="21"/>
      <c r="E25" s="22"/>
      <c r="F25" s="23"/>
      <c r="G25" s="22"/>
    </row>
    <row r="26" spans="1:9" x14ac:dyDescent="0.2">
      <c r="A26" s="27" t="s">
        <v>36</v>
      </c>
      <c r="B26" s="27"/>
      <c r="C26" s="27"/>
      <c r="D26" s="27"/>
      <c r="E26" s="28">
        <v>50470.524644600002</v>
      </c>
      <c r="F26" s="29">
        <v>100</v>
      </c>
      <c r="G26" s="28"/>
      <c r="H26" s="14"/>
      <c r="I26" s="14"/>
    </row>
    <row r="28" spans="1:9" x14ac:dyDescent="0.2">
      <c r="A28" s="14" t="s">
        <v>39</v>
      </c>
    </row>
    <row r="29" spans="1:9" x14ac:dyDescent="0.2">
      <c r="A29" s="14" t="s">
        <v>1105</v>
      </c>
    </row>
    <row r="30" spans="1:9" x14ac:dyDescent="0.2">
      <c r="A30" s="14"/>
    </row>
    <row r="31" spans="1:9" x14ac:dyDescent="0.2">
      <c r="A31" s="14" t="s">
        <v>40</v>
      </c>
    </row>
    <row r="32" spans="1:9" x14ac:dyDescent="0.2">
      <c r="A32" s="14" t="s">
        <v>41</v>
      </c>
    </row>
    <row r="33" spans="1:5" x14ac:dyDescent="0.2">
      <c r="A33" s="14" t="s">
        <v>42</v>
      </c>
      <c r="B33" s="14"/>
      <c r="C33" s="30" t="s">
        <v>44</v>
      </c>
      <c r="D33" s="14" t="s">
        <v>43</v>
      </c>
    </row>
    <row r="34" spans="1:5" x14ac:dyDescent="0.2">
      <c r="A34" s="7" t="s">
        <v>949</v>
      </c>
      <c r="C34" s="31">
        <v>4426.5072</v>
      </c>
      <c r="D34" s="31">
        <v>4729.3283000000001</v>
      </c>
    </row>
    <row r="35" spans="1:5" x14ac:dyDescent="0.2">
      <c r="A35" s="7" t="s">
        <v>1149</v>
      </c>
      <c r="C35" s="31">
        <v>1118.7744</v>
      </c>
      <c r="D35" s="31">
        <v>1195.3107</v>
      </c>
    </row>
    <row r="36" spans="1:5" x14ac:dyDescent="0.2">
      <c r="A36" s="7" t="s">
        <v>951</v>
      </c>
      <c r="C36" s="31">
        <v>1235.1823999999999</v>
      </c>
      <c r="D36" s="31">
        <v>1319.6822999999999</v>
      </c>
    </row>
    <row r="37" spans="1:5" x14ac:dyDescent="0.2">
      <c r="A37" s="7" t="s">
        <v>952</v>
      </c>
      <c r="C37" s="31">
        <v>1284.9715000000001</v>
      </c>
      <c r="D37" s="31">
        <v>1372.8775000000001</v>
      </c>
    </row>
    <row r="38" spans="1:5" x14ac:dyDescent="0.2">
      <c r="A38" s="7" t="s">
        <v>1150</v>
      </c>
      <c r="C38" s="31">
        <v>3661.1678999999999</v>
      </c>
      <c r="D38" s="31">
        <v>3913.7287999999999</v>
      </c>
    </row>
    <row r="39" spans="1:5" x14ac:dyDescent="0.2">
      <c r="A39" s="7" t="s">
        <v>953</v>
      </c>
      <c r="C39" s="31">
        <v>4712.7052999999996</v>
      </c>
      <c r="D39" s="31">
        <v>4747.0169999999998</v>
      </c>
    </row>
    <row r="40" spans="1:5" x14ac:dyDescent="0.2">
      <c r="A40" s="7" t="s">
        <v>1151</v>
      </c>
      <c r="C40" s="31">
        <v>1130.9159</v>
      </c>
      <c r="D40" s="31">
        <v>1139.1496999999999</v>
      </c>
    </row>
    <row r="41" spans="1:5" x14ac:dyDescent="0.2">
      <c r="A41" s="7" t="s">
        <v>955</v>
      </c>
      <c r="C41" s="31">
        <v>1336.4458999999999</v>
      </c>
      <c r="D41" s="31">
        <v>1346.1760999999999</v>
      </c>
    </row>
    <row r="42" spans="1:5" x14ac:dyDescent="0.2">
      <c r="A42" s="7" t="s">
        <v>956</v>
      </c>
      <c r="C42" s="31">
        <v>1392.2049999999999</v>
      </c>
      <c r="D42" s="31">
        <v>1402.3412000000001</v>
      </c>
    </row>
    <row r="44" spans="1:5" x14ac:dyDescent="0.2">
      <c r="A44" s="7" t="s">
        <v>45</v>
      </c>
    </row>
    <row r="46" spans="1:5" x14ac:dyDescent="0.2">
      <c r="A46" s="14" t="s">
        <v>46</v>
      </c>
      <c r="D46" s="30" t="s">
        <v>47</v>
      </c>
    </row>
    <row r="48" spans="1:5" x14ac:dyDescent="0.2">
      <c r="A48" s="14" t="s">
        <v>892</v>
      </c>
      <c r="D48" s="32">
        <v>2.09132755910746</v>
      </c>
      <c r="E48" s="10" t="s">
        <v>48</v>
      </c>
    </row>
    <row r="50" spans="1:7" x14ac:dyDescent="0.2">
      <c r="A50" s="14" t="s">
        <v>814</v>
      </c>
      <c r="D50" s="30" t="s">
        <v>47</v>
      </c>
    </row>
    <row r="51" spans="1:7" x14ac:dyDescent="0.2">
      <c r="A51" s="7" t="s">
        <v>808</v>
      </c>
    </row>
    <row r="52" spans="1:7" x14ac:dyDescent="0.2">
      <c r="A52" s="36" t="s">
        <v>1110</v>
      </c>
    </row>
    <row r="54" spans="1:7" ht="25.5" customHeight="1" x14ac:dyDescent="0.3">
      <c r="A54" s="76" t="s">
        <v>1152</v>
      </c>
      <c r="B54" s="77"/>
      <c r="C54" s="77"/>
      <c r="D54" s="77"/>
      <c r="E54" s="77"/>
      <c r="F54" s="77"/>
      <c r="G54" s="77"/>
    </row>
    <row r="56" spans="1:7" x14ac:dyDescent="0.2">
      <c r="A56" s="14" t="s">
        <v>1153</v>
      </c>
    </row>
    <row r="57" spans="1:7" x14ac:dyDescent="0.2">
      <c r="A57" s="36" t="s">
        <v>1188</v>
      </c>
    </row>
    <row r="59" spans="1:7" ht="69.75" customHeight="1" x14ac:dyDescent="0.3">
      <c r="A59" s="76" t="s">
        <v>1154</v>
      </c>
      <c r="B59" s="77"/>
      <c r="C59" s="77"/>
      <c r="D59" s="77"/>
      <c r="E59" s="77"/>
      <c r="F59" s="77"/>
      <c r="G59" s="77"/>
    </row>
    <row r="61" spans="1:7" ht="48" customHeight="1" x14ac:dyDescent="0.3">
      <c r="A61" s="76" t="s">
        <v>1155</v>
      </c>
      <c r="B61" s="77"/>
      <c r="C61" s="77"/>
      <c r="D61" s="77"/>
      <c r="E61" s="77"/>
      <c r="F61" s="77"/>
      <c r="G61" s="77"/>
    </row>
    <row r="62" spans="1:7" x14ac:dyDescent="0.2">
      <c r="A62" s="36" t="s">
        <v>1193</v>
      </c>
    </row>
    <row r="64" spans="1:7" ht="24.75" customHeight="1" x14ac:dyDescent="0.3">
      <c r="A64" s="76" t="s">
        <v>1156</v>
      </c>
      <c r="B64" s="77"/>
      <c r="C64" s="77"/>
      <c r="D64" s="77"/>
      <c r="E64" s="77"/>
      <c r="F64" s="77"/>
      <c r="G64" s="77"/>
    </row>
    <row r="66" spans="1:1" x14ac:dyDescent="0.2">
      <c r="A66" s="14" t="s">
        <v>1157</v>
      </c>
    </row>
    <row r="67" spans="1:1" x14ac:dyDescent="0.2">
      <c r="A67" s="14"/>
    </row>
    <row r="68" spans="1:1" x14ac:dyDescent="0.2">
      <c r="A68" s="37" t="s">
        <v>779</v>
      </c>
    </row>
    <row r="69" spans="1:1" x14ac:dyDescent="0.2">
      <c r="A69" s="38"/>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9"/>
    </row>
    <row r="80" spans="1:1" x14ac:dyDescent="0.2">
      <c r="A80" s="39"/>
    </row>
    <row r="81" spans="1:1" x14ac:dyDescent="0.2">
      <c r="A81" s="39"/>
    </row>
    <row r="82" spans="1:1" x14ac:dyDescent="0.2">
      <c r="A82" s="37" t="s">
        <v>1158</v>
      </c>
    </row>
    <row r="83" spans="1:1" x14ac:dyDescent="0.2">
      <c r="A83" s="39"/>
    </row>
    <row r="84" spans="1:1" x14ac:dyDescent="0.2">
      <c r="A84" s="37" t="s">
        <v>780</v>
      </c>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9" x14ac:dyDescent="0.2">
      <c r="A97" s="38"/>
    </row>
    <row r="98" spans="1:9" x14ac:dyDescent="0.2">
      <c r="A98" s="14" t="s">
        <v>819</v>
      </c>
    </row>
    <row r="100" spans="1:9" s="1" customFormat="1" ht="13.8" x14ac:dyDescent="0.2">
      <c r="A100" s="65" t="s">
        <v>1159</v>
      </c>
      <c r="B100" s="66"/>
      <c r="C100" s="66"/>
      <c r="D100" s="66"/>
      <c r="E100" s="66"/>
      <c r="F100" s="66"/>
      <c r="G100" s="66"/>
    </row>
    <row r="101" spans="1:9" x14ac:dyDescent="0.2">
      <c r="A101" s="14" t="s">
        <v>7</v>
      </c>
    </row>
    <row r="102" spans="1:9" s="1" customFormat="1" ht="30.6" x14ac:dyDescent="0.2">
      <c r="A102" s="6" t="s">
        <v>2</v>
      </c>
      <c r="B102" s="6" t="s">
        <v>0</v>
      </c>
      <c r="C102" s="13" t="s">
        <v>38</v>
      </c>
      <c r="D102" s="13" t="s">
        <v>1</v>
      </c>
      <c r="E102" s="41" t="s">
        <v>6</v>
      </c>
      <c r="F102" s="12" t="s">
        <v>3</v>
      </c>
      <c r="G102" s="12" t="s">
        <v>5</v>
      </c>
    </row>
    <row r="103" spans="1:9" x14ac:dyDescent="0.2">
      <c r="A103" s="16" t="s">
        <v>30</v>
      </c>
      <c r="B103" s="17"/>
      <c r="C103" s="17"/>
      <c r="D103" s="17"/>
      <c r="E103" s="18"/>
      <c r="F103" s="19"/>
      <c r="G103" s="18"/>
    </row>
    <row r="104" spans="1:9" x14ac:dyDescent="0.2">
      <c r="A104" s="20" t="s">
        <v>31</v>
      </c>
      <c r="B104" s="21"/>
      <c r="C104" s="21"/>
      <c r="D104" s="21"/>
      <c r="E104" s="22"/>
      <c r="F104" s="23"/>
      <c r="G104" s="22"/>
    </row>
    <row r="105" spans="1:9" x14ac:dyDescent="0.2">
      <c r="A105" s="21" t="s">
        <v>1118</v>
      </c>
      <c r="B105" s="21" t="s">
        <v>1119</v>
      </c>
      <c r="C105" s="21" t="s">
        <v>1120</v>
      </c>
      <c r="D105" s="24">
        <v>5230</v>
      </c>
      <c r="E105" s="22">
        <v>20465.3912055</v>
      </c>
      <c r="F105" s="23">
        <v>100.000000201316</v>
      </c>
      <c r="G105" s="22">
        <v>4.165</v>
      </c>
    </row>
    <row r="106" spans="1:9" x14ac:dyDescent="0.2">
      <c r="A106" s="20" t="s">
        <v>32</v>
      </c>
      <c r="B106" s="20"/>
      <c r="C106" s="20"/>
      <c r="D106" s="20"/>
      <c r="E106" s="25">
        <f>SUM(E104:E105)</f>
        <v>20465.3912055</v>
      </c>
      <c r="F106" s="26">
        <f>SUM(F104:F105)</f>
        <v>100.000000201316</v>
      </c>
      <c r="G106" s="25"/>
      <c r="H106" s="14"/>
      <c r="I106" s="14"/>
    </row>
    <row r="107" spans="1:9" x14ac:dyDescent="0.2">
      <c r="A107" s="21"/>
      <c r="B107" s="21"/>
      <c r="C107" s="21"/>
      <c r="D107" s="21"/>
      <c r="E107" s="22"/>
      <c r="F107" s="23"/>
      <c r="G107" s="22"/>
    </row>
    <row r="108" spans="1:9" x14ac:dyDescent="0.2">
      <c r="A108" s="20" t="s">
        <v>35</v>
      </c>
      <c r="B108" s="20"/>
      <c r="C108" s="20"/>
      <c r="D108" s="20"/>
      <c r="E108" s="25">
        <f>E106</f>
        <v>20465.3912055</v>
      </c>
      <c r="F108" s="26">
        <f>F106</f>
        <v>100.000000201316</v>
      </c>
      <c r="G108" s="25"/>
      <c r="H108" s="14"/>
      <c r="I108" s="14"/>
    </row>
    <row r="109" spans="1:9" x14ac:dyDescent="0.2">
      <c r="A109" s="20"/>
      <c r="B109" s="20"/>
      <c r="C109" s="20"/>
      <c r="D109" s="20"/>
      <c r="E109" s="25"/>
      <c r="F109" s="26"/>
      <c r="G109" s="25"/>
      <c r="H109" s="14"/>
      <c r="I109" s="14"/>
    </row>
    <row r="110" spans="1:9" x14ac:dyDescent="0.2">
      <c r="A110" s="20" t="s">
        <v>37</v>
      </c>
      <c r="B110" s="20"/>
      <c r="C110" s="20"/>
      <c r="D110" s="20"/>
      <c r="E110" s="55">
        <v>0</v>
      </c>
      <c r="F110" s="55">
        <v>0</v>
      </c>
      <c r="G110" s="25"/>
      <c r="H110" s="14"/>
      <c r="I110" s="14"/>
    </row>
    <row r="111" spans="1:9" x14ac:dyDescent="0.2">
      <c r="A111" s="20"/>
      <c r="B111" s="20"/>
      <c r="C111" s="20"/>
      <c r="D111" s="20"/>
      <c r="E111" s="25"/>
      <c r="F111" s="26"/>
      <c r="G111" s="25"/>
      <c r="H111" s="14"/>
      <c r="I111" s="14"/>
    </row>
    <row r="112" spans="1:9" x14ac:dyDescent="0.2">
      <c r="A112" s="27" t="s">
        <v>36</v>
      </c>
      <c r="B112" s="27"/>
      <c r="C112" s="27"/>
      <c r="D112" s="27"/>
      <c r="E112" s="28">
        <v>20465.391164299999</v>
      </c>
      <c r="F112" s="29">
        <v>100</v>
      </c>
      <c r="G112" s="28"/>
      <c r="H112" s="14"/>
      <c r="I112" s="14"/>
    </row>
    <row r="114" spans="1:7" x14ac:dyDescent="0.2">
      <c r="A114" s="14" t="s">
        <v>39</v>
      </c>
    </row>
    <row r="115" spans="1:7" x14ac:dyDescent="0.2">
      <c r="A115" s="37" t="s">
        <v>1121</v>
      </c>
    </row>
    <row r="116" spans="1:7" ht="26.25" customHeight="1" x14ac:dyDescent="0.2">
      <c r="A116" s="74" t="s">
        <v>1122</v>
      </c>
      <c r="B116" s="74"/>
      <c r="C116" s="74"/>
      <c r="D116" s="74"/>
      <c r="E116" s="74"/>
      <c r="F116" s="74"/>
      <c r="G116" s="74"/>
    </row>
    <row r="118" spans="1:7" x14ac:dyDescent="0.2">
      <c r="A118" s="14" t="s">
        <v>40</v>
      </c>
    </row>
    <row r="119" spans="1:7" x14ac:dyDescent="0.2">
      <c r="A119" s="14" t="s">
        <v>41</v>
      </c>
    </row>
    <row r="120" spans="1:7" x14ac:dyDescent="0.2">
      <c r="A120" s="14" t="s">
        <v>42</v>
      </c>
      <c r="B120" s="14"/>
      <c r="C120" s="30" t="s">
        <v>44</v>
      </c>
      <c r="D120" s="14" t="s">
        <v>43</v>
      </c>
    </row>
    <row r="121" spans="1:7" x14ac:dyDescent="0.2">
      <c r="A121" s="7" t="s">
        <v>949</v>
      </c>
      <c r="C121" s="31">
        <v>0</v>
      </c>
      <c r="D121" s="31">
        <v>91.931700000000006</v>
      </c>
    </row>
    <row r="122" spans="1:7" x14ac:dyDescent="0.2">
      <c r="A122" s="7" t="s">
        <v>1149</v>
      </c>
      <c r="C122" s="31">
        <v>0</v>
      </c>
      <c r="D122" s="31">
        <v>23.6021</v>
      </c>
    </row>
    <row r="123" spans="1:7" x14ac:dyDescent="0.2">
      <c r="A123" s="7" t="s">
        <v>951</v>
      </c>
      <c r="C123" s="31">
        <v>0</v>
      </c>
      <c r="D123" s="31">
        <v>26.321400000000001</v>
      </c>
    </row>
    <row r="124" spans="1:7" x14ac:dyDescent="0.2">
      <c r="A124" s="7" t="s">
        <v>952</v>
      </c>
      <c r="C124" s="31">
        <v>0</v>
      </c>
      <c r="D124" s="31">
        <v>27.227</v>
      </c>
    </row>
    <row r="125" spans="1:7" x14ac:dyDescent="0.2">
      <c r="A125" s="7" t="s">
        <v>1150</v>
      </c>
      <c r="C125" s="31">
        <v>0</v>
      </c>
      <c r="D125" s="31">
        <v>76.088200000000001</v>
      </c>
    </row>
    <row r="126" spans="1:7" x14ac:dyDescent="0.2">
      <c r="A126" s="7" t="s">
        <v>953</v>
      </c>
      <c r="C126" s="31">
        <v>0</v>
      </c>
      <c r="D126" s="31">
        <v>97.092100000000002</v>
      </c>
    </row>
    <row r="127" spans="1:7" x14ac:dyDescent="0.2">
      <c r="A127" s="7" t="s">
        <v>1151</v>
      </c>
      <c r="C127" s="31">
        <v>0</v>
      </c>
      <c r="D127" s="31">
        <v>23.6858</v>
      </c>
    </row>
    <row r="128" spans="1:7" x14ac:dyDescent="0.2">
      <c r="A128" s="7" t="s">
        <v>955</v>
      </c>
      <c r="C128" s="31">
        <v>0</v>
      </c>
      <c r="D128" s="31">
        <v>28.203900000000001</v>
      </c>
    </row>
    <row r="129" spans="1:9" x14ac:dyDescent="0.2">
      <c r="A129" s="7" t="s">
        <v>956</v>
      </c>
      <c r="C129" s="31">
        <v>0</v>
      </c>
      <c r="D129" s="31">
        <v>29.246300000000002</v>
      </c>
    </row>
    <row r="131" spans="1:9" x14ac:dyDescent="0.2">
      <c r="A131" s="7" t="s">
        <v>45</v>
      </c>
    </row>
    <row r="133" spans="1:9" x14ac:dyDescent="0.2">
      <c r="A133" s="14" t="s">
        <v>1187</v>
      </c>
      <c r="D133" s="30" t="s">
        <v>47</v>
      </c>
    </row>
    <row r="134" spans="1:9" x14ac:dyDescent="0.2">
      <c r="A134" s="7" t="s">
        <v>808</v>
      </c>
    </row>
    <row r="135" spans="1:9" x14ac:dyDescent="0.2">
      <c r="A135" s="36" t="s">
        <v>1110</v>
      </c>
    </row>
    <row r="137" spans="1:9" s="1" customFormat="1" ht="13.8" x14ac:dyDescent="0.2">
      <c r="A137" s="65" t="s">
        <v>1160</v>
      </c>
      <c r="B137" s="66"/>
      <c r="C137" s="66"/>
      <c r="D137" s="66"/>
      <c r="E137" s="66"/>
      <c r="F137" s="66"/>
      <c r="G137" s="66"/>
    </row>
    <row r="138" spans="1:9" x14ac:dyDescent="0.2">
      <c r="A138" s="14" t="s">
        <v>7</v>
      </c>
    </row>
    <row r="139" spans="1:9" s="1" customFormat="1" ht="30.6" x14ac:dyDescent="0.2">
      <c r="A139" s="6" t="s">
        <v>2</v>
      </c>
      <c r="B139" s="6" t="s">
        <v>0</v>
      </c>
      <c r="C139" s="13" t="s">
        <v>38</v>
      </c>
      <c r="D139" s="13" t="s">
        <v>1</v>
      </c>
      <c r="E139" s="41" t="s">
        <v>6</v>
      </c>
      <c r="F139" s="12" t="s">
        <v>3</v>
      </c>
      <c r="G139" s="12" t="s">
        <v>5</v>
      </c>
    </row>
    <row r="140" spans="1:9" x14ac:dyDescent="0.2">
      <c r="A140" s="16" t="s">
        <v>30</v>
      </c>
      <c r="B140" s="17"/>
      <c r="C140" s="17"/>
      <c r="D140" s="17"/>
      <c r="E140" s="18"/>
      <c r="F140" s="19"/>
      <c r="G140" s="18"/>
    </row>
    <row r="141" spans="1:9" x14ac:dyDescent="0.2">
      <c r="A141" s="20" t="s">
        <v>31</v>
      </c>
      <c r="B141" s="21"/>
      <c r="C141" s="21"/>
      <c r="D141" s="21"/>
      <c r="E141" s="22"/>
      <c r="F141" s="23"/>
      <c r="G141" s="22"/>
    </row>
    <row r="142" spans="1:9" ht="20.399999999999999" x14ac:dyDescent="0.2">
      <c r="A142" s="21" t="s">
        <v>1124</v>
      </c>
      <c r="B142" s="21" t="s">
        <v>1125</v>
      </c>
      <c r="C142" s="45" t="s">
        <v>1126</v>
      </c>
      <c r="D142" s="24">
        <v>3523</v>
      </c>
      <c r="E142" s="22">
        <v>0</v>
      </c>
      <c r="F142" s="23">
        <v>100</v>
      </c>
      <c r="G142" s="22">
        <v>0</v>
      </c>
    </row>
    <row r="143" spans="1:9" x14ac:dyDescent="0.2">
      <c r="A143" s="20" t="s">
        <v>32</v>
      </c>
      <c r="B143" s="20"/>
      <c r="C143" s="20"/>
      <c r="D143" s="20"/>
      <c r="E143" s="25">
        <f>SUM(E141:E142)</f>
        <v>0</v>
      </c>
      <c r="F143" s="26">
        <f>SUM(F141:F142)</f>
        <v>100</v>
      </c>
      <c r="G143" s="25"/>
      <c r="H143" s="14"/>
      <c r="I143" s="14"/>
    </row>
    <row r="144" spans="1:9" x14ac:dyDescent="0.2">
      <c r="A144" s="21"/>
      <c r="B144" s="21"/>
      <c r="C144" s="21"/>
      <c r="D144" s="21"/>
      <c r="E144" s="22"/>
      <c r="F144" s="23"/>
      <c r="G144" s="22"/>
    </row>
    <row r="145" spans="1:9" x14ac:dyDescent="0.2">
      <c r="A145" s="20" t="s">
        <v>35</v>
      </c>
      <c r="B145" s="20"/>
      <c r="C145" s="20"/>
      <c r="D145" s="20"/>
      <c r="E145" s="25">
        <f>E143</f>
        <v>0</v>
      </c>
      <c r="F145" s="26">
        <f>F143</f>
        <v>100</v>
      </c>
      <c r="G145" s="25"/>
      <c r="H145" s="14"/>
      <c r="I145" s="14"/>
    </row>
    <row r="146" spans="1:9" x14ac:dyDescent="0.2">
      <c r="A146" s="20"/>
      <c r="B146" s="20"/>
      <c r="C146" s="20"/>
      <c r="D146" s="20"/>
      <c r="E146" s="25"/>
      <c r="F146" s="26"/>
      <c r="G146" s="25"/>
      <c r="H146" s="14"/>
      <c r="I146" s="14"/>
    </row>
    <row r="147" spans="1:9" x14ac:dyDescent="0.2">
      <c r="A147" s="20" t="s">
        <v>37</v>
      </c>
      <c r="B147" s="20"/>
      <c r="C147" s="20"/>
      <c r="D147" s="20"/>
      <c r="E147" s="25">
        <f>E149-(E143)</f>
        <v>8.9999999999999996E-7</v>
      </c>
      <c r="F147" s="26">
        <v>0</v>
      </c>
      <c r="G147" s="25"/>
      <c r="H147" s="14"/>
      <c r="I147" s="14"/>
    </row>
    <row r="148" spans="1:9" x14ac:dyDescent="0.2">
      <c r="A148" s="20"/>
      <c r="B148" s="20"/>
      <c r="C148" s="20"/>
      <c r="D148" s="20"/>
      <c r="E148" s="25"/>
      <c r="F148" s="26"/>
      <c r="G148" s="25"/>
      <c r="H148" s="14"/>
      <c r="I148" s="14"/>
    </row>
    <row r="149" spans="1:9" x14ac:dyDescent="0.2">
      <c r="A149" s="27" t="s">
        <v>36</v>
      </c>
      <c r="B149" s="27"/>
      <c r="C149" s="27"/>
      <c r="D149" s="27"/>
      <c r="E149" s="28">
        <v>8.9999999999999996E-7</v>
      </c>
      <c r="F149" s="29">
        <v>100</v>
      </c>
      <c r="G149" s="28"/>
      <c r="H149" s="14"/>
      <c r="I149" s="14"/>
    </row>
    <row r="151" spans="1:9" x14ac:dyDescent="0.2">
      <c r="A151" s="14" t="s">
        <v>39</v>
      </c>
    </row>
    <row r="152" spans="1:9" x14ac:dyDescent="0.2">
      <c r="A152" s="37" t="s">
        <v>1121</v>
      </c>
    </row>
    <row r="153" spans="1:9" ht="24.75" customHeight="1" x14ac:dyDescent="0.3">
      <c r="A153" s="69" t="s">
        <v>1127</v>
      </c>
      <c r="B153" s="70"/>
      <c r="C153" s="70"/>
      <c r="D153" s="70"/>
      <c r="E153" s="70"/>
      <c r="F153" s="70"/>
      <c r="G153" s="70"/>
    </row>
    <row r="155" spans="1:9" x14ac:dyDescent="0.2">
      <c r="A155" s="14" t="s">
        <v>40</v>
      </c>
    </row>
    <row r="156" spans="1:9" x14ac:dyDescent="0.2">
      <c r="A156" s="14" t="s">
        <v>41</v>
      </c>
    </row>
    <row r="157" spans="1:9" x14ac:dyDescent="0.2">
      <c r="A157" s="14" t="s">
        <v>42</v>
      </c>
      <c r="B157" s="14"/>
      <c r="C157" s="30" t="s">
        <v>44</v>
      </c>
      <c r="D157" s="14" t="s">
        <v>43</v>
      </c>
    </row>
    <row r="158" spans="1:9" x14ac:dyDescent="0.2">
      <c r="A158" s="7" t="s">
        <v>949</v>
      </c>
      <c r="C158" s="31">
        <v>0</v>
      </c>
      <c r="D158" s="31">
        <v>0</v>
      </c>
    </row>
    <row r="159" spans="1:9" x14ac:dyDescent="0.2">
      <c r="A159" s="7" t="s">
        <v>1149</v>
      </c>
      <c r="C159" s="31">
        <v>0</v>
      </c>
      <c r="D159" s="31">
        <v>0</v>
      </c>
    </row>
    <row r="160" spans="1:9" x14ac:dyDescent="0.2">
      <c r="A160" s="7" t="s">
        <v>951</v>
      </c>
      <c r="C160" s="31">
        <v>0</v>
      </c>
      <c r="D160" s="31">
        <v>0</v>
      </c>
    </row>
    <row r="161" spans="1:4" x14ac:dyDescent="0.2">
      <c r="A161" s="7" t="s">
        <v>952</v>
      </c>
      <c r="C161" s="31">
        <v>0</v>
      </c>
      <c r="D161" s="31">
        <v>0</v>
      </c>
    </row>
    <row r="162" spans="1:4" x14ac:dyDescent="0.2">
      <c r="A162" s="7" t="s">
        <v>1150</v>
      </c>
      <c r="C162" s="31">
        <v>0</v>
      </c>
      <c r="D162" s="31">
        <v>0</v>
      </c>
    </row>
    <row r="163" spans="1:4" x14ac:dyDescent="0.2">
      <c r="A163" s="7" t="s">
        <v>953</v>
      </c>
      <c r="C163" s="31">
        <v>0</v>
      </c>
      <c r="D163" s="31">
        <v>0</v>
      </c>
    </row>
    <row r="164" spans="1:4" x14ac:dyDescent="0.2">
      <c r="A164" s="7" t="s">
        <v>1151</v>
      </c>
      <c r="C164" s="31">
        <v>0</v>
      </c>
      <c r="D164" s="31">
        <v>0</v>
      </c>
    </row>
    <row r="165" spans="1:4" x14ac:dyDescent="0.2">
      <c r="A165" s="7" t="s">
        <v>955</v>
      </c>
      <c r="C165" s="31">
        <v>0</v>
      </c>
      <c r="D165" s="31">
        <v>0</v>
      </c>
    </row>
    <row r="166" spans="1:4" x14ac:dyDescent="0.2">
      <c r="A166" s="7" t="s">
        <v>956</v>
      </c>
      <c r="C166" s="31">
        <v>0</v>
      </c>
      <c r="D166" s="31">
        <v>0</v>
      </c>
    </row>
    <row r="168" spans="1:4" x14ac:dyDescent="0.2">
      <c r="A168" s="7" t="s">
        <v>45</v>
      </c>
    </row>
    <row r="170" spans="1:4" x14ac:dyDescent="0.2">
      <c r="A170" s="14" t="s">
        <v>1187</v>
      </c>
      <c r="D170" s="30" t="s">
        <v>47</v>
      </c>
    </row>
    <row r="171" spans="1:4" x14ac:dyDescent="0.2">
      <c r="A171" s="7" t="s">
        <v>808</v>
      </c>
    </row>
    <row r="172" spans="1:4" x14ac:dyDescent="0.2">
      <c r="A172" s="36" t="s">
        <v>1110</v>
      </c>
    </row>
  </sheetData>
  <mergeCells count="9">
    <mergeCell ref="A116:G116"/>
    <mergeCell ref="A137:G137"/>
    <mergeCell ref="A153:G153"/>
    <mergeCell ref="A1:G1"/>
    <mergeCell ref="A54:G54"/>
    <mergeCell ref="A59:G59"/>
    <mergeCell ref="A61:G61"/>
    <mergeCell ref="A64:G64"/>
    <mergeCell ref="A100:G100"/>
  </mergeCells>
  <conditionalFormatting sqref="F2:F3 F5:F12 F103:F109 F140:F141 F17:F53 F55:F58 F60 F62:F63 F65:F99 F101 F117:F136 F138 F150 F154:F65559 F111:F113">
    <cfRule type="cellIs" dxfId="13" priority="6" stopIfTrue="1" operator="between">
      <formula>0.009</formula>
      <formula>-0.009</formula>
    </cfRule>
  </conditionalFormatting>
  <conditionalFormatting sqref="F114:F115">
    <cfRule type="cellIs" dxfId="12" priority="5" stopIfTrue="1" operator="between">
      <formula>0.009</formula>
      <formula>-0.009</formula>
    </cfRule>
  </conditionalFormatting>
  <conditionalFormatting sqref="F144:F146 F148:F149">
    <cfRule type="cellIs" dxfId="11" priority="4" stopIfTrue="1" operator="between">
      <formula>0.009</formula>
      <formula>-0.009</formula>
    </cfRule>
  </conditionalFormatting>
  <conditionalFormatting sqref="F142:F143">
    <cfRule type="cellIs" dxfId="10" priority="3" stopIfTrue="1" operator="between">
      <formula>0.009</formula>
      <formula>-0.009</formula>
    </cfRule>
  </conditionalFormatting>
  <conditionalFormatting sqref="F151">
    <cfRule type="cellIs" dxfId="9" priority="2" stopIfTrue="1" operator="between">
      <formula>0.009</formula>
      <formula>-0.009</formula>
    </cfRule>
  </conditionalFormatting>
  <conditionalFormatting sqref="F152">
    <cfRule type="cellIs" dxfId="8" priority="1" stopIfTrue="1" operator="between">
      <formula>0.009</formula>
      <formula>-0.009</formula>
    </cfRule>
  </conditionalFormatting>
  <hyperlinks>
    <hyperlink ref="A52" r:id="rId1" tooltip="https://www.franklintempletonindia.com/investor/reports" xr:uid="{00000000-0004-0000-2400-000000000000}"/>
    <hyperlink ref="A135" r:id="rId2" tooltip="https://www.franklintempletonindia.com/investor/reports" xr:uid="{00000000-0004-0000-2400-000001000000}"/>
    <hyperlink ref="A172" r:id="rId3" tooltip="https://www.franklintempletonindia.com/investor/reports" xr:uid="{00000000-0004-0000-2400-000002000000}"/>
    <hyperlink ref="A57" r:id="rId4" xr:uid="{00000000-0004-0000-2400-000003000000}"/>
    <hyperlink ref="A62" r:id="rId5" xr:uid="{00000000-0004-0000-24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8"/>
  <sheetViews>
    <sheetView showGridLines="0" workbookViewId="0">
      <selection sqref="A1:G1"/>
    </sheetView>
  </sheetViews>
  <sheetFormatPr defaultColWidth="9.109375" defaultRowHeight="10.199999999999999" x14ac:dyDescent="0.2"/>
  <cols>
    <col min="1" max="1" width="31.6640625" style="7" bestFit="1" customWidth="1"/>
    <col min="2" max="2" width="73" style="7" customWidth="1"/>
    <col min="3" max="3" width="15.109375" style="7" bestFit="1" customWidth="1"/>
    <col min="4" max="4" width="14.6640625" style="7" bestFit="1" customWidth="1"/>
    <col min="5" max="5" width="22.6640625" style="10" customWidth="1"/>
    <col min="6" max="6" width="13.5546875" style="11" bestFit="1" customWidth="1"/>
    <col min="7" max="7" width="14.33203125" style="10" customWidth="1"/>
    <col min="8" max="16384" width="9.109375" style="7"/>
  </cols>
  <sheetData>
    <row r="1" spans="1:9" s="1" customFormat="1" ht="15" customHeight="1" x14ac:dyDescent="0.2">
      <c r="A1" s="65" t="s">
        <v>1161</v>
      </c>
      <c r="B1" s="66"/>
      <c r="C1" s="66"/>
      <c r="D1" s="66"/>
      <c r="E1" s="66"/>
      <c r="F1" s="66"/>
      <c r="G1" s="66"/>
    </row>
    <row r="2" spans="1:9" s="1" customFormat="1" ht="12" x14ac:dyDescent="0.25">
      <c r="A2" s="51" t="s">
        <v>1091</v>
      </c>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ht="15" customHeight="1" x14ac:dyDescent="0.2">
      <c r="A5" s="79" t="s">
        <v>820</v>
      </c>
      <c r="B5" s="80"/>
      <c r="C5" s="80"/>
      <c r="D5" s="80"/>
      <c r="E5" s="80"/>
      <c r="F5" s="80"/>
      <c r="G5" s="81"/>
      <c r="H5" s="14"/>
      <c r="I5" s="14"/>
    </row>
    <row r="7" spans="1:9" x14ac:dyDescent="0.2">
      <c r="A7" s="14" t="s">
        <v>40</v>
      </c>
    </row>
    <row r="8" spans="1:9" x14ac:dyDescent="0.2">
      <c r="A8" s="14" t="s">
        <v>41</v>
      </c>
    </row>
    <row r="9" spans="1:9" s="10" customFormat="1" x14ac:dyDescent="0.2">
      <c r="A9" s="14" t="s">
        <v>42</v>
      </c>
      <c r="B9" s="14"/>
      <c r="C9" s="30" t="s">
        <v>44</v>
      </c>
      <c r="D9" s="14" t="s">
        <v>1106</v>
      </c>
      <c r="F9" s="11"/>
      <c r="H9" s="7"/>
      <c r="I9" s="7"/>
    </row>
    <row r="10" spans="1:9" s="10" customFormat="1" x14ac:dyDescent="0.2">
      <c r="A10" s="7" t="s">
        <v>949</v>
      </c>
      <c r="B10" s="7"/>
      <c r="C10" s="31">
        <v>31.2041</v>
      </c>
      <c r="D10" s="54">
        <v>32.926200000000001</v>
      </c>
      <c r="F10" s="11"/>
      <c r="H10" s="7"/>
      <c r="I10" s="7"/>
    </row>
    <row r="11" spans="1:9" s="10" customFormat="1" x14ac:dyDescent="0.2">
      <c r="A11" s="7" t="s">
        <v>950</v>
      </c>
      <c r="B11" s="7"/>
      <c r="C11" s="31">
        <v>11.7644</v>
      </c>
      <c r="D11" s="54">
        <v>12.4137</v>
      </c>
      <c r="F11" s="11"/>
      <c r="H11" s="7"/>
      <c r="I11" s="7"/>
    </row>
    <row r="12" spans="1:9" s="10" customFormat="1" x14ac:dyDescent="0.2">
      <c r="A12" s="7" t="s">
        <v>1149</v>
      </c>
      <c r="B12" s="7"/>
      <c r="C12" s="31">
        <v>11.861700000000001</v>
      </c>
      <c r="D12" s="54">
        <v>12.516299999999999</v>
      </c>
      <c r="F12" s="11"/>
      <c r="H12" s="7"/>
      <c r="I12" s="7"/>
    </row>
    <row r="13" spans="1:9" s="10" customFormat="1" x14ac:dyDescent="0.2">
      <c r="A13" s="7" t="s">
        <v>1150</v>
      </c>
      <c r="B13" s="7"/>
      <c r="C13" s="31">
        <v>32.009099999999997</v>
      </c>
      <c r="D13" s="54">
        <v>33.775700000000001</v>
      </c>
      <c r="F13" s="11"/>
      <c r="H13" s="7"/>
      <c r="I13" s="7"/>
    </row>
    <row r="14" spans="1:9" s="10" customFormat="1" x14ac:dyDescent="0.2">
      <c r="A14" s="7" t="s">
        <v>1162</v>
      </c>
      <c r="B14" s="7"/>
      <c r="C14" s="31">
        <v>11.7225</v>
      </c>
      <c r="D14" s="54">
        <v>12.37</v>
      </c>
      <c r="F14" s="11"/>
      <c r="H14" s="7"/>
      <c r="I14" s="7"/>
    </row>
    <row r="15" spans="1:9" s="10" customFormat="1" x14ac:dyDescent="0.2">
      <c r="A15" s="7" t="s">
        <v>882</v>
      </c>
      <c r="B15" s="7"/>
      <c r="C15" s="31">
        <v>33.087000000000003</v>
      </c>
      <c r="D15" s="54">
        <v>34.9131</v>
      </c>
      <c r="F15" s="11"/>
      <c r="H15" s="7"/>
      <c r="I15" s="7"/>
    </row>
    <row r="16" spans="1:9" s="10" customFormat="1" x14ac:dyDescent="0.2">
      <c r="A16" s="7" t="s">
        <v>1163</v>
      </c>
      <c r="B16" s="7"/>
      <c r="C16" s="31">
        <v>11.8262</v>
      </c>
      <c r="D16" s="54">
        <v>12.4788</v>
      </c>
      <c r="F16" s="11"/>
      <c r="H16" s="7"/>
      <c r="I16" s="7"/>
    </row>
    <row r="17" spans="1:9" s="10" customFormat="1" x14ac:dyDescent="0.2">
      <c r="A17" s="7" t="s">
        <v>884</v>
      </c>
      <c r="B17" s="7"/>
      <c r="C17" s="31">
        <v>11.8567</v>
      </c>
      <c r="D17" s="54">
        <v>12.511100000000001</v>
      </c>
      <c r="F17" s="11"/>
      <c r="H17" s="7"/>
      <c r="I17" s="7"/>
    </row>
    <row r="18" spans="1:9" s="10" customFormat="1" x14ac:dyDescent="0.2">
      <c r="A18" s="7" t="s">
        <v>1164</v>
      </c>
      <c r="B18" s="7"/>
      <c r="C18" s="31">
        <v>33.292499999999997</v>
      </c>
      <c r="D18" s="54">
        <v>34.235500000000002</v>
      </c>
      <c r="F18" s="11"/>
      <c r="H18" s="7"/>
      <c r="I18" s="7"/>
    </row>
    <row r="19" spans="1:9" s="10" customFormat="1" x14ac:dyDescent="0.2">
      <c r="A19" s="7" t="s">
        <v>1165</v>
      </c>
      <c r="B19" s="7"/>
      <c r="C19" s="31">
        <v>11.8165</v>
      </c>
      <c r="D19" s="54">
        <v>12.151199999999999</v>
      </c>
      <c r="F19" s="11"/>
      <c r="H19" s="7"/>
      <c r="I19" s="7"/>
    </row>
    <row r="20" spans="1:9" s="10" customFormat="1" x14ac:dyDescent="0.2">
      <c r="A20" s="7" t="s">
        <v>1166</v>
      </c>
      <c r="B20" s="7"/>
      <c r="C20" s="31">
        <v>11.860099999999999</v>
      </c>
      <c r="D20" s="54">
        <v>12.196</v>
      </c>
      <c r="F20" s="11"/>
      <c r="H20" s="7"/>
      <c r="I20" s="7"/>
    </row>
    <row r="22" spans="1:9" s="10" customFormat="1" x14ac:dyDescent="0.2">
      <c r="A22" s="7" t="s">
        <v>45</v>
      </c>
      <c r="B22" s="7"/>
      <c r="C22" s="7"/>
      <c r="D22" s="7"/>
      <c r="F22" s="11"/>
      <c r="H22" s="7"/>
      <c r="I22" s="7"/>
    </row>
    <row r="23" spans="1:9" s="10" customFormat="1" x14ac:dyDescent="0.2">
      <c r="A23" s="7" t="s">
        <v>1107</v>
      </c>
      <c r="B23" s="7"/>
      <c r="C23" s="7"/>
      <c r="D23" s="7"/>
      <c r="F23" s="11"/>
      <c r="H23" s="7"/>
      <c r="I23" s="7"/>
    </row>
    <row r="25" spans="1:9" s="10" customFormat="1" x14ac:dyDescent="0.2">
      <c r="A25" s="14" t="s">
        <v>46</v>
      </c>
      <c r="B25" s="7"/>
      <c r="C25" s="7"/>
      <c r="D25" s="30" t="s">
        <v>47</v>
      </c>
      <c r="F25" s="11"/>
      <c r="H25" s="7"/>
      <c r="I25" s="7"/>
    </row>
    <row r="27" spans="1:9" x14ac:dyDescent="0.2">
      <c r="A27" s="14" t="s">
        <v>892</v>
      </c>
      <c r="D27" s="52" t="s">
        <v>1108</v>
      </c>
    </row>
    <row r="28" spans="1:9" x14ac:dyDescent="0.2">
      <c r="A28" s="7" t="s">
        <v>1109</v>
      </c>
      <c r="D28" s="32"/>
    </row>
    <row r="29" spans="1:9" x14ac:dyDescent="0.2">
      <c r="D29" s="32"/>
    </row>
    <row r="30" spans="1:9" x14ac:dyDescent="0.2">
      <c r="A30" s="14" t="s">
        <v>814</v>
      </c>
      <c r="D30" s="30" t="s">
        <v>47</v>
      </c>
    </row>
    <row r="32" spans="1:9" ht="24" customHeight="1" x14ac:dyDescent="0.3">
      <c r="A32" s="76" t="s">
        <v>1167</v>
      </c>
      <c r="B32" s="77"/>
      <c r="C32" s="77"/>
      <c r="D32" s="77"/>
      <c r="E32" s="77"/>
      <c r="F32" s="77"/>
      <c r="G32" s="77"/>
    </row>
    <row r="34" spans="1:7" x14ac:dyDescent="0.2">
      <c r="A34" s="14" t="s">
        <v>781</v>
      </c>
    </row>
    <row r="35" spans="1:7" x14ac:dyDescent="0.2">
      <c r="A35" s="14"/>
    </row>
    <row r="36" spans="1:7" ht="27" customHeight="1" x14ac:dyDescent="0.3">
      <c r="A36" s="78" t="s">
        <v>1192</v>
      </c>
      <c r="B36" s="70"/>
      <c r="C36" s="70"/>
      <c r="D36" s="70"/>
      <c r="E36" s="70"/>
      <c r="F36" s="70"/>
      <c r="G36" s="70"/>
    </row>
    <row r="37" spans="1:7" x14ac:dyDescent="0.2">
      <c r="A37" s="38"/>
    </row>
    <row r="38" spans="1:7" ht="27.6" customHeight="1" x14ac:dyDescent="0.2">
      <c r="A38" s="69" t="s">
        <v>1116</v>
      </c>
      <c r="B38" s="69"/>
      <c r="C38" s="69"/>
      <c r="D38" s="69"/>
      <c r="E38" s="69"/>
      <c r="F38" s="69"/>
      <c r="G38" s="69"/>
    </row>
  </sheetData>
  <mergeCells count="5">
    <mergeCell ref="A1:G1"/>
    <mergeCell ref="A5:G5"/>
    <mergeCell ref="A32:G32"/>
    <mergeCell ref="A38:G38"/>
    <mergeCell ref="A36:G36"/>
  </mergeCells>
  <conditionalFormatting sqref="F2:F3 F6:F31 F39:F65456 F33:F35 F37">
    <cfRule type="cellIs" dxfId="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83"/>
  <sheetViews>
    <sheetView showGridLines="0" zoomScaleNormal="100" zoomScaleSheetLayoutView="100" workbookViewId="0">
      <selection sqref="A1:G1"/>
    </sheetView>
  </sheetViews>
  <sheetFormatPr defaultColWidth="9.44140625" defaultRowHeight="10.199999999999999" x14ac:dyDescent="0.2"/>
  <cols>
    <col min="1" max="1" width="38.5546875" style="7" bestFit="1" customWidth="1"/>
    <col min="2" max="2" width="60.33203125" style="7" customWidth="1"/>
    <col min="3" max="3" width="15.5546875" style="7" bestFit="1" customWidth="1"/>
    <col min="4" max="4" width="15.44140625" style="7" bestFit="1" customWidth="1"/>
    <col min="5" max="5" width="23" style="10" bestFit="1" customWidth="1"/>
    <col min="6" max="6" width="13.5546875" style="11" bestFit="1" customWidth="1"/>
    <col min="7" max="7" width="14.44140625" style="10" customWidth="1"/>
    <col min="8" max="16384" width="9.44140625" style="7"/>
  </cols>
  <sheetData>
    <row r="1" spans="1:9" s="1" customFormat="1" ht="15" customHeight="1" x14ac:dyDescent="0.2">
      <c r="A1" s="65" t="s">
        <v>1168</v>
      </c>
      <c r="B1" s="66"/>
      <c r="C1" s="66"/>
      <c r="D1" s="66"/>
      <c r="E1" s="66"/>
      <c r="F1" s="66"/>
      <c r="G1" s="66"/>
      <c r="H1" s="56"/>
    </row>
    <row r="2" spans="1:9" s="1" customFormat="1" ht="12" x14ac:dyDescent="0.25">
      <c r="A2" s="51" t="s">
        <v>1091</v>
      </c>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30</v>
      </c>
      <c r="B5" s="17"/>
      <c r="C5" s="17"/>
      <c r="D5" s="17"/>
      <c r="E5" s="18"/>
      <c r="F5" s="19"/>
      <c r="G5" s="18"/>
    </row>
    <row r="6" spans="1:9" x14ac:dyDescent="0.2">
      <c r="A6" s="20" t="s">
        <v>1097</v>
      </c>
      <c r="B6" s="21"/>
      <c r="C6" s="21"/>
      <c r="D6" s="21"/>
      <c r="E6" s="22"/>
      <c r="F6" s="23"/>
      <c r="G6" s="22"/>
    </row>
    <row r="7" spans="1:9" x14ac:dyDescent="0.2">
      <c r="A7" s="21" t="s">
        <v>1101</v>
      </c>
      <c r="B7" s="21" t="s">
        <v>1102</v>
      </c>
      <c r="C7" s="21" t="s">
        <v>1100</v>
      </c>
      <c r="D7" s="24">
        <v>688</v>
      </c>
      <c r="E7" s="22">
        <v>0</v>
      </c>
      <c r="F7" s="22">
        <v>0</v>
      </c>
      <c r="G7" s="22">
        <v>0</v>
      </c>
    </row>
    <row r="8" spans="1:9" x14ac:dyDescent="0.2">
      <c r="A8" s="21" t="s">
        <v>1098</v>
      </c>
      <c r="B8" s="21" t="s">
        <v>1099</v>
      </c>
      <c r="C8" s="21" t="s">
        <v>1100</v>
      </c>
      <c r="D8" s="24">
        <v>1400</v>
      </c>
      <c r="E8" s="22">
        <v>0</v>
      </c>
      <c r="F8" s="22">
        <v>0</v>
      </c>
      <c r="G8" s="22">
        <v>0</v>
      </c>
    </row>
    <row r="9" spans="1:9" x14ac:dyDescent="0.2">
      <c r="A9" s="21" t="s">
        <v>1169</v>
      </c>
      <c r="B9" s="21" t="s">
        <v>1170</v>
      </c>
      <c r="C9" s="21" t="s">
        <v>1100</v>
      </c>
      <c r="D9" s="24">
        <v>400</v>
      </c>
      <c r="E9" s="22">
        <v>0</v>
      </c>
      <c r="F9" s="22">
        <v>0</v>
      </c>
      <c r="G9" s="22">
        <v>0</v>
      </c>
    </row>
    <row r="10" spans="1:9" x14ac:dyDescent="0.2">
      <c r="A10" s="20" t="s">
        <v>32</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35</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37</v>
      </c>
      <c r="B14" s="20"/>
      <c r="C14" s="20"/>
      <c r="D14" s="20"/>
      <c r="E14" s="25">
        <v>4.9167882000000001</v>
      </c>
      <c r="F14" s="25">
        <f>F16-(F12)</f>
        <v>100</v>
      </c>
      <c r="G14" s="25"/>
      <c r="H14" s="14"/>
      <c r="I14" s="14"/>
    </row>
    <row r="15" spans="1:9" x14ac:dyDescent="0.2">
      <c r="A15" s="20"/>
      <c r="B15" s="20"/>
      <c r="C15" s="20"/>
      <c r="D15" s="20"/>
      <c r="E15" s="25"/>
      <c r="F15" s="26"/>
      <c r="G15" s="25"/>
      <c r="H15" s="14"/>
      <c r="I15" s="14"/>
    </row>
    <row r="16" spans="1:9" x14ac:dyDescent="0.2">
      <c r="A16" s="27" t="s">
        <v>36</v>
      </c>
      <c r="B16" s="27"/>
      <c r="C16" s="27"/>
      <c r="D16" s="27"/>
      <c r="E16" s="28">
        <v>4.9167882000000001</v>
      </c>
      <c r="F16" s="28">
        <v>100</v>
      </c>
      <c r="G16" s="28"/>
      <c r="H16" s="14"/>
      <c r="I16" s="14"/>
    </row>
    <row r="18" spans="1:4" x14ac:dyDescent="0.2">
      <c r="A18" s="14" t="s">
        <v>39</v>
      </c>
    </row>
    <row r="19" spans="1:4" x14ac:dyDescent="0.2">
      <c r="A19" s="44" t="s">
        <v>1105</v>
      </c>
    </row>
    <row r="21" spans="1:4" x14ac:dyDescent="0.2">
      <c r="A21" s="14" t="s">
        <v>40</v>
      </c>
    </row>
    <row r="22" spans="1:4" x14ac:dyDescent="0.2">
      <c r="A22" s="14" t="s">
        <v>41</v>
      </c>
    </row>
    <row r="23" spans="1:4" x14ac:dyDescent="0.2">
      <c r="A23" s="14" t="s">
        <v>42</v>
      </c>
      <c r="B23" s="14"/>
      <c r="C23" s="30" t="s">
        <v>44</v>
      </c>
      <c r="D23" s="30" t="s">
        <v>1171</v>
      </c>
    </row>
    <row r="24" spans="1:4" x14ac:dyDescent="0.2">
      <c r="A24" s="7" t="s">
        <v>73</v>
      </c>
      <c r="C24" s="52" t="s">
        <v>1108</v>
      </c>
      <c r="D24" s="31">
        <v>24.933800000000002</v>
      </c>
    </row>
    <row r="25" spans="1:4" x14ac:dyDescent="0.2">
      <c r="A25" s="7" t="s">
        <v>75</v>
      </c>
      <c r="C25" s="52" t="s">
        <v>1108</v>
      </c>
      <c r="D25" s="31">
        <v>11.5593</v>
      </c>
    </row>
    <row r="26" spans="1:4" x14ac:dyDescent="0.2">
      <c r="A26" s="7" t="s">
        <v>74</v>
      </c>
      <c r="C26" s="52" t="s">
        <v>1108</v>
      </c>
      <c r="D26" s="31">
        <v>26.575900000000001</v>
      </c>
    </row>
    <row r="27" spans="1:4" x14ac:dyDescent="0.2">
      <c r="A27" s="7" t="s">
        <v>76</v>
      </c>
      <c r="C27" s="52" t="s">
        <v>1108</v>
      </c>
      <c r="D27" s="31">
        <v>12.480700000000001</v>
      </c>
    </row>
    <row r="29" spans="1:4" x14ac:dyDescent="0.2">
      <c r="A29" s="7" t="s">
        <v>45</v>
      </c>
    </row>
    <row r="30" spans="1:4" x14ac:dyDescent="0.2">
      <c r="A30" s="7" t="s">
        <v>1172</v>
      </c>
    </row>
    <row r="32" spans="1:4" x14ac:dyDescent="0.2">
      <c r="A32" s="14" t="s">
        <v>46</v>
      </c>
      <c r="D32" s="30" t="s">
        <v>47</v>
      </c>
    </row>
    <row r="34" spans="1:7" x14ac:dyDescent="0.2">
      <c r="A34" s="14" t="s">
        <v>892</v>
      </c>
      <c r="D34" s="52" t="s">
        <v>1108</v>
      </c>
    </row>
    <row r="35" spans="1:7" x14ac:dyDescent="0.2">
      <c r="A35" s="7" t="s">
        <v>1109</v>
      </c>
      <c r="D35" s="32"/>
    </row>
    <row r="37" spans="1:7" x14ac:dyDescent="0.2">
      <c r="A37" s="14" t="s">
        <v>814</v>
      </c>
      <c r="D37" s="30" t="s">
        <v>47</v>
      </c>
    </row>
    <row r="38" spans="1:7" x14ac:dyDescent="0.2">
      <c r="A38" s="7" t="s">
        <v>808</v>
      </c>
    </row>
    <row r="39" spans="1:7" x14ac:dyDescent="0.2">
      <c r="A39" s="36" t="s">
        <v>1110</v>
      </c>
    </row>
    <row r="41" spans="1:7" ht="36.75" customHeight="1" x14ac:dyDescent="0.3">
      <c r="A41" s="76" t="s">
        <v>1173</v>
      </c>
      <c r="B41" s="77"/>
      <c r="C41" s="77"/>
      <c r="D41" s="77"/>
      <c r="E41" s="77"/>
      <c r="F41" s="77"/>
      <c r="G41" s="77"/>
    </row>
    <row r="43" spans="1:7" ht="36.75" customHeight="1" x14ac:dyDescent="0.3">
      <c r="A43" s="76" t="s">
        <v>1174</v>
      </c>
      <c r="B43" s="77"/>
      <c r="C43" s="77"/>
      <c r="D43" s="77"/>
      <c r="E43" s="77"/>
      <c r="F43" s="77"/>
      <c r="G43" s="77"/>
    </row>
    <row r="44" spans="1:7" x14ac:dyDescent="0.2">
      <c r="A44" s="36" t="s">
        <v>1193</v>
      </c>
    </row>
    <row r="46" spans="1:7" ht="26.25" customHeight="1" x14ac:dyDescent="0.3">
      <c r="A46" s="76" t="s">
        <v>1131</v>
      </c>
      <c r="B46" s="77"/>
      <c r="C46" s="77"/>
      <c r="D46" s="77"/>
      <c r="E46" s="77"/>
      <c r="F46" s="77"/>
      <c r="G46" s="77"/>
    </row>
    <row r="47" spans="1:7" s="39" customFormat="1" ht="14.4" x14ac:dyDescent="0.3">
      <c r="A47" s="57"/>
      <c r="B47" s="58"/>
      <c r="C47" s="58"/>
      <c r="D47" s="58"/>
      <c r="E47" s="58"/>
      <c r="F47" s="58"/>
      <c r="G47" s="58"/>
    </row>
    <row r="48" spans="1:7" x14ac:dyDescent="0.2">
      <c r="A48" s="37" t="s">
        <v>777</v>
      </c>
      <c r="B48" s="39"/>
      <c r="C48" s="39"/>
      <c r="D48" s="39"/>
      <c r="E48" s="11"/>
      <c r="G48" s="11"/>
    </row>
    <row r="49" spans="1:9" x14ac:dyDescent="0.2">
      <c r="A49" s="37"/>
      <c r="B49" s="39"/>
      <c r="C49" s="39"/>
      <c r="D49" s="39"/>
      <c r="E49" s="11"/>
      <c r="G49" s="11"/>
    </row>
    <row r="50" spans="1:9" ht="48" customHeight="1" x14ac:dyDescent="0.2">
      <c r="A50" s="82" t="s">
        <v>1194</v>
      </c>
      <c r="B50" s="82"/>
      <c r="C50" s="82"/>
      <c r="D50" s="82"/>
      <c r="E50" s="82"/>
      <c r="F50" s="82"/>
      <c r="G50" s="82"/>
    </row>
    <row r="51" spans="1:9" ht="25.5" customHeight="1" x14ac:dyDescent="0.2">
      <c r="A51" s="69" t="s">
        <v>1175</v>
      </c>
      <c r="B51" s="69"/>
      <c r="C51" s="69"/>
      <c r="D51" s="69"/>
      <c r="E51" s="69"/>
      <c r="F51" s="69"/>
      <c r="G51" s="69"/>
    </row>
    <row r="53" spans="1:9" s="1" customFormat="1" ht="13.8" x14ac:dyDescent="0.2">
      <c r="A53" s="65" t="s">
        <v>1176</v>
      </c>
      <c r="B53" s="66"/>
      <c r="C53" s="66"/>
      <c r="D53" s="66"/>
      <c r="E53" s="66"/>
      <c r="F53" s="66"/>
      <c r="G53" s="66"/>
    </row>
    <row r="54" spans="1:9" x14ac:dyDescent="0.2">
      <c r="A54" s="8" t="s">
        <v>7</v>
      </c>
    </row>
    <row r="55" spans="1:9" s="1" customFormat="1" ht="30.6" x14ac:dyDescent="0.2">
      <c r="A55" s="6" t="s">
        <v>2</v>
      </c>
      <c r="B55" s="6" t="s">
        <v>0</v>
      </c>
      <c r="C55" s="13" t="s">
        <v>38</v>
      </c>
      <c r="D55" s="13" t="s">
        <v>1</v>
      </c>
      <c r="E55" s="41" t="s">
        <v>6</v>
      </c>
      <c r="F55" s="12" t="s">
        <v>3</v>
      </c>
      <c r="G55" s="12" t="s">
        <v>5</v>
      </c>
    </row>
    <row r="56" spans="1:9" x14ac:dyDescent="0.2">
      <c r="A56" s="16" t="s">
        <v>30</v>
      </c>
      <c r="B56" s="17"/>
      <c r="C56" s="17"/>
      <c r="D56" s="17"/>
      <c r="E56" s="18"/>
      <c r="F56" s="19"/>
      <c r="G56" s="18"/>
    </row>
    <row r="57" spans="1:9" x14ac:dyDescent="0.2">
      <c r="A57" s="20" t="s">
        <v>31</v>
      </c>
      <c r="B57" s="21"/>
      <c r="C57" s="21"/>
      <c r="D57" s="21"/>
      <c r="E57" s="22"/>
      <c r="F57" s="23"/>
      <c r="G57" s="22"/>
    </row>
    <row r="58" spans="1:9" x14ac:dyDescent="0.2">
      <c r="A58" s="21" t="s">
        <v>1118</v>
      </c>
      <c r="B58" s="21" t="s">
        <v>1119</v>
      </c>
      <c r="C58" s="21" t="s">
        <v>1120</v>
      </c>
      <c r="D58" s="24">
        <v>1450</v>
      </c>
      <c r="E58" s="22">
        <v>5673.9612328999992</v>
      </c>
      <c r="F58" s="23">
        <v>100</v>
      </c>
      <c r="G58" s="22">
        <v>4.165</v>
      </c>
      <c r="I58" s="32"/>
    </row>
    <row r="59" spans="1:9" x14ac:dyDescent="0.2">
      <c r="A59" s="20" t="s">
        <v>32</v>
      </c>
      <c r="B59" s="20"/>
      <c r="C59" s="20"/>
      <c r="D59" s="20"/>
      <c r="E59" s="25">
        <f>SUM(E58)</f>
        <v>5673.9612328999992</v>
      </c>
      <c r="F59" s="25">
        <f>SUM(F58)</f>
        <v>100</v>
      </c>
      <c r="G59" s="25"/>
      <c r="H59" s="14"/>
      <c r="I59" s="14"/>
    </row>
    <row r="60" spans="1:9" x14ac:dyDescent="0.2">
      <c r="A60" s="21"/>
      <c r="B60" s="21"/>
      <c r="C60" s="21"/>
      <c r="D60" s="21"/>
      <c r="E60" s="22"/>
      <c r="F60" s="23"/>
      <c r="G60" s="22"/>
    </row>
    <row r="61" spans="1:9" x14ac:dyDescent="0.2">
      <c r="A61" s="20" t="s">
        <v>35</v>
      </c>
      <c r="B61" s="20"/>
      <c r="C61" s="20"/>
      <c r="D61" s="20"/>
      <c r="E61" s="25">
        <f>E59</f>
        <v>5673.9612328999992</v>
      </c>
      <c r="F61" s="25">
        <f>F59</f>
        <v>100</v>
      </c>
      <c r="G61" s="25"/>
      <c r="H61" s="14"/>
      <c r="I61" s="14"/>
    </row>
    <row r="62" spans="1:9" x14ac:dyDescent="0.2">
      <c r="A62" s="20"/>
      <c r="B62" s="20"/>
      <c r="C62" s="20"/>
      <c r="D62" s="20"/>
      <c r="E62" s="25"/>
      <c r="F62" s="26"/>
      <c r="G62" s="25"/>
      <c r="H62" s="14"/>
      <c r="I62" s="14"/>
    </row>
    <row r="63" spans="1:9" x14ac:dyDescent="0.2">
      <c r="A63" s="20" t="s">
        <v>37</v>
      </c>
      <c r="B63" s="20"/>
      <c r="C63" s="20"/>
      <c r="D63" s="20"/>
      <c r="E63" s="55">
        <v>0</v>
      </c>
      <c r="F63" s="55">
        <v>0</v>
      </c>
      <c r="G63" s="25"/>
      <c r="H63" s="14"/>
      <c r="I63" s="32"/>
    </row>
    <row r="64" spans="1:9" x14ac:dyDescent="0.2">
      <c r="A64" s="20"/>
      <c r="B64" s="20"/>
      <c r="C64" s="20"/>
      <c r="D64" s="20"/>
      <c r="E64" s="25"/>
      <c r="F64" s="26"/>
      <c r="G64" s="25"/>
      <c r="H64" s="14"/>
      <c r="I64" s="14"/>
    </row>
    <row r="65" spans="1:9" x14ac:dyDescent="0.2">
      <c r="A65" s="27" t="s">
        <v>36</v>
      </c>
      <c r="B65" s="27"/>
      <c r="C65" s="27"/>
      <c r="D65" s="27"/>
      <c r="E65" s="28">
        <v>5673.9612295999996</v>
      </c>
      <c r="F65" s="29">
        <v>100</v>
      </c>
      <c r="G65" s="28"/>
      <c r="H65" s="14"/>
      <c r="I65" s="14"/>
    </row>
    <row r="66" spans="1:9" s="10" customFormat="1" x14ac:dyDescent="0.2">
      <c r="A66" s="7"/>
      <c r="B66" s="7"/>
      <c r="C66" s="7"/>
      <c r="D66" s="7"/>
      <c r="F66" s="15"/>
      <c r="H66" s="7"/>
      <c r="I66" s="7"/>
    </row>
    <row r="67" spans="1:9" s="10" customFormat="1" x14ac:dyDescent="0.2">
      <c r="A67" s="14" t="s">
        <v>39</v>
      </c>
      <c r="B67" s="7"/>
      <c r="C67" s="7"/>
      <c r="D67" s="7"/>
      <c r="F67" s="11"/>
      <c r="H67" s="7"/>
      <c r="I67" s="7"/>
    </row>
    <row r="68" spans="1:9" s="10" customFormat="1" x14ac:dyDescent="0.2">
      <c r="A68" s="37" t="s">
        <v>1121</v>
      </c>
      <c r="B68" s="7"/>
      <c r="C68" s="7"/>
      <c r="D68" s="7"/>
      <c r="F68" s="11"/>
      <c r="H68" s="7"/>
      <c r="I68" s="7"/>
    </row>
    <row r="69" spans="1:9" s="10" customFormat="1" ht="23.4" customHeight="1" x14ac:dyDescent="0.2">
      <c r="A69" s="69" t="s">
        <v>1122</v>
      </c>
      <c r="B69" s="69"/>
      <c r="C69" s="69"/>
      <c r="D69" s="69"/>
      <c r="E69" s="69"/>
      <c r="F69" s="69"/>
      <c r="G69" s="69"/>
      <c r="H69" s="7"/>
      <c r="I69" s="7"/>
    </row>
    <row r="71" spans="1:9" s="10" customFormat="1" x14ac:dyDescent="0.2">
      <c r="A71" s="14" t="s">
        <v>40</v>
      </c>
      <c r="B71" s="7"/>
      <c r="C71" s="7"/>
      <c r="D71" s="7"/>
      <c r="F71" s="11"/>
      <c r="H71" s="7"/>
      <c r="I71" s="7"/>
    </row>
    <row r="72" spans="1:9" s="10" customFormat="1" x14ac:dyDescent="0.2">
      <c r="A72" s="14" t="s">
        <v>41</v>
      </c>
      <c r="B72" s="7"/>
      <c r="C72" s="7"/>
      <c r="D72" s="7"/>
      <c r="F72" s="11"/>
      <c r="H72" s="7"/>
      <c r="I72" s="7"/>
    </row>
    <row r="73" spans="1:9" s="10" customFormat="1" x14ac:dyDescent="0.2">
      <c r="A73" s="14" t="s">
        <v>42</v>
      </c>
      <c r="B73" s="14"/>
      <c r="C73" s="30" t="s">
        <v>44</v>
      </c>
      <c r="D73" s="14" t="s">
        <v>43</v>
      </c>
      <c r="F73" s="59"/>
      <c r="G73" s="60"/>
      <c r="H73" s="7"/>
      <c r="I73" s="7"/>
    </row>
    <row r="74" spans="1:9" s="10" customFormat="1" x14ac:dyDescent="0.2">
      <c r="A74" s="7" t="s">
        <v>73</v>
      </c>
      <c r="B74" s="7"/>
      <c r="C74" s="31">
        <v>0</v>
      </c>
      <c r="D74" s="61">
        <v>0.50429999999999997</v>
      </c>
      <c r="F74" s="11"/>
      <c r="H74" s="7"/>
      <c r="I74" s="7"/>
    </row>
    <row r="75" spans="1:9" s="10" customFormat="1" x14ac:dyDescent="0.2">
      <c r="A75" s="7" t="s">
        <v>75</v>
      </c>
      <c r="B75" s="7"/>
      <c r="C75" s="31">
        <v>0</v>
      </c>
      <c r="D75" s="61">
        <v>0.23380000000000001</v>
      </c>
      <c r="F75" s="11"/>
      <c r="H75" s="7"/>
      <c r="I75" s="7"/>
    </row>
    <row r="76" spans="1:9" s="10" customFormat="1" x14ac:dyDescent="0.2">
      <c r="A76" s="7" t="s">
        <v>74</v>
      </c>
      <c r="B76" s="7"/>
      <c r="C76" s="31">
        <v>0</v>
      </c>
      <c r="D76" s="61">
        <v>0.53320000000000001</v>
      </c>
      <c r="F76" s="11"/>
      <c r="H76" s="7"/>
      <c r="I76" s="7"/>
    </row>
    <row r="77" spans="1:9" s="10" customFormat="1" x14ac:dyDescent="0.2">
      <c r="A77" s="7" t="s">
        <v>76</v>
      </c>
      <c r="B77" s="7"/>
      <c r="C77" s="31">
        <v>0</v>
      </c>
      <c r="D77" s="61">
        <v>0.25030000000000002</v>
      </c>
      <c r="F77" s="11"/>
      <c r="H77" s="7"/>
      <c r="I77" s="7"/>
    </row>
    <row r="79" spans="1:9" s="10" customFormat="1" x14ac:dyDescent="0.2">
      <c r="A79" s="7" t="s">
        <v>45</v>
      </c>
      <c r="B79" s="7"/>
      <c r="C79" s="7"/>
      <c r="D79" s="7"/>
      <c r="F79" s="11"/>
      <c r="H79" s="7"/>
      <c r="I79" s="7"/>
    </row>
    <row r="81" spans="1:9" s="10" customFormat="1" x14ac:dyDescent="0.2">
      <c r="A81" s="14" t="s">
        <v>1187</v>
      </c>
      <c r="B81" s="7"/>
      <c r="C81" s="7"/>
      <c r="D81" s="30" t="s">
        <v>47</v>
      </c>
      <c r="F81" s="11"/>
      <c r="H81" s="7"/>
      <c r="I81" s="7"/>
    </row>
    <row r="82" spans="1:9" x14ac:dyDescent="0.2">
      <c r="A82" s="7" t="s">
        <v>808</v>
      </c>
    </row>
    <row r="83" spans="1:9" x14ac:dyDescent="0.2">
      <c r="A83" s="36" t="s">
        <v>1110</v>
      </c>
    </row>
  </sheetData>
  <mergeCells count="8">
    <mergeCell ref="A53:G53"/>
    <mergeCell ref="A69:G69"/>
    <mergeCell ref="A1:G1"/>
    <mergeCell ref="A41:G41"/>
    <mergeCell ref="A43:G43"/>
    <mergeCell ref="A46:G46"/>
    <mergeCell ref="A50:G50"/>
    <mergeCell ref="A51:G51"/>
  </mergeCells>
  <conditionalFormatting sqref="F2:F3 F5:F6 F42 F44:F45 F54 F66:F68 F11 F13 F15 F52 F48:F49 F17:F40 F70:F65527">
    <cfRule type="cellIs" dxfId="6" priority="3" stopIfTrue="1" operator="between">
      <formula>0.009</formula>
      <formula>-0.009</formula>
    </cfRule>
  </conditionalFormatting>
  <conditionalFormatting sqref="F56:F57">
    <cfRule type="cellIs" dxfId="5" priority="2" stopIfTrue="1" operator="between">
      <formula>0.009</formula>
      <formula>-0.009</formula>
    </cfRule>
  </conditionalFormatting>
  <conditionalFormatting sqref="F58 F60 F62 F64:F65">
    <cfRule type="cellIs" dxfId="4" priority="1" stopIfTrue="1" operator="between">
      <formula>0.009</formula>
      <formula>-0.009</formula>
    </cfRule>
  </conditionalFormatting>
  <hyperlinks>
    <hyperlink ref="A39" r:id="rId1" tooltip="https://www.franklintempletonindia.com/investor/reports" xr:uid="{00000000-0004-0000-2600-000000000000}"/>
    <hyperlink ref="A83" r:id="rId2" tooltip="https://www.franklintempletonindia.com/investor/reports" xr:uid="{00000000-0004-0000-2600-000001000000}"/>
    <hyperlink ref="A44" r:id="rId3" xr:uid="{00000000-0004-0000-26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0"/>
  <sheetViews>
    <sheetView workbookViewId="0">
      <selection sqref="A1:G1"/>
    </sheetView>
  </sheetViews>
  <sheetFormatPr defaultColWidth="9.109375" defaultRowHeight="10.199999999999999" x14ac:dyDescent="0.2"/>
  <cols>
    <col min="1" max="1" width="38.6640625" style="7" bestFit="1" customWidth="1"/>
    <col min="2" max="2" width="53.88671875"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3.8" x14ac:dyDescent="0.2">
      <c r="A1" s="65" t="s">
        <v>959</v>
      </c>
      <c r="B1" s="66"/>
      <c r="C1" s="66"/>
      <c r="D1" s="66"/>
      <c r="E1" s="66"/>
      <c r="F1" s="66"/>
      <c r="G1" s="66"/>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x14ac:dyDescent="0.2">
      <c r="A7" s="21" t="s">
        <v>960</v>
      </c>
      <c r="B7" s="21" t="s">
        <v>961</v>
      </c>
      <c r="C7" s="21" t="s">
        <v>962</v>
      </c>
      <c r="D7" s="24">
        <v>250</v>
      </c>
      <c r="E7" s="22">
        <v>2590.5948973</v>
      </c>
      <c r="F7" s="23">
        <v>8.8484983081067501</v>
      </c>
      <c r="G7" s="22">
        <v>6.7938063255714596</v>
      </c>
    </row>
    <row r="8" spans="1:9" x14ac:dyDescent="0.2">
      <c r="A8" s="21" t="s">
        <v>963</v>
      </c>
      <c r="B8" s="21" t="s">
        <v>964</v>
      </c>
      <c r="C8" s="21" t="s">
        <v>965</v>
      </c>
      <c r="D8" s="24">
        <v>100</v>
      </c>
      <c r="E8" s="22">
        <v>1015.8684521</v>
      </c>
      <c r="F8" s="23">
        <v>3.4698247452870401</v>
      </c>
      <c r="G8" s="22">
        <v>8.9578527432301396</v>
      </c>
    </row>
    <row r="9" spans="1:9" x14ac:dyDescent="0.2">
      <c r="A9" s="20" t="s">
        <v>32</v>
      </c>
      <c r="B9" s="20"/>
      <c r="C9" s="20"/>
      <c r="D9" s="20"/>
      <c r="E9" s="25">
        <f>SUM(E6:E8)</f>
        <v>3606.4633494</v>
      </c>
      <c r="F9" s="26">
        <f>SUM(F6:F8)</f>
        <v>12.31832305339379</v>
      </c>
      <c r="G9" s="25"/>
      <c r="H9" s="14"/>
      <c r="I9" s="14"/>
    </row>
    <row r="10" spans="1:9" x14ac:dyDescent="0.2">
      <c r="A10" s="21"/>
      <c r="B10" s="21"/>
      <c r="C10" s="21"/>
      <c r="D10" s="21"/>
      <c r="E10" s="22"/>
      <c r="F10" s="23"/>
      <c r="G10" s="22"/>
    </row>
    <row r="11" spans="1:9" x14ac:dyDescent="0.2">
      <c r="A11" s="20" t="s">
        <v>49</v>
      </c>
      <c r="B11" s="21"/>
      <c r="C11" s="21"/>
      <c r="D11" s="21"/>
      <c r="E11" s="22"/>
      <c r="F11" s="23"/>
      <c r="G11" s="22"/>
    </row>
    <row r="12" spans="1:9" x14ac:dyDescent="0.2">
      <c r="A12" s="20" t="s">
        <v>825</v>
      </c>
      <c r="B12" s="21"/>
      <c r="C12" s="21"/>
      <c r="D12" s="21"/>
      <c r="E12" s="22"/>
      <c r="F12" s="23"/>
      <c r="G12" s="22"/>
    </row>
    <row r="13" spans="1:9" x14ac:dyDescent="0.2">
      <c r="A13" s="21" t="s">
        <v>966</v>
      </c>
      <c r="B13" s="21" t="s">
        <v>967</v>
      </c>
      <c r="C13" s="21" t="s">
        <v>50</v>
      </c>
      <c r="D13" s="24">
        <v>500</v>
      </c>
      <c r="E13" s="22">
        <v>2459.3049999999998</v>
      </c>
      <c r="F13" s="23">
        <v>8.4000613736631102</v>
      </c>
      <c r="G13" s="22">
        <v>6.04</v>
      </c>
    </row>
    <row r="14" spans="1:9" x14ac:dyDescent="0.2">
      <c r="A14" s="21" t="s">
        <v>968</v>
      </c>
      <c r="B14" s="21" t="s">
        <v>969</v>
      </c>
      <c r="C14" s="21" t="s">
        <v>50</v>
      </c>
      <c r="D14" s="24">
        <v>500</v>
      </c>
      <c r="E14" s="22">
        <v>2346.9775</v>
      </c>
      <c r="F14" s="23">
        <v>8.0163928600179393</v>
      </c>
      <c r="G14" s="22">
        <v>6.78</v>
      </c>
    </row>
    <row r="15" spans="1:9" x14ac:dyDescent="0.2">
      <c r="A15" s="21" t="s">
        <v>923</v>
      </c>
      <c r="B15" s="21" t="s">
        <v>924</v>
      </c>
      <c r="C15" s="21" t="s">
        <v>831</v>
      </c>
      <c r="D15" s="24">
        <v>500</v>
      </c>
      <c r="E15" s="22">
        <v>2341.64</v>
      </c>
      <c r="F15" s="23">
        <v>7.9981619665004899</v>
      </c>
      <c r="G15" s="22">
        <v>6.8</v>
      </c>
    </row>
    <row r="16" spans="1:9" x14ac:dyDescent="0.2">
      <c r="A16" s="20" t="s">
        <v>32</v>
      </c>
      <c r="B16" s="20"/>
      <c r="C16" s="20"/>
      <c r="D16" s="20"/>
      <c r="E16" s="25">
        <f>SUM(E12:E15)</f>
        <v>7147.9224999999988</v>
      </c>
      <c r="F16" s="26">
        <f>SUM(F12:F15)</f>
        <v>24.414616200181541</v>
      </c>
      <c r="G16" s="25"/>
      <c r="H16" s="14"/>
      <c r="I16" s="14"/>
    </row>
    <row r="17" spans="1:9" x14ac:dyDescent="0.2">
      <c r="A17" s="21"/>
      <c r="B17" s="21"/>
      <c r="C17" s="21"/>
      <c r="D17" s="21"/>
      <c r="E17" s="22"/>
      <c r="F17" s="23"/>
      <c r="G17" s="22"/>
    </row>
    <row r="18" spans="1:9" x14ac:dyDescent="0.2">
      <c r="A18" s="20" t="s">
        <v>53</v>
      </c>
      <c r="B18" s="21"/>
      <c r="C18" s="21"/>
      <c r="D18" s="21"/>
      <c r="E18" s="22"/>
      <c r="F18" s="23"/>
      <c r="G18" s="22"/>
    </row>
    <row r="19" spans="1:9" x14ac:dyDescent="0.2">
      <c r="A19" s="21" t="s">
        <v>970</v>
      </c>
      <c r="B19" s="21" t="s">
        <v>971</v>
      </c>
      <c r="C19" s="21" t="s">
        <v>54</v>
      </c>
      <c r="D19" s="24">
        <v>7500000</v>
      </c>
      <c r="E19" s="22">
        <v>7501.78125</v>
      </c>
      <c r="F19" s="23">
        <v>25.623264666967</v>
      </c>
      <c r="G19" s="22">
        <v>4.4084129713303204</v>
      </c>
    </row>
    <row r="20" spans="1:9" x14ac:dyDescent="0.2">
      <c r="A20" s="21" t="s">
        <v>972</v>
      </c>
      <c r="B20" s="21" t="s">
        <v>973</v>
      </c>
      <c r="C20" s="21" t="s">
        <v>54</v>
      </c>
      <c r="D20" s="24">
        <v>3000000</v>
      </c>
      <c r="E20" s="22">
        <v>3004.0940000000001</v>
      </c>
      <c r="F20" s="23">
        <v>10.260855799607199</v>
      </c>
      <c r="G20" s="22">
        <v>6.4101092015020802</v>
      </c>
    </row>
    <row r="21" spans="1:9" x14ac:dyDescent="0.2">
      <c r="A21" s="21" t="s">
        <v>974</v>
      </c>
      <c r="B21" s="21" t="s">
        <v>975</v>
      </c>
      <c r="C21" s="21" t="s">
        <v>54</v>
      </c>
      <c r="D21" s="24">
        <v>1500000</v>
      </c>
      <c r="E21" s="22">
        <v>1526.2208333000001</v>
      </c>
      <c r="F21" s="23">
        <v>5.2129966268857499</v>
      </c>
      <c r="G21" s="22">
        <v>5.4341728895698402</v>
      </c>
    </row>
    <row r="22" spans="1:9" x14ac:dyDescent="0.2">
      <c r="A22" s="21" t="s">
        <v>62</v>
      </c>
      <c r="B22" s="21" t="s">
        <v>61</v>
      </c>
      <c r="C22" s="21" t="s">
        <v>54</v>
      </c>
      <c r="D22" s="24">
        <v>1500000</v>
      </c>
      <c r="E22" s="22">
        <v>1461.0820000000001</v>
      </c>
      <c r="F22" s="23">
        <v>4.9905068594397397</v>
      </c>
      <c r="G22" s="22">
        <v>6.9233000000000002</v>
      </c>
    </row>
    <row r="23" spans="1:9" x14ac:dyDescent="0.2">
      <c r="A23" s="21" t="s">
        <v>976</v>
      </c>
      <c r="B23" s="21" t="s">
        <v>977</v>
      </c>
      <c r="C23" s="21" t="s">
        <v>54</v>
      </c>
      <c r="D23" s="24">
        <v>1000000</v>
      </c>
      <c r="E23" s="22">
        <v>1002.8858889000001</v>
      </c>
      <c r="F23" s="23">
        <v>3.4254811898242301</v>
      </c>
      <c r="G23" s="22">
        <v>4.9151423438848303</v>
      </c>
    </row>
    <row r="24" spans="1:9" x14ac:dyDescent="0.2">
      <c r="A24" s="21" t="s">
        <v>64</v>
      </c>
      <c r="B24" s="21" t="s">
        <v>63</v>
      </c>
      <c r="C24" s="21" t="s">
        <v>54</v>
      </c>
      <c r="D24" s="24">
        <v>1000000</v>
      </c>
      <c r="E24" s="22">
        <v>982.50466670000003</v>
      </c>
      <c r="F24" s="23">
        <v>3.3558665965345602</v>
      </c>
      <c r="G24" s="22">
        <v>6.8658000000000001</v>
      </c>
    </row>
    <row r="25" spans="1:9" x14ac:dyDescent="0.2">
      <c r="A25" s="21" t="s">
        <v>978</v>
      </c>
      <c r="B25" s="21" t="s">
        <v>979</v>
      </c>
      <c r="C25" s="21" t="s">
        <v>54</v>
      </c>
      <c r="D25" s="24">
        <v>500000</v>
      </c>
      <c r="E25" s="22">
        <v>494.74716669999998</v>
      </c>
      <c r="F25" s="23">
        <v>1.68987033520687</v>
      </c>
      <c r="G25" s="22">
        <v>5.43712057640216</v>
      </c>
    </row>
    <row r="26" spans="1:9" x14ac:dyDescent="0.2">
      <c r="A26" s="20" t="s">
        <v>32</v>
      </c>
      <c r="B26" s="20"/>
      <c r="C26" s="20"/>
      <c r="D26" s="20"/>
      <c r="E26" s="25">
        <f>SUM(E19:E25)</f>
        <v>15973.315805600003</v>
      </c>
      <c r="F26" s="26">
        <f>SUM(F19:F25)</f>
        <v>54.558842074465353</v>
      </c>
      <c r="G26" s="25"/>
      <c r="H26" s="14"/>
      <c r="I26" s="14"/>
    </row>
    <row r="27" spans="1:9" x14ac:dyDescent="0.2">
      <c r="A27" s="21"/>
      <c r="B27" s="21"/>
      <c r="C27" s="21"/>
      <c r="D27" s="21"/>
      <c r="E27" s="22"/>
      <c r="F27" s="23"/>
      <c r="G27" s="22"/>
    </row>
    <row r="28" spans="1:9" x14ac:dyDescent="0.2">
      <c r="A28" s="20" t="s">
        <v>35</v>
      </c>
      <c r="B28" s="20"/>
      <c r="C28" s="20"/>
      <c r="D28" s="20"/>
      <c r="E28" s="25">
        <f>E9+E16+E26</f>
        <v>26727.701655000001</v>
      </c>
      <c r="F28" s="26">
        <f>F9+F16+F26</f>
        <v>91.291781328040685</v>
      </c>
      <c r="G28" s="25"/>
      <c r="H28" s="14"/>
      <c r="I28" s="14"/>
    </row>
    <row r="29" spans="1:9" x14ac:dyDescent="0.2">
      <c r="A29" s="20"/>
      <c r="B29" s="20"/>
      <c r="C29" s="20"/>
      <c r="D29" s="20"/>
      <c r="E29" s="25"/>
      <c r="F29" s="26"/>
      <c r="G29" s="25"/>
      <c r="H29" s="14"/>
      <c r="I29" s="14"/>
    </row>
    <row r="30" spans="1:9" x14ac:dyDescent="0.2">
      <c r="A30" s="20" t="s">
        <v>37</v>
      </c>
      <c r="B30" s="20"/>
      <c r="C30" s="20"/>
      <c r="D30" s="20"/>
      <c r="E30" s="25">
        <f>E32-(E9+E16+E26)</f>
        <v>2549.5249103999995</v>
      </c>
      <c r="F30" s="26">
        <f>F32-(F9+F16+F26)</f>
        <v>8.7082186719593153</v>
      </c>
      <c r="G30" s="25"/>
      <c r="H30" s="14"/>
      <c r="I30" s="14"/>
    </row>
    <row r="31" spans="1:9" x14ac:dyDescent="0.2">
      <c r="A31" s="21"/>
      <c r="B31" s="21"/>
      <c r="C31" s="21"/>
      <c r="D31" s="21"/>
      <c r="E31" s="22"/>
      <c r="F31" s="23"/>
      <c r="G31" s="22"/>
    </row>
    <row r="32" spans="1:9" x14ac:dyDescent="0.2">
      <c r="A32" s="27" t="s">
        <v>36</v>
      </c>
      <c r="B32" s="27"/>
      <c r="C32" s="27"/>
      <c r="D32" s="27"/>
      <c r="E32" s="28">
        <v>29277.2265654</v>
      </c>
      <c r="F32" s="29">
        <v>100</v>
      </c>
      <c r="G32" s="28"/>
      <c r="H32" s="14"/>
      <c r="I32" s="14"/>
    </row>
    <row r="34" spans="1:7" x14ac:dyDescent="0.2">
      <c r="A34" s="14" t="s">
        <v>39</v>
      </c>
    </row>
    <row r="35" spans="1:7" x14ac:dyDescent="0.2">
      <c r="A35" s="14"/>
    </row>
    <row r="36" spans="1:7" ht="35.25" customHeight="1" x14ac:dyDescent="0.2">
      <c r="A36" s="71" t="s">
        <v>980</v>
      </c>
      <c r="B36" s="71"/>
      <c r="C36" s="71"/>
      <c r="D36" s="71"/>
      <c r="E36" s="71"/>
      <c r="F36" s="71"/>
      <c r="G36" s="71"/>
    </row>
    <row r="37" spans="1:7" x14ac:dyDescent="0.2">
      <c r="A37" s="49"/>
      <c r="B37" s="49"/>
      <c r="C37" s="49"/>
      <c r="D37" s="49"/>
      <c r="E37" s="49"/>
      <c r="F37" s="49"/>
      <c r="G37" s="49"/>
    </row>
    <row r="38" spans="1:7" x14ac:dyDescent="0.2">
      <c r="A38" s="14" t="s">
        <v>40</v>
      </c>
    </row>
    <row r="39" spans="1:7" x14ac:dyDescent="0.2">
      <c r="A39" s="14" t="s">
        <v>41</v>
      </c>
    </row>
    <row r="40" spans="1:7" x14ac:dyDescent="0.2">
      <c r="A40" s="14" t="s">
        <v>42</v>
      </c>
      <c r="B40" s="14"/>
      <c r="C40" s="30" t="s">
        <v>44</v>
      </c>
      <c r="D40" s="14" t="s">
        <v>43</v>
      </c>
    </row>
    <row r="41" spans="1:7" x14ac:dyDescent="0.2">
      <c r="A41" s="7" t="s">
        <v>73</v>
      </c>
      <c r="C41" s="31">
        <v>32.3292</v>
      </c>
      <c r="D41" s="31">
        <v>32.8949</v>
      </c>
    </row>
    <row r="42" spans="1:7" x14ac:dyDescent="0.2">
      <c r="A42" s="7" t="s">
        <v>899</v>
      </c>
      <c r="C42" s="31">
        <v>10.105399999999999</v>
      </c>
      <c r="D42" s="31">
        <v>10.0762</v>
      </c>
    </row>
    <row r="43" spans="1:7" x14ac:dyDescent="0.2">
      <c r="A43" s="7" t="s">
        <v>74</v>
      </c>
      <c r="C43" s="31">
        <v>34.454599999999999</v>
      </c>
      <c r="D43" s="31">
        <v>35.179200000000002</v>
      </c>
    </row>
    <row r="44" spans="1:7" x14ac:dyDescent="0.2">
      <c r="A44" s="7" t="s">
        <v>901</v>
      </c>
      <c r="C44" s="31">
        <v>10.0115</v>
      </c>
      <c r="D44" s="31">
        <v>10</v>
      </c>
    </row>
    <row r="46" spans="1:7" x14ac:dyDescent="0.2">
      <c r="A46" s="14" t="s">
        <v>46</v>
      </c>
    </row>
    <row r="47" spans="1:7" x14ac:dyDescent="0.2">
      <c r="A47" s="67" t="s">
        <v>56</v>
      </c>
      <c r="B47" s="68"/>
      <c r="C47" s="33" t="s">
        <v>57</v>
      </c>
    </row>
    <row r="48" spans="1:7" x14ac:dyDescent="0.2">
      <c r="A48" s="63" t="s">
        <v>899</v>
      </c>
      <c r="B48" s="64"/>
      <c r="C48" s="34">
        <v>0.20385415000000001</v>
      </c>
    </row>
    <row r="49" spans="1:5" x14ac:dyDescent="0.2">
      <c r="A49" s="63" t="s">
        <v>901</v>
      </c>
      <c r="B49" s="64"/>
      <c r="C49" s="34">
        <v>0.21329671</v>
      </c>
    </row>
    <row r="50" spans="1:5" x14ac:dyDescent="0.2">
      <c r="A50" s="7" t="s">
        <v>58</v>
      </c>
    </row>
    <row r="51" spans="1:5" x14ac:dyDescent="0.2">
      <c r="A51" s="7" t="s">
        <v>45</v>
      </c>
    </row>
    <row r="53" spans="1:5" x14ac:dyDescent="0.2">
      <c r="A53" s="14" t="s">
        <v>892</v>
      </c>
      <c r="D53" s="32">
        <v>3.1247563765471198</v>
      </c>
      <c r="E53" s="10" t="s">
        <v>48</v>
      </c>
    </row>
    <row r="55" spans="1:5" x14ac:dyDescent="0.2">
      <c r="A55" s="14" t="s">
        <v>814</v>
      </c>
      <c r="D55" s="30">
        <v>1</v>
      </c>
    </row>
    <row r="56" spans="1:5" x14ac:dyDescent="0.2">
      <c r="A56" s="7" t="s">
        <v>808</v>
      </c>
      <c r="D56" s="30"/>
    </row>
    <row r="57" spans="1:5" x14ac:dyDescent="0.2">
      <c r="A57" s="36" t="s">
        <v>1110</v>
      </c>
      <c r="D57" s="30"/>
    </row>
    <row r="59" spans="1:5" x14ac:dyDescent="0.2">
      <c r="A59" s="14" t="s">
        <v>893</v>
      </c>
    </row>
    <row r="60" spans="1:5" ht="14.4" x14ac:dyDescent="0.3">
      <c r="A60" s="50"/>
    </row>
    <row r="61" spans="1:5" x14ac:dyDescent="0.2">
      <c r="A61" s="37" t="s">
        <v>779</v>
      </c>
    </row>
    <row r="62" spans="1:5" x14ac:dyDescent="0.2">
      <c r="A62" s="39"/>
    </row>
    <row r="63" spans="1:5" x14ac:dyDescent="0.2">
      <c r="A63" s="39"/>
    </row>
    <row r="64" spans="1:5"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9"/>
    </row>
    <row r="72" spans="1:1" x14ac:dyDescent="0.2">
      <c r="A72" s="39"/>
    </row>
    <row r="73" spans="1:1" x14ac:dyDescent="0.2">
      <c r="A73" s="39"/>
    </row>
    <row r="74" spans="1:1" x14ac:dyDescent="0.2">
      <c r="A74" s="39"/>
    </row>
    <row r="75" spans="1:1" x14ac:dyDescent="0.2">
      <c r="A75" s="37" t="s">
        <v>981</v>
      </c>
    </row>
    <row r="76" spans="1:1" x14ac:dyDescent="0.2">
      <c r="A76" s="39"/>
    </row>
    <row r="77" spans="1:1" x14ac:dyDescent="0.2">
      <c r="A77" s="37" t="s">
        <v>780</v>
      </c>
    </row>
    <row r="78" spans="1:1" x14ac:dyDescent="0.2">
      <c r="A78" s="39"/>
    </row>
    <row r="79" spans="1:1" x14ac:dyDescent="0.2">
      <c r="A79" s="39"/>
    </row>
    <row r="80" spans="1:1"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sheetData>
  <mergeCells count="5">
    <mergeCell ref="A1:G1"/>
    <mergeCell ref="A36:G36"/>
    <mergeCell ref="A47:B47"/>
    <mergeCell ref="A48:B48"/>
    <mergeCell ref="A49:B49"/>
  </mergeCells>
  <conditionalFormatting sqref="F2:F3 F5:F35 F38:F58">
    <cfRule type="cellIs" dxfId="86" priority="4" stopIfTrue="1" operator="between">
      <formula>0.009</formula>
      <formula>-0.009</formula>
    </cfRule>
  </conditionalFormatting>
  <conditionalFormatting sqref="F59 F97:F192">
    <cfRule type="cellIs" dxfId="85" priority="3" stopIfTrue="1" operator="between">
      <formula>0.009</formula>
      <formula>-0.009</formula>
    </cfRule>
  </conditionalFormatting>
  <conditionalFormatting sqref="F93:F96">
    <cfRule type="cellIs" dxfId="84" priority="2" stopIfTrue="1" operator="between">
      <formula>0.009</formula>
      <formula>-0.009</formula>
    </cfRule>
  </conditionalFormatting>
  <conditionalFormatting sqref="F60:F92">
    <cfRule type="cellIs" dxfId="83" priority="1" stopIfTrue="1" operator="between">
      <formula>0.009</formula>
      <formula>-0.009</formula>
    </cfRule>
  </conditionalFormatting>
  <hyperlinks>
    <hyperlink ref="A57" r:id="rId1" tooltip="https://www.franklintempletonindia.com/investor/reports" xr:uid="{00000000-0004-0000-0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52"/>
  <sheetViews>
    <sheetView workbookViewId="0">
      <selection sqref="A1:G1"/>
    </sheetView>
  </sheetViews>
  <sheetFormatPr defaultColWidth="9.109375" defaultRowHeight="10.199999999999999" x14ac:dyDescent="0.2"/>
  <cols>
    <col min="1" max="1" width="38.6640625" style="7" bestFit="1" customWidth="1"/>
    <col min="2" max="2" width="58" style="7" bestFit="1" customWidth="1"/>
    <col min="3" max="3" width="15.332031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5" customHeight="1" x14ac:dyDescent="0.2">
      <c r="A1" s="65" t="s">
        <v>1177</v>
      </c>
      <c r="B1" s="66"/>
      <c r="C1" s="66"/>
      <c r="D1" s="66"/>
      <c r="E1" s="66"/>
      <c r="F1" s="66"/>
      <c r="G1" s="66"/>
    </row>
    <row r="2" spans="1:9" s="1" customFormat="1" ht="12" x14ac:dyDescent="0.25">
      <c r="A2" s="51" t="s">
        <v>1091</v>
      </c>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30</v>
      </c>
      <c r="B5" s="17"/>
      <c r="C5" s="17"/>
      <c r="D5" s="17"/>
      <c r="E5" s="18"/>
      <c r="F5" s="19"/>
      <c r="G5" s="18"/>
    </row>
    <row r="6" spans="1:9" x14ac:dyDescent="0.2">
      <c r="A6" s="20" t="s">
        <v>31</v>
      </c>
      <c r="B6" s="21"/>
      <c r="C6" s="21"/>
      <c r="D6" s="21"/>
      <c r="E6" s="22"/>
      <c r="F6" s="23"/>
      <c r="G6" s="22"/>
    </row>
    <row r="7" spans="1:9" x14ac:dyDescent="0.2">
      <c r="A7" s="21" t="s">
        <v>1140</v>
      </c>
      <c r="B7" s="21" t="s">
        <v>1141</v>
      </c>
      <c r="C7" s="21" t="s">
        <v>1137</v>
      </c>
      <c r="D7" s="24">
        <v>8398</v>
      </c>
      <c r="E7" s="22">
        <v>17057.431346599999</v>
      </c>
      <c r="F7" s="23">
        <v>92.151163593730701</v>
      </c>
      <c r="G7" s="22">
        <v>10.315</v>
      </c>
    </row>
    <row r="8" spans="1:9" x14ac:dyDescent="0.2">
      <c r="A8" s="20" t="s">
        <v>32</v>
      </c>
      <c r="B8" s="20"/>
      <c r="C8" s="20"/>
      <c r="D8" s="20"/>
      <c r="E8" s="25">
        <f>SUM(E6:E7)</f>
        <v>17057.431346599999</v>
      </c>
      <c r="F8" s="26">
        <f>SUM(F6:F7)</f>
        <v>92.151163593730701</v>
      </c>
      <c r="G8" s="25"/>
      <c r="H8" s="14"/>
      <c r="I8" s="14"/>
    </row>
    <row r="9" spans="1:9" x14ac:dyDescent="0.2">
      <c r="A9" s="21"/>
      <c r="B9" s="21"/>
      <c r="C9" s="21"/>
      <c r="D9" s="21"/>
      <c r="E9" s="22"/>
      <c r="F9" s="23"/>
      <c r="G9" s="22"/>
    </row>
    <row r="10" spans="1:9" x14ac:dyDescent="0.2">
      <c r="A10" s="20" t="s">
        <v>1097</v>
      </c>
      <c r="B10" s="21"/>
      <c r="C10" s="21"/>
      <c r="D10" s="21"/>
      <c r="E10" s="22"/>
      <c r="F10" s="23"/>
      <c r="G10" s="22"/>
    </row>
    <row r="11" spans="1:9" x14ac:dyDescent="0.2">
      <c r="A11" s="21" t="s">
        <v>1178</v>
      </c>
      <c r="B11" s="21" t="s">
        <v>1179</v>
      </c>
      <c r="C11" s="21" t="s">
        <v>1142</v>
      </c>
      <c r="D11" s="24">
        <v>750</v>
      </c>
      <c r="E11" s="22">
        <v>0</v>
      </c>
      <c r="F11" s="22">
        <v>0</v>
      </c>
      <c r="G11" s="22">
        <v>0</v>
      </c>
    </row>
    <row r="12" spans="1:9" x14ac:dyDescent="0.2">
      <c r="A12" s="21" t="s">
        <v>1143</v>
      </c>
      <c r="B12" s="21" t="s">
        <v>1144</v>
      </c>
      <c r="C12" s="21" t="s">
        <v>1142</v>
      </c>
      <c r="D12" s="24">
        <v>150</v>
      </c>
      <c r="E12" s="22">
        <v>0</v>
      </c>
      <c r="F12" s="22">
        <v>0</v>
      </c>
      <c r="G12" s="22">
        <v>0</v>
      </c>
    </row>
    <row r="13" spans="1:9" x14ac:dyDescent="0.2">
      <c r="A13" s="20" t="s">
        <v>32</v>
      </c>
      <c r="B13" s="20"/>
      <c r="C13" s="20"/>
      <c r="D13" s="20"/>
      <c r="E13" s="25">
        <f>SUM(E10:E12)</f>
        <v>0</v>
      </c>
      <c r="F13" s="26">
        <f>SUM(F10:F12)</f>
        <v>0</v>
      </c>
      <c r="G13" s="25"/>
      <c r="H13" s="14"/>
      <c r="I13" s="14"/>
    </row>
    <row r="14" spans="1:9" x14ac:dyDescent="0.2">
      <c r="A14" s="21"/>
      <c r="B14" s="21"/>
      <c r="C14" s="21"/>
      <c r="D14" s="21"/>
      <c r="E14" s="22"/>
      <c r="F14" s="23"/>
      <c r="G14" s="22"/>
    </row>
    <row r="15" spans="1:9" x14ac:dyDescent="0.2">
      <c r="A15" s="20" t="s">
        <v>33</v>
      </c>
      <c r="B15" s="21"/>
      <c r="C15" s="21"/>
      <c r="D15" s="21"/>
      <c r="E15" s="22"/>
      <c r="F15" s="23"/>
      <c r="G15" s="22"/>
    </row>
    <row r="16" spans="1:9" x14ac:dyDescent="0.2">
      <c r="A16" s="21" t="s">
        <v>1147</v>
      </c>
      <c r="B16" s="21" t="s">
        <v>1148</v>
      </c>
      <c r="C16" s="21" t="s">
        <v>34</v>
      </c>
      <c r="D16" s="24">
        <v>42122.582999999999</v>
      </c>
      <c r="E16" s="22">
        <v>1484.6016340000001</v>
      </c>
      <c r="F16" s="23">
        <v>8.0204202653011603</v>
      </c>
      <c r="G16" s="22">
        <v>5.3129</v>
      </c>
    </row>
    <row r="17" spans="1:9" x14ac:dyDescent="0.2">
      <c r="A17" s="20" t="s">
        <v>32</v>
      </c>
      <c r="B17" s="20"/>
      <c r="C17" s="20"/>
      <c r="D17" s="20"/>
      <c r="E17" s="25">
        <f>SUM(E16:E16)</f>
        <v>1484.6016340000001</v>
      </c>
      <c r="F17" s="26">
        <f>SUM(F16:F16)</f>
        <v>8.0204202653011603</v>
      </c>
      <c r="G17" s="25"/>
      <c r="H17" s="14"/>
      <c r="I17" s="14"/>
    </row>
    <row r="18" spans="1:9" x14ac:dyDescent="0.2">
      <c r="A18" s="21"/>
      <c r="B18" s="21"/>
      <c r="C18" s="21"/>
      <c r="D18" s="21"/>
      <c r="E18" s="22"/>
      <c r="F18" s="23"/>
      <c r="G18" s="22"/>
    </row>
    <row r="19" spans="1:9" x14ac:dyDescent="0.2">
      <c r="A19" s="20" t="s">
        <v>35</v>
      </c>
      <c r="B19" s="20"/>
      <c r="C19" s="20"/>
      <c r="D19" s="20"/>
      <c r="E19" s="25">
        <f>E8+E13+E17</f>
        <v>18542.032980599997</v>
      </c>
      <c r="F19" s="26">
        <f>F8+F13+F17</f>
        <v>100.17158385903186</v>
      </c>
      <c r="G19" s="25"/>
      <c r="H19" s="14"/>
      <c r="I19" s="14"/>
    </row>
    <row r="20" spans="1:9" x14ac:dyDescent="0.2">
      <c r="A20" s="20"/>
      <c r="B20" s="20"/>
      <c r="C20" s="20"/>
      <c r="D20" s="20"/>
      <c r="E20" s="25"/>
      <c r="F20" s="26"/>
      <c r="G20" s="25"/>
      <c r="H20" s="14"/>
      <c r="I20" s="14"/>
    </row>
    <row r="21" spans="1:9" x14ac:dyDescent="0.2">
      <c r="A21" s="20" t="s">
        <v>37</v>
      </c>
      <c r="B21" s="20"/>
      <c r="C21" s="20"/>
      <c r="D21" s="20"/>
      <c r="E21" s="25">
        <f>E23-(E8+E13+E17)</f>
        <v>-31.760639599997376</v>
      </c>
      <c r="F21" s="26">
        <f>F23-(F8+F13+F17)</f>
        <v>-0.17158385903185547</v>
      </c>
      <c r="G21" s="25"/>
      <c r="H21" s="14"/>
      <c r="I21" s="14"/>
    </row>
    <row r="22" spans="1:9" x14ac:dyDescent="0.2">
      <c r="A22" s="21"/>
      <c r="B22" s="21"/>
      <c r="C22" s="21"/>
      <c r="D22" s="21"/>
      <c r="E22" s="22"/>
      <c r="F22" s="23"/>
      <c r="G22" s="22"/>
    </row>
    <row r="23" spans="1:9" x14ac:dyDescent="0.2">
      <c r="A23" s="27" t="s">
        <v>36</v>
      </c>
      <c r="B23" s="27"/>
      <c r="C23" s="27"/>
      <c r="D23" s="27"/>
      <c r="E23" s="28">
        <v>18510.272341</v>
      </c>
      <c r="F23" s="29">
        <v>100</v>
      </c>
      <c r="G23" s="28"/>
      <c r="H23" s="14"/>
      <c r="I23" s="14"/>
    </row>
    <row r="25" spans="1:9" x14ac:dyDescent="0.2">
      <c r="A25" s="14" t="s">
        <v>39</v>
      </c>
    </row>
    <row r="26" spans="1:9" x14ac:dyDescent="0.2">
      <c r="A26" s="14" t="s">
        <v>1105</v>
      </c>
    </row>
    <row r="27" spans="1:9" x14ac:dyDescent="0.2">
      <c r="A27" s="14"/>
    </row>
    <row r="28" spans="1:9" x14ac:dyDescent="0.2">
      <c r="A28" s="14" t="s">
        <v>40</v>
      </c>
    </row>
    <row r="29" spans="1:9" x14ac:dyDescent="0.2">
      <c r="A29" s="14" t="s">
        <v>41</v>
      </c>
    </row>
    <row r="30" spans="1:9" x14ac:dyDescent="0.2">
      <c r="A30" s="14" t="s">
        <v>42</v>
      </c>
      <c r="B30" s="14"/>
      <c r="C30" s="30" t="s">
        <v>44</v>
      </c>
      <c r="D30" s="14" t="s">
        <v>43</v>
      </c>
    </row>
    <row r="31" spans="1:9" x14ac:dyDescent="0.2">
      <c r="A31" s="7" t="s">
        <v>73</v>
      </c>
      <c r="C31" s="31">
        <v>22.513500000000001</v>
      </c>
      <c r="D31" s="31">
        <v>23.8553</v>
      </c>
    </row>
    <row r="32" spans="1:9" x14ac:dyDescent="0.2">
      <c r="A32" s="7" t="s">
        <v>75</v>
      </c>
      <c r="C32" s="31">
        <v>12.072800000000001</v>
      </c>
      <c r="D32" s="31">
        <v>12.7925</v>
      </c>
    </row>
    <row r="33" spans="1:7" x14ac:dyDescent="0.2">
      <c r="A33" s="7" t="s">
        <v>74</v>
      </c>
      <c r="C33" s="31">
        <v>23.9816</v>
      </c>
      <c r="D33" s="31">
        <v>24.072199999999999</v>
      </c>
    </row>
    <row r="34" spans="1:7" x14ac:dyDescent="0.2">
      <c r="A34" s="7" t="s">
        <v>76</v>
      </c>
      <c r="C34" s="31">
        <v>13.1427</v>
      </c>
      <c r="D34" s="31">
        <v>13.192399999999999</v>
      </c>
    </row>
    <row r="36" spans="1:7" x14ac:dyDescent="0.2">
      <c r="A36" s="7" t="s">
        <v>45</v>
      </c>
    </row>
    <row r="38" spans="1:7" x14ac:dyDescent="0.2">
      <c r="A38" s="14" t="s">
        <v>46</v>
      </c>
      <c r="D38" s="30" t="s">
        <v>47</v>
      </c>
    </row>
    <row r="40" spans="1:7" x14ac:dyDescent="0.2">
      <c r="A40" s="14" t="s">
        <v>892</v>
      </c>
      <c r="D40" s="32">
        <v>3.3077826069668599</v>
      </c>
      <c r="E40" s="10" t="s">
        <v>48</v>
      </c>
    </row>
    <row r="42" spans="1:7" x14ac:dyDescent="0.2">
      <c r="A42" s="14" t="s">
        <v>814</v>
      </c>
      <c r="D42" s="30" t="s">
        <v>47</v>
      </c>
    </row>
    <row r="43" spans="1:7" x14ac:dyDescent="0.2">
      <c r="A43" s="7" t="s">
        <v>808</v>
      </c>
    </row>
    <row r="44" spans="1:7" x14ac:dyDescent="0.2">
      <c r="A44" s="36" t="s">
        <v>1110</v>
      </c>
    </row>
    <row r="46" spans="1:7" ht="26.25" customHeight="1" x14ac:dyDescent="0.3">
      <c r="A46" s="76" t="s">
        <v>1180</v>
      </c>
      <c r="B46" s="77"/>
      <c r="C46" s="77"/>
      <c r="D46" s="77"/>
      <c r="E46" s="77"/>
      <c r="F46" s="77"/>
      <c r="G46" s="77"/>
    </row>
    <row r="48" spans="1:7" ht="37.5" customHeight="1" x14ac:dyDescent="0.3">
      <c r="A48" s="76" t="s">
        <v>1181</v>
      </c>
      <c r="B48" s="77"/>
      <c r="C48" s="77"/>
      <c r="D48" s="77"/>
      <c r="E48" s="77"/>
      <c r="F48" s="77"/>
      <c r="G48" s="77"/>
    </row>
    <row r="50" spans="1:7" ht="49.5" customHeight="1" x14ac:dyDescent="0.3">
      <c r="A50" s="76" t="s">
        <v>1182</v>
      </c>
      <c r="B50" s="77"/>
      <c r="C50" s="77"/>
      <c r="D50" s="77"/>
      <c r="E50" s="77"/>
      <c r="F50" s="77"/>
      <c r="G50" s="77"/>
    </row>
    <row r="51" spans="1:7" x14ac:dyDescent="0.2">
      <c r="A51" s="36" t="s">
        <v>1193</v>
      </c>
    </row>
    <row r="53" spans="1:7" ht="24" customHeight="1" x14ac:dyDescent="0.3">
      <c r="A53" s="76" t="s">
        <v>1114</v>
      </c>
      <c r="B53" s="77"/>
      <c r="C53" s="77"/>
      <c r="D53" s="77"/>
      <c r="E53" s="77"/>
      <c r="F53" s="77"/>
      <c r="G53" s="77"/>
    </row>
    <row r="55" spans="1:7" x14ac:dyDescent="0.2">
      <c r="A55" s="14" t="s">
        <v>1115</v>
      </c>
    </row>
    <row r="56" spans="1:7" x14ac:dyDescent="0.2">
      <c r="A56" s="14"/>
    </row>
    <row r="57" spans="1:7" x14ac:dyDescent="0.2">
      <c r="A57" s="37" t="s">
        <v>779</v>
      </c>
    </row>
    <row r="58" spans="1:7" x14ac:dyDescent="0.2">
      <c r="A58" s="37"/>
    </row>
    <row r="59" spans="1:7" x14ac:dyDescent="0.2">
      <c r="A59" s="38"/>
    </row>
    <row r="60" spans="1:7" x14ac:dyDescent="0.2">
      <c r="A60" s="39"/>
    </row>
    <row r="61" spans="1:7" x14ac:dyDescent="0.2">
      <c r="A61" s="39"/>
    </row>
    <row r="62" spans="1:7" x14ac:dyDescent="0.2">
      <c r="A62" s="39"/>
    </row>
    <row r="63" spans="1:7" x14ac:dyDescent="0.2">
      <c r="A63" s="39"/>
    </row>
    <row r="64" spans="1:7" x14ac:dyDescent="0.2">
      <c r="A64" s="39"/>
    </row>
    <row r="65" spans="1:1" x14ac:dyDescent="0.2">
      <c r="A65" s="39"/>
    </row>
    <row r="66" spans="1:1" x14ac:dyDescent="0.2">
      <c r="A66" s="39"/>
    </row>
    <row r="67" spans="1:1" x14ac:dyDescent="0.2">
      <c r="A67" s="39"/>
    </row>
    <row r="68" spans="1:1" x14ac:dyDescent="0.2">
      <c r="A68" s="39"/>
    </row>
    <row r="69" spans="1:1" x14ac:dyDescent="0.2">
      <c r="A69" s="39"/>
    </row>
    <row r="70" spans="1:1" x14ac:dyDescent="0.2">
      <c r="A70" s="39"/>
    </row>
    <row r="71" spans="1:1" x14ac:dyDescent="0.2">
      <c r="A71" s="37" t="s">
        <v>1183</v>
      </c>
    </row>
    <row r="72" spans="1:1" x14ac:dyDescent="0.2">
      <c r="A72" s="39"/>
    </row>
    <row r="73" spans="1:1" x14ac:dyDescent="0.2">
      <c r="A73" s="37" t="s">
        <v>780</v>
      </c>
    </row>
    <row r="74" spans="1:1" x14ac:dyDescent="0.2">
      <c r="A74" s="39"/>
    </row>
    <row r="75" spans="1:1" x14ac:dyDescent="0.2">
      <c r="A75" s="39"/>
    </row>
    <row r="76" spans="1:1" x14ac:dyDescent="0.2">
      <c r="A76" s="39"/>
    </row>
    <row r="77" spans="1:1" x14ac:dyDescent="0.2">
      <c r="A77" s="39"/>
    </row>
    <row r="78" spans="1:1" x14ac:dyDescent="0.2">
      <c r="A78" s="39"/>
    </row>
    <row r="79" spans="1:1" x14ac:dyDescent="0.2">
      <c r="A79" s="39"/>
    </row>
    <row r="80" spans="1:1" x14ac:dyDescent="0.2">
      <c r="A80" s="39"/>
    </row>
    <row r="81" spans="1:9" x14ac:dyDescent="0.2">
      <c r="A81" s="39"/>
    </row>
    <row r="82" spans="1:9" x14ac:dyDescent="0.2">
      <c r="A82" s="39"/>
    </row>
    <row r="83" spans="1:9" x14ac:dyDescent="0.2">
      <c r="A83" s="39"/>
    </row>
    <row r="84" spans="1:9" x14ac:dyDescent="0.2">
      <c r="A84" s="39"/>
    </row>
    <row r="85" spans="1:9" x14ac:dyDescent="0.2">
      <c r="A85" s="39"/>
    </row>
    <row r="86" spans="1:9" x14ac:dyDescent="0.2">
      <c r="A86" s="38"/>
    </row>
    <row r="87" spans="1:9" x14ac:dyDescent="0.2">
      <c r="A87" s="14" t="s">
        <v>819</v>
      </c>
    </row>
    <row r="89" spans="1:9" s="1" customFormat="1" ht="13.8" x14ac:dyDescent="0.2">
      <c r="A89" s="65" t="s">
        <v>1184</v>
      </c>
      <c r="B89" s="66"/>
      <c r="C89" s="66"/>
      <c r="D89" s="66"/>
      <c r="E89" s="66"/>
      <c r="F89" s="66"/>
      <c r="G89" s="66"/>
    </row>
    <row r="90" spans="1:9" x14ac:dyDescent="0.2">
      <c r="A90" s="14" t="s">
        <v>7</v>
      </c>
    </row>
    <row r="91" spans="1:9" s="1" customFormat="1" ht="30.6" x14ac:dyDescent="0.2">
      <c r="A91" s="6" t="s">
        <v>2</v>
      </c>
      <c r="B91" s="6" t="s">
        <v>0</v>
      </c>
      <c r="C91" s="13" t="s">
        <v>38</v>
      </c>
      <c r="D91" s="13" t="s">
        <v>1</v>
      </c>
      <c r="E91" s="41" t="s">
        <v>6</v>
      </c>
      <c r="F91" s="12" t="s">
        <v>3</v>
      </c>
      <c r="G91" s="12" t="s">
        <v>5</v>
      </c>
    </row>
    <row r="92" spans="1:9" x14ac:dyDescent="0.2">
      <c r="A92" s="16" t="s">
        <v>30</v>
      </c>
      <c r="B92" s="17"/>
      <c r="C92" s="17"/>
      <c r="D92" s="17"/>
      <c r="E92" s="18"/>
      <c r="F92" s="19"/>
      <c r="G92" s="18"/>
    </row>
    <row r="93" spans="1:9" x14ac:dyDescent="0.2">
      <c r="A93" s="20" t="s">
        <v>31</v>
      </c>
      <c r="B93" s="21"/>
      <c r="C93" s="21"/>
      <c r="D93" s="21"/>
      <c r="E93" s="22"/>
      <c r="F93" s="23"/>
      <c r="G93" s="22"/>
    </row>
    <row r="94" spans="1:9" x14ac:dyDescent="0.2">
      <c r="A94" s="21" t="s">
        <v>1118</v>
      </c>
      <c r="B94" s="21" t="s">
        <v>1119</v>
      </c>
      <c r="C94" s="21" t="s">
        <v>1120</v>
      </c>
      <c r="D94" s="24">
        <v>3370</v>
      </c>
      <c r="E94" s="22">
        <v>13187.068520500001</v>
      </c>
      <c r="F94" s="23">
        <v>100.00000003564099</v>
      </c>
      <c r="G94" s="22">
        <v>4.165</v>
      </c>
    </row>
    <row r="95" spans="1:9" x14ac:dyDescent="0.2">
      <c r="A95" s="20" t="s">
        <v>32</v>
      </c>
      <c r="B95" s="20"/>
      <c r="C95" s="20"/>
      <c r="D95" s="20"/>
      <c r="E95" s="25">
        <f>SUM(E93:E94)</f>
        <v>13187.068520500001</v>
      </c>
      <c r="F95" s="26">
        <f>SUM(F93:F94)</f>
        <v>100.00000003564099</v>
      </c>
      <c r="G95" s="25"/>
      <c r="H95" s="14"/>
      <c r="I95" s="14"/>
    </row>
    <row r="96" spans="1:9" x14ac:dyDescent="0.2">
      <c r="A96" s="21"/>
      <c r="B96" s="21"/>
      <c r="C96" s="21"/>
      <c r="D96" s="21"/>
      <c r="E96" s="22"/>
      <c r="F96" s="23"/>
      <c r="G96" s="22"/>
    </row>
    <row r="97" spans="1:9" x14ac:dyDescent="0.2">
      <c r="A97" s="20" t="s">
        <v>35</v>
      </c>
      <c r="B97" s="20"/>
      <c r="C97" s="20"/>
      <c r="D97" s="20"/>
      <c r="E97" s="25">
        <f>E95</f>
        <v>13187.068520500001</v>
      </c>
      <c r="F97" s="26">
        <f>F95</f>
        <v>100.00000003564099</v>
      </c>
      <c r="G97" s="25"/>
      <c r="H97" s="14"/>
      <c r="I97" s="14"/>
    </row>
    <row r="98" spans="1:9" x14ac:dyDescent="0.2">
      <c r="A98" s="20"/>
      <c r="B98" s="20"/>
      <c r="C98" s="20"/>
      <c r="D98" s="20"/>
      <c r="E98" s="25"/>
      <c r="F98" s="26"/>
      <c r="G98" s="25"/>
      <c r="H98" s="14"/>
      <c r="I98" s="14"/>
    </row>
    <row r="99" spans="1:9" x14ac:dyDescent="0.2">
      <c r="A99" s="20" t="s">
        <v>37</v>
      </c>
      <c r="B99" s="20"/>
      <c r="C99" s="20"/>
      <c r="D99" s="20"/>
      <c r="E99" s="55">
        <v>0</v>
      </c>
      <c r="F99" s="55">
        <v>0</v>
      </c>
      <c r="G99" s="25"/>
      <c r="H99" s="14"/>
      <c r="I99" s="14"/>
    </row>
    <row r="100" spans="1:9" x14ac:dyDescent="0.2">
      <c r="A100" s="20"/>
      <c r="B100" s="20"/>
      <c r="C100" s="20"/>
      <c r="D100" s="20"/>
      <c r="E100" s="25"/>
      <c r="F100" s="26"/>
      <c r="G100" s="25"/>
      <c r="H100" s="14"/>
      <c r="I100" s="14"/>
    </row>
    <row r="101" spans="1:9" x14ac:dyDescent="0.2">
      <c r="A101" s="27" t="s">
        <v>36</v>
      </c>
      <c r="B101" s="27"/>
      <c r="C101" s="27"/>
      <c r="D101" s="27"/>
      <c r="E101" s="28">
        <v>13187.0685158</v>
      </c>
      <c r="F101" s="29">
        <v>100</v>
      </c>
      <c r="G101" s="28"/>
      <c r="H101" s="14"/>
      <c r="I101" s="14"/>
    </row>
    <row r="103" spans="1:9" x14ac:dyDescent="0.2">
      <c r="A103" s="14" t="s">
        <v>39</v>
      </c>
    </row>
    <row r="104" spans="1:9" x14ac:dyDescent="0.2">
      <c r="A104" s="37" t="s">
        <v>1121</v>
      </c>
    </row>
    <row r="105" spans="1:9" ht="23.25" customHeight="1" x14ac:dyDescent="0.2">
      <c r="A105" s="69" t="s">
        <v>1122</v>
      </c>
      <c r="B105" s="69"/>
      <c r="C105" s="69"/>
      <c r="D105" s="69"/>
      <c r="E105" s="69"/>
      <c r="F105" s="69"/>
      <c r="G105" s="69"/>
    </row>
    <row r="107" spans="1:9" x14ac:dyDescent="0.2">
      <c r="A107" s="14" t="s">
        <v>40</v>
      </c>
    </row>
    <row r="108" spans="1:9" x14ac:dyDescent="0.2">
      <c r="A108" s="14" t="s">
        <v>41</v>
      </c>
    </row>
    <row r="109" spans="1:9" x14ac:dyDescent="0.2">
      <c r="A109" s="14" t="s">
        <v>42</v>
      </c>
      <c r="B109" s="14"/>
      <c r="C109" s="30" t="s">
        <v>44</v>
      </c>
      <c r="D109" s="14" t="s">
        <v>43</v>
      </c>
    </row>
    <row r="110" spans="1:9" x14ac:dyDescent="0.2">
      <c r="A110" s="7" t="s">
        <v>73</v>
      </c>
      <c r="C110" s="31">
        <v>0</v>
      </c>
      <c r="D110" s="31">
        <v>0.53639999999999999</v>
      </c>
    </row>
    <row r="111" spans="1:9" x14ac:dyDescent="0.2">
      <c r="A111" s="7" t="s">
        <v>75</v>
      </c>
      <c r="C111" s="31">
        <v>0</v>
      </c>
      <c r="D111" s="31">
        <v>0.28770000000000001</v>
      </c>
    </row>
    <row r="112" spans="1:9" x14ac:dyDescent="0.2">
      <c r="A112" s="7" t="s">
        <v>74</v>
      </c>
      <c r="C112" s="31">
        <v>0</v>
      </c>
      <c r="D112" s="31">
        <v>0.5675</v>
      </c>
    </row>
    <row r="113" spans="1:9" x14ac:dyDescent="0.2">
      <c r="A113" s="7" t="s">
        <v>76</v>
      </c>
      <c r="C113" s="31">
        <v>0</v>
      </c>
      <c r="D113" s="31">
        <v>0.311</v>
      </c>
    </row>
    <row r="115" spans="1:9" x14ac:dyDescent="0.2">
      <c r="A115" s="7" t="s">
        <v>45</v>
      </c>
    </row>
    <row r="117" spans="1:9" x14ac:dyDescent="0.2">
      <c r="A117" s="14" t="s">
        <v>1187</v>
      </c>
      <c r="D117" s="30" t="s">
        <v>47</v>
      </c>
    </row>
    <row r="118" spans="1:9" x14ac:dyDescent="0.2">
      <c r="A118" s="7" t="s">
        <v>808</v>
      </c>
    </row>
    <row r="119" spans="1:9" x14ac:dyDescent="0.2">
      <c r="A119" s="36" t="s">
        <v>1110</v>
      </c>
    </row>
    <row r="121" spans="1:9" s="1" customFormat="1" ht="13.8" x14ac:dyDescent="0.2">
      <c r="A121" s="65" t="s">
        <v>1185</v>
      </c>
      <c r="B121" s="66"/>
      <c r="C121" s="66"/>
      <c r="D121" s="66"/>
      <c r="E121" s="66"/>
      <c r="F121" s="66"/>
      <c r="G121" s="66"/>
    </row>
    <row r="122" spans="1:9" x14ac:dyDescent="0.2">
      <c r="A122" s="14" t="s">
        <v>7</v>
      </c>
    </row>
    <row r="123" spans="1:9" s="1" customFormat="1" ht="30.6" x14ac:dyDescent="0.2">
      <c r="A123" s="6" t="s">
        <v>2</v>
      </c>
      <c r="B123" s="6" t="s">
        <v>0</v>
      </c>
      <c r="C123" s="13" t="s">
        <v>38</v>
      </c>
      <c r="D123" s="13" t="s">
        <v>1</v>
      </c>
      <c r="E123" s="41" t="s">
        <v>6</v>
      </c>
      <c r="F123" s="12" t="s">
        <v>3</v>
      </c>
      <c r="G123" s="12" t="s">
        <v>5</v>
      </c>
    </row>
    <row r="124" spans="1:9" x14ac:dyDescent="0.2">
      <c r="A124" s="16" t="s">
        <v>30</v>
      </c>
      <c r="B124" s="17"/>
      <c r="C124" s="17"/>
      <c r="D124" s="17"/>
      <c r="E124" s="18"/>
      <c r="F124" s="19"/>
      <c r="G124" s="18"/>
    </row>
    <row r="125" spans="1:9" x14ac:dyDescent="0.2">
      <c r="A125" s="20" t="s">
        <v>31</v>
      </c>
      <c r="B125" s="21"/>
      <c r="C125" s="21"/>
      <c r="D125" s="21"/>
      <c r="E125" s="22"/>
      <c r="F125" s="23"/>
      <c r="G125" s="22"/>
    </row>
    <row r="126" spans="1:9" ht="20.399999999999999" x14ac:dyDescent="0.2">
      <c r="A126" s="21" t="s">
        <v>1124</v>
      </c>
      <c r="B126" s="21" t="s">
        <v>1186</v>
      </c>
      <c r="C126" s="45" t="s">
        <v>1126</v>
      </c>
      <c r="D126" s="24">
        <v>1695</v>
      </c>
      <c r="E126" s="22">
        <v>0</v>
      </c>
      <c r="F126" s="23">
        <v>100</v>
      </c>
      <c r="G126" s="22">
        <v>0</v>
      </c>
    </row>
    <row r="127" spans="1:9" x14ac:dyDescent="0.2">
      <c r="A127" s="20" t="s">
        <v>32</v>
      </c>
      <c r="B127" s="20"/>
      <c r="C127" s="20"/>
      <c r="D127" s="20"/>
      <c r="E127" s="25">
        <v>0</v>
      </c>
      <c r="F127" s="26">
        <v>100</v>
      </c>
      <c r="G127" s="25"/>
      <c r="H127" s="14"/>
      <c r="I127" s="14"/>
    </row>
    <row r="128" spans="1:9" x14ac:dyDescent="0.2">
      <c r="A128" s="21"/>
      <c r="B128" s="21"/>
      <c r="C128" s="21"/>
      <c r="D128" s="21"/>
      <c r="E128" s="22"/>
      <c r="F128" s="23"/>
      <c r="G128" s="22"/>
    </row>
    <row r="129" spans="1:9" x14ac:dyDescent="0.2">
      <c r="A129" s="20" t="s">
        <v>35</v>
      </c>
      <c r="B129" s="20"/>
      <c r="C129" s="20"/>
      <c r="D129" s="20"/>
      <c r="E129" s="25">
        <v>0</v>
      </c>
      <c r="F129" s="26">
        <v>100</v>
      </c>
      <c r="G129" s="25"/>
      <c r="H129" s="14"/>
      <c r="I129" s="14"/>
    </row>
    <row r="130" spans="1:9" x14ac:dyDescent="0.2">
      <c r="A130" s="20"/>
      <c r="B130" s="20"/>
      <c r="C130" s="20"/>
      <c r="D130" s="20"/>
      <c r="E130" s="25"/>
      <c r="F130" s="26"/>
      <c r="G130" s="25"/>
      <c r="H130" s="14"/>
      <c r="I130" s="14"/>
    </row>
    <row r="131" spans="1:9" x14ac:dyDescent="0.2">
      <c r="A131" s="20" t="s">
        <v>37</v>
      </c>
      <c r="B131" s="20"/>
      <c r="C131" s="20"/>
      <c r="D131" s="20"/>
      <c r="E131" s="25">
        <v>3.9999999999999998E-7</v>
      </c>
      <c r="F131" s="25">
        <v>0</v>
      </c>
      <c r="G131" s="25"/>
      <c r="H131" s="14"/>
      <c r="I131" s="14"/>
    </row>
    <row r="132" spans="1:9" x14ac:dyDescent="0.2">
      <c r="A132" s="20"/>
      <c r="B132" s="20"/>
      <c r="C132" s="20"/>
      <c r="D132" s="20"/>
      <c r="E132" s="25"/>
      <c r="F132" s="26"/>
      <c r="G132" s="25"/>
      <c r="H132" s="14"/>
      <c r="I132" s="14"/>
    </row>
    <row r="133" spans="1:9" x14ac:dyDescent="0.2">
      <c r="A133" s="27" t="s">
        <v>36</v>
      </c>
      <c r="B133" s="27"/>
      <c r="C133" s="27"/>
      <c r="D133" s="27"/>
      <c r="E133" s="28">
        <v>3.9999999999999998E-7</v>
      </c>
      <c r="F133" s="29">
        <v>100</v>
      </c>
      <c r="G133" s="28"/>
      <c r="H133" s="14"/>
      <c r="I133" s="14"/>
    </row>
    <row r="135" spans="1:9" x14ac:dyDescent="0.2">
      <c r="A135" s="14" t="s">
        <v>39</v>
      </c>
    </row>
    <row r="136" spans="1:9" x14ac:dyDescent="0.2">
      <c r="A136" s="14" t="s">
        <v>1121</v>
      </c>
    </row>
    <row r="137" spans="1:9" ht="26.25" customHeight="1" x14ac:dyDescent="0.2">
      <c r="A137" s="83" t="s">
        <v>1127</v>
      </c>
      <c r="B137" s="83"/>
      <c r="C137" s="83"/>
      <c r="D137" s="83"/>
      <c r="E137" s="83"/>
      <c r="F137" s="83"/>
      <c r="G137" s="83"/>
    </row>
    <row r="138" spans="1:9" x14ac:dyDescent="0.2">
      <c r="A138" s="14"/>
    </row>
    <row r="140" spans="1:9" x14ac:dyDescent="0.2">
      <c r="A140" s="14" t="s">
        <v>40</v>
      </c>
    </row>
    <row r="141" spans="1:9" x14ac:dyDescent="0.2">
      <c r="A141" s="14" t="s">
        <v>41</v>
      </c>
    </row>
    <row r="142" spans="1:9" x14ac:dyDescent="0.2">
      <c r="A142" s="14" t="s">
        <v>42</v>
      </c>
      <c r="B142" s="14"/>
      <c r="C142" s="30" t="s">
        <v>44</v>
      </c>
      <c r="D142" s="14" t="s">
        <v>43</v>
      </c>
    </row>
    <row r="143" spans="1:9" x14ac:dyDescent="0.2">
      <c r="A143" s="7" t="s">
        <v>73</v>
      </c>
      <c r="C143" s="31">
        <v>0</v>
      </c>
      <c r="D143" s="31">
        <v>0</v>
      </c>
    </row>
    <row r="144" spans="1:9" x14ac:dyDescent="0.2">
      <c r="A144" s="7" t="s">
        <v>75</v>
      </c>
      <c r="C144" s="31">
        <v>0</v>
      </c>
      <c r="D144" s="31">
        <v>0</v>
      </c>
    </row>
    <row r="145" spans="1:4" x14ac:dyDescent="0.2">
      <c r="A145" s="7" t="s">
        <v>74</v>
      </c>
      <c r="C145" s="31">
        <v>0</v>
      </c>
      <c r="D145" s="31">
        <v>0</v>
      </c>
    </row>
    <row r="146" spans="1:4" x14ac:dyDescent="0.2">
      <c r="A146" s="7" t="s">
        <v>76</v>
      </c>
      <c r="C146" s="31">
        <v>0</v>
      </c>
      <c r="D146" s="31">
        <v>0</v>
      </c>
    </row>
    <row r="148" spans="1:4" x14ac:dyDescent="0.2">
      <c r="A148" s="7" t="s">
        <v>45</v>
      </c>
    </row>
    <row r="150" spans="1:4" x14ac:dyDescent="0.2">
      <c r="A150" s="14" t="s">
        <v>1187</v>
      </c>
      <c r="D150" s="30" t="s">
        <v>47</v>
      </c>
    </row>
    <row r="151" spans="1:4" x14ac:dyDescent="0.2">
      <c r="A151" s="7" t="s">
        <v>808</v>
      </c>
    </row>
    <row r="152" spans="1:4" x14ac:dyDescent="0.2">
      <c r="A152" s="36" t="s">
        <v>1110</v>
      </c>
    </row>
  </sheetData>
  <mergeCells count="9">
    <mergeCell ref="A105:G105"/>
    <mergeCell ref="A121:G121"/>
    <mergeCell ref="A137:G137"/>
    <mergeCell ref="A1:G1"/>
    <mergeCell ref="A46:G46"/>
    <mergeCell ref="A48:G48"/>
    <mergeCell ref="A50:G50"/>
    <mergeCell ref="A53:G53"/>
    <mergeCell ref="A89:G89"/>
  </mergeCells>
  <conditionalFormatting sqref="F2:F3 F5:F10 F92:F98 F124:F130 F49 F51:F52 F54 F47 F90 F88 F106:F120 F122 F138:F65559 F132:F134 F100:F102 F13:F45">
    <cfRule type="cellIs" dxfId="3" priority="4" stopIfTrue="1" operator="between">
      <formula>0.009</formula>
      <formula>-0.009</formula>
    </cfRule>
  </conditionalFormatting>
  <conditionalFormatting sqref="F55:F87">
    <cfRule type="cellIs" dxfId="2" priority="3" stopIfTrue="1" operator="between">
      <formula>0.009</formula>
      <formula>-0.009</formula>
    </cfRule>
  </conditionalFormatting>
  <conditionalFormatting sqref="F103:F104">
    <cfRule type="cellIs" dxfId="1" priority="2" stopIfTrue="1" operator="between">
      <formula>0.009</formula>
      <formula>-0.009</formula>
    </cfRule>
  </conditionalFormatting>
  <conditionalFormatting sqref="F135:F136">
    <cfRule type="cellIs" dxfId="0" priority="1" stopIfTrue="1" operator="between">
      <formula>0.009</formula>
      <formula>-0.009</formula>
    </cfRule>
  </conditionalFormatting>
  <hyperlinks>
    <hyperlink ref="A44" r:id="rId1" tooltip="https://www.franklintempletonindia.com/investor/reports" xr:uid="{00000000-0004-0000-2700-000000000000}"/>
    <hyperlink ref="A119" r:id="rId2" tooltip="https://www.franklintempletonindia.com/investor/reports" xr:uid="{00000000-0004-0000-2700-000001000000}"/>
    <hyperlink ref="A152" r:id="rId3" tooltip="https://www.franklintempletonindia.com/investor/reports" xr:uid="{00000000-0004-0000-2700-000002000000}"/>
    <hyperlink ref="A51" r:id="rId4" xr:uid="{00000000-0004-0000-27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1"/>
  <sheetViews>
    <sheetView workbookViewId="0">
      <selection sqref="A1:G1"/>
    </sheetView>
  </sheetViews>
  <sheetFormatPr defaultColWidth="9.109375" defaultRowHeight="10.199999999999999" x14ac:dyDescent="0.2"/>
  <cols>
    <col min="1" max="1" width="38.6640625" style="7" bestFit="1" customWidth="1"/>
    <col min="2" max="2" width="53.88671875"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7" s="1" customFormat="1" ht="13.8" x14ac:dyDescent="0.2">
      <c r="A1" s="65" t="s">
        <v>982</v>
      </c>
      <c r="B1" s="66"/>
      <c r="C1" s="66"/>
      <c r="D1" s="66"/>
      <c r="E1" s="66"/>
      <c r="F1" s="66"/>
      <c r="G1" s="66"/>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38</v>
      </c>
      <c r="D4" s="13" t="s">
        <v>1</v>
      </c>
      <c r="E4" s="41" t="s">
        <v>6</v>
      </c>
      <c r="F4" s="12" t="s">
        <v>3</v>
      </c>
      <c r="G4" s="12" t="s">
        <v>5</v>
      </c>
    </row>
    <row r="5" spans="1:7" x14ac:dyDescent="0.2">
      <c r="A5" s="16" t="s">
        <v>30</v>
      </c>
      <c r="B5" s="17"/>
      <c r="C5" s="17"/>
      <c r="D5" s="17"/>
      <c r="E5" s="18"/>
      <c r="F5" s="19"/>
      <c r="G5" s="18"/>
    </row>
    <row r="6" spans="1:7" x14ac:dyDescent="0.2">
      <c r="A6" s="20" t="s">
        <v>31</v>
      </c>
      <c r="B6" s="21"/>
      <c r="C6" s="21"/>
      <c r="D6" s="21"/>
      <c r="E6" s="22"/>
      <c r="F6" s="23"/>
      <c r="G6" s="22"/>
    </row>
    <row r="7" spans="1:7" x14ac:dyDescent="0.2">
      <c r="A7" s="21" t="s">
        <v>983</v>
      </c>
      <c r="B7" s="21" t="s">
        <v>984</v>
      </c>
      <c r="C7" s="21" t="s">
        <v>985</v>
      </c>
      <c r="D7" s="24">
        <v>550</v>
      </c>
      <c r="E7" s="22">
        <v>5765.5159658000002</v>
      </c>
      <c r="F7" s="23">
        <v>7.5473613379918101</v>
      </c>
      <c r="G7" s="22">
        <v>6.5049999999999999</v>
      </c>
    </row>
    <row r="8" spans="1:7" x14ac:dyDescent="0.2">
      <c r="A8" s="21" t="s">
        <v>986</v>
      </c>
      <c r="B8" s="21" t="s">
        <v>987</v>
      </c>
      <c r="C8" s="21" t="s">
        <v>77</v>
      </c>
      <c r="D8" s="24">
        <v>500</v>
      </c>
      <c r="E8" s="22">
        <v>5261.4683562</v>
      </c>
      <c r="F8" s="23">
        <v>6.8875367075913001</v>
      </c>
      <c r="G8" s="22">
        <v>7.28</v>
      </c>
    </row>
    <row r="9" spans="1:7" x14ac:dyDescent="0.2">
      <c r="A9" s="21" t="s">
        <v>988</v>
      </c>
      <c r="B9" s="21" t="s">
        <v>989</v>
      </c>
      <c r="C9" s="21" t="s">
        <v>77</v>
      </c>
      <c r="D9" s="24">
        <v>500</v>
      </c>
      <c r="E9" s="22">
        <v>5153.6877396999998</v>
      </c>
      <c r="F9" s="23">
        <v>6.74644625484044</v>
      </c>
      <c r="G9" s="22">
        <v>6.68</v>
      </c>
    </row>
    <row r="10" spans="1:7" x14ac:dyDescent="0.2">
      <c r="A10" s="21" t="s">
        <v>990</v>
      </c>
      <c r="B10" s="21" t="s">
        <v>991</v>
      </c>
      <c r="C10" s="21" t="s">
        <v>77</v>
      </c>
      <c r="D10" s="24">
        <v>500</v>
      </c>
      <c r="E10" s="22">
        <v>5120.8496574999999</v>
      </c>
      <c r="F10" s="23">
        <v>6.7034594912133398</v>
      </c>
      <c r="G10" s="22">
        <v>6.46</v>
      </c>
    </row>
    <row r="11" spans="1:7" x14ac:dyDescent="0.2">
      <c r="A11" s="21" t="s">
        <v>992</v>
      </c>
      <c r="B11" s="21" t="s">
        <v>993</v>
      </c>
      <c r="C11" s="21" t="s">
        <v>962</v>
      </c>
      <c r="D11" s="24">
        <v>500</v>
      </c>
      <c r="E11" s="22">
        <v>5034.8312329</v>
      </c>
      <c r="F11" s="23">
        <v>6.5908568835660803</v>
      </c>
      <c r="G11" s="22">
        <v>6.8554000000000004</v>
      </c>
    </row>
    <row r="12" spans="1:7" x14ac:dyDescent="0.2">
      <c r="A12" s="21" t="s">
        <v>994</v>
      </c>
      <c r="B12" s="21" t="s">
        <v>995</v>
      </c>
      <c r="C12" s="21" t="s">
        <v>77</v>
      </c>
      <c r="D12" s="24">
        <v>250</v>
      </c>
      <c r="E12" s="22">
        <v>2649.5019177999998</v>
      </c>
      <c r="F12" s="23">
        <v>3.4683363046700402</v>
      </c>
      <c r="G12" s="22">
        <v>5.7948000000000004</v>
      </c>
    </row>
    <row r="13" spans="1:7" x14ac:dyDescent="0.2">
      <c r="A13" s="21" t="s">
        <v>996</v>
      </c>
      <c r="B13" s="21" t="s">
        <v>997</v>
      </c>
      <c r="C13" s="21" t="s">
        <v>77</v>
      </c>
      <c r="D13" s="24">
        <v>250</v>
      </c>
      <c r="E13" s="22">
        <v>2624.1601369999998</v>
      </c>
      <c r="F13" s="23">
        <v>3.4351625908549499</v>
      </c>
      <c r="G13" s="22">
        <v>6.0151000000000003</v>
      </c>
    </row>
    <row r="14" spans="1:7" x14ac:dyDescent="0.2">
      <c r="A14" s="21" t="s">
        <v>998</v>
      </c>
      <c r="B14" s="21" t="s">
        <v>999</v>
      </c>
      <c r="C14" s="21" t="s">
        <v>1000</v>
      </c>
      <c r="D14" s="24">
        <v>250</v>
      </c>
      <c r="E14" s="22">
        <v>2619.6646918000001</v>
      </c>
      <c r="F14" s="23">
        <v>3.42927781844242</v>
      </c>
      <c r="G14" s="22">
        <v>6.34</v>
      </c>
    </row>
    <row r="15" spans="1:7" x14ac:dyDescent="0.2">
      <c r="A15" s="21" t="s">
        <v>1001</v>
      </c>
      <c r="B15" s="21" t="s">
        <v>1002</v>
      </c>
      <c r="C15" s="21" t="s">
        <v>77</v>
      </c>
      <c r="D15" s="24">
        <v>250</v>
      </c>
      <c r="E15" s="22">
        <v>2586.9256507</v>
      </c>
      <c r="F15" s="23">
        <v>3.3864207047848001</v>
      </c>
      <c r="G15" s="22">
        <v>7.01</v>
      </c>
    </row>
    <row r="16" spans="1:7" x14ac:dyDescent="0.2">
      <c r="A16" s="21" t="s">
        <v>1003</v>
      </c>
      <c r="B16" s="21" t="s">
        <v>1004</v>
      </c>
      <c r="C16" s="21" t="s">
        <v>77</v>
      </c>
      <c r="D16" s="24">
        <v>250</v>
      </c>
      <c r="E16" s="22">
        <v>2559.1800684999998</v>
      </c>
      <c r="F16" s="23">
        <v>3.3501002894675098</v>
      </c>
      <c r="G16" s="22">
        <v>6.5475000000000003</v>
      </c>
    </row>
    <row r="17" spans="1:9" x14ac:dyDescent="0.2">
      <c r="A17" s="21" t="s">
        <v>1005</v>
      </c>
      <c r="B17" s="21" t="s">
        <v>1006</v>
      </c>
      <c r="C17" s="21" t="s">
        <v>77</v>
      </c>
      <c r="D17" s="24">
        <v>250</v>
      </c>
      <c r="E17" s="22">
        <v>2553.3157191999999</v>
      </c>
      <c r="F17" s="23">
        <v>3.34242355013631</v>
      </c>
      <c r="G17" s="22">
        <v>6.4600999999999997</v>
      </c>
    </row>
    <row r="18" spans="1:9" x14ac:dyDescent="0.2">
      <c r="A18" s="21" t="s">
        <v>1007</v>
      </c>
      <c r="B18" s="21" t="s">
        <v>1008</v>
      </c>
      <c r="C18" s="21" t="s">
        <v>77</v>
      </c>
      <c r="D18" s="24">
        <v>250</v>
      </c>
      <c r="E18" s="22">
        <v>2530.0036301</v>
      </c>
      <c r="F18" s="23">
        <v>3.31190680869897</v>
      </c>
      <c r="G18" s="22">
        <v>6.5</v>
      </c>
    </row>
    <row r="19" spans="1:9" x14ac:dyDescent="0.2">
      <c r="A19" s="21" t="s">
        <v>1009</v>
      </c>
      <c r="B19" s="21" t="s">
        <v>1010</v>
      </c>
      <c r="C19" s="21" t="s">
        <v>962</v>
      </c>
      <c r="D19" s="24">
        <v>250</v>
      </c>
      <c r="E19" s="22">
        <v>2495.0843493000002</v>
      </c>
      <c r="F19" s="23">
        <v>3.2661956474735598</v>
      </c>
      <c r="G19" s="22">
        <v>6.7750000000000004</v>
      </c>
    </row>
    <row r="20" spans="1:9" x14ac:dyDescent="0.2">
      <c r="A20" s="21" t="s">
        <v>1011</v>
      </c>
      <c r="B20" s="21" t="s">
        <v>1012</v>
      </c>
      <c r="C20" s="21" t="s">
        <v>1000</v>
      </c>
      <c r="D20" s="24">
        <v>200</v>
      </c>
      <c r="E20" s="22">
        <v>2047.7207123000001</v>
      </c>
      <c r="F20" s="23">
        <v>2.68057329590164</v>
      </c>
      <c r="G20" s="22">
        <v>6.56</v>
      </c>
    </row>
    <row r="21" spans="1:9" x14ac:dyDescent="0.2">
      <c r="A21" s="21" t="s">
        <v>1013</v>
      </c>
      <c r="B21" s="21" t="s">
        <v>1014</v>
      </c>
      <c r="C21" s="21" t="s">
        <v>77</v>
      </c>
      <c r="D21" s="24">
        <v>200</v>
      </c>
      <c r="E21" s="22">
        <v>2008.9705478999999</v>
      </c>
      <c r="F21" s="23">
        <v>2.6298473080857701</v>
      </c>
      <c r="G21" s="22">
        <v>6.9249999999999998</v>
      </c>
    </row>
    <row r="22" spans="1:9" x14ac:dyDescent="0.2">
      <c r="A22" s="21" t="s">
        <v>1015</v>
      </c>
      <c r="B22" s="21" t="s">
        <v>1016</v>
      </c>
      <c r="C22" s="21" t="s">
        <v>1017</v>
      </c>
      <c r="D22" s="24">
        <v>160</v>
      </c>
      <c r="E22" s="22">
        <v>1759.3166904</v>
      </c>
      <c r="F22" s="23">
        <v>2.30303737760376</v>
      </c>
      <c r="G22" s="22">
        <v>7.7786999999999997</v>
      </c>
    </row>
    <row r="23" spans="1:9" x14ac:dyDescent="0.2">
      <c r="A23" s="21" t="s">
        <v>1018</v>
      </c>
      <c r="B23" s="21" t="s">
        <v>1019</v>
      </c>
      <c r="C23" s="21" t="s">
        <v>1000</v>
      </c>
      <c r="D23" s="24">
        <v>150</v>
      </c>
      <c r="E23" s="22">
        <v>1486.4060342</v>
      </c>
      <c r="F23" s="23">
        <v>1.94578308370397</v>
      </c>
      <c r="G23" s="22">
        <v>6.87</v>
      </c>
    </row>
    <row r="24" spans="1:9" x14ac:dyDescent="0.2">
      <c r="A24" s="21" t="s">
        <v>1020</v>
      </c>
      <c r="B24" s="21" t="s">
        <v>1021</v>
      </c>
      <c r="C24" s="21" t="s">
        <v>77</v>
      </c>
      <c r="D24" s="24">
        <v>140</v>
      </c>
      <c r="E24" s="22">
        <v>1449.0704218999999</v>
      </c>
      <c r="F24" s="23">
        <v>1.89690881842142</v>
      </c>
      <c r="G24" s="22">
        <v>6.4950999999999999</v>
      </c>
    </row>
    <row r="25" spans="1:9" x14ac:dyDescent="0.2">
      <c r="A25" s="21" t="s">
        <v>1022</v>
      </c>
      <c r="B25" s="21" t="s">
        <v>1023</v>
      </c>
      <c r="C25" s="21" t="s">
        <v>77</v>
      </c>
      <c r="D25" s="24">
        <v>100</v>
      </c>
      <c r="E25" s="22">
        <v>1087.6778904</v>
      </c>
      <c r="F25" s="23">
        <v>1.4238271313249899</v>
      </c>
      <c r="G25" s="22">
        <v>7.05</v>
      </c>
    </row>
    <row r="26" spans="1:9" x14ac:dyDescent="0.2">
      <c r="A26" s="21" t="s">
        <v>1024</v>
      </c>
      <c r="B26" s="21" t="s">
        <v>1025</v>
      </c>
      <c r="C26" s="21" t="s">
        <v>77</v>
      </c>
      <c r="D26" s="24">
        <v>100</v>
      </c>
      <c r="E26" s="22">
        <v>1065.5689863</v>
      </c>
      <c r="F26" s="23">
        <v>1.3948854218544899</v>
      </c>
      <c r="G26" s="22">
        <v>7.0149999999999997</v>
      </c>
    </row>
    <row r="27" spans="1:9" x14ac:dyDescent="0.2">
      <c r="A27" s="21" t="s">
        <v>1026</v>
      </c>
      <c r="B27" s="21" t="s">
        <v>1027</v>
      </c>
      <c r="C27" s="21" t="s">
        <v>77</v>
      </c>
      <c r="D27" s="24">
        <v>100</v>
      </c>
      <c r="E27" s="22">
        <v>1027.2289725999999</v>
      </c>
      <c r="F27" s="23">
        <v>1.3446963427132801</v>
      </c>
      <c r="G27" s="22">
        <v>6.5201000000000002</v>
      </c>
    </row>
    <row r="28" spans="1:9" x14ac:dyDescent="0.2">
      <c r="A28" s="21" t="s">
        <v>1028</v>
      </c>
      <c r="B28" s="21" t="s">
        <v>1029</v>
      </c>
      <c r="C28" s="21" t="s">
        <v>1030</v>
      </c>
      <c r="D28" s="24">
        <v>100</v>
      </c>
      <c r="E28" s="22">
        <v>1026.4074658</v>
      </c>
      <c r="F28" s="23">
        <v>1.3436209474324401</v>
      </c>
      <c r="G28" s="22">
        <v>8.9298999999999999</v>
      </c>
    </row>
    <row r="29" spans="1:9" x14ac:dyDescent="0.2">
      <c r="A29" s="21" t="s">
        <v>1031</v>
      </c>
      <c r="B29" s="21" t="s">
        <v>1032</v>
      </c>
      <c r="C29" s="21" t="s">
        <v>77</v>
      </c>
      <c r="D29" s="24">
        <v>45</v>
      </c>
      <c r="E29" s="22">
        <v>484.60703419999999</v>
      </c>
      <c r="F29" s="23">
        <v>0.63437590247526998</v>
      </c>
      <c r="G29" s="22">
        <v>7.2750000000000004</v>
      </c>
    </row>
    <row r="30" spans="1:9" x14ac:dyDescent="0.2">
      <c r="A30" s="20" t="s">
        <v>32</v>
      </c>
      <c r="B30" s="20"/>
      <c r="C30" s="20"/>
      <c r="D30" s="20"/>
      <c r="E30" s="25">
        <f>SUM(E6:E29)</f>
        <v>60397.163872500001</v>
      </c>
      <c r="F30" s="26">
        <f>SUM(F6:F29)</f>
        <v>79.063040019248575</v>
      </c>
      <c r="G30" s="25"/>
      <c r="H30" s="14"/>
      <c r="I30" s="14"/>
    </row>
    <row r="31" spans="1:9" x14ac:dyDescent="0.2">
      <c r="A31" s="21"/>
      <c r="B31" s="21"/>
      <c r="C31" s="21"/>
      <c r="D31" s="21"/>
      <c r="E31" s="22"/>
      <c r="F31" s="23"/>
      <c r="G31" s="22"/>
    </row>
    <row r="32" spans="1:9" x14ac:dyDescent="0.2">
      <c r="A32" s="20" t="s">
        <v>53</v>
      </c>
      <c r="B32" s="21"/>
      <c r="C32" s="21"/>
      <c r="D32" s="21"/>
      <c r="E32" s="22"/>
      <c r="F32" s="23"/>
      <c r="G32" s="22"/>
    </row>
    <row r="33" spans="1:9" x14ac:dyDescent="0.2">
      <c r="A33" s="21" t="s">
        <v>62</v>
      </c>
      <c r="B33" s="21" t="s">
        <v>61</v>
      </c>
      <c r="C33" s="21" t="s">
        <v>54</v>
      </c>
      <c r="D33" s="24">
        <v>10000000</v>
      </c>
      <c r="E33" s="22">
        <v>9740.5466667000001</v>
      </c>
      <c r="F33" s="23">
        <v>12.7508840074742</v>
      </c>
      <c r="G33" s="22">
        <v>6.9233000000000002</v>
      </c>
    </row>
    <row r="34" spans="1:9" x14ac:dyDescent="0.2">
      <c r="A34" s="21" t="s">
        <v>1033</v>
      </c>
      <c r="B34" s="21" t="s">
        <v>1034</v>
      </c>
      <c r="C34" s="21" t="s">
        <v>54</v>
      </c>
      <c r="D34" s="24">
        <v>5000000</v>
      </c>
      <c r="E34" s="22">
        <v>5149.87</v>
      </c>
      <c r="F34" s="23">
        <v>6.7414486343011504</v>
      </c>
      <c r="G34" s="22">
        <v>6.9878999999999998</v>
      </c>
    </row>
    <row r="35" spans="1:9" x14ac:dyDescent="0.2">
      <c r="A35" s="20" t="s">
        <v>32</v>
      </c>
      <c r="B35" s="20"/>
      <c r="C35" s="20"/>
      <c r="D35" s="20"/>
      <c r="E35" s="25">
        <f>SUM(E33:E34)</f>
        <v>14890.416666699999</v>
      </c>
      <c r="F35" s="26">
        <f>SUM(F33:F34)</f>
        <v>19.492332641775349</v>
      </c>
      <c r="G35" s="25"/>
      <c r="H35" s="14"/>
      <c r="I35" s="14"/>
    </row>
    <row r="36" spans="1:9" x14ac:dyDescent="0.2">
      <c r="A36" s="21"/>
      <c r="B36" s="21"/>
      <c r="C36" s="21"/>
      <c r="D36" s="21"/>
      <c r="E36" s="22"/>
      <c r="F36" s="23"/>
      <c r="G36" s="22"/>
    </row>
    <row r="37" spans="1:9" x14ac:dyDescent="0.2">
      <c r="A37" s="20" t="s">
        <v>35</v>
      </c>
      <c r="B37" s="20"/>
      <c r="C37" s="20"/>
      <c r="D37" s="20"/>
      <c r="E37" s="25">
        <f>E30+E35</f>
        <v>75287.580539200004</v>
      </c>
      <c r="F37" s="26">
        <f>F30+F35</f>
        <v>98.555372661023924</v>
      </c>
      <c r="G37" s="25"/>
      <c r="H37" s="14"/>
      <c r="I37" s="14"/>
    </row>
    <row r="38" spans="1:9" x14ac:dyDescent="0.2">
      <c r="A38" s="20"/>
      <c r="B38" s="20"/>
      <c r="C38" s="20"/>
      <c r="D38" s="20"/>
      <c r="E38" s="25"/>
      <c r="F38" s="26"/>
      <c r="G38" s="25"/>
      <c r="H38" s="14"/>
      <c r="I38" s="14"/>
    </row>
    <row r="39" spans="1:9" x14ac:dyDescent="0.2">
      <c r="A39" s="20" t="s">
        <v>37</v>
      </c>
      <c r="B39" s="20"/>
      <c r="C39" s="20"/>
      <c r="D39" s="20"/>
      <c r="E39" s="25">
        <f>E41-(E30+E35)</f>
        <v>1103.5674078000011</v>
      </c>
      <c r="F39" s="26">
        <f>F41-(F30+F35)</f>
        <v>1.4446273389760762</v>
      </c>
      <c r="G39" s="25"/>
      <c r="H39" s="14"/>
      <c r="I39" s="14"/>
    </row>
    <row r="40" spans="1:9" x14ac:dyDescent="0.2">
      <c r="A40" s="21"/>
      <c r="B40" s="21"/>
      <c r="C40" s="21"/>
      <c r="D40" s="21"/>
      <c r="E40" s="22"/>
      <c r="F40" s="23"/>
      <c r="G40" s="22"/>
    </row>
    <row r="41" spans="1:9" x14ac:dyDescent="0.2">
      <c r="A41" s="27" t="s">
        <v>36</v>
      </c>
      <c r="B41" s="27"/>
      <c r="C41" s="27"/>
      <c r="D41" s="27"/>
      <c r="E41" s="28">
        <v>76391.147947000005</v>
      </c>
      <c r="F41" s="29">
        <v>100</v>
      </c>
      <c r="G41" s="28"/>
      <c r="H41" s="14"/>
      <c r="I41" s="14"/>
    </row>
    <row r="43" spans="1:9" x14ac:dyDescent="0.2">
      <c r="A43" s="14" t="s">
        <v>39</v>
      </c>
    </row>
    <row r="45" spans="1:9" x14ac:dyDescent="0.2">
      <c r="A45" s="14" t="s">
        <v>40</v>
      </c>
    </row>
    <row r="46" spans="1:9" x14ac:dyDescent="0.2">
      <c r="A46" s="14" t="s">
        <v>41</v>
      </c>
    </row>
    <row r="47" spans="1:9" x14ac:dyDescent="0.2">
      <c r="A47" s="14" t="s">
        <v>42</v>
      </c>
      <c r="B47" s="14"/>
      <c r="C47" s="30" t="s">
        <v>44</v>
      </c>
      <c r="D47" s="14" t="s">
        <v>43</v>
      </c>
    </row>
    <row r="48" spans="1:9" x14ac:dyDescent="0.2">
      <c r="A48" s="7" t="s">
        <v>73</v>
      </c>
      <c r="C48" s="31">
        <v>80.123900000000006</v>
      </c>
      <c r="D48" s="31">
        <v>81.049499999999995</v>
      </c>
    </row>
    <row r="49" spans="1:4" x14ac:dyDescent="0.2">
      <c r="A49" s="7" t="s">
        <v>78</v>
      </c>
      <c r="C49" s="31">
        <v>15.458600000000001</v>
      </c>
      <c r="D49" s="31">
        <v>15.0266</v>
      </c>
    </row>
    <row r="50" spans="1:4" x14ac:dyDescent="0.2">
      <c r="A50" s="7" t="s">
        <v>79</v>
      </c>
      <c r="C50" s="31">
        <v>12.8794</v>
      </c>
      <c r="D50" s="31">
        <v>12.491899999999999</v>
      </c>
    </row>
    <row r="51" spans="1:4" x14ac:dyDescent="0.2">
      <c r="A51" s="7" t="s">
        <v>1035</v>
      </c>
      <c r="C51" s="31">
        <v>13.7067</v>
      </c>
      <c r="D51" s="31">
        <v>13.319599999999999</v>
      </c>
    </row>
    <row r="52" spans="1:4" x14ac:dyDescent="0.2">
      <c r="A52" s="7" t="s">
        <v>1036</v>
      </c>
      <c r="C52" s="31">
        <v>17.955200000000001</v>
      </c>
      <c r="D52" s="31">
        <v>16.895</v>
      </c>
    </row>
    <row r="53" spans="1:4" x14ac:dyDescent="0.2">
      <c r="A53" s="7" t="s">
        <v>74</v>
      </c>
      <c r="C53" s="31">
        <v>85.197900000000004</v>
      </c>
      <c r="D53" s="31">
        <v>86.420599999999993</v>
      </c>
    </row>
    <row r="54" spans="1:4" x14ac:dyDescent="0.2">
      <c r="A54" s="7" t="s">
        <v>80</v>
      </c>
      <c r="C54" s="31">
        <v>16.955500000000001</v>
      </c>
      <c r="D54" s="31">
        <v>16.587700000000002</v>
      </c>
    </row>
    <row r="55" spans="1:4" x14ac:dyDescent="0.2">
      <c r="A55" s="7" t="s">
        <v>81</v>
      </c>
      <c r="C55" s="31">
        <v>14.166700000000001</v>
      </c>
      <c r="D55" s="31">
        <v>13.8331</v>
      </c>
    </row>
    <row r="56" spans="1:4" x14ac:dyDescent="0.2">
      <c r="A56" s="7" t="s">
        <v>1037</v>
      </c>
      <c r="C56" s="31">
        <v>15.3706</v>
      </c>
      <c r="D56" s="31">
        <v>15.045400000000001</v>
      </c>
    </row>
    <row r="57" spans="1:4" x14ac:dyDescent="0.2">
      <c r="A57" s="7" t="s">
        <v>1038</v>
      </c>
      <c r="C57" s="31">
        <v>19.663900000000002</v>
      </c>
      <c r="D57" s="31">
        <v>18.675899999999999</v>
      </c>
    </row>
    <row r="59" spans="1:4" x14ac:dyDescent="0.2">
      <c r="A59" s="14" t="s">
        <v>46</v>
      </c>
    </row>
    <row r="60" spans="1:4" x14ac:dyDescent="0.2">
      <c r="A60" s="67" t="s">
        <v>56</v>
      </c>
      <c r="B60" s="68"/>
      <c r="C60" s="33" t="s">
        <v>57</v>
      </c>
    </row>
    <row r="61" spans="1:4" x14ac:dyDescent="0.2">
      <c r="A61" s="63" t="s">
        <v>78</v>
      </c>
      <c r="B61" s="64"/>
      <c r="C61" s="34">
        <v>0.60499999999999998</v>
      </c>
    </row>
    <row r="62" spans="1:4" x14ac:dyDescent="0.2">
      <c r="A62" s="63" t="s">
        <v>79</v>
      </c>
      <c r="B62" s="64"/>
      <c r="C62" s="34">
        <v>0.53</v>
      </c>
    </row>
    <row r="63" spans="1:4" x14ac:dyDescent="0.2">
      <c r="A63" s="63" t="s">
        <v>1035</v>
      </c>
      <c r="B63" s="64"/>
      <c r="C63" s="34">
        <v>0.54</v>
      </c>
    </row>
    <row r="64" spans="1:4" x14ac:dyDescent="0.2">
      <c r="A64" s="63" t="s">
        <v>1036</v>
      </c>
      <c r="B64" s="64"/>
      <c r="C64" s="34">
        <v>1.2549999999999999</v>
      </c>
    </row>
    <row r="65" spans="1:5" x14ac:dyDescent="0.2">
      <c r="A65" s="63" t="s">
        <v>80</v>
      </c>
      <c r="B65" s="64"/>
      <c r="C65" s="34">
        <v>0.60499999999999998</v>
      </c>
    </row>
    <row r="66" spans="1:5" x14ac:dyDescent="0.2">
      <c r="A66" s="63" t="s">
        <v>81</v>
      </c>
      <c r="B66" s="64"/>
      <c r="C66" s="34">
        <v>0.53</v>
      </c>
    </row>
    <row r="67" spans="1:5" x14ac:dyDescent="0.2">
      <c r="A67" s="63" t="s">
        <v>1037</v>
      </c>
      <c r="B67" s="64"/>
      <c r="C67" s="34">
        <v>0.54</v>
      </c>
    </row>
    <row r="68" spans="1:5" x14ac:dyDescent="0.2">
      <c r="A68" s="63" t="s">
        <v>1038</v>
      </c>
      <c r="B68" s="64"/>
      <c r="C68" s="34">
        <v>1.2549999999999999</v>
      </c>
    </row>
    <row r="69" spans="1:5" x14ac:dyDescent="0.2">
      <c r="A69" s="7" t="s">
        <v>58</v>
      </c>
    </row>
    <row r="70" spans="1:5" x14ac:dyDescent="0.2">
      <c r="A70" s="7" t="s">
        <v>45</v>
      </c>
    </row>
    <row r="72" spans="1:5" x14ac:dyDescent="0.2">
      <c r="A72" s="14" t="s">
        <v>892</v>
      </c>
      <c r="D72" s="32">
        <v>1.8261436315578199</v>
      </c>
      <c r="E72" s="10" t="s">
        <v>48</v>
      </c>
    </row>
    <row r="74" spans="1:5" x14ac:dyDescent="0.2">
      <c r="A74" s="14" t="s">
        <v>814</v>
      </c>
      <c r="D74" s="30" t="s">
        <v>47</v>
      </c>
    </row>
    <row r="76" spans="1:5" x14ac:dyDescent="0.2">
      <c r="A76" s="14" t="s">
        <v>1039</v>
      </c>
    </row>
    <row r="77" spans="1:5" x14ac:dyDescent="0.2">
      <c r="A77" s="36" t="s">
        <v>1188</v>
      </c>
    </row>
    <row r="79" spans="1:5" x14ac:dyDescent="0.2">
      <c r="A79" s="14" t="s">
        <v>1040</v>
      </c>
    </row>
    <row r="80" spans="1:5" x14ac:dyDescent="0.2">
      <c r="A80" s="37"/>
    </row>
    <row r="81" spans="1:1" x14ac:dyDescent="0.2">
      <c r="A81" s="37" t="s">
        <v>779</v>
      </c>
    </row>
    <row r="82" spans="1:1" x14ac:dyDescent="0.2">
      <c r="A82" s="38"/>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9"/>
    </row>
    <row r="89" spans="1:1" x14ac:dyDescent="0.2">
      <c r="A89" s="39"/>
    </row>
    <row r="90" spans="1:1" x14ac:dyDescent="0.2">
      <c r="A90" s="39"/>
    </row>
    <row r="91" spans="1:1" x14ac:dyDescent="0.2">
      <c r="A91" s="39"/>
    </row>
    <row r="92" spans="1:1" x14ac:dyDescent="0.2">
      <c r="A92" s="39"/>
    </row>
    <row r="93" spans="1:1" x14ac:dyDescent="0.2">
      <c r="A93" s="39"/>
    </row>
    <row r="94" spans="1:1" x14ac:dyDescent="0.2">
      <c r="A94" s="39"/>
    </row>
    <row r="95" spans="1:1" x14ac:dyDescent="0.2">
      <c r="A95" s="37" t="s">
        <v>1041</v>
      </c>
    </row>
    <row r="96" spans="1:1" x14ac:dyDescent="0.2">
      <c r="A96" s="39"/>
    </row>
    <row r="97" spans="1:1" x14ac:dyDescent="0.2">
      <c r="A97" s="37" t="s">
        <v>780</v>
      </c>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row r="104" spans="1:1" x14ac:dyDescent="0.2">
      <c r="A104" s="39"/>
    </row>
    <row r="105" spans="1:1" x14ac:dyDescent="0.2">
      <c r="A105" s="39"/>
    </row>
    <row r="106" spans="1:1" x14ac:dyDescent="0.2">
      <c r="A106" s="39"/>
    </row>
    <row r="107" spans="1:1" x14ac:dyDescent="0.2">
      <c r="A107" s="39"/>
    </row>
    <row r="108" spans="1:1" x14ac:dyDescent="0.2">
      <c r="A108" s="39"/>
    </row>
    <row r="109" spans="1:1" x14ac:dyDescent="0.2">
      <c r="A109" s="39"/>
    </row>
    <row r="110" spans="1:1" x14ac:dyDescent="0.2">
      <c r="A110" s="39"/>
    </row>
    <row r="111" spans="1:1" x14ac:dyDescent="0.2">
      <c r="A111" s="39"/>
    </row>
  </sheetData>
  <mergeCells count="10">
    <mergeCell ref="A65:B65"/>
    <mergeCell ref="A66:B66"/>
    <mergeCell ref="A67:B67"/>
    <mergeCell ref="A68:B68"/>
    <mergeCell ref="A1:G1"/>
    <mergeCell ref="A60:B60"/>
    <mergeCell ref="A61:B61"/>
    <mergeCell ref="A62:B62"/>
    <mergeCell ref="A63:B63"/>
    <mergeCell ref="A64:B64"/>
  </mergeCells>
  <conditionalFormatting sqref="F2:F3 F5:F78">
    <cfRule type="cellIs" dxfId="82" priority="3" stopIfTrue="1" operator="between">
      <formula>0.009</formula>
      <formula>-0.009</formula>
    </cfRule>
  </conditionalFormatting>
  <conditionalFormatting sqref="F79 F113:F213">
    <cfRule type="cellIs" dxfId="81" priority="2" stopIfTrue="1" operator="between">
      <formula>0.009</formula>
      <formula>-0.009</formula>
    </cfRule>
  </conditionalFormatting>
  <conditionalFormatting sqref="F80:F112">
    <cfRule type="cellIs" dxfId="80" priority="1" stopIfTrue="1" operator="between">
      <formula>0.009</formula>
      <formula>-0.009</formula>
    </cfRule>
  </conditionalFormatting>
  <hyperlinks>
    <hyperlink ref="A77" r:id="rId1"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3"/>
  <sheetViews>
    <sheetView workbookViewId="0">
      <selection sqref="A1:G1"/>
    </sheetView>
  </sheetViews>
  <sheetFormatPr defaultColWidth="9.109375" defaultRowHeight="10.199999999999999" x14ac:dyDescent="0.2"/>
  <cols>
    <col min="1" max="1" width="38.6640625" style="7" bestFit="1" customWidth="1"/>
    <col min="2" max="2" width="54"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7" s="1" customFormat="1" ht="13.8" x14ac:dyDescent="0.2">
      <c r="A1" s="65" t="s">
        <v>1042</v>
      </c>
      <c r="B1" s="66"/>
      <c r="C1" s="66"/>
      <c r="D1" s="66"/>
      <c r="E1" s="66"/>
      <c r="F1" s="66"/>
      <c r="G1" s="66"/>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38</v>
      </c>
      <c r="D4" s="13" t="s">
        <v>1</v>
      </c>
      <c r="E4" s="41" t="s">
        <v>6</v>
      </c>
      <c r="F4" s="12" t="s">
        <v>3</v>
      </c>
      <c r="G4" s="12" t="s">
        <v>5</v>
      </c>
    </row>
    <row r="5" spans="1:7" x14ac:dyDescent="0.2">
      <c r="A5" s="16" t="s">
        <v>30</v>
      </c>
      <c r="B5" s="17"/>
      <c r="C5" s="17"/>
      <c r="D5" s="17"/>
      <c r="E5" s="18"/>
      <c r="F5" s="19"/>
      <c r="G5" s="18"/>
    </row>
    <row r="6" spans="1:7" x14ac:dyDescent="0.2">
      <c r="A6" s="20" t="s">
        <v>31</v>
      </c>
      <c r="B6" s="21"/>
      <c r="C6" s="21"/>
      <c r="D6" s="21"/>
      <c r="E6" s="22"/>
      <c r="F6" s="23"/>
      <c r="G6" s="22"/>
    </row>
    <row r="7" spans="1:7" x14ac:dyDescent="0.2">
      <c r="A7" s="21" t="s">
        <v>1043</v>
      </c>
      <c r="B7" s="21" t="s">
        <v>1044</v>
      </c>
      <c r="C7" s="21" t="s">
        <v>1045</v>
      </c>
      <c r="D7" s="24">
        <v>500</v>
      </c>
      <c r="E7" s="22">
        <v>4923.8577396999999</v>
      </c>
      <c r="F7" s="23">
        <v>6.6151886207058004</v>
      </c>
      <c r="G7" s="22">
        <v>7.03</v>
      </c>
    </row>
    <row r="8" spans="1:7" x14ac:dyDescent="0.2">
      <c r="A8" s="21" t="s">
        <v>1024</v>
      </c>
      <c r="B8" s="21" t="s">
        <v>1025</v>
      </c>
      <c r="C8" s="21" t="s">
        <v>77</v>
      </c>
      <c r="D8" s="24">
        <v>400</v>
      </c>
      <c r="E8" s="22">
        <v>4262.2759452</v>
      </c>
      <c r="F8" s="23">
        <v>5.7263553948073698</v>
      </c>
      <c r="G8" s="22">
        <v>7.0149999999999997</v>
      </c>
    </row>
    <row r="9" spans="1:7" x14ac:dyDescent="0.2">
      <c r="A9" s="21" t="s">
        <v>1020</v>
      </c>
      <c r="B9" s="21" t="s">
        <v>1021</v>
      </c>
      <c r="C9" s="21" t="s">
        <v>77</v>
      </c>
      <c r="D9" s="24">
        <v>360</v>
      </c>
      <c r="E9" s="22">
        <v>3726.1810848999999</v>
      </c>
      <c r="F9" s="23">
        <v>5.0061135017726004</v>
      </c>
      <c r="G9" s="22">
        <v>6.4950999999999999</v>
      </c>
    </row>
    <row r="10" spans="1:7" x14ac:dyDescent="0.2">
      <c r="A10" s="21" t="s">
        <v>1011</v>
      </c>
      <c r="B10" s="21" t="s">
        <v>1012</v>
      </c>
      <c r="C10" s="21" t="s">
        <v>1000</v>
      </c>
      <c r="D10" s="24">
        <v>300</v>
      </c>
      <c r="E10" s="22">
        <v>3071.5810685000001</v>
      </c>
      <c r="F10" s="23">
        <v>4.1266602745420897</v>
      </c>
      <c r="G10" s="22">
        <v>6.56</v>
      </c>
    </row>
    <row r="11" spans="1:7" x14ac:dyDescent="0.2">
      <c r="A11" s="21" t="s">
        <v>1046</v>
      </c>
      <c r="B11" s="21" t="s">
        <v>1047</v>
      </c>
      <c r="C11" s="21" t="s">
        <v>77</v>
      </c>
      <c r="D11" s="24">
        <v>250</v>
      </c>
      <c r="E11" s="22">
        <v>2825.0921917999999</v>
      </c>
      <c r="F11" s="23">
        <v>3.7955031821814602</v>
      </c>
      <c r="G11" s="22">
        <v>6.8048999999999999</v>
      </c>
    </row>
    <row r="12" spans="1:7" x14ac:dyDescent="0.2">
      <c r="A12" s="21" t="s">
        <v>1048</v>
      </c>
      <c r="B12" s="21" t="s">
        <v>1049</v>
      </c>
      <c r="C12" s="21" t="s">
        <v>77</v>
      </c>
      <c r="D12" s="24">
        <v>250</v>
      </c>
      <c r="E12" s="22">
        <v>2576.7293493000002</v>
      </c>
      <c r="F12" s="23">
        <v>3.4618284221929199</v>
      </c>
      <c r="G12" s="22">
        <v>7.0350000000000001</v>
      </c>
    </row>
    <row r="13" spans="1:7" x14ac:dyDescent="0.2">
      <c r="A13" s="21" t="s">
        <v>1050</v>
      </c>
      <c r="B13" s="21" t="s">
        <v>1051</v>
      </c>
      <c r="C13" s="21" t="s">
        <v>77</v>
      </c>
      <c r="D13" s="24">
        <v>250</v>
      </c>
      <c r="E13" s="22">
        <v>2545.2754795000001</v>
      </c>
      <c r="F13" s="23">
        <v>3.4195702391628799</v>
      </c>
      <c r="G13" s="22">
        <v>6.95</v>
      </c>
    </row>
    <row r="14" spans="1:7" x14ac:dyDescent="0.2">
      <c r="A14" s="21" t="s">
        <v>1052</v>
      </c>
      <c r="B14" s="21" t="s">
        <v>1053</v>
      </c>
      <c r="C14" s="21" t="s">
        <v>77</v>
      </c>
      <c r="D14" s="24">
        <v>250</v>
      </c>
      <c r="E14" s="22">
        <v>2528.0179794999999</v>
      </c>
      <c r="F14" s="23">
        <v>3.3963848378663801</v>
      </c>
      <c r="G14" s="22">
        <v>5.8648999999999996</v>
      </c>
    </row>
    <row r="15" spans="1:7" x14ac:dyDescent="0.2">
      <c r="A15" s="21" t="s">
        <v>1054</v>
      </c>
      <c r="B15" s="21" t="s">
        <v>1055</v>
      </c>
      <c r="C15" s="21" t="s">
        <v>1000</v>
      </c>
      <c r="D15" s="24">
        <v>250</v>
      </c>
      <c r="E15" s="22">
        <v>2526.5335616000002</v>
      </c>
      <c r="F15" s="23">
        <v>3.39439052671452</v>
      </c>
      <c r="G15" s="22">
        <v>7.09</v>
      </c>
    </row>
    <row r="16" spans="1:7" x14ac:dyDescent="0.2">
      <c r="A16" s="21" t="s">
        <v>1056</v>
      </c>
      <c r="B16" s="21" t="s">
        <v>1057</v>
      </c>
      <c r="C16" s="21" t="s">
        <v>77</v>
      </c>
      <c r="D16" s="24">
        <v>250</v>
      </c>
      <c r="E16" s="22">
        <v>2503.7831848999999</v>
      </c>
      <c r="F16" s="23">
        <v>3.36382546147123</v>
      </c>
      <c r="G16" s="22">
        <v>7.085</v>
      </c>
    </row>
    <row r="17" spans="1:9" x14ac:dyDescent="0.2">
      <c r="A17" s="21" t="s">
        <v>1009</v>
      </c>
      <c r="B17" s="21" t="s">
        <v>1010</v>
      </c>
      <c r="C17" s="21" t="s">
        <v>962</v>
      </c>
      <c r="D17" s="24">
        <v>250</v>
      </c>
      <c r="E17" s="22">
        <v>2495.0843493000002</v>
      </c>
      <c r="F17" s="23">
        <v>3.35213860102224</v>
      </c>
      <c r="G17" s="22">
        <v>6.7750000000000004</v>
      </c>
    </row>
    <row r="18" spans="1:9" x14ac:dyDescent="0.2">
      <c r="A18" s="21" t="s">
        <v>1058</v>
      </c>
      <c r="B18" s="21" t="s">
        <v>1059</v>
      </c>
      <c r="C18" s="21" t="s">
        <v>77</v>
      </c>
      <c r="D18" s="24">
        <v>250</v>
      </c>
      <c r="E18" s="22">
        <v>2416.4273287999999</v>
      </c>
      <c r="F18" s="23">
        <v>3.2464631216608302</v>
      </c>
      <c r="G18" s="22">
        <v>6.9850000000000003</v>
      </c>
    </row>
    <row r="19" spans="1:9" x14ac:dyDescent="0.2">
      <c r="A19" s="21" t="s">
        <v>1026</v>
      </c>
      <c r="B19" s="21" t="s">
        <v>1027</v>
      </c>
      <c r="C19" s="21" t="s">
        <v>77</v>
      </c>
      <c r="D19" s="24">
        <v>150</v>
      </c>
      <c r="E19" s="22">
        <v>1540.8434589000001</v>
      </c>
      <c r="F19" s="23">
        <v>2.0701187269121402</v>
      </c>
      <c r="G19" s="22">
        <v>6.5201000000000002</v>
      </c>
    </row>
    <row r="20" spans="1:9" x14ac:dyDescent="0.2">
      <c r="A20" s="21" t="s">
        <v>1031</v>
      </c>
      <c r="B20" s="21" t="s">
        <v>1032</v>
      </c>
      <c r="C20" s="21" t="s">
        <v>77</v>
      </c>
      <c r="D20" s="24">
        <v>110</v>
      </c>
      <c r="E20" s="22">
        <v>1184.5949725999999</v>
      </c>
      <c r="F20" s="23">
        <v>1.5914999167636901</v>
      </c>
      <c r="G20" s="22">
        <v>7.2750000000000004</v>
      </c>
    </row>
    <row r="21" spans="1:9" x14ac:dyDescent="0.2">
      <c r="A21" s="21" t="s">
        <v>1060</v>
      </c>
      <c r="B21" s="21" t="s">
        <v>1061</v>
      </c>
      <c r="C21" s="21" t="s">
        <v>1000</v>
      </c>
      <c r="D21" s="24">
        <v>100</v>
      </c>
      <c r="E21" s="22">
        <v>1071.9421781000001</v>
      </c>
      <c r="F21" s="23">
        <v>1.44015121343732</v>
      </c>
      <c r="G21" s="22">
        <v>7.085</v>
      </c>
    </row>
    <row r="22" spans="1:9" x14ac:dyDescent="0.2">
      <c r="A22" s="21" t="s">
        <v>1062</v>
      </c>
      <c r="B22" s="21" t="s">
        <v>1063</v>
      </c>
      <c r="C22" s="21" t="s">
        <v>77</v>
      </c>
      <c r="D22" s="24">
        <v>100</v>
      </c>
      <c r="E22" s="22">
        <v>1050.7049863</v>
      </c>
      <c r="F22" s="23">
        <v>1.4116191077271201</v>
      </c>
      <c r="G22" s="22">
        <v>7.0350000000000001</v>
      </c>
    </row>
    <row r="23" spans="1:9" x14ac:dyDescent="0.2">
      <c r="A23" s="21" t="s">
        <v>1064</v>
      </c>
      <c r="B23" s="21" t="s">
        <v>1065</v>
      </c>
      <c r="C23" s="21" t="s">
        <v>1066</v>
      </c>
      <c r="D23" s="24">
        <v>100</v>
      </c>
      <c r="E23" s="22">
        <v>1015.8668082</v>
      </c>
      <c r="F23" s="23">
        <v>1.36481411629224</v>
      </c>
      <c r="G23" s="22">
        <v>11.638</v>
      </c>
    </row>
    <row r="24" spans="1:9" x14ac:dyDescent="0.2">
      <c r="A24" s="21" t="s">
        <v>1067</v>
      </c>
      <c r="B24" s="21" t="s">
        <v>1068</v>
      </c>
      <c r="C24" s="21" t="s">
        <v>77</v>
      </c>
      <c r="D24" s="24">
        <v>50</v>
      </c>
      <c r="E24" s="22">
        <v>554.76511640000001</v>
      </c>
      <c r="F24" s="23">
        <v>0.74532532806226204</v>
      </c>
      <c r="G24" s="22">
        <v>7</v>
      </c>
    </row>
    <row r="25" spans="1:9" x14ac:dyDescent="0.2">
      <c r="A25" s="21" t="s">
        <v>1069</v>
      </c>
      <c r="B25" s="21" t="s">
        <v>1070</v>
      </c>
      <c r="C25" s="21" t="s">
        <v>77</v>
      </c>
      <c r="D25" s="24">
        <v>50</v>
      </c>
      <c r="E25" s="22">
        <v>546.98117119999995</v>
      </c>
      <c r="F25" s="23">
        <v>0.73486762021744201</v>
      </c>
      <c r="G25" s="22">
        <v>6.915</v>
      </c>
    </row>
    <row r="26" spans="1:9" x14ac:dyDescent="0.2">
      <c r="A26" s="21" t="s">
        <v>1022</v>
      </c>
      <c r="B26" s="21" t="s">
        <v>1023</v>
      </c>
      <c r="C26" s="21" t="s">
        <v>77</v>
      </c>
      <c r="D26" s="24">
        <v>50</v>
      </c>
      <c r="E26" s="22">
        <v>543.83894520000001</v>
      </c>
      <c r="F26" s="23">
        <v>0.73064604868191896</v>
      </c>
      <c r="G26" s="22">
        <v>7.05</v>
      </c>
    </row>
    <row r="27" spans="1:9" x14ac:dyDescent="0.2">
      <c r="A27" s="21" t="s">
        <v>1071</v>
      </c>
      <c r="B27" s="21" t="s">
        <v>1072</v>
      </c>
      <c r="C27" s="21" t="s">
        <v>77</v>
      </c>
      <c r="D27" s="24">
        <v>50</v>
      </c>
      <c r="E27" s="22">
        <v>523.36207530000001</v>
      </c>
      <c r="F27" s="23">
        <v>0.70313543324354399</v>
      </c>
      <c r="G27" s="22">
        <v>6.8150000000000004</v>
      </c>
    </row>
    <row r="28" spans="1:9" x14ac:dyDescent="0.2">
      <c r="A28" s="20" t="s">
        <v>32</v>
      </c>
      <c r="B28" s="20"/>
      <c r="C28" s="20"/>
      <c r="D28" s="20"/>
      <c r="E28" s="25">
        <f>SUM(E6:E27)</f>
        <v>44433.738975199987</v>
      </c>
      <c r="F28" s="26">
        <f>SUM(F6:F27)</f>
        <v>59.696599695437996</v>
      </c>
      <c r="G28" s="25"/>
      <c r="H28" s="14"/>
      <c r="I28" s="14"/>
    </row>
    <row r="29" spans="1:9" x14ac:dyDescent="0.2">
      <c r="A29" s="21"/>
      <c r="B29" s="21"/>
      <c r="C29" s="21"/>
      <c r="D29" s="21"/>
      <c r="E29" s="22"/>
      <c r="F29" s="23"/>
      <c r="G29" s="22"/>
    </row>
    <row r="30" spans="1:9" x14ac:dyDescent="0.2">
      <c r="A30" s="20" t="s">
        <v>49</v>
      </c>
      <c r="B30" s="21"/>
      <c r="C30" s="21"/>
      <c r="D30" s="21"/>
      <c r="E30" s="22"/>
      <c r="F30" s="23"/>
      <c r="G30" s="22"/>
    </row>
    <row r="31" spans="1:9" x14ac:dyDescent="0.2">
      <c r="A31" s="20" t="s">
        <v>825</v>
      </c>
      <c r="B31" s="21"/>
      <c r="C31" s="21"/>
      <c r="D31" s="21"/>
      <c r="E31" s="22"/>
      <c r="F31" s="23"/>
      <c r="G31" s="22"/>
    </row>
    <row r="32" spans="1:9" x14ac:dyDescent="0.2">
      <c r="A32" s="21" t="s">
        <v>1073</v>
      </c>
      <c r="B32" s="21" t="s">
        <v>1074</v>
      </c>
      <c r="C32" s="21" t="s">
        <v>50</v>
      </c>
      <c r="D32" s="24">
        <v>1000</v>
      </c>
      <c r="E32" s="22">
        <v>4841.6450000000004</v>
      </c>
      <c r="F32" s="23">
        <v>6.5047360428915599</v>
      </c>
      <c r="G32" s="22">
        <v>6.35</v>
      </c>
    </row>
    <row r="33" spans="1:9" x14ac:dyDescent="0.2">
      <c r="A33" s="21" t="s">
        <v>1075</v>
      </c>
      <c r="B33" s="21" t="s">
        <v>1076</v>
      </c>
      <c r="C33" s="21" t="s">
        <v>50</v>
      </c>
      <c r="D33" s="24">
        <v>500</v>
      </c>
      <c r="E33" s="22">
        <v>2420.2125000000001</v>
      </c>
      <c r="F33" s="23">
        <v>3.2515484882114798</v>
      </c>
      <c r="G33" s="22">
        <v>6.3</v>
      </c>
    </row>
    <row r="34" spans="1:9" x14ac:dyDescent="0.2">
      <c r="A34" s="21" t="s">
        <v>1077</v>
      </c>
      <c r="B34" s="21" t="s">
        <v>1078</v>
      </c>
      <c r="C34" s="21" t="s">
        <v>831</v>
      </c>
      <c r="D34" s="24">
        <v>500</v>
      </c>
      <c r="E34" s="22">
        <v>2414.3150000000001</v>
      </c>
      <c r="F34" s="23">
        <v>3.2436252140323698</v>
      </c>
      <c r="G34" s="22">
        <v>6.35</v>
      </c>
    </row>
    <row r="35" spans="1:9" x14ac:dyDescent="0.2">
      <c r="A35" s="21" t="s">
        <v>968</v>
      </c>
      <c r="B35" s="21" t="s">
        <v>969</v>
      </c>
      <c r="C35" s="21" t="s">
        <v>50</v>
      </c>
      <c r="D35" s="24">
        <v>500</v>
      </c>
      <c r="E35" s="22">
        <v>2346.9775</v>
      </c>
      <c r="F35" s="23">
        <v>3.15315747769725</v>
      </c>
      <c r="G35" s="22">
        <v>6.78</v>
      </c>
    </row>
    <row r="36" spans="1:9" x14ac:dyDescent="0.2">
      <c r="A36" s="20" t="s">
        <v>32</v>
      </c>
      <c r="B36" s="20"/>
      <c r="C36" s="20"/>
      <c r="D36" s="20"/>
      <c r="E36" s="25">
        <f>SUM(E31:E35)</f>
        <v>12023.150000000001</v>
      </c>
      <c r="F36" s="26">
        <f>SUM(F31:F35)</f>
        <v>16.153067222832661</v>
      </c>
      <c r="G36" s="25"/>
      <c r="H36" s="14"/>
      <c r="I36" s="14"/>
    </row>
    <row r="37" spans="1:9" x14ac:dyDescent="0.2">
      <c r="A37" s="21"/>
      <c r="B37" s="21"/>
      <c r="C37" s="21"/>
      <c r="D37" s="21"/>
      <c r="E37" s="22"/>
      <c r="F37" s="23"/>
      <c r="G37" s="22"/>
    </row>
    <row r="38" spans="1:9" x14ac:dyDescent="0.2">
      <c r="A38" s="20" t="s">
        <v>53</v>
      </c>
      <c r="B38" s="21"/>
      <c r="C38" s="21"/>
      <c r="D38" s="21"/>
      <c r="E38" s="22"/>
      <c r="F38" s="23"/>
      <c r="G38" s="22"/>
    </row>
    <row r="39" spans="1:9" x14ac:dyDescent="0.2">
      <c r="A39" s="21" t="s">
        <v>68</v>
      </c>
      <c r="B39" s="21" t="s">
        <v>67</v>
      </c>
      <c r="C39" s="21" t="s">
        <v>54</v>
      </c>
      <c r="D39" s="24">
        <v>7500000</v>
      </c>
      <c r="E39" s="22">
        <v>7229.69</v>
      </c>
      <c r="F39" s="23">
        <v>9.7130675879649804</v>
      </c>
      <c r="G39" s="22">
        <v>7.1891999999999996</v>
      </c>
    </row>
    <row r="40" spans="1:9" x14ac:dyDescent="0.2">
      <c r="A40" s="21" t="s">
        <v>62</v>
      </c>
      <c r="B40" s="21" t="s">
        <v>61</v>
      </c>
      <c r="C40" s="21" t="s">
        <v>54</v>
      </c>
      <c r="D40" s="24">
        <v>5000000</v>
      </c>
      <c r="E40" s="22">
        <v>4870.2733332999996</v>
      </c>
      <c r="F40" s="23">
        <v>6.5431981258126397</v>
      </c>
      <c r="G40" s="22">
        <v>6.9233000000000002</v>
      </c>
    </row>
    <row r="41" spans="1:9" x14ac:dyDescent="0.2">
      <c r="A41" s="21" t="s">
        <v>1033</v>
      </c>
      <c r="B41" s="21" t="s">
        <v>1034</v>
      </c>
      <c r="C41" s="21" t="s">
        <v>54</v>
      </c>
      <c r="D41" s="24">
        <v>2500000</v>
      </c>
      <c r="E41" s="22">
        <v>2574.9349999999999</v>
      </c>
      <c r="F41" s="23">
        <v>3.4594177191022801</v>
      </c>
      <c r="G41" s="22">
        <v>6.9878999999999998</v>
      </c>
    </row>
    <row r="42" spans="1:9" x14ac:dyDescent="0.2">
      <c r="A42" s="21" t="s">
        <v>1079</v>
      </c>
      <c r="B42" s="21" t="s">
        <v>1080</v>
      </c>
      <c r="C42" s="21" t="s">
        <v>54</v>
      </c>
      <c r="D42" s="24">
        <v>2502400</v>
      </c>
      <c r="E42" s="22">
        <v>2221.9235010000002</v>
      </c>
      <c r="F42" s="23">
        <v>2.9851477920216198</v>
      </c>
      <c r="G42" s="22">
        <v>6.7361500000000003</v>
      </c>
    </row>
    <row r="43" spans="1:9" x14ac:dyDescent="0.2">
      <c r="A43" s="20" t="s">
        <v>32</v>
      </c>
      <c r="B43" s="20"/>
      <c r="C43" s="20"/>
      <c r="D43" s="20"/>
      <c r="E43" s="25">
        <f>SUM(E39:E42)</f>
        <v>16896.821834299997</v>
      </c>
      <c r="F43" s="26">
        <f>SUM(F39:F42)</f>
        <v>22.70083122490152</v>
      </c>
      <c r="G43" s="25"/>
      <c r="H43" s="14"/>
      <c r="I43" s="14"/>
    </row>
    <row r="44" spans="1:9" x14ac:dyDescent="0.2">
      <c r="A44" s="21"/>
      <c r="B44" s="21"/>
      <c r="C44" s="21"/>
      <c r="D44" s="21"/>
      <c r="E44" s="22"/>
      <c r="F44" s="23"/>
      <c r="G44" s="22"/>
    </row>
    <row r="45" spans="1:9" x14ac:dyDescent="0.2">
      <c r="A45" s="20" t="s">
        <v>35</v>
      </c>
      <c r="B45" s="20"/>
      <c r="C45" s="20"/>
      <c r="D45" s="20"/>
      <c r="E45" s="25">
        <f>E28+E36+E43</f>
        <v>73353.710809499986</v>
      </c>
      <c r="F45" s="26">
        <f>F28+F36+F43</f>
        <v>98.550498143172177</v>
      </c>
      <c r="G45" s="25"/>
      <c r="H45" s="14"/>
      <c r="I45" s="14"/>
    </row>
    <row r="46" spans="1:9" x14ac:dyDescent="0.2">
      <c r="A46" s="20"/>
      <c r="B46" s="20"/>
      <c r="C46" s="20"/>
      <c r="D46" s="20"/>
      <c r="E46" s="25"/>
      <c r="F46" s="26"/>
      <c r="G46" s="25"/>
      <c r="H46" s="14"/>
      <c r="I46" s="14"/>
    </row>
    <row r="47" spans="1:9" x14ac:dyDescent="0.2">
      <c r="A47" s="20" t="s">
        <v>37</v>
      </c>
      <c r="B47" s="20"/>
      <c r="C47" s="20"/>
      <c r="D47" s="20"/>
      <c r="E47" s="25">
        <f>E49-(E28+E36+E43)</f>
        <v>1078.9021063000109</v>
      </c>
      <c r="F47" s="26">
        <f>F49-(F28+F36+F43)</f>
        <v>1.4495018568278226</v>
      </c>
      <c r="G47" s="25"/>
      <c r="H47" s="14"/>
      <c r="I47" s="14"/>
    </row>
    <row r="48" spans="1:9" x14ac:dyDescent="0.2">
      <c r="A48" s="21"/>
      <c r="B48" s="21"/>
      <c r="C48" s="21"/>
      <c r="D48" s="21"/>
      <c r="E48" s="22"/>
      <c r="F48" s="23"/>
      <c r="G48" s="22"/>
    </row>
    <row r="49" spans="1:9" x14ac:dyDescent="0.2">
      <c r="A49" s="27" t="s">
        <v>36</v>
      </c>
      <c r="B49" s="27"/>
      <c r="C49" s="27"/>
      <c r="D49" s="27"/>
      <c r="E49" s="28">
        <v>74432.612915799997</v>
      </c>
      <c r="F49" s="29">
        <v>100</v>
      </c>
      <c r="G49" s="28"/>
      <c r="H49" s="14"/>
      <c r="I49" s="14"/>
    </row>
    <row r="51" spans="1:9" x14ac:dyDescent="0.2">
      <c r="A51" s="14" t="s">
        <v>39</v>
      </c>
    </row>
    <row r="53" spans="1:9" x14ac:dyDescent="0.2">
      <c r="A53" s="14" t="s">
        <v>40</v>
      </c>
    </row>
    <row r="54" spans="1:9" x14ac:dyDescent="0.2">
      <c r="A54" s="14" t="s">
        <v>41</v>
      </c>
    </row>
    <row r="55" spans="1:9" x14ac:dyDescent="0.2">
      <c r="A55" s="14" t="s">
        <v>42</v>
      </c>
      <c r="B55" s="14"/>
      <c r="C55" s="30" t="s">
        <v>44</v>
      </c>
      <c r="D55" s="14" t="s">
        <v>43</v>
      </c>
    </row>
    <row r="56" spans="1:9" x14ac:dyDescent="0.2">
      <c r="A56" s="7" t="s">
        <v>73</v>
      </c>
      <c r="C56" s="31">
        <v>18.194099999999999</v>
      </c>
      <c r="D56" s="31">
        <v>18.427600000000002</v>
      </c>
    </row>
    <row r="57" spans="1:9" x14ac:dyDescent="0.2">
      <c r="A57" s="7" t="s">
        <v>75</v>
      </c>
      <c r="C57" s="31">
        <v>10.419600000000001</v>
      </c>
      <c r="D57" s="31">
        <v>10.31</v>
      </c>
    </row>
    <row r="58" spans="1:9" x14ac:dyDescent="0.2">
      <c r="A58" s="7" t="s">
        <v>74</v>
      </c>
      <c r="C58" s="31">
        <v>18.7958</v>
      </c>
      <c r="D58" s="31">
        <v>19.07</v>
      </c>
    </row>
    <row r="59" spans="1:9" x14ac:dyDescent="0.2">
      <c r="A59" s="7" t="s">
        <v>76</v>
      </c>
      <c r="C59" s="31">
        <v>10.875</v>
      </c>
      <c r="D59" s="31">
        <v>10.787699999999999</v>
      </c>
    </row>
    <row r="61" spans="1:9" x14ac:dyDescent="0.2">
      <c r="A61" s="14" t="s">
        <v>46</v>
      </c>
    </row>
    <row r="62" spans="1:9" x14ac:dyDescent="0.2">
      <c r="A62" s="67" t="s">
        <v>56</v>
      </c>
      <c r="B62" s="68"/>
      <c r="C62" s="33" t="s">
        <v>57</v>
      </c>
    </row>
    <row r="63" spans="1:9" x14ac:dyDescent="0.2">
      <c r="A63" s="63" t="s">
        <v>75</v>
      </c>
      <c r="B63" s="64"/>
      <c r="C63" s="34">
        <v>0.24</v>
      </c>
    </row>
    <row r="64" spans="1:9" x14ac:dyDescent="0.2">
      <c r="A64" s="63" t="s">
        <v>76</v>
      </c>
      <c r="B64" s="64"/>
      <c r="C64" s="34">
        <v>0.24</v>
      </c>
    </row>
    <row r="65" spans="1:5" x14ac:dyDescent="0.2">
      <c r="A65" s="7" t="s">
        <v>58</v>
      </c>
    </row>
    <row r="66" spans="1:5" x14ac:dyDescent="0.2">
      <c r="A66" s="7" t="s">
        <v>45</v>
      </c>
    </row>
    <row r="68" spans="1:5" x14ac:dyDescent="0.2">
      <c r="A68" s="14" t="s">
        <v>892</v>
      </c>
      <c r="D68" s="32">
        <v>2.6982366648198699</v>
      </c>
      <c r="E68" s="10" t="s">
        <v>48</v>
      </c>
    </row>
    <row r="70" spans="1:5" x14ac:dyDescent="0.2">
      <c r="A70" s="14" t="s">
        <v>814</v>
      </c>
      <c r="D70" s="30" t="s">
        <v>47</v>
      </c>
    </row>
    <row r="72" spans="1:5" x14ac:dyDescent="0.2">
      <c r="A72" s="14" t="s">
        <v>893</v>
      </c>
    </row>
    <row r="73" spans="1:5" ht="14.4" x14ac:dyDescent="0.3">
      <c r="A73" s="50"/>
    </row>
    <row r="74" spans="1:5" x14ac:dyDescent="0.2">
      <c r="A74" s="37" t="s">
        <v>779</v>
      </c>
    </row>
    <row r="75" spans="1:5" x14ac:dyDescent="0.2">
      <c r="A75" s="38"/>
    </row>
    <row r="76" spans="1:5" x14ac:dyDescent="0.2">
      <c r="A76" s="39"/>
    </row>
    <row r="77" spans="1:5" x14ac:dyDescent="0.2">
      <c r="A77" s="39"/>
    </row>
    <row r="78" spans="1:5" x14ac:dyDescent="0.2">
      <c r="A78" s="39"/>
    </row>
    <row r="79" spans="1:5" x14ac:dyDescent="0.2">
      <c r="A79" s="39"/>
    </row>
    <row r="80" spans="1:5" x14ac:dyDescent="0.2">
      <c r="A80" s="39"/>
    </row>
    <row r="81" spans="1:1" x14ac:dyDescent="0.2">
      <c r="A81" s="39"/>
    </row>
    <row r="82" spans="1:1" x14ac:dyDescent="0.2">
      <c r="A82" s="39"/>
    </row>
    <row r="83" spans="1:1" x14ac:dyDescent="0.2">
      <c r="A83" s="39"/>
    </row>
    <row r="84" spans="1:1" x14ac:dyDescent="0.2">
      <c r="A84" s="39"/>
    </row>
    <row r="85" spans="1:1" x14ac:dyDescent="0.2">
      <c r="A85" s="39"/>
    </row>
    <row r="86" spans="1:1" x14ac:dyDescent="0.2">
      <c r="A86" s="39"/>
    </row>
    <row r="87" spans="1:1" x14ac:dyDescent="0.2">
      <c r="A87" s="39"/>
    </row>
    <row r="88" spans="1:1" x14ac:dyDescent="0.2">
      <c r="A88" s="37" t="s">
        <v>1081</v>
      </c>
    </row>
    <row r="89" spans="1:1" x14ac:dyDescent="0.2">
      <c r="A89" s="39"/>
    </row>
    <row r="90" spans="1:1" x14ac:dyDescent="0.2">
      <c r="A90" s="37" t="s">
        <v>780</v>
      </c>
    </row>
    <row r="91" spans="1:1" x14ac:dyDescent="0.2">
      <c r="A91" s="39"/>
    </row>
    <row r="92" spans="1:1" x14ac:dyDescent="0.2">
      <c r="A92" s="39"/>
    </row>
    <row r="93" spans="1:1" x14ac:dyDescent="0.2">
      <c r="A93" s="39"/>
    </row>
    <row r="94" spans="1:1" x14ac:dyDescent="0.2">
      <c r="A94" s="39"/>
    </row>
    <row r="95" spans="1:1" x14ac:dyDescent="0.2">
      <c r="A95" s="39"/>
    </row>
    <row r="96" spans="1:1" x14ac:dyDescent="0.2">
      <c r="A96" s="39"/>
    </row>
    <row r="97" spans="1:1" x14ac:dyDescent="0.2">
      <c r="A97" s="39"/>
    </row>
    <row r="98" spans="1:1" x14ac:dyDescent="0.2">
      <c r="A98" s="39"/>
    </row>
    <row r="99" spans="1:1" x14ac:dyDescent="0.2">
      <c r="A99" s="39"/>
    </row>
    <row r="100" spans="1:1" x14ac:dyDescent="0.2">
      <c r="A100" s="39"/>
    </row>
    <row r="101" spans="1:1" x14ac:dyDescent="0.2">
      <c r="A101" s="39"/>
    </row>
    <row r="102" spans="1:1" x14ac:dyDescent="0.2">
      <c r="A102" s="39"/>
    </row>
    <row r="103" spans="1:1" x14ac:dyDescent="0.2">
      <c r="A103" s="39"/>
    </row>
  </sheetData>
  <mergeCells count="4">
    <mergeCell ref="A1:G1"/>
    <mergeCell ref="A62:B62"/>
    <mergeCell ref="A63:B63"/>
    <mergeCell ref="A64:B64"/>
  </mergeCells>
  <conditionalFormatting sqref="F2:F3 F5:F71">
    <cfRule type="cellIs" dxfId="79" priority="4" stopIfTrue="1" operator="between">
      <formula>0.009</formula>
      <formula>-0.009</formula>
    </cfRule>
  </conditionalFormatting>
  <conditionalFormatting sqref="F72 F109:F205">
    <cfRule type="cellIs" dxfId="78" priority="3" stopIfTrue="1" operator="between">
      <formula>0.009</formula>
      <formula>-0.009</formula>
    </cfRule>
  </conditionalFormatting>
  <conditionalFormatting sqref="F106:F108">
    <cfRule type="cellIs" dxfId="77" priority="2" stopIfTrue="1" operator="between">
      <formula>0.009</formula>
      <formula>-0.009</formula>
    </cfRule>
  </conditionalFormatting>
  <conditionalFormatting sqref="F73:F105">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109375" defaultRowHeight="10.199999999999999" x14ac:dyDescent="0.2"/>
  <cols>
    <col min="1" max="1" width="34.44140625" style="7" bestFit="1" customWidth="1"/>
    <col min="2" max="2" width="23.33203125" style="7" bestFit="1" customWidth="1"/>
    <col min="3" max="3" width="24.66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9" s="1" customFormat="1" ht="13.8" x14ac:dyDescent="0.2">
      <c r="A1" s="65" t="s">
        <v>1082</v>
      </c>
      <c r="B1" s="66"/>
      <c r="C1" s="66"/>
      <c r="D1" s="66"/>
      <c r="E1" s="66"/>
      <c r="F1" s="66"/>
      <c r="G1" s="66"/>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38</v>
      </c>
      <c r="D4" s="13" t="s">
        <v>1</v>
      </c>
      <c r="E4" s="41" t="s">
        <v>6</v>
      </c>
      <c r="F4" s="12" t="s">
        <v>3</v>
      </c>
      <c r="G4" s="12" t="s">
        <v>5</v>
      </c>
    </row>
    <row r="5" spans="1:9" x14ac:dyDescent="0.2">
      <c r="A5" s="16" t="s">
        <v>49</v>
      </c>
      <c r="B5" s="17"/>
      <c r="C5" s="17"/>
      <c r="D5" s="17"/>
      <c r="E5" s="18"/>
      <c r="F5" s="19"/>
      <c r="G5" s="18"/>
    </row>
    <row r="6" spans="1:9" x14ac:dyDescent="0.2">
      <c r="A6" s="20" t="s">
        <v>52</v>
      </c>
      <c r="B6" s="21"/>
      <c r="C6" s="21"/>
      <c r="D6" s="21"/>
      <c r="E6" s="22"/>
      <c r="F6" s="23"/>
      <c r="G6" s="22"/>
    </row>
    <row r="7" spans="1:9" x14ac:dyDescent="0.2">
      <c r="A7" s="21" t="s">
        <v>60</v>
      </c>
      <c r="B7" s="21" t="s">
        <v>59</v>
      </c>
      <c r="C7" s="21" t="s">
        <v>54</v>
      </c>
      <c r="D7" s="24">
        <v>1000000</v>
      </c>
      <c r="E7" s="22">
        <v>986.03200000000004</v>
      </c>
      <c r="F7" s="23">
        <v>6.3741862742229598</v>
      </c>
      <c r="G7" s="22">
        <v>5.6201999999999996</v>
      </c>
    </row>
    <row r="8" spans="1:9" x14ac:dyDescent="0.2">
      <c r="A8" s="20" t="s">
        <v>32</v>
      </c>
      <c r="B8" s="20"/>
      <c r="C8" s="20"/>
      <c r="D8" s="20"/>
      <c r="E8" s="25">
        <f>SUM(E6:E7)</f>
        <v>986.03200000000004</v>
      </c>
      <c r="F8" s="26">
        <f>SUM(F6:F7)</f>
        <v>6.3741862742229598</v>
      </c>
      <c r="G8" s="25"/>
      <c r="H8" s="14"/>
      <c r="I8" s="14"/>
    </row>
    <row r="9" spans="1:9" x14ac:dyDescent="0.2">
      <c r="A9" s="21"/>
      <c r="B9" s="21"/>
      <c r="C9" s="21"/>
      <c r="D9" s="21"/>
      <c r="E9" s="22"/>
      <c r="F9" s="23"/>
      <c r="G9" s="22"/>
    </row>
    <row r="10" spans="1:9" x14ac:dyDescent="0.2">
      <c r="A10" s="20" t="s">
        <v>53</v>
      </c>
      <c r="B10" s="21"/>
      <c r="C10" s="21"/>
      <c r="D10" s="21"/>
      <c r="E10" s="22"/>
      <c r="F10" s="23"/>
      <c r="G10" s="22"/>
    </row>
    <row r="11" spans="1:9" x14ac:dyDescent="0.2">
      <c r="A11" s="21" t="s">
        <v>62</v>
      </c>
      <c r="B11" s="21" t="s">
        <v>61</v>
      </c>
      <c r="C11" s="21" t="s">
        <v>54</v>
      </c>
      <c r="D11" s="24">
        <v>5000000</v>
      </c>
      <c r="E11" s="22">
        <v>4870.2733332999996</v>
      </c>
      <c r="F11" s="23">
        <v>31.483795082547999</v>
      </c>
      <c r="G11" s="22">
        <v>6.9233000000000002</v>
      </c>
    </row>
    <row r="12" spans="1:9" x14ac:dyDescent="0.2">
      <c r="A12" s="21" t="s">
        <v>64</v>
      </c>
      <c r="B12" s="21" t="s">
        <v>63</v>
      </c>
      <c r="C12" s="21" t="s">
        <v>54</v>
      </c>
      <c r="D12" s="24">
        <v>3800000</v>
      </c>
      <c r="E12" s="22">
        <v>3733.5177333000001</v>
      </c>
      <c r="F12" s="23">
        <v>24.135258784876001</v>
      </c>
      <c r="G12" s="22">
        <v>6.8658000000000001</v>
      </c>
    </row>
    <row r="13" spans="1:9" x14ac:dyDescent="0.2">
      <c r="A13" s="21" t="s">
        <v>66</v>
      </c>
      <c r="B13" s="21" t="s">
        <v>65</v>
      </c>
      <c r="C13" s="21" t="s">
        <v>54</v>
      </c>
      <c r="D13" s="24">
        <v>3500000</v>
      </c>
      <c r="E13" s="22">
        <v>3388.1580832999998</v>
      </c>
      <c r="F13" s="23">
        <v>21.902687488305101</v>
      </c>
      <c r="G13" s="22">
        <v>6.84</v>
      </c>
    </row>
    <row r="14" spans="1:9" x14ac:dyDescent="0.2">
      <c r="A14" s="21" t="s">
        <v>68</v>
      </c>
      <c r="B14" s="21" t="s">
        <v>67</v>
      </c>
      <c r="C14" s="21" t="s">
        <v>54</v>
      </c>
      <c r="D14" s="24">
        <v>263000</v>
      </c>
      <c r="E14" s="22">
        <v>253.52112930000001</v>
      </c>
      <c r="F14" s="23">
        <v>1.63888281780872</v>
      </c>
      <c r="G14" s="22">
        <v>7.1891999999999996</v>
      </c>
    </row>
    <row r="15" spans="1:9" x14ac:dyDescent="0.2">
      <c r="A15" s="21" t="s">
        <v>70</v>
      </c>
      <c r="B15" s="21" t="s">
        <v>69</v>
      </c>
      <c r="C15" s="21" t="s">
        <v>54</v>
      </c>
      <c r="D15" s="24">
        <v>200000</v>
      </c>
      <c r="E15" s="22">
        <v>194.31960000000001</v>
      </c>
      <c r="F15" s="23">
        <v>1.2561755877420799</v>
      </c>
      <c r="G15" s="22">
        <v>6.7838000000000003</v>
      </c>
    </row>
    <row r="16" spans="1:9" x14ac:dyDescent="0.2">
      <c r="A16" s="20" t="s">
        <v>32</v>
      </c>
      <c r="B16" s="20"/>
      <c r="C16" s="20"/>
      <c r="D16" s="20"/>
      <c r="E16" s="25">
        <f>SUM(E11:E15)</f>
        <v>12439.7898792</v>
      </c>
      <c r="F16" s="26">
        <f>SUM(F11:F15)</f>
        <v>80.416799761279904</v>
      </c>
      <c r="G16" s="25"/>
      <c r="H16" s="14"/>
      <c r="I16" s="14"/>
    </row>
    <row r="17" spans="1:9" x14ac:dyDescent="0.2">
      <c r="A17" s="21"/>
      <c r="B17" s="21"/>
      <c r="C17" s="21"/>
      <c r="D17" s="21"/>
      <c r="E17" s="22"/>
      <c r="F17" s="23"/>
      <c r="G17" s="22"/>
    </row>
    <row r="18" spans="1:9" x14ac:dyDescent="0.2">
      <c r="A18" s="20" t="s">
        <v>35</v>
      </c>
      <c r="B18" s="20"/>
      <c r="C18" s="20"/>
      <c r="D18" s="20"/>
      <c r="E18" s="25">
        <f>E8+E16</f>
        <v>13425.821879199999</v>
      </c>
      <c r="F18" s="26">
        <f>F8+F16</f>
        <v>86.790986035502868</v>
      </c>
      <c r="G18" s="25"/>
      <c r="H18" s="14"/>
      <c r="I18" s="14"/>
    </row>
    <row r="19" spans="1:9" x14ac:dyDescent="0.2">
      <c r="A19" s="20"/>
      <c r="B19" s="20"/>
      <c r="C19" s="20"/>
      <c r="D19" s="20"/>
      <c r="E19" s="25"/>
      <c r="F19" s="26"/>
      <c r="G19" s="25"/>
      <c r="H19" s="14"/>
      <c r="I19" s="14"/>
    </row>
    <row r="20" spans="1:9" x14ac:dyDescent="0.2">
      <c r="A20" s="20" t="s">
        <v>37</v>
      </c>
      <c r="B20" s="20"/>
      <c r="C20" s="20"/>
      <c r="D20" s="20"/>
      <c r="E20" s="25">
        <f>E22-(E8+E16)</f>
        <v>2043.3212801000009</v>
      </c>
      <c r="F20" s="26">
        <f>F22-(F8+F16)</f>
        <v>13.209013964497132</v>
      </c>
      <c r="G20" s="25"/>
      <c r="H20" s="14"/>
      <c r="I20" s="14"/>
    </row>
    <row r="21" spans="1:9" x14ac:dyDescent="0.2">
      <c r="A21" s="21"/>
      <c r="B21" s="21"/>
      <c r="C21" s="21"/>
      <c r="D21" s="21"/>
      <c r="E21" s="22"/>
      <c r="F21" s="23"/>
      <c r="G21" s="22"/>
    </row>
    <row r="22" spans="1:9" x14ac:dyDescent="0.2">
      <c r="A22" s="27" t="s">
        <v>36</v>
      </c>
      <c r="B22" s="27"/>
      <c r="C22" s="27"/>
      <c r="D22" s="27"/>
      <c r="E22" s="28">
        <v>15469.1431593</v>
      </c>
      <c r="F22" s="29">
        <v>100</v>
      </c>
      <c r="G22" s="28"/>
      <c r="H22" s="14"/>
      <c r="I22" s="14"/>
    </row>
    <row r="24" spans="1:9" x14ac:dyDescent="0.2">
      <c r="A24" s="14" t="s">
        <v>40</v>
      </c>
    </row>
    <row r="25" spans="1:9" x14ac:dyDescent="0.2">
      <c r="A25" s="14" t="s">
        <v>41</v>
      </c>
    </row>
    <row r="26" spans="1:9" x14ac:dyDescent="0.2">
      <c r="A26" s="14" t="s">
        <v>42</v>
      </c>
      <c r="B26" s="14"/>
      <c r="C26" s="30" t="s">
        <v>44</v>
      </c>
      <c r="D26" s="14" t="s">
        <v>43</v>
      </c>
    </row>
    <row r="27" spans="1:9" x14ac:dyDescent="0.2">
      <c r="A27" s="7" t="s">
        <v>71</v>
      </c>
      <c r="C27" s="31">
        <v>48.801299999999998</v>
      </c>
      <c r="D27" s="31">
        <v>49.310499999999998</v>
      </c>
    </row>
    <row r="28" spans="1:9" x14ac:dyDescent="0.2">
      <c r="A28" s="7" t="s">
        <v>1083</v>
      </c>
      <c r="C28" s="31">
        <v>10.159599999999999</v>
      </c>
      <c r="D28" s="31">
        <v>10.1799</v>
      </c>
    </row>
    <row r="29" spans="1:9" x14ac:dyDescent="0.2">
      <c r="A29" s="7" t="s">
        <v>72</v>
      </c>
      <c r="C29" s="31">
        <v>52.601599999999998</v>
      </c>
      <c r="D29" s="31">
        <v>53.266599999999997</v>
      </c>
    </row>
    <row r="30" spans="1:9" x14ac:dyDescent="0.2">
      <c r="A30" s="7" t="s">
        <v>1084</v>
      </c>
      <c r="C30" s="31">
        <v>11.3499</v>
      </c>
      <c r="D30" s="31">
        <v>11.4076</v>
      </c>
    </row>
    <row r="32" spans="1:9" x14ac:dyDescent="0.2">
      <c r="A32" s="14" t="s">
        <v>46</v>
      </c>
    </row>
    <row r="33" spans="1:7" x14ac:dyDescent="0.2">
      <c r="A33" s="67" t="s">
        <v>56</v>
      </c>
      <c r="B33" s="68"/>
      <c r="C33" s="33" t="s">
        <v>57</v>
      </c>
    </row>
    <row r="34" spans="1:7" x14ac:dyDescent="0.2">
      <c r="A34" s="63" t="s">
        <v>1083</v>
      </c>
      <c r="B34" s="64"/>
      <c r="C34" s="34">
        <v>8.5000000000000006E-2</v>
      </c>
    </row>
    <row r="35" spans="1:7" x14ac:dyDescent="0.2">
      <c r="A35" s="63" t="s">
        <v>1084</v>
      </c>
      <c r="B35" s="64"/>
      <c r="C35" s="34">
        <v>8.5000000000000006E-2</v>
      </c>
    </row>
    <row r="36" spans="1:7" x14ac:dyDescent="0.2">
      <c r="A36" s="7" t="s">
        <v>58</v>
      </c>
    </row>
    <row r="37" spans="1:7" x14ac:dyDescent="0.2">
      <c r="A37" s="7" t="s">
        <v>45</v>
      </c>
    </row>
    <row r="39" spans="1:7" x14ac:dyDescent="0.2">
      <c r="A39" s="14" t="s">
        <v>892</v>
      </c>
      <c r="D39" s="32">
        <v>3.1056367076784102</v>
      </c>
      <c r="E39" s="10" t="s">
        <v>48</v>
      </c>
    </row>
    <row r="41" spans="1:7" x14ac:dyDescent="0.2">
      <c r="A41" s="14" t="s">
        <v>814</v>
      </c>
      <c r="D41" s="30" t="s">
        <v>47</v>
      </c>
    </row>
    <row r="43" spans="1:7" x14ac:dyDescent="0.2">
      <c r="A43" s="14" t="s">
        <v>893</v>
      </c>
    </row>
    <row r="44" spans="1:7" x14ac:dyDescent="0.2">
      <c r="A44" s="37"/>
      <c r="B44" s="39"/>
      <c r="C44" s="39"/>
      <c r="D44" s="39"/>
      <c r="E44" s="11"/>
      <c r="G44" s="11"/>
    </row>
    <row r="45" spans="1:7" x14ac:dyDescent="0.2">
      <c r="A45" s="37" t="s">
        <v>779</v>
      </c>
      <c r="B45" s="39"/>
      <c r="C45" s="39"/>
      <c r="D45" s="39"/>
      <c r="E45" s="11"/>
      <c r="G45" s="11"/>
    </row>
    <row r="46" spans="1:7" x14ac:dyDescent="0.2">
      <c r="A46" s="38"/>
      <c r="B46" s="39"/>
      <c r="C46" s="39"/>
      <c r="D46" s="39"/>
      <c r="E46" s="11"/>
      <c r="G46" s="11"/>
    </row>
    <row r="47" spans="1:7" x14ac:dyDescent="0.2">
      <c r="A47" s="39"/>
      <c r="B47" s="39"/>
      <c r="C47" s="39"/>
      <c r="D47" s="39"/>
      <c r="E47" s="11"/>
      <c r="G47" s="11"/>
    </row>
    <row r="48" spans="1:7" x14ac:dyDescent="0.2">
      <c r="A48" s="39"/>
      <c r="B48" s="39"/>
      <c r="C48" s="39"/>
      <c r="D48" s="39"/>
      <c r="E48" s="11"/>
      <c r="G48" s="11"/>
    </row>
    <row r="49" spans="1:7" x14ac:dyDescent="0.2">
      <c r="A49" s="39"/>
      <c r="B49" s="39"/>
      <c r="C49" s="39"/>
      <c r="D49" s="39"/>
      <c r="E49" s="11"/>
      <c r="G49" s="11"/>
    </row>
    <row r="50" spans="1:7" x14ac:dyDescent="0.2">
      <c r="A50" s="39"/>
      <c r="B50" s="39"/>
      <c r="C50" s="39"/>
      <c r="D50" s="39"/>
      <c r="E50" s="11"/>
      <c r="G50" s="11"/>
    </row>
    <row r="51" spans="1:7" x14ac:dyDescent="0.2">
      <c r="A51" s="39"/>
      <c r="B51" s="39"/>
      <c r="C51" s="39"/>
      <c r="D51" s="39"/>
      <c r="E51" s="11"/>
      <c r="G51" s="11"/>
    </row>
    <row r="52" spans="1:7" x14ac:dyDescent="0.2">
      <c r="A52" s="39"/>
      <c r="B52" s="39"/>
      <c r="C52" s="39"/>
      <c r="D52" s="39"/>
      <c r="E52" s="11"/>
      <c r="G52" s="11"/>
    </row>
    <row r="53" spans="1:7" x14ac:dyDescent="0.2">
      <c r="A53" s="39"/>
      <c r="B53" s="39"/>
      <c r="C53" s="39"/>
      <c r="D53" s="39"/>
      <c r="E53" s="11"/>
      <c r="G53" s="11"/>
    </row>
    <row r="54" spans="1:7" x14ac:dyDescent="0.2">
      <c r="A54" s="39"/>
      <c r="B54" s="39"/>
      <c r="C54" s="39"/>
      <c r="D54" s="39"/>
      <c r="E54" s="11"/>
      <c r="G54" s="11"/>
    </row>
    <row r="55" spans="1:7" x14ac:dyDescent="0.2">
      <c r="A55" s="39"/>
      <c r="B55" s="39"/>
      <c r="C55" s="39"/>
      <c r="D55" s="39"/>
      <c r="E55" s="11"/>
      <c r="G55" s="11"/>
    </row>
    <row r="56" spans="1:7" x14ac:dyDescent="0.2">
      <c r="A56" s="39"/>
      <c r="B56" s="39"/>
      <c r="C56" s="39"/>
      <c r="D56" s="39"/>
      <c r="E56" s="11"/>
      <c r="G56" s="11"/>
    </row>
    <row r="57" spans="1:7" x14ac:dyDescent="0.2">
      <c r="A57" s="39"/>
      <c r="B57" s="39"/>
      <c r="C57" s="39"/>
      <c r="D57" s="39"/>
      <c r="E57" s="11"/>
      <c r="G57" s="11"/>
    </row>
    <row r="58" spans="1:7" x14ac:dyDescent="0.2">
      <c r="A58" s="39"/>
      <c r="B58" s="39"/>
      <c r="C58" s="39"/>
      <c r="D58" s="39"/>
      <c r="E58" s="11"/>
      <c r="G58" s="11"/>
    </row>
    <row r="59" spans="1:7" x14ac:dyDescent="0.2">
      <c r="A59" s="72" t="s">
        <v>1085</v>
      </c>
      <c r="B59" s="72"/>
      <c r="C59" s="72"/>
      <c r="D59" s="72"/>
      <c r="E59" s="72"/>
      <c r="F59" s="72"/>
      <c r="G59" s="72"/>
    </row>
    <row r="60" spans="1:7" x14ac:dyDescent="0.2">
      <c r="A60" s="39"/>
      <c r="B60" s="39"/>
      <c r="C60" s="39"/>
      <c r="D60" s="39"/>
      <c r="E60" s="11"/>
      <c r="G60" s="11"/>
    </row>
    <row r="61" spans="1:7" x14ac:dyDescent="0.2">
      <c r="A61" s="37" t="s">
        <v>780</v>
      </c>
      <c r="B61" s="39"/>
      <c r="C61" s="39"/>
      <c r="D61" s="39"/>
      <c r="E61" s="11"/>
      <c r="G61" s="11"/>
    </row>
    <row r="62" spans="1:7" x14ac:dyDescent="0.2">
      <c r="A62" s="39"/>
      <c r="B62" s="39"/>
      <c r="C62" s="39"/>
      <c r="D62" s="39"/>
      <c r="E62" s="11"/>
      <c r="G62" s="11"/>
    </row>
    <row r="63" spans="1:7" x14ac:dyDescent="0.2">
      <c r="A63" s="39"/>
      <c r="B63" s="39"/>
      <c r="C63" s="39"/>
      <c r="D63" s="39"/>
      <c r="E63" s="11"/>
      <c r="G63" s="11"/>
    </row>
    <row r="64" spans="1:7" x14ac:dyDescent="0.2">
      <c r="A64" s="39"/>
      <c r="B64" s="39"/>
      <c r="C64" s="39"/>
      <c r="D64" s="39"/>
      <c r="E64" s="11"/>
      <c r="G64" s="11"/>
    </row>
    <row r="65" spans="1:7" x14ac:dyDescent="0.2">
      <c r="A65" s="39"/>
      <c r="B65" s="39"/>
      <c r="C65" s="39"/>
      <c r="D65" s="39"/>
      <c r="E65" s="11"/>
      <c r="G65" s="11"/>
    </row>
    <row r="66" spans="1:7" x14ac:dyDescent="0.2">
      <c r="A66" s="39"/>
      <c r="B66" s="39"/>
      <c r="C66" s="39"/>
      <c r="D66" s="39"/>
      <c r="E66" s="11"/>
      <c r="G66" s="11"/>
    </row>
    <row r="67" spans="1:7" x14ac:dyDescent="0.2">
      <c r="A67" s="39"/>
      <c r="B67" s="39"/>
      <c r="C67" s="39"/>
      <c r="D67" s="39"/>
      <c r="E67" s="11"/>
      <c r="G67" s="11"/>
    </row>
    <row r="68" spans="1:7" x14ac:dyDescent="0.2">
      <c r="A68" s="39"/>
      <c r="B68" s="39"/>
      <c r="C68" s="39"/>
      <c r="D68" s="39"/>
      <c r="E68" s="11"/>
      <c r="G68" s="11"/>
    </row>
    <row r="69" spans="1:7" x14ac:dyDescent="0.2">
      <c r="A69" s="39"/>
      <c r="B69" s="39"/>
      <c r="C69" s="39"/>
      <c r="D69" s="39"/>
      <c r="E69" s="11"/>
      <c r="G69" s="11"/>
    </row>
    <row r="70" spans="1:7" x14ac:dyDescent="0.2">
      <c r="A70" s="39"/>
      <c r="B70" s="39"/>
      <c r="C70" s="39"/>
      <c r="D70" s="39"/>
      <c r="E70" s="11"/>
      <c r="G70" s="11"/>
    </row>
    <row r="71" spans="1:7" x14ac:dyDescent="0.2">
      <c r="A71" s="39"/>
      <c r="B71" s="39"/>
      <c r="C71" s="39"/>
      <c r="D71" s="39"/>
      <c r="E71" s="11"/>
      <c r="G71" s="11"/>
    </row>
    <row r="72" spans="1:7" x14ac:dyDescent="0.2">
      <c r="A72" s="39"/>
      <c r="B72" s="39"/>
      <c r="C72" s="39"/>
      <c r="D72" s="39"/>
      <c r="E72" s="11"/>
      <c r="G72" s="11"/>
    </row>
    <row r="73" spans="1:7" x14ac:dyDescent="0.2">
      <c r="A73" s="39"/>
      <c r="B73" s="39"/>
      <c r="C73" s="39"/>
      <c r="D73" s="39"/>
      <c r="E73" s="11"/>
      <c r="G73" s="11"/>
    </row>
    <row r="74" spans="1:7" x14ac:dyDescent="0.2">
      <c r="A74" s="39"/>
      <c r="B74" s="39"/>
      <c r="C74" s="39"/>
      <c r="D74" s="39"/>
      <c r="E74" s="11"/>
      <c r="G74" s="11"/>
    </row>
  </sheetData>
  <mergeCells count="5">
    <mergeCell ref="A1:G1"/>
    <mergeCell ref="A33:B33"/>
    <mergeCell ref="A34:B34"/>
    <mergeCell ref="A35:B35"/>
    <mergeCell ref="A59:G59"/>
  </mergeCells>
  <conditionalFormatting sqref="F2:F3 F5:F42">
    <cfRule type="cellIs" dxfId="75" priority="5" stopIfTrue="1" operator="between">
      <formula>0.009</formula>
      <formula>-0.009</formula>
    </cfRule>
  </conditionalFormatting>
  <conditionalFormatting sqref="F43 F81:F176">
    <cfRule type="cellIs" dxfId="74" priority="4" stopIfTrue="1" operator="between">
      <formula>0.009</formula>
      <formula>-0.009</formula>
    </cfRule>
  </conditionalFormatting>
  <conditionalFormatting sqref="F77:F80">
    <cfRule type="cellIs" dxfId="73" priority="3" stopIfTrue="1" operator="between">
      <formula>0.009</formula>
      <formula>-0.009</formula>
    </cfRule>
  </conditionalFormatting>
  <conditionalFormatting sqref="F75:F76">
    <cfRule type="cellIs" dxfId="72" priority="2" stopIfTrue="1" operator="between">
      <formula>0.009</formula>
      <formula>-0.009</formula>
    </cfRule>
  </conditionalFormatting>
  <conditionalFormatting sqref="F44:F58 F60:F74">
    <cfRule type="cellIs" dxfId="71"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8"/>
  <sheetViews>
    <sheetView workbookViewId="0">
      <selection sqref="A1:G1"/>
    </sheetView>
  </sheetViews>
  <sheetFormatPr defaultColWidth="9.109375" defaultRowHeight="10.199999999999999" x14ac:dyDescent="0.2"/>
  <cols>
    <col min="1" max="1" width="38.6640625" style="7" bestFit="1" customWidth="1"/>
    <col min="2" max="2" width="51" style="7" bestFit="1" customWidth="1"/>
    <col min="3" max="3" width="35.441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7" s="1" customFormat="1" ht="13.8" x14ac:dyDescent="0.2">
      <c r="A1" s="65" t="s">
        <v>1086</v>
      </c>
      <c r="B1" s="66"/>
      <c r="C1" s="66"/>
      <c r="D1" s="66"/>
      <c r="E1" s="66"/>
      <c r="F1" s="66"/>
      <c r="G1" s="66"/>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41" t="s">
        <v>6</v>
      </c>
      <c r="F4" s="12" t="s">
        <v>3</v>
      </c>
      <c r="G4" s="12" t="s">
        <v>5</v>
      </c>
    </row>
    <row r="5" spans="1:7" x14ac:dyDescent="0.2">
      <c r="A5" s="16" t="s">
        <v>82</v>
      </c>
      <c r="B5" s="17"/>
      <c r="C5" s="17"/>
      <c r="D5" s="17"/>
      <c r="E5" s="18"/>
      <c r="F5" s="19"/>
      <c r="G5" s="18"/>
    </row>
    <row r="6" spans="1:7" x14ac:dyDescent="0.2">
      <c r="A6" s="20" t="s">
        <v>31</v>
      </c>
      <c r="B6" s="21"/>
      <c r="C6" s="21"/>
      <c r="D6" s="21"/>
      <c r="E6" s="22"/>
      <c r="F6" s="23"/>
      <c r="G6" s="22"/>
    </row>
    <row r="7" spans="1:7" x14ac:dyDescent="0.2">
      <c r="A7" s="21" t="s">
        <v>84</v>
      </c>
      <c r="B7" s="21" t="s">
        <v>83</v>
      </c>
      <c r="C7" s="21" t="s">
        <v>85</v>
      </c>
      <c r="D7" s="24">
        <v>104900</v>
      </c>
      <c r="E7" s="22">
        <v>1558.9188999999999</v>
      </c>
      <c r="F7" s="23">
        <v>3.4639146967949599</v>
      </c>
      <c r="G7" s="22"/>
    </row>
    <row r="8" spans="1:7" x14ac:dyDescent="0.2">
      <c r="A8" s="21" t="s">
        <v>87</v>
      </c>
      <c r="B8" s="21" t="s">
        <v>86</v>
      </c>
      <c r="C8" s="21" t="s">
        <v>85</v>
      </c>
      <c r="D8" s="24">
        <v>162500</v>
      </c>
      <c r="E8" s="22">
        <v>1441.8625</v>
      </c>
      <c r="F8" s="23">
        <v>3.2038156086936498</v>
      </c>
      <c r="G8" s="22"/>
    </row>
    <row r="9" spans="1:7" x14ac:dyDescent="0.2">
      <c r="A9" s="21" t="s">
        <v>89</v>
      </c>
      <c r="B9" s="21" t="s">
        <v>88</v>
      </c>
      <c r="C9" s="21" t="s">
        <v>90</v>
      </c>
      <c r="D9" s="24">
        <v>78800</v>
      </c>
      <c r="E9" s="22">
        <v>1176.4446</v>
      </c>
      <c r="F9" s="23">
        <v>2.61405756252302</v>
      </c>
      <c r="G9" s="22"/>
    </row>
    <row r="10" spans="1:7" x14ac:dyDescent="0.2">
      <c r="A10" s="21" t="s">
        <v>92</v>
      </c>
      <c r="B10" s="21" t="s">
        <v>91</v>
      </c>
      <c r="C10" s="21" t="s">
        <v>93</v>
      </c>
      <c r="D10" s="24">
        <v>47300</v>
      </c>
      <c r="E10" s="22">
        <v>909.34249999999997</v>
      </c>
      <c r="F10" s="23">
        <v>2.0205572273004502</v>
      </c>
      <c r="G10" s="22"/>
    </row>
    <row r="11" spans="1:7" x14ac:dyDescent="0.2">
      <c r="A11" s="21" t="s">
        <v>95</v>
      </c>
      <c r="B11" s="21" t="s">
        <v>94</v>
      </c>
      <c r="C11" s="21" t="s">
        <v>96</v>
      </c>
      <c r="D11" s="24">
        <v>112500</v>
      </c>
      <c r="E11" s="22">
        <v>817.42499999999995</v>
      </c>
      <c r="F11" s="23">
        <v>1.8163167250250301</v>
      </c>
      <c r="G11" s="22"/>
    </row>
    <row r="12" spans="1:7" x14ac:dyDescent="0.2">
      <c r="A12" s="21" t="s">
        <v>98</v>
      </c>
      <c r="B12" s="21" t="s">
        <v>97</v>
      </c>
      <c r="C12" s="21" t="s">
        <v>85</v>
      </c>
      <c r="D12" s="24">
        <v>108000</v>
      </c>
      <c r="E12" s="22">
        <v>811.62</v>
      </c>
      <c r="F12" s="23">
        <v>1.8034180265649</v>
      </c>
      <c r="G12" s="22"/>
    </row>
    <row r="13" spans="1:7" x14ac:dyDescent="0.2">
      <c r="A13" s="21" t="s">
        <v>100</v>
      </c>
      <c r="B13" s="21" t="s">
        <v>99</v>
      </c>
      <c r="C13" s="21" t="s">
        <v>101</v>
      </c>
      <c r="D13" s="24">
        <v>24300</v>
      </c>
      <c r="E13" s="22">
        <v>641.02184999999997</v>
      </c>
      <c r="F13" s="23">
        <v>1.4243492764002701</v>
      </c>
      <c r="G13" s="22"/>
    </row>
    <row r="14" spans="1:7" x14ac:dyDescent="0.2">
      <c r="A14" s="21" t="s">
        <v>103</v>
      </c>
      <c r="B14" s="21" t="s">
        <v>102</v>
      </c>
      <c r="C14" s="21" t="s">
        <v>85</v>
      </c>
      <c r="D14" s="24">
        <v>105500</v>
      </c>
      <c r="E14" s="22">
        <v>560.46875</v>
      </c>
      <c r="F14" s="23">
        <v>1.24536044833333</v>
      </c>
      <c r="G14" s="22"/>
    </row>
    <row r="15" spans="1:7" x14ac:dyDescent="0.2">
      <c r="A15" s="21" t="s">
        <v>105</v>
      </c>
      <c r="B15" s="21" t="s">
        <v>104</v>
      </c>
      <c r="C15" s="21" t="s">
        <v>106</v>
      </c>
      <c r="D15" s="24">
        <v>39700</v>
      </c>
      <c r="E15" s="22">
        <v>532.57550000000003</v>
      </c>
      <c r="F15" s="23">
        <v>1.1833817022828601</v>
      </c>
      <c r="G15" s="22"/>
    </row>
    <row r="16" spans="1:7" x14ac:dyDescent="0.2">
      <c r="A16" s="21" t="s">
        <v>108</v>
      </c>
      <c r="B16" s="21" t="s">
        <v>107</v>
      </c>
      <c r="C16" s="21" t="s">
        <v>90</v>
      </c>
      <c r="D16" s="24">
        <v>56200</v>
      </c>
      <c r="E16" s="22">
        <v>527.68989999999997</v>
      </c>
      <c r="F16" s="23">
        <v>1.1725259087950399</v>
      </c>
      <c r="G16" s="22"/>
    </row>
    <row r="17" spans="1:7" x14ac:dyDescent="0.2">
      <c r="A17" s="21" t="s">
        <v>110</v>
      </c>
      <c r="B17" s="21" t="s">
        <v>109</v>
      </c>
      <c r="C17" s="21" t="s">
        <v>111</v>
      </c>
      <c r="D17" s="24">
        <v>293300</v>
      </c>
      <c r="E17" s="22">
        <v>481.012</v>
      </c>
      <c r="F17" s="23">
        <v>1.06880770778694</v>
      </c>
      <c r="G17" s="22"/>
    </row>
    <row r="18" spans="1:7" x14ac:dyDescent="0.2">
      <c r="A18" s="21" t="s">
        <v>113</v>
      </c>
      <c r="B18" s="21" t="s">
        <v>112</v>
      </c>
      <c r="C18" s="21" t="s">
        <v>114</v>
      </c>
      <c r="D18" s="24">
        <v>9900</v>
      </c>
      <c r="E18" s="22">
        <v>420.25995</v>
      </c>
      <c r="F18" s="23">
        <v>0.933816773457116</v>
      </c>
      <c r="G18" s="22"/>
    </row>
    <row r="19" spans="1:7" x14ac:dyDescent="0.2">
      <c r="A19" s="21" t="s">
        <v>116</v>
      </c>
      <c r="B19" s="21" t="s">
        <v>115</v>
      </c>
      <c r="C19" s="21" t="s">
        <v>117</v>
      </c>
      <c r="D19" s="24">
        <v>17000</v>
      </c>
      <c r="E19" s="22">
        <v>390.18400000000003</v>
      </c>
      <c r="F19" s="23">
        <v>0.86698807234567898</v>
      </c>
      <c r="G19" s="22"/>
    </row>
    <row r="20" spans="1:7" x14ac:dyDescent="0.2">
      <c r="A20" s="21" t="s">
        <v>119</v>
      </c>
      <c r="B20" s="21" t="s">
        <v>118</v>
      </c>
      <c r="C20" s="21" t="s">
        <v>120</v>
      </c>
      <c r="D20" s="24">
        <v>95400</v>
      </c>
      <c r="E20" s="22">
        <v>388.65960000000001</v>
      </c>
      <c r="F20" s="23">
        <v>0.86360085857606295</v>
      </c>
      <c r="G20" s="22"/>
    </row>
    <row r="21" spans="1:7" x14ac:dyDescent="0.2">
      <c r="A21" s="21" t="s">
        <v>122</v>
      </c>
      <c r="B21" s="21" t="s">
        <v>121</v>
      </c>
      <c r="C21" s="21" t="s">
        <v>123</v>
      </c>
      <c r="D21" s="24">
        <v>44800</v>
      </c>
      <c r="E21" s="22">
        <v>363.7088</v>
      </c>
      <c r="F21" s="23">
        <v>0.80816023057624098</v>
      </c>
      <c r="G21" s="22"/>
    </row>
    <row r="22" spans="1:7" x14ac:dyDescent="0.2">
      <c r="A22" s="21" t="s">
        <v>125</v>
      </c>
      <c r="B22" s="21" t="s">
        <v>124</v>
      </c>
      <c r="C22" s="21" t="s">
        <v>126</v>
      </c>
      <c r="D22" s="24">
        <v>21600</v>
      </c>
      <c r="E22" s="22">
        <v>362.58839999999998</v>
      </c>
      <c r="F22" s="23">
        <v>0.80567070400350604</v>
      </c>
      <c r="G22" s="22"/>
    </row>
    <row r="23" spans="1:7" x14ac:dyDescent="0.2">
      <c r="A23" s="21" t="s">
        <v>128</v>
      </c>
      <c r="B23" s="21" t="s">
        <v>127</v>
      </c>
      <c r="C23" s="21" t="s">
        <v>90</v>
      </c>
      <c r="D23" s="24">
        <v>33500</v>
      </c>
      <c r="E23" s="22">
        <v>360.49349999999998</v>
      </c>
      <c r="F23" s="23">
        <v>0.801015840367998</v>
      </c>
      <c r="G23" s="22"/>
    </row>
    <row r="24" spans="1:7" x14ac:dyDescent="0.2">
      <c r="A24" s="21" t="s">
        <v>130</v>
      </c>
      <c r="B24" s="21" t="s">
        <v>129</v>
      </c>
      <c r="C24" s="21" t="s">
        <v>131</v>
      </c>
      <c r="D24" s="24">
        <v>38800</v>
      </c>
      <c r="E24" s="22">
        <v>357.81360000000001</v>
      </c>
      <c r="F24" s="23">
        <v>0.79506110789542295</v>
      </c>
      <c r="G24" s="22"/>
    </row>
    <row r="25" spans="1:7" x14ac:dyDescent="0.2">
      <c r="A25" s="21" t="s">
        <v>133</v>
      </c>
      <c r="B25" s="21" t="s">
        <v>132</v>
      </c>
      <c r="C25" s="21" t="s">
        <v>134</v>
      </c>
      <c r="D25" s="24">
        <v>255117</v>
      </c>
      <c r="E25" s="22">
        <v>347.21423700000003</v>
      </c>
      <c r="F25" s="23">
        <v>0.77150934438010199</v>
      </c>
      <c r="G25" s="22"/>
    </row>
    <row r="26" spans="1:7" x14ac:dyDescent="0.2">
      <c r="A26" s="21" t="s">
        <v>136</v>
      </c>
      <c r="B26" s="21" t="s">
        <v>135</v>
      </c>
      <c r="C26" s="21" t="s">
        <v>137</v>
      </c>
      <c r="D26" s="24">
        <v>99400</v>
      </c>
      <c r="E26" s="22">
        <v>304.11430000000001</v>
      </c>
      <c r="F26" s="23">
        <v>0.67574137004530099</v>
      </c>
      <c r="G26" s="22"/>
    </row>
    <row r="27" spans="1:7" x14ac:dyDescent="0.2">
      <c r="A27" s="21" t="s">
        <v>139</v>
      </c>
      <c r="B27" s="21" t="s">
        <v>138</v>
      </c>
      <c r="C27" s="21" t="s">
        <v>120</v>
      </c>
      <c r="D27" s="24">
        <v>26800</v>
      </c>
      <c r="E27" s="22">
        <v>294.8134</v>
      </c>
      <c r="F27" s="23">
        <v>0.65507478873474001</v>
      </c>
      <c r="G27" s="22"/>
    </row>
    <row r="28" spans="1:7" x14ac:dyDescent="0.2">
      <c r="A28" s="21" t="s">
        <v>141</v>
      </c>
      <c r="B28" s="21" t="s">
        <v>140</v>
      </c>
      <c r="C28" s="21" t="s">
        <v>106</v>
      </c>
      <c r="D28" s="24">
        <v>45400</v>
      </c>
      <c r="E28" s="22">
        <v>293.89690000000002</v>
      </c>
      <c r="F28" s="23">
        <v>0.65303832755666802</v>
      </c>
      <c r="G28" s="22"/>
    </row>
    <row r="29" spans="1:7" x14ac:dyDescent="0.2">
      <c r="A29" s="21" t="s">
        <v>143</v>
      </c>
      <c r="B29" s="21" t="s">
        <v>142</v>
      </c>
      <c r="C29" s="21" t="s">
        <v>144</v>
      </c>
      <c r="D29" s="24">
        <v>150000</v>
      </c>
      <c r="E29" s="22">
        <v>283.05</v>
      </c>
      <c r="F29" s="23">
        <v>0.62893653731943</v>
      </c>
      <c r="G29" s="22"/>
    </row>
    <row r="30" spans="1:7" x14ac:dyDescent="0.2">
      <c r="A30" s="21" t="s">
        <v>146</v>
      </c>
      <c r="B30" s="21" t="s">
        <v>145</v>
      </c>
      <c r="C30" s="21" t="s">
        <v>106</v>
      </c>
      <c r="D30" s="24">
        <v>45000</v>
      </c>
      <c r="E30" s="22">
        <v>277.33499999999998</v>
      </c>
      <c r="F30" s="23">
        <v>0.61623781868038896</v>
      </c>
      <c r="G30" s="22"/>
    </row>
    <row r="31" spans="1:7" x14ac:dyDescent="0.2">
      <c r="A31" s="21" t="s">
        <v>148</v>
      </c>
      <c r="B31" s="21" t="s">
        <v>147</v>
      </c>
      <c r="C31" s="21" t="s">
        <v>149</v>
      </c>
      <c r="D31" s="24">
        <v>3000</v>
      </c>
      <c r="E31" s="22">
        <v>272.46749999999997</v>
      </c>
      <c r="F31" s="23">
        <v>0.60542224335658601</v>
      </c>
      <c r="G31" s="22"/>
    </row>
    <row r="32" spans="1:7" x14ac:dyDescent="0.2">
      <c r="A32" s="21" t="s">
        <v>151</v>
      </c>
      <c r="B32" s="21" t="s">
        <v>150</v>
      </c>
      <c r="C32" s="21" t="s">
        <v>126</v>
      </c>
      <c r="D32" s="24">
        <v>4000</v>
      </c>
      <c r="E32" s="22">
        <v>267.11399999999998</v>
      </c>
      <c r="F32" s="23">
        <v>0.59352677699891299</v>
      </c>
      <c r="G32" s="22"/>
    </row>
    <row r="33" spans="1:7" x14ac:dyDescent="0.2">
      <c r="A33" s="21" t="s">
        <v>153</v>
      </c>
      <c r="B33" s="21" t="s">
        <v>152</v>
      </c>
      <c r="C33" s="21" t="s">
        <v>149</v>
      </c>
      <c r="D33" s="24">
        <v>55000</v>
      </c>
      <c r="E33" s="22">
        <v>259.10500000000002</v>
      </c>
      <c r="F33" s="23">
        <v>0.57573079492015899</v>
      </c>
      <c r="G33" s="22"/>
    </row>
    <row r="34" spans="1:7" x14ac:dyDescent="0.2">
      <c r="A34" s="21" t="s">
        <v>155</v>
      </c>
      <c r="B34" s="21" t="s">
        <v>154</v>
      </c>
      <c r="C34" s="21" t="s">
        <v>156</v>
      </c>
      <c r="D34" s="24">
        <v>111900</v>
      </c>
      <c r="E34" s="22">
        <v>253.95705000000001</v>
      </c>
      <c r="F34" s="23">
        <v>0.56429206025386802</v>
      </c>
      <c r="G34" s="22"/>
    </row>
    <row r="35" spans="1:7" x14ac:dyDescent="0.2">
      <c r="A35" s="21" t="s">
        <v>158</v>
      </c>
      <c r="B35" s="21" t="s">
        <v>157</v>
      </c>
      <c r="C35" s="21" t="s">
        <v>159</v>
      </c>
      <c r="D35" s="24">
        <v>18800</v>
      </c>
      <c r="E35" s="22">
        <v>249.8708</v>
      </c>
      <c r="F35" s="23">
        <v>0.55521242087700395</v>
      </c>
      <c r="G35" s="22"/>
    </row>
    <row r="36" spans="1:7" x14ac:dyDescent="0.2">
      <c r="A36" s="21" t="s">
        <v>161</v>
      </c>
      <c r="B36" s="21" t="s">
        <v>160</v>
      </c>
      <c r="C36" s="21" t="s">
        <v>137</v>
      </c>
      <c r="D36" s="24">
        <v>394000</v>
      </c>
      <c r="E36" s="22">
        <v>228.32300000000001</v>
      </c>
      <c r="F36" s="23">
        <v>0.50733325211229197</v>
      </c>
      <c r="G36" s="22"/>
    </row>
    <row r="37" spans="1:7" x14ac:dyDescent="0.2">
      <c r="A37" s="21" t="s">
        <v>163</v>
      </c>
      <c r="B37" s="21" t="s">
        <v>162</v>
      </c>
      <c r="C37" s="21" t="s">
        <v>120</v>
      </c>
      <c r="D37" s="24">
        <v>45000</v>
      </c>
      <c r="E37" s="22">
        <v>227.38499999999999</v>
      </c>
      <c r="F37" s="23">
        <v>0.50524901797695998</v>
      </c>
      <c r="G37" s="22"/>
    </row>
    <row r="38" spans="1:7" x14ac:dyDescent="0.2">
      <c r="A38" s="21" t="s">
        <v>165</v>
      </c>
      <c r="B38" s="21" t="s">
        <v>164</v>
      </c>
      <c r="C38" s="21" t="s">
        <v>166</v>
      </c>
      <c r="D38" s="24">
        <v>137000</v>
      </c>
      <c r="E38" s="22">
        <v>219.95349999999999</v>
      </c>
      <c r="F38" s="23">
        <v>0.48873623975018299</v>
      </c>
      <c r="G38" s="22"/>
    </row>
    <row r="39" spans="1:7" x14ac:dyDescent="0.2">
      <c r="A39" s="21" t="s">
        <v>168</v>
      </c>
      <c r="B39" s="21" t="s">
        <v>167</v>
      </c>
      <c r="C39" s="21" t="s">
        <v>126</v>
      </c>
      <c r="D39" s="24">
        <v>60200</v>
      </c>
      <c r="E39" s="22">
        <v>216.62970000000001</v>
      </c>
      <c r="F39" s="23">
        <v>0.481350762757629</v>
      </c>
      <c r="G39" s="22"/>
    </row>
    <row r="40" spans="1:7" x14ac:dyDescent="0.2">
      <c r="A40" s="21" t="s">
        <v>170</v>
      </c>
      <c r="B40" s="21" t="s">
        <v>169</v>
      </c>
      <c r="C40" s="21" t="s">
        <v>171</v>
      </c>
      <c r="D40" s="24">
        <v>25400</v>
      </c>
      <c r="E40" s="22">
        <v>214.6173</v>
      </c>
      <c r="F40" s="23">
        <v>0.476879213958118</v>
      </c>
      <c r="G40" s="22"/>
    </row>
    <row r="41" spans="1:7" x14ac:dyDescent="0.2">
      <c r="A41" s="21" t="s">
        <v>173</v>
      </c>
      <c r="B41" s="21" t="s">
        <v>172</v>
      </c>
      <c r="C41" s="21" t="s">
        <v>174</v>
      </c>
      <c r="D41" s="24">
        <v>10400</v>
      </c>
      <c r="E41" s="22">
        <v>207.45400000000001</v>
      </c>
      <c r="F41" s="23">
        <v>0.46096237559818098</v>
      </c>
      <c r="G41" s="22"/>
    </row>
    <row r="42" spans="1:7" x14ac:dyDescent="0.2">
      <c r="A42" s="21" t="s">
        <v>176</v>
      </c>
      <c r="B42" s="21" t="s">
        <v>175</v>
      </c>
      <c r="C42" s="21" t="s">
        <v>85</v>
      </c>
      <c r="D42" s="24">
        <v>114300</v>
      </c>
      <c r="E42" s="22">
        <v>205.68285</v>
      </c>
      <c r="F42" s="23">
        <v>0.45702688381908402</v>
      </c>
      <c r="G42" s="22"/>
    </row>
    <row r="43" spans="1:7" x14ac:dyDescent="0.2">
      <c r="A43" s="21" t="s">
        <v>178</v>
      </c>
      <c r="B43" s="21" t="s">
        <v>177</v>
      </c>
      <c r="C43" s="21" t="s">
        <v>179</v>
      </c>
      <c r="D43" s="24">
        <v>34100</v>
      </c>
      <c r="E43" s="22">
        <v>199.0076</v>
      </c>
      <c r="F43" s="23">
        <v>0.44219449158894297</v>
      </c>
      <c r="G43" s="22"/>
    </row>
    <row r="44" spans="1:7" x14ac:dyDescent="0.2">
      <c r="A44" s="21" t="s">
        <v>181</v>
      </c>
      <c r="B44" s="21" t="s">
        <v>180</v>
      </c>
      <c r="C44" s="21" t="s">
        <v>114</v>
      </c>
      <c r="D44" s="24">
        <v>49505</v>
      </c>
      <c r="E44" s="22">
        <v>187.22791000000001</v>
      </c>
      <c r="F44" s="23">
        <v>0.41602004382601598</v>
      </c>
      <c r="G44" s="22"/>
    </row>
    <row r="45" spans="1:7" x14ac:dyDescent="0.2">
      <c r="A45" s="21" t="s">
        <v>183</v>
      </c>
      <c r="B45" s="21" t="s">
        <v>182</v>
      </c>
      <c r="C45" s="21" t="s">
        <v>134</v>
      </c>
      <c r="D45" s="24">
        <v>76200</v>
      </c>
      <c r="E45" s="22">
        <v>184.6326</v>
      </c>
      <c r="F45" s="23">
        <v>0.41025327016528301</v>
      </c>
      <c r="G45" s="22"/>
    </row>
    <row r="46" spans="1:7" x14ac:dyDescent="0.2">
      <c r="A46" s="21" t="s">
        <v>185</v>
      </c>
      <c r="B46" s="21" t="s">
        <v>184</v>
      </c>
      <c r="C46" s="21" t="s">
        <v>101</v>
      </c>
      <c r="D46" s="24">
        <v>75000</v>
      </c>
      <c r="E46" s="22">
        <v>182.66249999999999</v>
      </c>
      <c r="F46" s="23">
        <v>0.40587571188168298</v>
      </c>
      <c r="G46" s="22"/>
    </row>
    <row r="47" spans="1:7" x14ac:dyDescent="0.2">
      <c r="A47" s="21" t="s">
        <v>187</v>
      </c>
      <c r="B47" s="21" t="s">
        <v>186</v>
      </c>
      <c r="C47" s="21" t="s">
        <v>188</v>
      </c>
      <c r="D47" s="24">
        <v>31200</v>
      </c>
      <c r="E47" s="22">
        <v>156.95160000000001</v>
      </c>
      <c r="F47" s="23">
        <v>0.348746143192878</v>
      </c>
      <c r="G47" s="22"/>
    </row>
    <row r="48" spans="1:7" x14ac:dyDescent="0.2">
      <c r="A48" s="21" t="s">
        <v>190</v>
      </c>
      <c r="B48" s="21" t="s">
        <v>189</v>
      </c>
      <c r="C48" s="21" t="s">
        <v>191</v>
      </c>
      <c r="D48" s="24">
        <v>9000</v>
      </c>
      <c r="E48" s="22">
        <v>116.0325</v>
      </c>
      <c r="F48" s="23">
        <v>0.25782398433674902</v>
      </c>
      <c r="G48" s="22"/>
    </row>
    <row r="49" spans="1:9" x14ac:dyDescent="0.2">
      <c r="A49" s="21" t="s">
        <v>193</v>
      </c>
      <c r="B49" s="21" t="s">
        <v>192</v>
      </c>
      <c r="C49" s="21" t="s">
        <v>194</v>
      </c>
      <c r="D49" s="24">
        <v>85803</v>
      </c>
      <c r="E49" s="22">
        <v>90.5650665</v>
      </c>
      <c r="F49" s="23">
        <v>0.20123539772695301</v>
      </c>
      <c r="G49" s="22"/>
    </row>
    <row r="50" spans="1:9" x14ac:dyDescent="0.2">
      <c r="A50" s="20" t="s">
        <v>32</v>
      </c>
      <c r="B50" s="20"/>
      <c r="C50" s="20"/>
      <c r="D50" s="20"/>
      <c r="E50" s="25">
        <f>SUM(E7:E49)</f>
        <v>17842.152663500001</v>
      </c>
      <c r="F50" s="26">
        <f>SUM(F7:F49)</f>
        <v>39.645227749536602</v>
      </c>
      <c r="G50" s="25"/>
      <c r="H50" s="14"/>
      <c r="I50" s="14"/>
    </row>
    <row r="51" spans="1:9" x14ac:dyDescent="0.2">
      <c r="A51" s="21"/>
      <c r="B51" s="21"/>
      <c r="C51" s="21"/>
      <c r="D51" s="21"/>
      <c r="E51" s="22"/>
      <c r="F51" s="23"/>
      <c r="G51" s="22"/>
    </row>
    <row r="52" spans="1:9" x14ac:dyDescent="0.2">
      <c r="A52" s="20" t="s">
        <v>30</v>
      </c>
      <c r="B52" s="21"/>
      <c r="C52" s="21"/>
      <c r="D52" s="21"/>
      <c r="E52" s="22"/>
      <c r="F52" s="23"/>
      <c r="G52" s="22"/>
    </row>
    <row r="53" spans="1:9" x14ac:dyDescent="0.2">
      <c r="A53" s="20" t="s">
        <v>31</v>
      </c>
      <c r="B53" s="21"/>
      <c r="C53" s="21"/>
      <c r="D53" s="21"/>
      <c r="E53" s="22"/>
      <c r="F53" s="23"/>
      <c r="G53" s="22"/>
    </row>
    <row r="54" spans="1:9" x14ac:dyDescent="0.2">
      <c r="A54" s="21" t="s">
        <v>196</v>
      </c>
      <c r="B54" s="21" t="s">
        <v>195</v>
      </c>
      <c r="C54" s="21" t="s">
        <v>77</v>
      </c>
      <c r="D54" s="24">
        <v>200</v>
      </c>
      <c r="E54" s="22">
        <v>2050.1975616</v>
      </c>
      <c r="F54" s="23">
        <v>4.5555349062478099</v>
      </c>
      <c r="G54" s="22">
        <v>6.6150000000000002</v>
      </c>
    </row>
    <row r="55" spans="1:9" x14ac:dyDescent="0.2">
      <c r="A55" s="21" t="s">
        <v>1087</v>
      </c>
      <c r="B55" s="21" t="s">
        <v>1088</v>
      </c>
      <c r="C55" s="21" t="s">
        <v>77</v>
      </c>
      <c r="D55" s="24">
        <v>150</v>
      </c>
      <c r="E55" s="22">
        <v>1583.7424109999999</v>
      </c>
      <c r="F55" s="23">
        <v>3.5190724888898299</v>
      </c>
      <c r="G55" s="22">
        <v>6.98</v>
      </c>
    </row>
    <row r="56" spans="1:9" x14ac:dyDescent="0.2">
      <c r="A56" s="21" t="s">
        <v>1031</v>
      </c>
      <c r="B56" s="21" t="s">
        <v>1032</v>
      </c>
      <c r="C56" s="21" t="s">
        <v>77</v>
      </c>
      <c r="D56" s="24">
        <v>45</v>
      </c>
      <c r="E56" s="22">
        <v>484.60703419999999</v>
      </c>
      <c r="F56" s="23">
        <v>1.0767958666327</v>
      </c>
      <c r="G56" s="22">
        <v>7.2750000000000004</v>
      </c>
    </row>
    <row r="57" spans="1:9" x14ac:dyDescent="0.2">
      <c r="A57" s="20" t="s">
        <v>32</v>
      </c>
      <c r="B57" s="20"/>
      <c r="C57" s="20"/>
      <c r="D57" s="20"/>
      <c r="E57" s="25">
        <f>SUM(E53:E56)</f>
        <v>4118.5470068000004</v>
      </c>
      <c r="F57" s="26">
        <f>SUM(F53:F56)</f>
        <v>9.1514032617703407</v>
      </c>
      <c r="G57" s="25"/>
      <c r="H57" s="14"/>
      <c r="I57" s="14"/>
    </row>
    <row r="58" spans="1:9" x14ac:dyDescent="0.2">
      <c r="A58" s="21"/>
      <c r="B58" s="21"/>
      <c r="C58" s="21"/>
      <c r="D58" s="21"/>
      <c r="E58" s="22"/>
      <c r="F58" s="23"/>
      <c r="G58" s="22"/>
    </row>
    <row r="59" spans="1:9" x14ac:dyDescent="0.2">
      <c r="A59" s="20" t="s">
        <v>49</v>
      </c>
      <c r="B59" s="21"/>
      <c r="C59" s="21"/>
      <c r="D59" s="21"/>
      <c r="E59" s="22"/>
      <c r="F59" s="23"/>
      <c r="G59" s="22"/>
    </row>
    <row r="60" spans="1:9" x14ac:dyDescent="0.2">
      <c r="A60" s="20" t="s">
        <v>51</v>
      </c>
      <c r="B60" s="21"/>
      <c r="C60" s="21"/>
      <c r="D60" s="21"/>
      <c r="E60" s="22"/>
      <c r="F60" s="23"/>
      <c r="G60" s="22"/>
    </row>
    <row r="61" spans="1:9" x14ac:dyDescent="0.2">
      <c r="A61" s="21" t="s">
        <v>198</v>
      </c>
      <c r="B61" s="21" t="s">
        <v>197</v>
      </c>
      <c r="C61" s="21" t="s">
        <v>50</v>
      </c>
      <c r="D61" s="24">
        <v>300</v>
      </c>
      <c r="E61" s="22">
        <v>1493.2695000000001</v>
      </c>
      <c r="F61" s="23">
        <v>3.3180418605006801</v>
      </c>
      <c r="G61" s="22">
        <v>5.8754999999999997</v>
      </c>
    </row>
    <row r="62" spans="1:9" x14ac:dyDescent="0.2">
      <c r="A62" s="20" t="s">
        <v>32</v>
      </c>
      <c r="B62" s="20"/>
      <c r="C62" s="20"/>
      <c r="D62" s="20"/>
      <c r="E62" s="25">
        <f>SUM(E60:E61)</f>
        <v>1493.2695000000001</v>
      </c>
      <c r="F62" s="26">
        <f>SUM(F60:F61)</f>
        <v>3.3180418605006801</v>
      </c>
      <c r="G62" s="25"/>
      <c r="H62" s="14"/>
      <c r="I62" s="14"/>
    </row>
    <row r="63" spans="1:9" x14ac:dyDescent="0.2">
      <c r="A63" s="21"/>
      <c r="B63" s="21"/>
      <c r="C63" s="21"/>
      <c r="D63" s="21"/>
      <c r="E63" s="22"/>
      <c r="F63" s="23"/>
      <c r="G63" s="22"/>
    </row>
    <row r="64" spans="1:9" x14ac:dyDescent="0.2">
      <c r="A64" s="20" t="s">
        <v>52</v>
      </c>
      <c r="B64" s="21"/>
      <c r="C64" s="21"/>
      <c r="D64" s="21"/>
      <c r="E64" s="22"/>
      <c r="F64" s="23"/>
      <c r="G64" s="22"/>
    </row>
    <row r="65" spans="1:9" x14ac:dyDescent="0.2">
      <c r="A65" s="21" t="s">
        <v>60</v>
      </c>
      <c r="B65" s="21" t="s">
        <v>59</v>
      </c>
      <c r="C65" s="21" t="s">
        <v>54</v>
      </c>
      <c r="D65" s="24">
        <v>1000000</v>
      </c>
      <c r="E65" s="22">
        <v>986.03200000000004</v>
      </c>
      <c r="F65" s="23">
        <v>2.1909611438479102</v>
      </c>
      <c r="G65" s="22">
        <v>5.6201999999999996</v>
      </c>
    </row>
    <row r="66" spans="1:9" x14ac:dyDescent="0.2">
      <c r="A66" s="21" t="s">
        <v>200</v>
      </c>
      <c r="B66" s="21" t="s">
        <v>199</v>
      </c>
      <c r="C66" s="21" t="s">
        <v>54</v>
      </c>
      <c r="D66" s="24">
        <v>1000000</v>
      </c>
      <c r="E66" s="22">
        <v>959.05</v>
      </c>
      <c r="F66" s="23">
        <v>2.1310071934859498</v>
      </c>
      <c r="G66" s="22">
        <v>6.1600999999999999</v>
      </c>
    </row>
    <row r="67" spans="1:9" x14ac:dyDescent="0.2">
      <c r="A67" s="20" t="s">
        <v>32</v>
      </c>
      <c r="B67" s="20"/>
      <c r="C67" s="20"/>
      <c r="D67" s="20"/>
      <c r="E67" s="25">
        <f>SUM(E64:E66)</f>
        <v>1945.0819999999999</v>
      </c>
      <c r="F67" s="26">
        <f>SUM(F64:F66)</f>
        <v>4.3219683373338604</v>
      </c>
      <c r="G67" s="25"/>
      <c r="H67" s="14"/>
      <c r="I67" s="14"/>
    </row>
    <row r="68" spans="1:9" x14ac:dyDescent="0.2">
      <c r="A68" s="21"/>
      <c r="B68" s="21"/>
      <c r="C68" s="21"/>
      <c r="D68" s="21"/>
      <c r="E68" s="22"/>
      <c r="F68" s="23"/>
      <c r="G68" s="22"/>
    </row>
    <row r="69" spans="1:9" x14ac:dyDescent="0.2">
      <c r="A69" s="20" t="s">
        <v>53</v>
      </c>
      <c r="B69" s="21"/>
      <c r="C69" s="21"/>
      <c r="D69" s="21"/>
      <c r="E69" s="22"/>
      <c r="F69" s="23"/>
      <c r="G69" s="22"/>
    </row>
    <row r="70" spans="1:9" x14ac:dyDescent="0.2">
      <c r="A70" s="21" t="s">
        <v>66</v>
      </c>
      <c r="B70" s="21" t="s">
        <v>65</v>
      </c>
      <c r="C70" s="21" t="s">
        <v>54</v>
      </c>
      <c r="D70" s="24">
        <v>5500000</v>
      </c>
      <c r="E70" s="22">
        <v>5324.2484167000002</v>
      </c>
      <c r="F70" s="23">
        <v>11.830469397730999</v>
      </c>
      <c r="G70" s="22">
        <v>6.84</v>
      </c>
    </row>
    <row r="71" spans="1:9" x14ac:dyDescent="0.2">
      <c r="A71" s="21" t="s">
        <v>64</v>
      </c>
      <c r="B71" s="21" t="s">
        <v>63</v>
      </c>
      <c r="C71" s="21" t="s">
        <v>54</v>
      </c>
      <c r="D71" s="24">
        <v>5100000</v>
      </c>
      <c r="E71" s="22">
        <v>5010.7737999999999</v>
      </c>
      <c r="F71" s="23">
        <v>11.133929422585799</v>
      </c>
      <c r="G71" s="22">
        <v>6.8658000000000001</v>
      </c>
    </row>
    <row r="72" spans="1:9" x14ac:dyDescent="0.2">
      <c r="A72" s="21" t="s">
        <v>62</v>
      </c>
      <c r="B72" s="21" t="s">
        <v>61</v>
      </c>
      <c r="C72" s="21" t="s">
        <v>54</v>
      </c>
      <c r="D72" s="24">
        <v>5000000</v>
      </c>
      <c r="E72" s="22">
        <v>4870.2733332999996</v>
      </c>
      <c r="F72" s="23">
        <v>10.821737664882001</v>
      </c>
      <c r="G72" s="22">
        <v>6.9233000000000002</v>
      </c>
    </row>
    <row r="73" spans="1:9" x14ac:dyDescent="0.2">
      <c r="A73" s="21" t="s">
        <v>68</v>
      </c>
      <c r="B73" s="21" t="s">
        <v>67</v>
      </c>
      <c r="C73" s="21" t="s">
        <v>54</v>
      </c>
      <c r="D73" s="24">
        <v>1316000</v>
      </c>
      <c r="E73" s="22">
        <v>1268.5696052999999</v>
      </c>
      <c r="F73" s="23">
        <v>2.8187591411625399</v>
      </c>
      <c r="G73" s="22">
        <v>7.1891999999999996</v>
      </c>
    </row>
    <row r="74" spans="1:9" x14ac:dyDescent="0.2">
      <c r="A74" s="21" t="s">
        <v>202</v>
      </c>
      <c r="B74" s="21" t="s">
        <v>201</v>
      </c>
      <c r="C74" s="21" t="s">
        <v>54</v>
      </c>
      <c r="D74" s="24">
        <v>400000</v>
      </c>
      <c r="E74" s="22">
        <v>404.35493330000003</v>
      </c>
      <c r="F74" s="23">
        <v>0.89847585796760698</v>
      </c>
      <c r="G74" s="22">
        <v>6.6261000000000001</v>
      </c>
    </row>
    <row r="75" spans="1:9" x14ac:dyDescent="0.2">
      <c r="A75" s="21" t="s">
        <v>204</v>
      </c>
      <c r="B75" s="21" t="s">
        <v>203</v>
      </c>
      <c r="C75" s="21" t="s">
        <v>54</v>
      </c>
      <c r="D75" s="24">
        <v>200000</v>
      </c>
      <c r="E75" s="22">
        <v>203.8465333</v>
      </c>
      <c r="F75" s="23">
        <v>0.45294659176213298</v>
      </c>
      <c r="G75" s="22">
        <v>6.3566000000000003</v>
      </c>
    </row>
    <row r="76" spans="1:9" x14ac:dyDescent="0.2">
      <c r="A76" s="21" t="s">
        <v>70</v>
      </c>
      <c r="B76" s="21" t="s">
        <v>69</v>
      </c>
      <c r="C76" s="21" t="s">
        <v>54</v>
      </c>
      <c r="D76" s="24">
        <v>100000</v>
      </c>
      <c r="E76" s="22">
        <v>97.159800000000004</v>
      </c>
      <c r="F76" s="23">
        <v>0.215888882454154</v>
      </c>
      <c r="G76" s="22">
        <v>6.7838000000000003</v>
      </c>
    </row>
    <row r="77" spans="1:9" x14ac:dyDescent="0.2">
      <c r="A77" s="20" t="s">
        <v>32</v>
      </c>
      <c r="B77" s="20"/>
      <c r="C77" s="20"/>
      <c r="D77" s="20"/>
      <c r="E77" s="25">
        <f>SUM(E70:E76)</f>
        <v>17179.226421899999</v>
      </c>
      <c r="F77" s="26">
        <f>SUM(F70:F76)</f>
        <v>38.172206958545225</v>
      </c>
      <c r="G77" s="25"/>
      <c r="H77" s="14"/>
      <c r="I77" s="14"/>
    </row>
    <row r="78" spans="1:9" x14ac:dyDescent="0.2">
      <c r="A78" s="21"/>
      <c r="B78" s="21"/>
      <c r="C78" s="21"/>
      <c r="D78" s="21"/>
      <c r="E78" s="22"/>
      <c r="F78" s="23"/>
      <c r="G78" s="22"/>
    </row>
    <row r="79" spans="1:9" x14ac:dyDescent="0.2">
      <c r="A79" s="20" t="s">
        <v>35</v>
      </c>
      <c r="B79" s="20"/>
      <c r="C79" s="20"/>
      <c r="D79" s="20"/>
      <c r="E79" s="25">
        <f>E50+E57+E62+E67+E77</f>
        <v>42578.2775922</v>
      </c>
      <c r="F79" s="26">
        <f>F50+F57+F62+F67+F77</f>
        <v>94.608848167686716</v>
      </c>
      <c r="G79" s="25"/>
      <c r="H79" s="14"/>
      <c r="I79" s="14"/>
    </row>
    <row r="80" spans="1:9" x14ac:dyDescent="0.2">
      <c r="A80" s="20"/>
      <c r="B80" s="20"/>
      <c r="C80" s="20"/>
      <c r="D80" s="20"/>
      <c r="E80" s="25"/>
      <c r="F80" s="26"/>
      <c r="G80" s="25"/>
      <c r="H80" s="14"/>
      <c r="I80" s="14"/>
    </row>
    <row r="81" spans="1:9" x14ac:dyDescent="0.2">
      <c r="A81" s="20" t="s">
        <v>37</v>
      </c>
      <c r="B81" s="20"/>
      <c r="C81" s="20"/>
      <c r="D81" s="20"/>
      <c r="E81" s="25">
        <f>E83-(E50+E57+E62+E67+E77)</f>
        <v>2426.2631212999986</v>
      </c>
      <c r="F81" s="26">
        <f>F83-(F50+F57+F62+F67+F77)</f>
        <v>5.3911518323132839</v>
      </c>
      <c r="G81" s="25"/>
      <c r="H81" s="14"/>
      <c r="I81" s="14"/>
    </row>
    <row r="82" spans="1:9" x14ac:dyDescent="0.2">
      <c r="A82" s="21"/>
      <c r="B82" s="21"/>
      <c r="C82" s="21"/>
      <c r="D82" s="21"/>
      <c r="E82" s="22"/>
      <c r="F82" s="23"/>
      <c r="G82" s="22"/>
    </row>
    <row r="83" spans="1:9" x14ac:dyDescent="0.2">
      <c r="A83" s="27" t="s">
        <v>36</v>
      </c>
      <c r="B83" s="27"/>
      <c r="C83" s="27"/>
      <c r="D83" s="27"/>
      <c r="E83" s="28">
        <v>45004.540713499999</v>
      </c>
      <c r="F83" s="29">
        <v>100</v>
      </c>
      <c r="G83" s="28"/>
      <c r="H83" s="14"/>
      <c r="I83" s="14"/>
    </row>
    <row r="85" spans="1:9" x14ac:dyDescent="0.2">
      <c r="A85" s="14" t="s">
        <v>55</v>
      </c>
    </row>
    <row r="86" spans="1:9" x14ac:dyDescent="0.2">
      <c r="A86" s="14" t="s">
        <v>39</v>
      </c>
    </row>
    <row r="87" spans="1:9" x14ac:dyDescent="0.2">
      <c r="A87" s="14"/>
    </row>
    <row r="88" spans="1:9" ht="36.75" customHeight="1" x14ac:dyDescent="0.2">
      <c r="A88" s="71" t="s">
        <v>980</v>
      </c>
      <c r="B88" s="71"/>
      <c r="C88" s="71"/>
      <c r="D88" s="71"/>
      <c r="E88" s="71"/>
      <c r="F88" s="71"/>
      <c r="G88" s="71"/>
    </row>
    <row r="90" spans="1:9" x14ac:dyDescent="0.2">
      <c r="A90" s="14" t="s">
        <v>40</v>
      </c>
    </row>
    <row r="91" spans="1:9" x14ac:dyDescent="0.2">
      <c r="A91" s="14" t="s">
        <v>41</v>
      </c>
    </row>
    <row r="92" spans="1:9" x14ac:dyDescent="0.2">
      <c r="A92" s="14" t="s">
        <v>42</v>
      </c>
      <c r="B92" s="14"/>
      <c r="C92" s="30" t="s">
        <v>44</v>
      </c>
      <c r="D92" s="14" t="s">
        <v>43</v>
      </c>
    </row>
    <row r="93" spans="1:9" x14ac:dyDescent="0.2">
      <c r="A93" s="7" t="s">
        <v>73</v>
      </c>
      <c r="C93" s="31">
        <v>156.9203</v>
      </c>
      <c r="D93" s="31">
        <v>162.0864</v>
      </c>
    </row>
    <row r="94" spans="1:9" x14ac:dyDescent="0.2">
      <c r="A94" s="7" t="s">
        <v>75</v>
      </c>
      <c r="C94" s="31">
        <v>16.511800000000001</v>
      </c>
      <c r="D94" s="31">
        <v>17.055299999999999</v>
      </c>
    </row>
    <row r="95" spans="1:9" x14ac:dyDescent="0.2">
      <c r="A95" s="7" t="s">
        <v>74</v>
      </c>
      <c r="C95" s="31">
        <v>167.5454</v>
      </c>
      <c r="D95" s="31">
        <v>173.73830000000001</v>
      </c>
    </row>
    <row r="96" spans="1:9" x14ac:dyDescent="0.2">
      <c r="A96" s="7" t="s">
        <v>76</v>
      </c>
      <c r="C96" s="31">
        <v>18.071899999999999</v>
      </c>
      <c r="D96" s="31">
        <v>18.7364</v>
      </c>
    </row>
    <row r="98" spans="1:5" x14ac:dyDescent="0.2">
      <c r="A98" s="7" t="s">
        <v>45</v>
      </c>
    </row>
    <row r="100" spans="1:5" x14ac:dyDescent="0.2">
      <c r="A100" s="14" t="s">
        <v>46</v>
      </c>
      <c r="D100" s="30" t="s">
        <v>47</v>
      </c>
    </row>
    <row r="102" spans="1:5" x14ac:dyDescent="0.2">
      <c r="A102" s="14" t="s">
        <v>892</v>
      </c>
      <c r="D102" s="32">
        <v>2.7718653937412401</v>
      </c>
      <c r="E102" s="10" t="s">
        <v>48</v>
      </c>
    </row>
    <row r="104" spans="1:5" x14ac:dyDescent="0.2">
      <c r="A104" s="14" t="s">
        <v>814</v>
      </c>
      <c r="D104" s="30">
        <v>1</v>
      </c>
    </row>
    <row r="105" spans="1:5" x14ac:dyDescent="0.2">
      <c r="A105" s="7" t="s">
        <v>808</v>
      </c>
      <c r="D105" s="30"/>
    </row>
    <row r="106" spans="1:5" x14ac:dyDescent="0.2">
      <c r="A106" s="36" t="s">
        <v>1110</v>
      </c>
      <c r="D106" s="30"/>
    </row>
    <row r="108" spans="1:5" x14ac:dyDescent="0.2">
      <c r="A108" s="14" t="s">
        <v>893</v>
      </c>
    </row>
    <row r="109" spans="1:5" x14ac:dyDescent="0.2">
      <c r="A109" s="37"/>
    </row>
    <row r="110" spans="1:5" x14ac:dyDescent="0.2">
      <c r="A110" s="37" t="s">
        <v>779</v>
      </c>
    </row>
    <row r="111" spans="1:5" x14ac:dyDescent="0.2">
      <c r="A111" s="38"/>
    </row>
    <row r="112" spans="1:5" x14ac:dyDescent="0.2">
      <c r="A112" s="39"/>
    </row>
    <row r="113" spans="1:1" x14ac:dyDescent="0.2">
      <c r="A113" s="39"/>
    </row>
    <row r="114" spans="1:1" x14ac:dyDescent="0.2">
      <c r="A114" s="39"/>
    </row>
    <row r="115" spans="1:1" x14ac:dyDescent="0.2">
      <c r="A115" s="39"/>
    </row>
    <row r="116" spans="1:1" x14ac:dyDescent="0.2">
      <c r="A116" s="39"/>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ht="20.399999999999999" x14ac:dyDescent="0.2">
      <c r="A124" s="40" t="s">
        <v>1089</v>
      </c>
    </row>
    <row r="125" spans="1:1" x14ac:dyDescent="0.2">
      <c r="A125" s="39"/>
    </row>
    <row r="126" spans="1:1" x14ac:dyDescent="0.2">
      <c r="A126" s="37" t="s">
        <v>780</v>
      </c>
    </row>
    <row r="127" spans="1:1" x14ac:dyDescent="0.2">
      <c r="A127" s="39"/>
    </row>
    <row r="128" spans="1:1" x14ac:dyDescent="0.2">
      <c r="A128" s="39"/>
    </row>
    <row r="129" spans="1:1" x14ac:dyDescent="0.2">
      <c r="A129" s="39"/>
    </row>
    <row r="130" spans="1:1" x14ac:dyDescent="0.2">
      <c r="A130" s="39"/>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sheetData>
  <mergeCells count="2">
    <mergeCell ref="A1:G1"/>
    <mergeCell ref="A88:G88"/>
  </mergeCells>
  <conditionalFormatting sqref="F2:F3 F89:F107 F5:F87">
    <cfRule type="cellIs" dxfId="70" priority="3" stopIfTrue="1" operator="between">
      <formula>0.009</formula>
      <formula>-0.009</formula>
    </cfRule>
  </conditionalFormatting>
  <conditionalFormatting sqref="F108 F141:F240">
    <cfRule type="cellIs" dxfId="69" priority="2" stopIfTrue="1" operator="between">
      <formula>0.009</formula>
      <formula>-0.009</formula>
    </cfRule>
  </conditionalFormatting>
  <conditionalFormatting sqref="F109:F140">
    <cfRule type="cellIs" dxfId="68" priority="1" stopIfTrue="1" operator="between">
      <formula>0.009</formula>
      <formula>-0.009</formula>
    </cfRule>
  </conditionalFormatting>
  <hyperlinks>
    <hyperlink ref="A109" r:id="rId1" tooltip="https://www.franklintempletonindia.com/downloadsServlet/pdf/product-labels-jg9o5k7l" display="https://www.franklintempletonindia.com/downloadsServlet/pdf/product-labels-jg9o5k7l" xr:uid="{00000000-0004-0000-0700-000000000000}"/>
    <hyperlink ref="A106" r:id="rId2" tooltip="https://www.franklintempletonindia.com/investor/reports" xr:uid="{00000000-0004-0000-07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3"/>
  <sheetViews>
    <sheetView workbookViewId="0">
      <selection sqref="A1:G1"/>
    </sheetView>
  </sheetViews>
  <sheetFormatPr defaultColWidth="9.109375" defaultRowHeight="10.199999999999999" x14ac:dyDescent="0.2"/>
  <cols>
    <col min="1" max="1" width="38.6640625" style="7" bestFit="1" customWidth="1"/>
    <col min="2" max="2" width="51" style="7" bestFit="1" customWidth="1"/>
    <col min="3" max="3" width="35.44140625" style="7" bestFit="1" customWidth="1"/>
    <col min="4" max="4" width="15.5546875" style="7" bestFit="1" customWidth="1"/>
    <col min="5" max="5" width="23" style="10" customWidth="1"/>
    <col min="6" max="6" width="13.5546875" style="11" bestFit="1" customWidth="1"/>
    <col min="7" max="7" width="14.33203125" style="10" customWidth="1"/>
    <col min="8" max="16384" width="9.109375" style="7"/>
  </cols>
  <sheetData>
    <row r="1" spans="1:7" s="1" customFormat="1" ht="13.8" x14ac:dyDescent="0.2">
      <c r="A1" s="65" t="s">
        <v>1090</v>
      </c>
      <c r="B1" s="66"/>
      <c r="C1" s="66"/>
      <c r="D1" s="66"/>
      <c r="E1" s="66"/>
      <c r="F1" s="66"/>
      <c r="G1" s="66"/>
    </row>
    <row r="2" spans="1:7" s="1" customFormat="1" ht="12" x14ac:dyDescent="0.25">
      <c r="A2" s="51" t="s">
        <v>1091</v>
      </c>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41" t="s">
        <v>6</v>
      </c>
      <c r="F4" s="12" t="s">
        <v>3</v>
      </c>
      <c r="G4" s="12" t="s">
        <v>5</v>
      </c>
    </row>
    <row r="5" spans="1:7" x14ac:dyDescent="0.2">
      <c r="A5" s="16" t="s">
        <v>82</v>
      </c>
      <c r="B5" s="17"/>
      <c r="C5" s="17"/>
      <c r="D5" s="17"/>
      <c r="E5" s="18"/>
      <c r="F5" s="19"/>
      <c r="G5" s="18"/>
    </row>
    <row r="6" spans="1:7" x14ac:dyDescent="0.2">
      <c r="A6" s="20" t="s">
        <v>31</v>
      </c>
      <c r="B6" s="21"/>
      <c r="C6" s="21"/>
      <c r="D6" s="21"/>
      <c r="E6" s="22"/>
      <c r="F6" s="23"/>
      <c r="G6" s="22"/>
    </row>
    <row r="7" spans="1:7" x14ac:dyDescent="0.2">
      <c r="A7" s="21" t="s">
        <v>84</v>
      </c>
      <c r="B7" s="21" t="s">
        <v>83</v>
      </c>
      <c r="C7" s="21" t="s">
        <v>85</v>
      </c>
      <c r="D7" s="24">
        <v>37200</v>
      </c>
      <c r="E7" s="22">
        <v>552.82920000000001</v>
      </c>
      <c r="F7" s="23">
        <v>2.1044665331697301</v>
      </c>
      <c r="G7" s="22"/>
    </row>
    <row r="8" spans="1:7" x14ac:dyDescent="0.2">
      <c r="A8" s="21" t="s">
        <v>87</v>
      </c>
      <c r="B8" s="21" t="s">
        <v>86</v>
      </c>
      <c r="C8" s="21" t="s">
        <v>85</v>
      </c>
      <c r="D8" s="24">
        <v>57200</v>
      </c>
      <c r="E8" s="22">
        <v>507.53559999999999</v>
      </c>
      <c r="F8" s="23">
        <v>1.9320464342191399</v>
      </c>
      <c r="G8" s="22"/>
    </row>
    <row r="9" spans="1:7" x14ac:dyDescent="0.2">
      <c r="A9" s="21" t="s">
        <v>89</v>
      </c>
      <c r="B9" s="21" t="s">
        <v>88</v>
      </c>
      <c r="C9" s="21" t="s">
        <v>90</v>
      </c>
      <c r="D9" s="24">
        <v>27400</v>
      </c>
      <c r="E9" s="22">
        <v>409.06830000000002</v>
      </c>
      <c r="F9" s="23">
        <v>1.5572088940501601</v>
      </c>
      <c r="G9" s="22"/>
    </row>
    <row r="10" spans="1:7" x14ac:dyDescent="0.2">
      <c r="A10" s="21" t="s">
        <v>92</v>
      </c>
      <c r="B10" s="21" t="s">
        <v>91</v>
      </c>
      <c r="C10" s="21" t="s">
        <v>93</v>
      </c>
      <c r="D10" s="24">
        <v>16800</v>
      </c>
      <c r="E10" s="22">
        <v>322.98</v>
      </c>
      <c r="F10" s="23">
        <v>1.22949475332193</v>
      </c>
      <c r="G10" s="22"/>
    </row>
    <row r="11" spans="1:7" x14ac:dyDescent="0.2">
      <c r="A11" s="21" t="s">
        <v>95</v>
      </c>
      <c r="B11" s="21" t="s">
        <v>94</v>
      </c>
      <c r="C11" s="21" t="s">
        <v>96</v>
      </c>
      <c r="D11" s="24">
        <v>39600</v>
      </c>
      <c r="E11" s="22">
        <v>287.73360000000002</v>
      </c>
      <c r="F11" s="23">
        <v>1.0953215417500499</v>
      </c>
      <c r="G11" s="22"/>
    </row>
    <row r="12" spans="1:7" x14ac:dyDescent="0.2">
      <c r="A12" s="21" t="s">
        <v>98</v>
      </c>
      <c r="B12" s="21" t="s">
        <v>97</v>
      </c>
      <c r="C12" s="21" t="s">
        <v>85</v>
      </c>
      <c r="D12" s="24">
        <v>38200</v>
      </c>
      <c r="E12" s="22">
        <v>287.07299999999998</v>
      </c>
      <c r="F12" s="23">
        <v>1.09280682184775</v>
      </c>
      <c r="G12" s="22"/>
    </row>
    <row r="13" spans="1:7" x14ac:dyDescent="0.2">
      <c r="A13" s="21" t="s">
        <v>100</v>
      </c>
      <c r="B13" s="21" t="s">
        <v>99</v>
      </c>
      <c r="C13" s="21" t="s">
        <v>101</v>
      </c>
      <c r="D13" s="24">
        <v>8600</v>
      </c>
      <c r="E13" s="22">
        <v>226.86369999999999</v>
      </c>
      <c r="F13" s="23">
        <v>0.86360681425846997</v>
      </c>
      <c r="G13" s="22"/>
    </row>
    <row r="14" spans="1:7" x14ac:dyDescent="0.2">
      <c r="A14" s="21" t="s">
        <v>105</v>
      </c>
      <c r="B14" s="21" t="s">
        <v>104</v>
      </c>
      <c r="C14" s="21" t="s">
        <v>106</v>
      </c>
      <c r="D14" s="24">
        <v>14400</v>
      </c>
      <c r="E14" s="22">
        <v>193.17599999999999</v>
      </c>
      <c r="F14" s="23">
        <v>0.73536713873217396</v>
      </c>
      <c r="G14" s="22"/>
    </row>
    <row r="15" spans="1:7" x14ac:dyDescent="0.2">
      <c r="A15" s="21" t="s">
        <v>103</v>
      </c>
      <c r="B15" s="21" t="s">
        <v>102</v>
      </c>
      <c r="C15" s="21" t="s">
        <v>85</v>
      </c>
      <c r="D15" s="24">
        <v>36200</v>
      </c>
      <c r="E15" s="22">
        <v>192.3125</v>
      </c>
      <c r="F15" s="23">
        <v>0.73208003513599595</v>
      </c>
      <c r="G15" s="22"/>
    </row>
    <row r="16" spans="1:7" x14ac:dyDescent="0.2">
      <c r="A16" s="21" t="s">
        <v>108</v>
      </c>
      <c r="B16" s="21" t="s">
        <v>107</v>
      </c>
      <c r="C16" s="21" t="s">
        <v>90</v>
      </c>
      <c r="D16" s="24">
        <v>19900</v>
      </c>
      <c r="E16" s="22">
        <v>186.85104999999999</v>
      </c>
      <c r="F16" s="23">
        <v>0.711289818650362</v>
      </c>
      <c r="G16" s="22"/>
    </row>
    <row r="17" spans="1:7" x14ac:dyDescent="0.2">
      <c r="A17" s="21" t="s">
        <v>110</v>
      </c>
      <c r="B17" s="21" t="s">
        <v>109</v>
      </c>
      <c r="C17" s="21" t="s">
        <v>111</v>
      </c>
      <c r="D17" s="24">
        <v>98600</v>
      </c>
      <c r="E17" s="22">
        <v>161.70400000000001</v>
      </c>
      <c r="F17" s="23">
        <v>0.61556201495810803</v>
      </c>
      <c r="G17" s="22"/>
    </row>
    <row r="18" spans="1:7" x14ac:dyDescent="0.2">
      <c r="A18" s="21" t="s">
        <v>113</v>
      </c>
      <c r="B18" s="21" t="s">
        <v>112</v>
      </c>
      <c r="C18" s="21" t="s">
        <v>114</v>
      </c>
      <c r="D18" s="24">
        <v>3500</v>
      </c>
      <c r="E18" s="22">
        <v>148.57675</v>
      </c>
      <c r="F18" s="23">
        <v>0.56559023651812601</v>
      </c>
      <c r="G18" s="22"/>
    </row>
    <row r="19" spans="1:7" x14ac:dyDescent="0.2">
      <c r="A19" s="21" t="s">
        <v>119</v>
      </c>
      <c r="B19" s="21" t="s">
        <v>118</v>
      </c>
      <c r="C19" s="21" t="s">
        <v>120</v>
      </c>
      <c r="D19" s="24">
        <v>33900</v>
      </c>
      <c r="E19" s="22">
        <v>138.1086</v>
      </c>
      <c r="F19" s="23">
        <v>0.52574090992828404</v>
      </c>
      <c r="G19" s="22"/>
    </row>
    <row r="20" spans="1:7" x14ac:dyDescent="0.2">
      <c r="A20" s="21" t="s">
        <v>116</v>
      </c>
      <c r="B20" s="21" t="s">
        <v>115</v>
      </c>
      <c r="C20" s="21" t="s">
        <v>117</v>
      </c>
      <c r="D20" s="24">
        <v>5800</v>
      </c>
      <c r="E20" s="22">
        <v>133.1216</v>
      </c>
      <c r="F20" s="23">
        <v>0.50675679222806602</v>
      </c>
      <c r="G20" s="22"/>
    </row>
    <row r="21" spans="1:7" x14ac:dyDescent="0.2">
      <c r="A21" s="21" t="s">
        <v>122</v>
      </c>
      <c r="B21" s="21" t="s">
        <v>121</v>
      </c>
      <c r="C21" s="21" t="s">
        <v>123</v>
      </c>
      <c r="D21" s="24">
        <v>15800</v>
      </c>
      <c r="E21" s="22">
        <v>128.2723</v>
      </c>
      <c r="F21" s="23">
        <v>0.48829686001157002</v>
      </c>
      <c r="G21" s="22"/>
    </row>
    <row r="22" spans="1:7" x14ac:dyDescent="0.2">
      <c r="A22" s="21" t="s">
        <v>128</v>
      </c>
      <c r="B22" s="21" t="s">
        <v>127</v>
      </c>
      <c r="C22" s="21" t="s">
        <v>90</v>
      </c>
      <c r="D22" s="24">
        <v>11900</v>
      </c>
      <c r="E22" s="22">
        <v>128.05590000000001</v>
      </c>
      <c r="F22" s="23">
        <v>0.48747308558399299</v>
      </c>
      <c r="G22" s="22"/>
    </row>
    <row r="23" spans="1:7" x14ac:dyDescent="0.2">
      <c r="A23" s="21" t="s">
        <v>133</v>
      </c>
      <c r="B23" s="21" t="s">
        <v>132</v>
      </c>
      <c r="C23" s="21" t="s">
        <v>134</v>
      </c>
      <c r="D23" s="24">
        <v>86028</v>
      </c>
      <c r="E23" s="22">
        <v>117.084108</v>
      </c>
      <c r="F23" s="23">
        <v>0.44570653440887498</v>
      </c>
      <c r="G23" s="22"/>
    </row>
    <row r="24" spans="1:7" x14ac:dyDescent="0.2">
      <c r="A24" s="21" t="s">
        <v>125</v>
      </c>
      <c r="B24" s="21" t="s">
        <v>124</v>
      </c>
      <c r="C24" s="21" t="s">
        <v>126</v>
      </c>
      <c r="D24" s="24">
        <v>6700</v>
      </c>
      <c r="E24" s="22">
        <v>112.46955</v>
      </c>
      <c r="F24" s="23">
        <v>0.42814019949680698</v>
      </c>
      <c r="G24" s="22"/>
    </row>
    <row r="25" spans="1:7" x14ac:dyDescent="0.2">
      <c r="A25" s="21" t="s">
        <v>130</v>
      </c>
      <c r="B25" s="21" t="s">
        <v>129</v>
      </c>
      <c r="C25" s="21" t="s">
        <v>131</v>
      </c>
      <c r="D25" s="24">
        <v>12100</v>
      </c>
      <c r="E25" s="22">
        <v>111.58620000000001</v>
      </c>
      <c r="F25" s="23">
        <v>0.42477753248848799</v>
      </c>
      <c r="G25" s="22"/>
    </row>
    <row r="26" spans="1:7" x14ac:dyDescent="0.2">
      <c r="A26" s="21" t="s">
        <v>136</v>
      </c>
      <c r="B26" s="21" t="s">
        <v>135</v>
      </c>
      <c r="C26" s="21" t="s">
        <v>137</v>
      </c>
      <c r="D26" s="24">
        <v>35400</v>
      </c>
      <c r="E26" s="22">
        <v>108.30629999999999</v>
      </c>
      <c r="F26" s="23">
        <v>0.41229186823243302</v>
      </c>
      <c r="G26" s="22"/>
    </row>
    <row r="27" spans="1:7" x14ac:dyDescent="0.2">
      <c r="A27" s="21" t="s">
        <v>139</v>
      </c>
      <c r="B27" s="21" t="s">
        <v>138</v>
      </c>
      <c r="C27" s="21" t="s">
        <v>120</v>
      </c>
      <c r="D27" s="24">
        <v>9600</v>
      </c>
      <c r="E27" s="22">
        <v>105.6048</v>
      </c>
      <c r="F27" s="23">
        <v>0.40200801141127002</v>
      </c>
      <c r="G27" s="22"/>
    </row>
    <row r="28" spans="1:7" x14ac:dyDescent="0.2">
      <c r="A28" s="21" t="s">
        <v>141</v>
      </c>
      <c r="B28" s="21" t="s">
        <v>140</v>
      </c>
      <c r="C28" s="21" t="s">
        <v>106</v>
      </c>
      <c r="D28" s="24">
        <v>15700</v>
      </c>
      <c r="E28" s="22">
        <v>101.63395</v>
      </c>
      <c r="F28" s="23">
        <v>0.38689209327012097</v>
      </c>
      <c r="G28" s="22"/>
    </row>
    <row r="29" spans="1:7" x14ac:dyDescent="0.2">
      <c r="A29" s="21" t="s">
        <v>148</v>
      </c>
      <c r="B29" s="21" t="s">
        <v>147</v>
      </c>
      <c r="C29" s="21" t="s">
        <v>149</v>
      </c>
      <c r="D29" s="24">
        <v>1100</v>
      </c>
      <c r="E29" s="22">
        <v>99.904750000000007</v>
      </c>
      <c r="F29" s="23">
        <v>0.38030951129153301</v>
      </c>
      <c r="G29" s="22"/>
    </row>
    <row r="30" spans="1:7" x14ac:dyDescent="0.2">
      <c r="A30" s="21" t="s">
        <v>153</v>
      </c>
      <c r="B30" s="21" t="s">
        <v>152</v>
      </c>
      <c r="C30" s="21" t="s">
        <v>149</v>
      </c>
      <c r="D30" s="24">
        <v>20800</v>
      </c>
      <c r="E30" s="22">
        <v>97.988799999999998</v>
      </c>
      <c r="F30" s="23">
        <v>0.37301602416345297</v>
      </c>
      <c r="G30" s="22"/>
    </row>
    <row r="31" spans="1:7" x14ac:dyDescent="0.2">
      <c r="A31" s="21" t="s">
        <v>146</v>
      </c>
      <c r="B31" s="21" t="s">
        <v>145</v>
      </c>
      <c r="C31" s="21" t="s">
        <v>106</v>
      </c>
      <c r="D31" s="24">
        <v>15500</v>
      </c>
      <c r="E31" s="22">
        <v>95.526499999999999</v>
      </c>
      <c r="F31" s="23">
        <v>0.36364273500900202</v>
      </c>
      <c r="G31" s="22"/>
    </row>
    <row r="32" spans="1:7" x14ac:dyDescent="0.2">
      <c r="A32" s="21" t="s">
        <v>151</v>
      </c>
      <c r="B32" s="21" t="s">
        <v>150</v>
      </c>
      <c r="C32" s="21" t="s">
        <v>126</v>
      </c>
      <c r="D32" s="24">
        <v>1400</v>
      </c>
      <c r="E32" s="22">
        <v>93.489900000000006</v>
      </c>
      <c r="F32" s="23">
        <v>0.35588996699050102</v>
      </c>
      <c r="G32" s="22"/>
    </row>
    <row r="33" spans="1:7" x14ac:dyDescent="0.2">
      <c r="A33" s="21" t="s">
        <v>158</v>
      </c>
      <c r="B33" s="21" t="s">
        <v>157</v>
      </c>
      <c r="C33" s="21" t="s">
        <v>159</v>
      </c>
      <c r="D33" s="24">
        <v>6700</v>
      </c>
      <c r="E33" s="22">
        <v>89.049700000000001</v>
      </c>
      <c r="F33" s="23">
        <v>0.33898736434111099</v>
      </c>
      <c r="G33" s="22"/>
    </row>
    <row r="34" spans="1:7" x14ac:dyDescent="0.2">
      <c r="A34" s="21" t="s">
        <v>155</v>
      </c>
      <c r="B34" s="21" t="s">
        <v>154</v>
      </c>
      <c r="C34" s="21" t="s">
        <v>156</v>
      </c>
      <c r="D34" s="24">
        <v>38700</v>
      </c>
      <c r="E34" s="22">
        <v>87.829650000000001</v>
      </c>
      <c r="F34" s="23">
        <v>0.33434297436714799</v>
      </c>
      <c r="G34" s="22"/>
    </row>
    <row r="35" spans="1:7" x14ac:dyDescent="0.2">
      <c r="A35" s="21" t="s">
        <v>143</v>
      </c>
      <c r="B35" s="21" t="s">
        <v>142</v>
      </c>
      <c r="C35" s="21" t="s">
        <v>144</v>
      </c>
      <c r="D35" s="24">
        <v>45000</v>
      </c>
      <c r="E35" s="22">
        <v>84.915000000000006</v>
      </c>
      <c r="F35" s="23">
        <v>0.32324771496170601</v>
      </c>
      <c r="G35" s="22"/>
    </row>
    <row r="36" spans="1:7" x14ac:dyDescent="0.2">
      <c r="A36" s="21" t="s">
        <v>161</v>
      </c>
      <c r="B36" s="21" t="s">
        <v>160</v>
      </c>
      <c r="C36" s="21" t="s">
        <v>137</v>
      </c>
      <c r="D36" s="24">
        <v>140600</v>
      </c>
      <c r="E36" s="22">
        <v>81.477699999999999</v>
      </c>
      <c r="F36" s="23">
        <v>0.31016287281794003</v>
      </c>
      <c r="G36" s="22"/>
    </row>
    <row r="37" spans="1:7" x14ac:dyDescent="0.2">
      <c r="A37" s="21" t="s">
        <v>163</v>
      </c>
      <c r="B37" s="21" t="s">
        <v>162</v>
      </c>
      <c r="C37" s="21" t="s">
        <v>120</v>
      </c>
      <c r="D37" s="24">
        <v>16000</v>
      </c>
      <c r="E37" s="22">
        <v>80.847999999999999</v>
      </c>
      <c r="F37" s="23">
        <v>0.30776578059499499</v>
      </c>
      <c r="G37" s="22"/>
    </row>
    <row r="38" spans="1:7" x14ac:dyDescent="0.2">
      <c r="A38" s="21" t="s">
        <v>168</v>
      </c>
      <c r="B38" s="21" t="s">
        <v>167</v>
      </c>
      <c r="C38" s="21" t="s">
        <v>126</v>
      </c>
      <c r="D38" s="24">
        <v>21400</v>
      </c>
      <c r="E38" s="22">
        <v>77.007900000000006</v>
      </c>
      <c r="F38" s="23">
        <v>0.29314759122651601</v>
      </c>
      <c r="G38" s="22"/>
    </row>
    <row r="39" spans="1:7" x14ac:dyDescent="0.2">
      <c r="A39" s="21" t="s">
        <v>170</v>
      </c>
      <c r="B39" s="21" t="s">
        <v>169</v>
      </c>
      <c r="C39" s="21" t="s">
        <v>171</v>
      </c>
      <c r="D39" s="24">
        <v>9000</v>
      </c>
      <c r="E39" s="22">
        <v>76.045500000000004</v>
      </c>
      <c r="F39" s="23">
        <v>0.28948400292198601</v>
      </c>
      <c r="G39" s="22"/>
    </row>
    <row r="40" spans="1:7" x14ac:dyDescent="0.2">
      <c r="A40" s="21" t="s">
        <v>165</v>
      </c>
      <c r="B40" s="21" t="s">
        <v>164</v>
      </c>
      <c r="C40" s="21" t="s">
        <v>166</v>
      </c>
      <c r="D40" s="24">
        <v>47300</v>
      </c>
      <c r="E40" s="22">
        <v>75.940150000000003</v>
      </c>
      <c r="F40" s="23">
        <v>0.28908296486308899</v>
      </c>
      <c r="G40" s="22"/>
    </row>
    <row r="41" spans="1:7" x14ac:dyDescent="0.2">
      <c r="A41" s="21" t="s">
        <v>173</v>
      </c>
      <c r="B41" s="21" t="s">
        <v>172</v>
      </c>
      <c r="C41" s="21" t="s">
        <v>174</v>
      </c>
      <c r="D41" s="24">
        <v>3700</v>
      </c>
      <c r="E41" s="22">
        <v>73.805750000000003</v>
      </c>
      <c r="F41" s="23">
        <v>0.28095789952935202</v>
      </c>
      <c r="G41" s="22"/>
    </row>
    <row r="42" spans="1:7" x14ac:dyDescent="0.2">
      <c r="A42" s="21" t="s">
        <v>176</v>
      </c>
      <c r="B42" s="21" t="s">
        <v>175</v>
      </c>
      <c r="C42" s="21" t="s">
        <v>85</v>
      </c>
      <c r="D42" s="24">
        <v>40600</v>
      </c>
      <c r="E42" s="22">
        <v>73.059700000000007</v>
      </c>
      <c r="F42" s="23">
        <v>0.27811789531634901</v>
      </c>
      <c r="G42" s="22"/>
    </row>
    <row r="43" spans="1:7" x14ac:dyDescent="0.2">
      <c r="A43" s="21" t="s">
        <v>178</v>
      </c>
      <c r="B43" s="21" t="s">
        <v>177</v>
      </c>
      <c r="C43" s="21" t="s">
        <v>179</v>
      </c>
      <c r="D43" s="24">
        <v>12400</v>
      </c>
      <c r="E43" s="22">
        <v>72.366399999999999</v>
      </c>
      <c r="F43" s="23">
        <v>0.27547869563687</v>
      </c>
      <c r="G43" s="22"/>
    </row>
    <row r="44" spans="1:7" x14ac:dyDescent="0.2">
      <c r="A44" s="21" t="s">
        <v>185</v>
      </c>
      <c r="B44" s="21" t="s">
        <v>184</v>
      </c>
      <c r="C44" s="21" t="s">
        <v>101</v>
      </c>
      <c r="D44" s="24">
        <v>27200</v>
      </c>
      <c r="E44" s="22">
        <v>66.245599999999996</v>
      </c>
      <c r="F44" s="23">
        <v>0.25217851765020499</v>
      </c>
      <c r="G44" s="22"/>
    </row>
    <row r="45" spans="1:7" x14ac:dyDescent="0.2">
      <c r="A45" s="21" t="s">
        <v>183</v>
      </c>
      <c r="B45" s="21" t="s">
        <v>182</v>
      </c>
      <c r="C45" s="21" t="s">
        <v>134</v>
      </c>
      <c r="D45" s="24">
        <v>25600</v>
      </c>
      <c r="E45" s="22">
        <v>62.028799999999997</v>
      </c>
      <c r="F45" s="23">
        <v>0.236126336475495</v>
      </c>
      <c r="G45" s="22"/>
    </row>
    <row r="46" spans="1:7" x14ac:dyDescent="0.2">
      <c r="A46" s="21" t="s">
        <v>187</v>
      </c>
      <c r="B46" s="21" t="s">
        <v>186</v>
      </c>
      <c r="C46" s="21" t="s">
        <v>188</v>
      </c>
      <c r="D46" s="24">
        <v>11100</v>
      </c>
      <c r="E46" s="22">
        <v>55.838549999999998</v>
      </c>
      <c r="F46" s="23">
        <v>0.21256178171436099</v>
      </c>
      <c r="G46" s="22"/>
    </row>
    <row r="47" spans="1:7" x14ac:dyDescent="0.2">
      <c r="A47" s="21" t="s">
        <v>181</v>
      </c>
      <c r="B47" s="21" t="s">
        <v>180</v>
      </c>
      <c r="C47" s="21" t="s">
        <v>114</v>
      </c>
      <c r="D47" s="24">
        <v>13862</v>
      </c>
      <c r="E47" s="22">
        <v>52.426084000000003</v>
      </c>
      <c r="F47" s="23">
        <v>0.199571475680274</v>
      </c>
      <c r="G47" s="22"/>
    </row>
    <row r="48" spans="1:7" x14ac:dyDescent="0.2">
      <c r="A48" s="21" t="s">
        <v>190</v>
      </c>
      <c r="B48" s="21" t="s">
        <v>189</v>
      </c>
      <c r="C48" s="21" t="s">
        <v>191</v>
      </c>
      <c r="D48" s="24">
        <v>3000</v>
      </c>
      <c r="E48" s="22">
        <v>38.677500000000002</v>
      </c>
      <c r="F48" s="23">
        <v>0.14723445204535601</v>
      </c>
      <c r="G48" s="22"/>
    </row>
    <row r="49" spans="1:9" x14ac:dyDescent="0.2">
      <c r="A49" s="21" t="s">
        <v>193</v>
      </c>
      <c r="B49" s="21" t="s">
        <v>192</v>
      </c>
      <c r="C49" s="21" t="s">
        <v>194</v>
      </c>
      <c r="D49" s="24">
        <v>26746</v>
      </c>
      <c r="E49" s="22">
        <v>28.230402999999999</v>
      </c>
      <c r="F49" s="23">
        <v>0.10746526835303601</v>
      </c>
      <c r="G49" s="22"/>
    </row>
    <row r="50" spans="1:9" x14ac:dyDescent="0.2">
      <c r="A50" s="20" t="s">
        <v>32</v>
      </c>
      <c r="B50" s="20"/>
      <c r="C50" s="20"/>
      <c r="D50" s="20"/>
      <c r="E50" s="25">
        <f>SUM(E7:E49)</f>
        <v>6223.6493449999989</v>
      </c>
      <c r="F50" s="26">
        <f>SUM(F7:F49)</f>
        <v>23.691696749622164</v>
      </c>
      <c r="G50" s="25"/>
      <c r="H50" s="14"/>
      <c r="I50" s="14"/>
    </row>
    <row r="51" spans="1:9" x14ac:dyDescent="0.2">
      <c r="A51" s="21"/>
      <c r="B51" s="21"/>
      <c r="C51" s="21"/>
      <c r="D51" s="21"/>
      <c r="E51" s="22"/>
      <c r="F51" s="23"/>
      <c r="G51" s="22"/>
    </row>
    <row r="52" spans="1:9" x14ac:dyDescent="0.2">
      <c r="A52" s="20" t="s">
        <v>30</v>
      </c>
      <c r="B52" s="21"/>
      <c r="C52" s="21"/>
      <c r="D52" s="21"/>
      <c r="E52" s="22"/>
      <c r="F52" s="23"/>
      <c r="G52" s="22"/>
    </row>
    <row r="53" spans="1:9" x14ac:dyDescent="0.2">
      <c r="A53" s="20" t="s">
        <v>31</v>
      </c>
      <c r="B53" s="21"/>
      <c r="C53" s="21"/>
      <c r="D53" s="21"/>
      <c r="E53" s="22"/>
      <c r="F53" s="23"/>
      <c r="G53" s="22"/>
    </row>
    <row r="54" spans="1:9" x14ac:dyDescent="0.2">
      <c r="A54" s="21" t="s">
        <v>1092</v>
      </c>
      <c r="B54" s="21" t="s">
        <v>1093</v>
      </c>
      <c r="C54" s="21" t="s">
        <v>77</v>
      </c>
      <c r="D54" s="24">
        <v>100</v>
      </c>
      <c r="E54" s="22">
        <v>1030.1849041</v>
      </c>
      <c r="F54" s="23">
        <v>3.9216265234454402</v>
      </c>
      <c r="G54" s="22">
        <v>6.2050999999999998</v>
      </c>
    </row>
    <row r="55" spans="1:9" x14ac:dyDescent="0.2">
      <c r="A55" s="21" t="s">
        <v>196</v>
      </c>
      <c r="B55" s="21" t="s">
        <v>195</v>
      </c>
      <c r="C55" s="21" t="s">
        <v>77</v>
      </c>
      <c r="D55" s="24">
        <v>100</v>
      </c>
      <c r="E55" s="22">
        <v>1025.0987808</v>
      </c>
      <c r="F55" s="23">
        <v>3.90226507099606</v>
      </c>
      <c r="G55" s="22">
        <v>6.6150000000000002</v>
      </c>
    </row>
    <row r="56" spans="1:9" x14ac:dyDescent="0.2">
      <c r="A56" s="21" t="s">
        <v>1031</v>
      </c>
      <c r="B56" s="21" t="s">
        <v>1032</v>
      </c>
      <c r="C56" s="21" t="s">
        <v>77</v>
      </c>
      <c r="D56" s="24">
        <v>50</v>
      </c>
      <c r="E56" s="22">
        <v>538.45226030000003</v>
      </c>
      <c r="F56" s="23">
        <v>2.0497375346869302</v>
      </c>
      <c r="G56" s="22">
        <v>7.2750000000000004</v>
      </c>
    </row>
    <row r="57" spans="1:9" x14ac:dyDescent="0.2">
      <c r="A57" s="20" t="s">
        <v>32</v>
      </c>
      <c r="B57" s="20"/>
      <c r="C57" s="20"/>
      <c r="D57" s="20"/>
      <c r="E57" s="25">
        <f>SUM(E53:E56)</f>
        <v>2593.7359452000001</v>
      </c>
      <c r="F57" s="26">
        <f>SUM(F53:F56)</f>
        <v>9.8736291291284299</v>
      </c>
      <c r="G57" s="25"/>
      <c r="H57" s="14"/>
      <c r="I57" s="14"/>
    </row>
    <row r="58" spans="1:9" x14ac:dyDescent="0.2">
      <c r="A58" s="21"/>
      <c r="B58" s="21"/>
      <c r="C58" s="21"/>
      <c r="D58" s="21"/>
      <c r="E58" s="22"/>
      <c r="F58" s="23"/>
      <c r="G58" s="22"/>
    </row>
    <row r="59" spans="1:9" x14ac:dyDescent="0.2">
      <c r="A59" s="20" t="s">
        <v>49</v>
      </c>
      <c r="B59" s="21"/>
      <c r="C59" s="21"/>
      <c r="D59" s="21"/>
      <c r="E59" s="22"/>
      <c r="F59" s="23"/>
      <c r="G59" s="22"/>
    </row>
    <row r="60" spans="1:9" x14ac:dyDescent="0.2">
      <c r="A60" s="20" t="s">
        <v>51</v>
      </c>
      <c r="B60" s="21"/>
      <c r="C60" s="21"/>
      <c r="D60" s="21"/>
      <c r="E60" s="22"/>
      <c r="F60" s="23"/>
      <c r="G60" s="22"/>
    </row>
    <row r="61" spans="1:9" x14ac:dyDescent="0.2">
      <c r="A61" s="21" t="s">
        <v>935</v>
      </c>
      <c r="B61" s="21" t="s">
        <v>936</v>
      </c>
      <c r="C61" s="21" t="s">
        <v>50</v>
      </c>
      <c r="D61" s="24">
        <v>300</v>
      </c>
      <c r="E61" s="22">
        <v>1494.3795</v>
      </c>
      <c r="F61" s="23">
        <v>5.6886858465597001</v>
      </c>
      <c r="G61" s="22">
        <v>5.9695</v>
      </c>
    </row>
    <row r="62" spans="1:9" x14ac:dyDescent="0.2">
      <c r="A62" s="20" t="s">
        <v>32</v>
      </c>
      <c r="B62" s="20"/>
      <c r="C62" s="20"/>
      <c r="D62" s="20"/>
      <c r="E62" s="25">
        <f>SUM(E60:E61)</f>
        <v>1494.3795</v>
      </c>
      <c r="F62" s="26">
        <f>SUM(F60:F61)</f>
        <v>5.6886858465597001</v>
      </c>
      <c r="G62" s="25"/>
      <c r="H62" s="14"/>
      <c r="I62" s="14"/>
    </row>
    <row r="63" spans="1:9" x14ac:dyDescent="0.2">
      <c r="A63" s="21"/>
      <c r="B63" s="21"/>
      <c r="C63" s="21"/>
      <c r="D63" s="21"/>
      <c r="E63" s="22"/>
      <c r="F63" s="23"/>
      <c r="G63" s="22"/>
    </row>
    <row r="64" spans="1:9" x14ac:dyDescent="0.2">
      <c r="A64" s="20" t="s">
        <v>52</v>
      </c>
      <c r="B64" s="21"/>
      <c r="C64" s="21"/>
      <c r="D64" s="21"/>
      <c r="E64" s="22"/>
      <c r="F64" s="23"/>
      <c r="G64" s="22"/>
    </row>
    <row r="65" spans="1:9" x14ac:dyDescent="0.2">
      <c r="A65" s="21" t="s">
        <v>200</v>
      </c>
      <c r="B65" s="21" t="s">
        <v>199</v>
      </c>
      <c r="C65" s="21" t="s">
        <v>54</v>
      </c>
      <c r="D65" s="24">
        <v>2000000</v>
      </c>
      <c r="E65" s="22">
        <v>1918.1</v>
      </c>
      <c r="F65" s="23">
        <v>7.3016715782611801</v>
      </c>
      <c r="G65" s="22">
        <v>6.1600999999999999</v>
      </c>
    </row>
    <row r="66" spans="1:9" x14ac:dyDescent="0.2">
      <c r="A66" s="21" t="s">
        <v>60</v>
      </c>
      <c r="B66" s="21" t="s">
        <v>59</v>
      </c>
      <c r="C66" s="21" t="s">
        <v>54</v>
      </c>
      <c r="D66" s="24">
        <v>1250000</v>
      </c>
      <c r="E66" s="22">
        <v>1232.54</v>
      </c>
      <c r="F66" s="23">
        <v>4.6919359194359203</v>
      </c>
      <c r="G66" s="22">
        <v>5.6201999999999996</v>
      </c>
    </row>
    <row r="67" spans="1:9" x14ac:dyDescent="0.2">
      <c r="A67" s="20" t="s">
        <v>32</v>
      </c>
      <c r="B67" s="20"/>
      <c r="C67" s="20"/>
      <c r="D67" s="20"/>
      <c r="E67" s="25">
        <f>SUM(E64:E66)</f>
        <v>3150.64</v>
      </c>
      <c r="F67" s="26">
        <f>SUM(F64:F66)</f>
        <v>11.9936074976971</v>
      </c>
      <c r="G67" s="25"/>
      <c r="H67" s="14"/>
      <c r="I67" s="14"/>
    </row>
    <row r="68" spans="1:9" x14ac:dyDescent="0.2">
      <c r="A68" s="21"/>
      <c r="B68" s="21"/>
      <c r="C68" s="21"/>
      <c r="D68" s="21"/>
      <c r="E68" s="22"/>
      <c r="F68" s="23"/>
      <c r="G68" s="22"/>
    </row>
    <row r="69" spans="1:9" x14ac:dyDescent="0.2">
      <c r="A69" s="20" t="s">
        <v>53</v>
      </c>
      <c r="B69" s="21"/>
      <c r="C69" s="21"/>
      <c r="D69" s="21"/>
      <c r="E69" s="22"/>
      <c r="F69" s="23"/>
      <c r="G69" s="22"/>
    </row>
    <row r="70" spans="1:9" x14ac:dyDescent="0.2">
      <c r="A70" s="21" t="s">
        <v>66</v>
      </c>
      <c r="B70" s="21" t="s">
        <v>65</v>
      </c>
      <c r="C70" s="21" t="s">
        <v>54</v>
      </c>
      <c r="D70" s="24">
        <v>3500000</v>
      </c>
      <c r="E70" s="22">
        <v>3388.1580832999998</v>
      </c>
      <c r="F70" s="23">
        <v>12.8977725767622</v>
      </c>
      <c r="G70" s="22">
        <v>6.84</v>
      </c>
    </row>
    <row r="71" spans="1:9" x14ac:dyDescent="0.2">
      <c r="A71" s="21" t="s">
        <v>62</v>
      </c>
      <c r="B71" s="21" t="s">
        <v>61</v>
      </c>
      <c r="C71" s="21" t="s">
        <v>54</v>
      </c>
      <c r="D71" s="24">
        <v>3000000</v>
      </c>
      <c r="E71" s="22">
        <v>2922.1640000000002</v>
      </c>
      <c r="F71" s="23">
        <v>11.1238631071467</v>
      </c>
      <c r="G71" s="22">
        <v>6.9233000000000002</v>
      </c>
    </row>
    <row r="72" spans="1:9" x14ac:dyDescent="0.2">
      <c r="A72" s="21" t="s">
        <v>68</v>
      </c>
      <c r="B72" s="21" t="s">
        <v>67</v>
      </c>
      <c r="C72" s="21" t="s">
        <v>54</v>
      </c>
      <c r="D72" s="24">
        <v>2105000</v>
      </c>
      <c r="E72" s="22">
        <v>2029.1329933</v>
      </c>
      <c r="F72" s="23">
        <v>7.7243432071793201</v>
      </c>
      <c r="G72" s="22">
        <v>7.1891999999999996</v>
      </c>
    </row>
    <row r="73" spans="1:9" x14ac:dyDescent="0.2">
      <c r="A73" s="21" t="s">
        <v>64</v>
      </c>
      <c r="B73" s="21" t="s">
        <v>63</v>
      </c>
      <c r="C73" s="21" t="s">
        <v>54</v>
      </c>
      <c r="D73" s="24">
        <v>900000</v>
      </c>
      <c r="E73" s="22">
        <v>884.25419999999997</v>
      </c>
      <c r="F73" s="23">
        <v>3.3661090454606502</v>
      </c>
      <c r="G73" s="22">
        <v>6.8658000000000001</v>
      </c>
    </row>
    <row r="74" spans="1:9" x14ac:dyDescent="0.2">
      <c r="A74" s="21" t="s">
        <v>202</v>
      </c>
      <c r="B74" s="21" t="s">
        <v>201</v>
      </c>
      <c r="C74" s="21" t="s">
        <v>54</v>
      </c>
      <c r="D74" s="24">
        <v>800000</v>
      </c>
      <c r="E74" s="22">
        <v>808.70986670000002</v>
      </c>
      <c r="F74" s="23">
        <v>3.07853284434742</v>
      </c>
      <c r="G74" s="22">
        <v>6.6261000000000001</v>
      </c>
    </row>
    <row r="75" spans="1:9" x14ac:dyDescent="0.2">
      <c r="A75" s="21" t="s">
        <v>70</v>
      </c>
      <c r="B75" s="21" t="s">
        <v>69</v>
      </c>
      <c r="C75" s="21" t="s">
        <v>54</v>
      </c>
      <c r="D75" s="24">
        <v>600000</v>
      </c>
      <c r="E75" s="22">
        <v>582.9588</v>
      </c>
      <c r="F75" s="23">
        <v>2.21916151465369</v>
      </c>
      <c r="G75" s="22">
        <v>6.7838000000000003</v>
      </c>
    </row>
    <row r="76" spans="1:9" x14ac:dyDescent="0.2">
      <c r="A76" s="21" t="s">
        <v>204</v>
      </c>
      <c r="B76" s="21" t="s">
        <v>203</v>
      </c>
      <c r="C76" s="21" t="s">
        <v>54</v>
      </c>
      <c r="D76" s="24">
        <v>200000</v>
      </c>
      <c r="E76" s="22">
        <v>203.8465333</v>
      </c>
      <c r="F76" s="23">
        <v>0.77598688208314603</v>
      </c>
      <c r="G76" s="22">
        <v>6.3566000000000003</v>
      </c>
    </row>
    <row r="77" spans="1:9" x14ac:dyDescent="0.2">
      <c r="A77" s="20" t="s">
        <v>32</v>
      </c>
      <c r="B77" s="20"/>
      <c r="C77" s="20"/>
      <c r="D77" s="20"/>
      <c r="E77" s="25">
        <f>SUM(E70:E76)</f>
        <v>10819.224476599999</v>
      </c>
      <c r="F77" s="26">
        <f>SUM(F70:F76)</f>
        <v>41.185769177633134</v>
      </c>
      <c r="G77" s="25"/>
      <c r="H77" s="14"/>
      <c r="I77" s="14"/>
    </row>
    <row r="78" spans="1:9" x14ac:dyDescent="0.2">
      <c r="A78" s="21"/>
      <c r="B78" s="21"/>
      <c r="C78" s="21"/>
      <c r="D78" s="21"/>
      <c r="E78" s="22"/>
      <c r="F78" s="23"/>
      <c r="G78" s="22"/>
    </row>
    <row r="79" spans="1:9" x14ac:dyDescent="0.2">
      <c r="A79" s="20" t="s">
        <v>35</v>
      </c>
      <c r="B79" s="20"/>
      <c r="C79" s="20"/>
      <c r="D79" s="20"/>
      <c r="E79" s="25">
        <f>E50+E57+E62+E67+E77</f>
        <v>24281.629266799995</v>
      </c>
      <c r="F79" s="26">
        <f>F50+F57+F62+F67+F77</f>
        <v>92.433388400640524</v>
      </c>
      <c r="G79" s="25"/>
      <c r="H79" s="14"/>
      <c r="I79" s="14"/>
    </row>
    <row r="80" spans="1:9" x14ac:dyDescent="0.2">
      <c r="A80" s="20"/>
      <c r="B80" s="20"/>
      <c r="C80" s="20"/>
      <c r="D80" s="20"/>
      <c r="E80" s="25"/>
      <c r="F80" s="26"/>
      <c r="G80" s="25"/>
      <c r="H80" s="14"/>
      <c r="I80" s="14"/>
    </row>
    <row r="81" spans="1:9" x14ac:dyDescent="0.2">
      <c r="A81" s="20" t="s">
        <v>37</v>
      </c>
      <c r="B81" s="20"/>
      <c r="C81" s="20"/>
      <c r="D81" s="20"/>
      <c r="E81" s="25">
        <f>E83-(E50+E57+E62+E67+E77)</f>
        <v>1987.6979611000061</v>
      </c>
      <c r="F81" s="26">
        <f>F83-(F50+F57+F62+F67+F77)</f>
        <v>7.5666115993594758</v>
      </c>
      <c r="G81" s="25"/>
      <c r="H81" s="14"/>
      <c r="I81" s="14"/>
    </row>
    <row r="82" spans="1:9" x14ac:dyDescent="0.2">
      <c r="A82" s="21"/>
      <c r="B82" s="21"/>
      <c r="C82" s="21"/>
      <c r="D82" s="21"/>
      <c r="E82" s="22"/>
      <c r="F82" s="23"/>
      <c r="G82" s="22"/>
    </row>
    <row r="83" spans="1:9" x14ac:dyDescent="0.2">
      <c r="A83" s="27" t="s">
        <v>36</v>
      </c>
      <c r="B83" s="27"/>
      <c r="C83" s="27"/>
      <c r="D83" s="27"/>
      <c r="E83" s="28">
        <v>26269.327227900001</v>
      </c>
      <c r="F83" s="29">
        <v>100</v>
      </c>
      <c r="G83" s="28"/>
      <c r="H83" s="14"/>
      <c r="I83" s="14"/>
    </row>
    <row r="85" spans="1:9" x14ac:dyDescent="0.2">
      <c r="A85" s="14" t="s">
        <v>55</v>
      </c>
    </row>
    <row r="86" spans="1:9" x14ac:dyDescent="0.2">
      <c r="A86" s="14" t="s">
        <v>39</v>
      </c>
    </row>
    <row r="88" spans="1:9" x14ac:dyDescent="0.2">
      <c r="A88" s="14" t="s">
        <v>40</v>
      </c>
    </row>
    <row r="89" spans="1:9" x14ac:dyDescent="0.2">
      <c r="A89" s="14" t="s">
        <v>41</v>
      </c>
    </row>
    <row r="90" spans="1:9" x14ac:dyDescent="0.2">
      <c r="A90" s="14" t="s">
        <v>42</v>
      </c>
      <c r="B90" s="14"/>
      <c r="C90" s="30" t="s">
        <v>44</v>
      </c>
      <c r="D90" s="14" t="s">
        <v>43</v>
      </c>
    </row>
    <row r="91" spans="1:9" x14ac:dyDescent="0.2">
      <c r="A91" s="7" t="s">
        <v>73</v>
      </c>
      <c r="C91" s="31">
        <v>67.368499999999997</v>
      </c>
      <c r="D91" s="31">
        <v>69.337000000000003</v>
      </c>
    </row>
    <row r="92" spans="1:9" x14ac:dyDescent="0.2">
      <c r="A92" s="7" t="s">
        <v>78</v>
      </c>
      <c r="C92" s="31">
        <v>12.883699999999999</v>
      </c>
      <c r="D92" s="31">
        <v>12.7356</v>
      </c>
    </row>
    <row r="93" spans="1:9" x14ac:dyDescent="0.2">
      <c r="A93" s="7" t="s">
        <v>79</v>
      </c>
      <c r="C93" s="31">
        <v>12.297700000000001</v>
      </c>
      <c r="D93" s="31">
        <v>12.1168</v>
      </c>
    </row>
    <row r="94" spans="1:9" x14ac:dyDescent="0.2">
      <c r="A94" s="7" t="s">
        <v>74</v>
      </c>
      <c r="C94" s="31">
        <v>72.174599999999998</v>
      </c>
      <c r="D94" s="31">
        <v>74.597399999999993</v>
      </c>
    </row>
    <row r="95" spans="1:9" x14ac:dyDescent="0.2">
      <c r="A95" s="7" t="s">
        <v>80</v>
      </c>
      <c r="C95" s="31">
        <v>14.1509</v>
      </c>
      <c r="D95" s="31">
        <v>14.098599999999999</v>
      </c>
    </row>
    <row r="96" spans="1:9" x14ac:dyDescent="0.2">
      <c r="A96" s="7" t="s">
        <v>81</v>
      </c>
      <c r="C96" s="31">
        <v>13.521599999999999</v>
      </c>
      <c r="D96" s="31">
        <v>13.432700000000001</v>
      </c>
    </row>
    <row r="98" spans="1:7" x14ac:dyDescent="0.2">
      <c r="A98" s="14" t="s">
        <v>46</v>
      </c>
    </row>
    <row r="99" spans="1:7" x14ac:dyDescent="0.2">
      <c r="A99" s="67" t="s">
        <v>56</v>
      </c>
      <c r="B99" s="68"/>
      <c r="C99" s="33" t="s">
        <v>57</v>
      </c>
    </row>
    <row r="100" spans="1:7" x14ac:dyDescent="0.2">
      <c r="A100" s="63" t="s">
        <v>78</v>
      </c>
      <c r="B100" s="64"/>
      <c r="C100" s="34">
        <v>0.51</v>
      </c>
    </row>
    <row r="101" spans="1:7" x14ac:dyDescent="0.2">
      <c r="A101" s="63" t="s">
        <v>79</v>
      </c>
      <c r="B101" s="64"/>
      <c r="C101" s="34">
        <v>0.52</v>
      </c>
    </row>
    <row r="102" spans="1:7" x14ac:dyDescent="0.2">
      <c r="A102" s="63" t="s">
        <v>80</v>
      </c>
      <c r="B102" s="64"/>
      <c r="C102" s="34">
        <v>0.51</v>
      </c>
    </row>
    <row r="103" spans="1:7" x14ac:dyDescent="0.2">
      <c r="A103" s="63" t="s">
        <v>81</v>
      </c>
      <c r="B103" s="64"/>
      <c r="C103" s="34">
        <v>0.52</v>
      </c>
    </row>
    <row r="104" spans="1:7" x14ac:dyDescent="0.2">
      <c r="A104" s="7" t="s">
        <v>58</v>
      </c>
    </row>
    <row r="105" spans="1:7" x14ac:dyDescent="0.2">
      <c r="A105" s="7" t="s">
        <v>45</v>
      </c>
    </row>
    <row r="107" spans="1:7" x14ac:dyDescent="0.2">
      <c r="A107" s="14" t="s">
        <v>892</v>
      </c>
      <c r="D107" s="32">
        <v>2.6226598496133802</v>
      </c>
      <c r="E107" s="10" t="s">
        <v>48</v>
      </c>
    </row>
    <row r="109" spans="1:7" x14ac:dyDescent="0.2">
      <c r="A109" s="14" t="s">
        <v>814</v>
      </c>
      <c r="D109" s="30" t="s">
        <v>47</v>
      </c>
    </row>
    <row r="111" spans="1:7" ht="24.75" customHeight="1" x14ac:dyDescent="0.3">
      <c r="A111" s="69" t="s">
        <v>1094</v>
      </c>
      <c r="B111" s="70"/>
      <c r="C111" s="70"/>
      <c r="D111" s="70"/>
      <c r="E111" s="70"/>
      <c r="F111" s="70"/>
      <c r="G111" s="70"/>
    </row>
    <row r="113" spans="1:1" x14ac:dyDescent="0.2">
      <c r="A113" s="14" t="s">
        <v>1040</v>
      </c>
    </row>
    <row r="114" spans="1:1" x14ac:dyDescent="0.2">
      <c r="A114" s="37"/>
    </row>
    <row r="115" spans="1:1" x14ac:dyDescent="0.2">
      <c r="A115" s="37" t="s">
        <v>779</v>
      </c>
    </row>
    <row r="116" spans="1:1" x14ac:dyDescent="0.2">
      <c r="A116" s="38"/>
    </row>
    <row r="117" spans="1:1" x14ac:dyDescent="0.2">
      <c r="A117" s="39"/>
    </row>
    <row r="118" spans="1:1" x14ac:dyDescent="0.2">
      <c r="A118" s="39"/>
    </row>
    <row r="119" spans="1:1" x14ac:dyDescent="0.2">
      <c r="A119" s="39"/>
    </row>
    <row r="120" spans="1:1" x14ac:dyDescent="0.2">
      <c r="A120" s="39"/>
    </row>
    <row r="121" spans="1:1" x14ac:dyDescent="0.2">
      <c r="A121" s="39"/>
    </row>
    <row r="122" spans="1:1" x14ac:dyDescent="0.2">
      <c r="A122" s="39"/>
    </row>
    <row r="123" spans="1:1" x14ac:dyDescent="0.2">
      <c r="A123" s="39"/>
    </row>
    <row r="124" spans="1:1" x14ac:dyDescent="0.2">
      <c r="A124" s="39"/>
    </row>
    <row r="125" spans="1:1" x14ac:dyDescent="0.2">
      <c r="A125" s="39"/>
    </row>
    <row r="126" spans="1:1" x14ac:dyDescent="0.2">
      <c r="A126" s="39"/>
    </row>
    <row r="127" spans="1:1" x14ac:dyDescent="0.2">
      <c r="A127" s="39"/>
    </row>
    <row r="128" spans="1:1" x14ac:dyDescent="0.2">
      <c r="A128" s="37" t="s">
        <v>1095</v>
      </c>
    </row>
    <row r="129" spans="1:1" x14ac:dyDescent="0.2">
      <c r="A129" s="39"/>
    </row>
    <row r="130" spans="1:1" x14ac:dyDescent="0.2">
      <c r="A130" s="37" t="s">
        <v>780</v>
      </c>
    </row>
    <row r="131" spans="1:1" x14ac:dyDescent="0.2">
      <c r="A131" s="39"/>
    </row>
    <row r="132" spans="1:1" x14ac:dyDescent="0.2">
      <c r="A132" s="39"/>
    </row>
    <row r="133" spans="1:1" x14ac:dyDescent="0.2">
      <c r="A133" s="39"/>
    </row>
    <row r="134" spans="1:1" x14ac:dyDescent="0.2">
      <c r="A134" s="39"/>
    </row>
    <row r="135" spans="1:1" x14ac:dyDescent="0.2">
      <c r="A135" s="39"/>
    </row>
    <row r="136" spans="1:1" x14ac:dyDescent="0.2">
      <c r="A136" s="39"/>
    </row>
    <row r="137" spans="1:1" x14ac:dyDescent="0.2">
      <c r="A137" s="39"/>
    </row>
    <row r="138" spans="1:1" x14ac:dyDescent="0.2">
      <c r="A138" s="39"/>
    </row>
    <row r="139" spans="1:1" x14ac:dyDescent="0.2">
      <c r="A139" s="39"/>
    </row>
    <row r="140" spans="1:1" x14ac:dyDescent="0.2">
      <c r="A140" s="39"/>
    </row>
    <row r="141" spans="1:1" x14ac:dyDescent="0.2">
      <c r="A141" s="39"/>
    </row>
    <row r="142" spans="1:1" x14ac:dyDescent="0.2">
      <c r="A142" s="39"/>
    </row>
    <row r="143" spans="1:1" x14ac:dyDescent="0.2">
      <c r="A143" s="39"/>
    </row>
  </sheetData>
  <mergeCells count="7">
    <mergeCell ref="A111:G111"/>
    <mergeCell ref="A1:G1"/>
    <mergeCell ref="A99:B99"/>
    <mergeCell ref="A100:B100"/>
    <mergeCell ref="A101:B101"/>
    <mergeCell ref="A102:B102"/>
    <mergeCell ref="A103:B103"/>
  </mergeCells>
  <conditionalFormatting sqref="F2:F3 F112 F5:F110">
    <cfRule type="cellIs" dxfId="67" priority="3" stopIfTrue="1" operator="between">
      <formula>0.009</formula>
      <formula>-0.009</formula>
    </cfRule>
  </conditionalFormatting>
  <conditionalFormatting sqref="F113 F145:F245">
    <cfRule type="cellIs" dxfId="66" priority="2" stopIfTrue="1" operator="between">
      <formula>0.009</formula>
      <formula>-0.009</formula>
    </cfRule>
  </conditionalFormatting>
  <conditionalFormatting sqref="F114:F144">
    <cfRule type="cellIs" dxfId="65" priority="1" stopIfTrue="1" operator="between">
      <formula>0.009</formula>
      <formula>-0.009</formula>
    </cfRule>
  </conditionalFormatting>
  <hyperlinks>
    <hyperlink ref="A114"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FILF</vt:lpstr>
      <vt:lpstr>FIONF</vt:lpstr>
      <vt:lpstr>FISF</vt:lpstr>
      <vt:lpstr>FIFRF</vt:lpstr>
      <vt:lpstr>FICDF</vt:lpstr>
      <vt:lpstr>FBPF</vt:lpstr>
      <vt:lpstr>FIGSF</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August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2022-09-09T04:34:53Z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2022-09-08T10:50:30Z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88227eb7-94a8-4c66-b2b3-68c2567a1739</vt:lpwstr>
  </property>
  <property fmtid="{D5CDD505-2E9C-101B-9397-08002B2CF9AE}" pid="10" name="MSIP_Label_3486a02c-2dfb-4efe-823f-aa2d1f0e6ab7_ContentBits">
    <vt:lpwstr>2</vt:lpwstr>
  </property>
  <property fmtid="{D5CDD505-2E9C-101B-9397-08002B2CF9AE}" pid="11" name="Classification">
    <vt:lpwstr>PUBLIC</vt:lpwstr>
  </property>
</Properties>
</file>