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filterPrivacy="1" defaultThemeVersion="124226"/>
  <xr:revisionPtr revIDLastSave="0" documentId="13_ncr:8001_{3F3F4089-EC40-4BAA-9E68-73BCE71C7C13}" xr6:coauthVersionLast="47" xr6:coauthVersionMax="47" xr10:uidLastSave="{00000000-0000-0000-0000-000000000000}"/>
  <bookViews>
    <workbookView xWindow="-120" yWindow="-120" windowWidth="29040" windowHeight="15720" xr2:uid="{00000000-000D-0000-FFFF-FFFF00000000}"/>
  </bookViews>
  <sheets>
    <sheet name="FILF" sheetId="37" r:id="rId1"/>
    <sheet name="FIONF" sheetId="38" r:id="rId2"/>
    <sheet name="FIMMF" sheetId="39" r:id="rId3"/>
    <sheet name="FIFRF" sheetId="40" r:id="rId4"/>
    <sheet name="FICDF" sheetId="41" r:id="rId5"/>
    <sheet name="FBPF" sheetId="42" r:id="rId6"/>
    <sheet name="FIUSDF" sheetId="43" r:id="rId7"/>
    <sheet name="FIMLDF" sheetId="44" r:id="rId8"/>
    <sheet name="FILWD" sheetId="45" r:id="rId9"/>
    <sheet name="FILNGDF" sheetId="46" r:id="rId10"/>
    <sheet name="FIGSF" sheetId="47" r:id="rId11"/>
    <sheet name="FIRF" sheetId="48" r:id="rId12"/>
    <sheet name="FICHF" sheetId="49" r:id="rId13"/>
    <sheet name="FIESF" sheetId="15" r:id="rId14"/>
    <sheet name="FIBAF" sheetId="16" r:id="rId15"/>
    <sheet name="FIAHF" sheetId="17" r:id="rId16"/>
    <sheet name="FIAF" sheetId="18" r:id="rId17"/>
    <sheet name="TIVF" sheetId="19" r:id="rId18"/>
    <sheet name="FITF" sheetId="20" r:id="rId19"/>
    <sheet name="FISCF" sheetId="21" r:id="rId20"/>
    <sheet name="FIOF" sheetId="22" r:id="rId21"/>
    <sheet name="FIMICF" sheetId="23" r:id="rId22"/>
    <sheet name="FIMCF" sheetId="24" r:id="rId23"/>
    <sheet name="FILMCF" sheetId="25" r:id="rId24"/>
    <sheet name="FILCF" sheetId="26" r:id="rId25"/>
    <sheet name="FIFEF" sheetId="27" r:id="rId26"/>
    <sheet name="FIEF" sheetId="28" r:id="rId27"/>
    <sheet name="FIDYF" sheetId="29" r:id="rId28"/>
    <sheet name="FBIF" sheetId="30" r:id="rId29"/>
    <sheet name="FAEF" sheetId="31" r:id="rId30"/>
    <sheet name="FIIF-NSE" sheetId="32" r:id="rId31"/>
    <sheet name="FITX" sheetId="33" r:id="rId32"/>
    <sheet name="FIUS" sheetId="34" r:id="rId33"/>
    <sheet name="FIPAF" sheetId="35" r:id="rId34"/>
    <sheet name="FF" sheetId="36" r:id="rId35"/>
    <sheet name="FIDA" sheetId="50" r:id="rId36"/>
    <sheet name="FISTIP" sheetId="51" r:id="rId37"/>
    <sheet name="FICRF" sheetId="52" r:id="rId38"/>
  </sheet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52" l="1"/>
  <c r="F9" i="52" s="1"/>
  <c r="E7" i="52"/>
  <c r="E9" i="52" s="1"/>
  <c r="F67" i="51"/>
  <c r="F69" i="51" s="1"/>
  <c r="E67" i="51"/>
  <c r="E69" i="51" s="1"/>
  <c r="F81" i="49"/>
  <c r="E81" i="49"/>
  <c r="F77" i="49"/>
  <c r="E77" i="49"/>
  <c r="F71" i="49"/>
  <c r="E71" i="49"/>
  <c r="F56" i="49"/>
  <c r="E56" i="49"/>
  <c r="E85" i="49" s="1"/>
  <c r="F80" i="48"/>
  <c r="E80" i="48"/>
  <c r="F73" i="48"/>
  <c r="E73" i="48"/>
  <c r="F56" i="48"/>
  <c r="E56" i="48"/>
  <c r="E84" i="48" s="1"/>
  <c r="E35" i="47"/>
  <c r="F34" i="47"/>
  <c r="F35" i="47" s="1"/>
  <c r="F33" i="47"/>
  <c r="F32" i="47"/>
  <c r="F31" i="47"/>
  <c r="F30" i="47"/>
  <c r="F21" i="47"/>
  <c r="F17" i="47"/>
  <c r="E17" i="47"/>
  <c r="E23" i="47" s="1"/>
  <c r="F8" i="47"/>
  <c r="E8" i="47"/>
  <c r="F11" i="46"/>
  <c r="E11" i="46"/>
  <c r="F7" i="46"/>
  <c r="F15" i="46" s="1"/>
  <c r="E7" i="46"/>
  <c r="E15" i="46" s="1"/>
  <c r="E53" i="45"/>
  <c r="F52" i="45"/>
  <c r="F53" i="45" s="1"/>
  <c r="F51" i="45"/>
  <c r="F50" i="45"/>
  <c r="F41" i="45"/>
  <c r="F37" i="45"/>
  <c r="E37" i="45"/>
  <c r="F33" i="45"/>
  <c r="E33" i="45"/>
  <c r="E43" i="45" s="1"/>
  <c r="F25" i="45"/>
  <c r="E25" i="45"/>
  <c r="F18" i="45"/>
  <c r="E18" i="45"/>
  <c r="F24" i="44"/>
  <c r="E24" i="44"/>
  <c r="F20" i="44"/>
  <c r="E20" i="44"/>
  <c r="F11" i="44"/>
  <c r="E11" i="44"/>
  <c r="E59" i="43"/>
  <c r="F58" i="43"/>
  <c r="F57" i="43"/>
  <c r="F56" i="43"/>
  <c r="F55" i="43"/>
  <c r="F54" i="43"/>
  <c r="F59" i="43" s="1"/>
  <c r="F41" i="43"/>
  <c r="E41" i="43"/>
  <c r="F37" i="43"/>
  <c r="E37" i="43"/>
  <c r="F33" i="43"/>
  <c r="E33" i="43"/>
  <c r="F29" i="43"/>
  <c r="E29" i="43"/>
  <c r="F23" i="43"/>
  <c r="E23" i="43"/>
  <c r="E47" i="43" s="1"/>
  <c r="F12" i="43"/>
  <c r="E12" i="43"/>
  <c r="E62" i="42"/>
  <c r="F61" i="42"/>
  <c r="F60" i="42"/>
  <c r="F59" i="42"/>
  <c r="F58" i="42"/>
  <c r="F62" i="42" s="1"/>
  <c r="E51" i="42"/>
  <c r="F49" i="42"/>
  <c r="F45" i="42"/>
  <c r="E45" i="42"/>
  <c r="F41" i="42"/>
  <c r="E41" i="42"/>
  <c r="E47" i="42" s="1"/>
  <c r="F33" i="42"/>
  <c r="E33" i="42"/>
  <c r="F27" i="42"/>
  <c r="E27" i="42"/>
  <c r="E64" i="41"/>
  <c r="F63" i="41"/>
  <c r="F62" i="41"/>
  <c r="F61" i="41"/>
  <c r="F60" i="41"/>
  <c r="F59" i="41"/>
  <c r="F50" i="41"/>
  <c r="F46" i="41"/>
  <c r="E46" i="41"/>
  <c r="F42" i="41"/>
  <c r="E42" i="41"/>
  <c r="F33" i="41"/>
  <c r="F52" i="41" s="1"/>
  <c r="E33" i="41"/>
  <c r="E52" i="41" s="1"/>
  <c r="E50" i="40"/>
  <c r="F49" i="40"/>
  <c r="F48" i="40"/>
  <c r="F47" i="40"/>
  <c r="F46" i="40"/>
  <c r="F50" i="40" s="1"/>
  <c r="F33" i="40"/>
  <c r="E33" i="40"/>
  <c r="F29" i="40"/>
  <c r="E29" i="40"/>
  <c r="F19" i="40"/>
  <c r="E19" i="40"/>
  <c r="E39" i="40" s="1"/>
  <c r="F14" i="40"/>
  <c r="F39" i="40" s="1"/>
  <c r="E14" i="40"/>
  <c r="E35" i="40" s="1"/>
  <c r="F71" i="39"/>
  <c r="E71" i="39"/>
  <c r="F67" i="39"/>
  <c r="E67" i="39"/>
  <c r="F63" i="39"/>
  <c r="E63" i="39"/>
  <c r="F56" i="39"/>
  <c r="E56" i="39"/>
  <c r="F39" i="39"/>
  <c r="E39" i="39"/>
  <c r="F11" i="38"/>
  <c r="F13" i="38" s="1"/>
  <c r="E11" i="38"/>
  <c r="E13" i="38" s="1"/>
  <c r="F70" i="37"/>
  <c r="E70" i="37"/>
  <c r="F66" i="37"/>
  <c r="E66" i="37"/>
  <c r="F55" i="37"/>
  <c r="E55" i="37"/>
  <c r="F46" i="37"/>
  <c r="E46" i="37"/>
  <c r="F26" i="37"/>
  <c r="E26" i="37"/>
  <c r="F12" i="37"/>
  <c r="E12" i="37"/>
  <c r="E28" i="44" l="1"/>
  <c r="F35" i="40"/>
  <c r="E15" i="38"/>
  <c r="F15" i="38"/>
  <c r="F28" i="44"/>
  <c r="F39" i="45"/>
  <c r="F23" i="47"/>
  <c r="F85" i="49"/>
  <c r="E74" i="37"/>
  <c r="E75" i="39"/>
  <c r="F74" i="37"/>
  <c r="F75" i="39"/>
  <c r="E73" i="39"/>
  <c r="F51" i="42"/>
  <c r="F47" i="42"/>
  <c r="E43" i="43"/>
  <c r="E39" i="45"/>
  <c r="F64" i="41"/>
  <c r="F84" i="48"/>
  <c r="F43" i="43"/>
  <c r="F43" i="45"/>
  <c r="F73" i="39"/>
  <c r="F47" i="43"/>
  <c r="E19" i="47"/>
  <c r="F19" i="47"/>
  <c r="E72" i="37"/>
  <c r="E48" i="41"/>
  <c r="E26" i="44"/>
  <c r="F72" i="37"/>
  <c r="F48" i="41"/>
  <c r="F26" i="44"/>
  <c r="E13" i="46"/>
  <c r="F13" i="46"/>
  <c r="E82" i="48"/>
  <c r="E83" i="49"/>
  <c r="F82" i="48"/>
  <c r="F83" i="49"/>
  <c r="E11" i="36" l="1"/>
  <c r="E15" i="36" s="1"/>
  <c r="D11" i="36"/>
  <c r="D15" i="36" s="1"/>
  <c r="E16" i="35"/>
  <c r="E20" i="35" s="1"/>
  <c r="D16" i="35"/>
  <c r="D20" i="35"/>
  <c r="E7" i="34"/>
  <c r="E9" i="34" s="1"/>
  <c r="D7" i="34"/>
  <c r="D9" i="34" s="1"/>
  <c r="F61" i="33"/>
  <c r="E61" i="33"/>
  <c r="F56" i="33"/>
  <c r="F65" i="33" s="1"/>
  <c r="E56" i="33"/>
  <c r="F57" i="32"/>
  <c r="F61" i="32" s="1"/>
  <c r="E57" i="32"/>
  <c r="E61" i="32" s="1"/>
  <c r="F59" i="31"/>
  <c r="F63" i="31" s="1"/>
  <c r="E59" i="31"/>
  <c r="F23" i="31"/>
  <c r="E23" i="31"/>
  <c r="E63" i="31" s="1"/>
  <c r="F49" i="30"/>
  <c r="F45" i="30"/>
  <c r="F47" i="30" s="1"/>
  <c r="E45" i="30"/>
  <c r="E47" i="30" s="1"/>
  <c r="E68" i="29"/>
  <c r="F64" i="29"/>
  <c r="E64" i="29"/>
  <c r="F60" i="29"/>
  <c r="E60" i="29"/>
  <c r="F50" i="29"/>
  <c r="E50" i="29"/>
  <c r="F44" i="29"/>
  <c r="F68" i="29" s="1"/>
  <c r="E44" i="29"/>
  <c r="E66" i="29" s="1"/>
  <c r="F71" i="28"/>
  <c r="E71" i="28"/>
  <c r="F65" i="28"/>
  <c r="E65" i="28"/>
  <c r="F60" i="28"/>
  <c r="F73" i="28" s="1"/>
  <c r="E60" i="28"/>
  <c r="F39" i="27"/>
  <c r="E39" i="27"/>
  <c r="F34" i="27"/>
  <c r="F43" i="27" s="1"/>
  <c r="F41" i="27"/>
  <c r="E34" i="27"/>
  <c r="F49" i="26"/>
  <c r="F45" i="26"/>
  <c r="F47" i="26" s="1"/>
  <c r="E45" i="26"/>
  <c r="E49" i="26" s="1"/>
  <c r="E63" i="25"/>
  <c r="F59" i="25"/>
  <c r="F63" i="25" s="1"/>
  <c r="E59" i="25"/>
  <c r="E61" i="25" s="1"/>
  <c r="F71" i="24"/>
  <c r="F75" i="24" s="1"/>
  <c r="E71" i="24"/>
  <c r="E73" i="24" s="1"/>
  <c r="F102" i="23"/>
  <c r="F104" i="23" s="1"/>
  <c r="E102" i="23"/>
  <c r="E106" i="23" s="1"/>
  <c r="F97" i="23"/>
  <c r="E97" i="23"/>
  <c r="F93" i="23"/>
  <c r="F106" i="23" s="1"/>
  <c r="E93" i="23"/>
  <c r="E104" i="23" s="1"/>
  <c r="F80" i="22"/>
  <c r="F76" i="22"/>
  <c r="E76" i="22"/>
  <c r="F71" i="22"/>
  <c r="E71" i="22"/>
  <c r="F67" i="22"/>
  <c r="E67" i="22"/>
  <c r="F62" i="22"/>
  <c r="E62" i="22"/>
  <c r="E80" i="22" s="1"/>
  <c r="F109" i="21"/>
  <c r="E109" i="21"/>
  <c r="F104" i="21"/>
  <c r="F111" i="21" s="1"/>
  <c r="E104" i="21"/>
  <c r="E111" i="21" s="1"/>
  <c r="F39" i="20"/>
  <c r="E39" i="20"/>
  <c r="F35" i="20"/>
  <c r="F41" i="20" s="1"/>
  <c r="E35" i="20"/>
  <c r="F25" i="20"/>
  <c r="E25" i="20"/>
  <c r="F60" i="19"/>
  <c r="F64" i="19" s="1"/>
  <c r="E60" i="19"/>
  <c r="F56" i="19"/>
  <c r="E56" i="19"/>
  <c r="E64" i="19" s="1"/>
  <c r="F138" i="18"/>
  <c r="F134" i="18"/>
  <c r="E134" i="18"/>
  <c r="F129" i="18"/>
  <c r="E129" i="18"/>
  <c r="F125" i="18"/>
  <c r="E125" i="18"/>
  <c r="E140" i="18" s="1"/>
  <c r="F118" i="18"/>
  <c r="F136" i="18" s="1"/>
  <c r="E118" i="18"/>
  <c r="F113" i="18"/>
  <c r="E113" i="18"/>
  <c r="H105" i="18"/>
  <c r="D160" i="18" s="1"/>
  <c r="G105" i="18"/>
  <c r="F105" i="18"/>
  <c r="E105" i="18"/>
  <c r="F98" i="17"/>
  <c r="F94" i="17"/>
  <c r="E94" i="17"/>
  <c r="F82" i="17"/>
  <c r="E82" i="17"/>
  <c r="E96" i="17" s="1"/>
  <c r="F62" i="17"/>
  <c r="E62" i="17"/>
  <c r="F57" i="17"/>
  <c r="F96" i="17"/>
  <c r="E57" i="17"/>
  <c r="F106" i="16"/>
  <c r="F102" i="16"/>
  <c r="E102" i="16"/>
  <c r="F88" i="16"/>
  <c r="E88" i="16"/>
  <c r="F83" i="16"/>
  <c r="E83" i="16"/>
  <c r="H62" i="16"/>
  <c r="G62" i="16"/>
  <c r="H58" i="16"/>
  <c r="D128" i="16" s="1"/>
  <c r="G58" i="16"/>
  <c r="F58" i="16"/>
  <c r="E58" i="16"/>
  <c r="E108" i="16" s="1"/>
  <c r="F86" i="15"/>
  <c r="F82" i="15"/>
  <c r="E82" i="15"/>
  <c r="F75" i="15"/>
  <c r="E75" i="15"/>
  <c r="H64" i="15"/>
  <c r="D117" i="15" s="1"/>
  <c r="G64" i="15"/>
  <c r="F64" i="15"/>
  <c r="E64" i="15"/>
  <c r="D18" i="35"/>
  <c r="D13" i="36"/>
  <c r="E18" i="35"/>
  <c r="E84" i="15" l="1"/>
  <c r="E98" i="17"/>
  <c r="F84" i="15"/>
  <c r="F61" i="25"/>
  <c r="E47" i="26"/>
  <c r="F75" i="28"/>
  <c r="F66" i="29"/>
  <c r="E11" i="34"/>
  <c r="E88" i="15"/>
  <c r="E104" i="16"/>
  <c r="F78" i="22"/>
  <c r="E65" i="33"/>
  <c r="E136" i="18"/>
  <c r="E78" i="22"/>
  <c r="F73" i="24"/>
  <c r="E62" i="19"/>
  <c r="E59" i="32"/>
  <c r="E43" i="27"/>
  <c r="F88" i="15"/>
  <c r="E41" i="20"/>
  <c r="F140" i="18"/>
  <c r="F43" i="20"/>
  <c r="E73" i="28"/>
  <c r="F108" i="16"/>
  <c r="E63" i="33"/>
  <c r="E13" i="36"/>
  <c r="D11" i="34"/>
  <c r="F63" i="33"/>
  <c r="F59" i="32"/>
  <c r="E61" i="31"/>
  <c r="F61" i="31"/>
  <c r="E49" i="30"/>
  <c r="E75" i="28"/>
  <c r="E41" i="27"/>
  <c r="E75" i="24"/>
  <c r="E113" i="21"/>
  <c r="F113" i="21"/>
  <c r="E43" i="20"/>
  <c r="F62" i="19"/>
  <c r="F104" i="16"/>
</calcChain>
</file>

<file path=xl/sharedStrings.xml><?xml version="1.0" encoding="utf-8"?>
<sst xmlns="http://schemas.openxmlformats.org/spreadsheetml/2006/main" count="6370" uniqueCount="1459">
  <si>
    <t>Name of the Instrument</t>
  </si>
  <si>
    <t>Quantity</t>
  </si>
  <si>
    <t>ISIN Number</t>
  </si>
  <si>
    <t>% to Net Assets</t>
  </si>
  <si>
    <t>Industry Classification / Rating</t>
  </si>
  <si>
    <t>YTM</t>
  </si>
  <si>
    <t>Market Value (including accrued interest, if any) (Rs. in Lakhs)</t>
  </si>
  <si>
    <t>Portfolio Statement as on July 31, 2025</t>
  </si>
  <si>
    <t>Franklin India Equity Savings Fund</t>
  </si>
  <si>
    <t>Franklin India Balanced Advantage Fund</t>
  </si>
  <si>
    <t>Franklin India Arbitrage Fund</t>
  </si>
  <si>
    <t>Templeton India Value Fund</t>
  </si>
  <si>
    <t>Franklin India Technology Fund</t>
  </si>
  <si>
    <t>Franklin India Opportunities Fund</t>
  </si>
  <si>
    <t>Franklin India Multi Cap Fund</t>
  </si>
  <si>
    <t>Franklin India Focused Equity Fund</t>
  </si>
  <si>
    <t>Franklin Build India Fund</t>
  </si>
  <si>
    <t>Franklin Asian Equity Fund</t>
  </si>
  <si>
    <t>Debt Instruments</t>
  </si>
  <si>
    <t>(a) Listed / awaiting listing on Stock Exchanges</t>
  </si>
  <si>
    <t>5.94% REC Ltd (31-Jan-2026) **</t>
  </si>
  <si>
    <t>INE020B08DK6</t>
  </si>
  <si>
    <t>CRISIL AAA</t>
  </si>
  <si>
    <t>0.00% Jubilant Bevco Ltd (31-May-2028) **</t>
  </si>
  <si>
    <t>INE1D4P08019</t>
  </si>
  <si>
    <t>CRISIL AA</t>
  </si>
  <si>
    <t>0.00% Jubilant Beverages Ltd (31-May-2028) **</t>
  </si>
  <si>
    <t>INE1D4O08012</t>
  </si>
  <si>
    <t>Sub Total</t>
  </si>
  <si>
    <t>Money Market Instruments</t>
  </si>
  <si>
    <t>Certificate of Deposit</t>
  </si>
  <si>
    <t>CARE A1+</t>
  </si>
  <si>
    <t>CRISIL A1+</t>
  </si>
  <si>
    <t>Treasury Bill</t>
  </si>
  <si>
    <t>Government Securities</t>
  </si>
  <si>
    <t>SOVEREIGN</t>
  </si>
  <si>
    <t>Mutual Fund Units</t>
  </si>
  <si>
    <t>Total</t>
  </si>
  <si>
    <t>Net Assets</t>
  </si>
  <si>
    <t>Call, Cash &amp; Other Assets</t>
  </si>
  <si>
    <t>** Non- Traded Scrips</t>
  </si>
  <si>
    <t>Notes</t>
  </si>
  <si>
    <t>a) NAV at the beginning and at the end of the Half-year ended 31-Jul-2025</t>
  </si>
  <si>
    <t xml:space="preserve">      Plan/Option</t>
  </si>
  <si>
    <t>As on 31-Jul-2025</t>
  </si>
  <si>
    <t>As on 31-Jan-2025</t>
  </si>
  <si>
    <t xml:space="preserve">      Growth Plan</t>
  </si>
  <si>
    <t xml:space="preserve">      IDCW Plan</t>
  </si>
  <si>
    <t xml:space="preserve">      Direct Growth Plan</t>
  </si>
  <si>
    <t xml:space="preserve">      Direct IDCW Plan</t>
  </si>
  <si>
    <t>b) Aggregate Distributions declared during the Half - year ended 31-Jul-2025</t>
  </si>
  <si>
    <t>Plan Name</t>
  </si>
  <si>
    <t>Distributions per unit (Rs.)+++</t>
  </si>
  <si>
    <t>+++ Distribution payouts/ re-investments are subject to deduction of TDS at the applicable rates.</t>
  </si>
  <si>
    <t>IDCW - Income Distribution cum capital withdrawal</t>
  </si>
  <si>
    <t>(In Years)</t>
  </si>
  <si>
    <t>Nil</t>
  </si>
  <si>
    <t>Export-Import Bank Of India (04-Mar-2026) **</t>
  </si>
  <si>
    <t>INE514E16CJ9</t>
  </si>
  <si>
    <t>CARE AAA</t>
  </si>
  <si>
    <t>6.90% GOI 2065 (15-APR-2065)</t>
  </si>
  <si>
    <t>IN0020250018</t>
  </si>
  <si>
    <t>7.70% Poonawalla Fincorp Ltd (21-Apr-2028) **</t>
  </si>
  <si>
    <t>INE511C07847</t>
  </si>
  <si>
    <t>7.58% National Bank For Agriculture &amp; Rural Development (31-Jul-2026)</t>
  </si>
  <si>
    <t>INE261F08DX0</t>
  </si>
  <si>
    <t>5.63% GOI 2026 (12-Apr-2026)</t>
  </si>
  <si>
    <t>IN0020210012</t>
  </si>
  <si>
    <t>7.09% GOI 2054 (05-Aug-2054)</t>
  </si>
  <si>
    <t>IN0020240118</t>
  </si>
  <si>
    <t>6.84% Andhra Pradesh SDL (04-Jun-2038)</t>
  </si>
  <si>
    <t>IN1020250149</t>
  </si>
  <si>
    <t>7.32% Chhattisgarh SDL (05-Mar-2037)</t>
  </si>
  <si>
    <t>IN3520240083</t>
  </si>
  <si>
    <t>7.32% West Bengal SDL (05-Mar-2038)</t>
  </si>
  <si>
    <t>IN3420240225</t>
  </si>
  <si>
    <t>7.10% Rajasthan SDL (26-Mar-2043)</t>
  </si>
  <si>
    <t>IN2920240545</t>
  </si>
  <si>
    <t>8.75% Bharti Telecom Ltd (05-Nov-2029) **</t>
  </si>
  <si>
    <t>INE403D08264</t>
  </si>
  <si>
    <t>7.82% Bajaj Finance Ltd (31-Jan-2034) **</t>
  </si>
  <si>
    <t>INE296A07SV1</t>
  </si>
  <si>
    <t>IND AAA</t>
  </si>
  <si>
    <t>6.40% LIC Housing Finance Ltd (30-Nov-2026) **</t>
  </si>
  <si>
    <t>INE115A07PN6</t>
  </si>
  <si>
    <t>7.08% Andhra Pradesh SDL (26-Mar-2037)</t>
  </si>
  <si>
    <t>IN1020240801</t>
  </si>
  <si>
    <t>7.87% Summit Digitel Infrastructure Ltd (15-Mar-2030) **</t>
  </si>
  <si>
    <t>INE507T07146</t>
  </si>
  <si>
    <t>7.21% Embassy Office Parks Reit (17-Mar-2028)</t>
  </si>
  <si>
    <t>INE041007167</t>
  </si>
  <si>
    <t>0.00% REC Ltd (03-Nov-2034) **</t>
  </si>
  <si>
    <t>INE020B08FJ3</t>
  </si>
  <si>
    <t>6.92% Power Finance Corporation Ltd (14-Apr-2032) **</t>
  </si>
  <si>
    <t>INE134E08LN6</t>
  </si>
  <si>
    <t>7.65% Poonawalla Fincorp Ltd (21-Apr-2027) **</t>
  </si>
  <si>
    <t>INE511C07854</t>
  </si>
  <si>
    <t>8.3774% Kotak Mahindra Investments Ltd (21-Jun-2027) **</t>
  </si>
  <si>
    <t>INE975F07IR8</t>
  </si>
  <si>
    <t xml:space="preserve">      Monthly IDCW Plan</t>
  </si>
  <si>
    <t xml:space="preserve">      Quarterly IDCW Plan</t>
  </si>
  <si>
    <t xml:space="preserve">      Direct Monthly IDCW Plan</t>
  </si>
  <si>
    <t xml:space="preserve">      Direct Quarterly IDCW Plan</t>
  </si>
  <si>
    <t>7.68% Small Industries Development Bank Of India (10-Aug-2027) **</t>
  </si>
  <si>
    <t>INE556F08KP4</t>
  </si>
  <si>
    <t>182 DTB (29-Aug-2025)</t>
  </si>
  <si>
    <t>IN002024Y464</t>
  </si>
  <si>
    <t>91 DTB (18-Sep-2025)</t>
  </si>
  <si>
    <t>IN002025X125</t>
  </si>
  <si>
    <t>91 DTB (14-Aug-2025)</t>
  </si>
  <si>
    <t>IN002025X075</t>
  </si>
  <si>
    <t>364 DTB (28-Aug-2025)</t>
  </si>
  <si>
    <t>IN002024Z222</t>
  </si>
  <si>
    <t>Equity &amp; Equity related</t>
  </si>
  <si>
    <t>HDFC Bank Ltd</t>
  </si>
  <si>
    <t>INE040A01034</t>
  </si>
  <si>
    <t>Banks</t>
  </si>
  <si>
    <t>ICICI Bank Ltd</t>
  </si>
  <si>
    <t>INE090A01021</t>
  </si>
  <si>
    <t>Larsen &amp; Toubro Ltd</t>
  </si>
  <si>
    <t>INE018A01030</t>
  </si>
  <si>
    <t>Construction</t>
  </si>
  <si>
    <t>Bharti Airtel Ltd</t>
  </si>
  <si>
    <t>INE397D01024</t>
  </si>
  <si>
    <t>Telecom - Services</t>
  </si>
  <si>
    <t>Infosys Ltd</t>
  </si>
  <si>
    <t>INE009A01021</t>
  </si>
  <si>
    <t>IT - Software</t>
  </si>
  <si>
    <t>Reliance Industries Ltd</t>
  </si>
  <si>
    <t>INE002A01018</t>
  </si>
  <si>
    <t>Petroleum Products</t>
  </si>
  <si>
    <t>Axis Bank Ltd</t>
  </si>
  <si>
    <t>INE238A01034</t>
  </si>
  <si>
    <t>Eternal Ltd</t>
  </si>
  <si>
    <t>INE758T01015</t>
  </si>
  <si>
    <t>Retailing</t>
  </si>
  <si>
    <t>HCL Technologies Ltd</t>
  </si>
  <si>
    <t>INE860A01027</t>
  </si>
  <si>
    <t>NTPC Ltd</t>
  </si>
  <si>
    <t>INE733E01010</t>
  </si>
  <si>
    <t>Power</t>
  </si>
  <si>
    <t>Ultratech Cement Ltd</t>
  </si>
  <si>
    <t>INE481G01011</t>
  </si>
  <si>
    <t>Cement &amp; Cement Products</t>
  </si>
  <si>
    <t>Apollo Hospitals Enterprise Ltd</t>
  </si>
  <si>
    <t>INE437A01024</t>
  </si>
  <si>
    <t>Healthcare Services</t>
  </si>
  <si>
    <t>United Spirits Ltd</t>
  </si>
  <si>
    <t>INE854D01024</t>
  </si>
  <si>
    <t>Beverages</t>
  </si>
  <si>
    <t>State Bank of India</t>
  </si>
  <si>
    <t>INE062A01020</t>
  </si>
  <si>
    <t>Sun Pharmaceutical Industries Ltd</t>
  </si>
  <si>
    <t>INE044A01036</t>
  </si>
  <si>
    <t>Pharmaceuticals &amp; Biotechnology</t>
  </si>
  <si>
    <t>PB Fintech Ltd</t>
  </si>
  <si>
    <t>INE417T01026</t>
  </si>
  <si>
    <t>Financial Technology (Fintech)</t>
  </si>
  <si>
    <t>GAIL (India) Ltd</t>
  </si>
  <si>
    <t>INE129A01019</t>
  </si>
  <si>
    <t>Gas</t>
  </si>
  <si>
    <t>Tata Motors Ltd</t>
  </si>
  <si>
    <t>INE155A01022</t>
  </si>
  <si>
    <t>Automobiles</t>
  </si>
  <si>
    <t>Eris Lifesciences Ltd</t>
  </si>
  <si>
    <t>INE406M01024</t>
  </si>
  <si>
    <t>HDFC Life Insurance Co Ltd</t>
  </si>
  <si>
    <t>INE795G01014</t>
  </si>
  <si>
    <t>Insurance</t>
  </si>
  <si>
    <t>Crompton Greaves Consumer Electricals Ltd</t>
  </si>
  <si>
    <t>INE299U01018</t>
  </si>
  <si>
    <t>Consumer Durables</t>
  </si>
  <si>
    <t>Interglobe Aviation Ltd</t>
  </si>
  <si>
    <t>INE646L01027</t>
  </si>
  <si>
    <t>Transport Services</t>
  </si>
  <si>
    <t>Hindustan Unilever Ltd</t>
  </si>
  <si>
    <t>INE030A01027</t>
  </si>
  <si>
    <t>Diversified Fmcg</t>
  </si>
  <si>
    <t>Jubilant Foodworks Ltd</t>
  </si>
  <si>
    <t>INE797F01020</t>
  </si>
  <si>
    <t>Leisure Services</t>
  </si>
  <si>
    <t>Metropolis Healthcare Ltd</t>
  </si>
  <si>
    <t>INE112L01020</t>
  </si>
  <si>
    <t>Bharat Electronics Ltd</t>
  </si>
  <si>
    <t>INE263A01024</t>
  </si>
  <si>
    <t>Aerospace &amp; Defense</t>
  </si>
  <si>
    <t>Amber Enterprises India Ltd</t>
  </si>
  <si>
    <t>INE371P01015</t>
  </si>
  <si>
    <t>PI Industries Ltd</t>
  </si>
  <si>
    <t>INE603J01030</t>
  </si>
  <si>
    <t>Fertilizers &amp; Agrochemicals</t>
  </si>
  <si>
    <t>Lemon Tree Hotels Ltd</t>
  </si>
  <si>
    <t>INE970X01018</t>
  </si>
  <si>
    <t>Prestige Estates Projects Ltd</t>
  </si>
  <si>
    <t>INE811K01011</t>
  </si>
  <si>
    <t>Realty</t>
  </si>
  <si>
    <t>Sapphire Foods India Ltd</t>
  </si>
  <si>
    <t>INE806T01020</t>
  </si>
  <si>
    <t>Tube Investments of India Ltd</t>
  </si>
  <si>
    <t>INE974X01010</t>
  </si>
  <si>
    <t>Auto Components</t>
  </si>
  <si>
    <t>Marico Ltd</t>
  </si>
  <si>
    <t>INE196A01026</t>
  </si>
  <si>
    <t>Agricultural Food &amp; Other Products</t>
  </si>
  <si>
    <t>PNB Housing Finance Ltd</t>
  </si>
  <si>
    <t>INE572E01012</t>
  </si>
  <si>
    <t>Finance</t>
  </si>
  <si>
    <t>Kirloskar Oil Engines Ltd</t>
  </si>
  <si>
    <t>INE146L01010</t>
  </si>
  <si>
    <t>Industrial Products</t>
  </si>
  <si>
    <t>Amara Raja Energy And Mobility Ltd</t>
  </si>
  <si>
    <t>INE885A01032</t>
  </si>
  <si>
    <t>Tata Steel Ltd</t>
  </si>
  <si>
    <t>INE081A01020</t>
  </si>
  <si>
    <t>Ferrous Metals</t>
  </si>
  <si>
    <t>ZF Commercial Vehicle Control Systems India Ltd</t>
  </si>
  <si>
    <t>INE342J01019</t>
  </si>
  <si>
    <t>V-Mart Retail Ltd</t>
  </si>
  <si>
    <t>INE665J01013</t>
  </si>
  <si>
    <t>Pearl Global Industries Ltd</t>
  </si>
  <si>
    <t>INE940H01022</t>
  </si>
  <si>
    <t>Textiles &amp; Apparels</t>
  </si>
  <si>
    <t>ICICI Lombard General Insurance Co Ltd</t>
  </si>
  <si>
    <t>INE765G01017</t>
  </si>
  <si>
    <t>Maruti Suzuki India Ltd</t>
  </si>
  <si>
    <t>INE585B01010</t>
  </si>
  <si>
    <t>Chemplast Sanmar Ltd</t>
  </si>
  <si>
    <t>INE488A01050</t>
  </si>
  <si>
    <t>Chemicals &amp; Petrochemicals</t>
  </si>
  <si>
    <t>Indus Towers Ltd</t>
  </si>
  <si>
    <t>INE121J01017</t>
  </si>
  <si>
    <t>CESC Ltd</t>
  </si>
  <si>
    <t>INE486A01021</t>
  </si>
  <si>
    <t>Teamlease Services Ltd</t>
  </si>
  <si>
    <t>INE985S01024</t>
  </si>
  <si>
    <t>Commercial Services &amp; Supplies</t>
  </si>
  <si>
    <t>Cholamandalam Investment and Finance Co Ltd</t>
  </si>
  <si>
    <t>INE121A01024</t>
  </si>
  <si>
    <t>Angel One Ltd</t>
  </si>
  <si>
    <t>INE732I01013</t>
  </si>
  <si>
    <t>Capital Markets</t>
  </si>
  <si>
    <t>IDFC First Bank Ltd</t>
  </si>
  <si>
    <t>INE092T01019</t>
  </si>
  <si>
    <t>% to Net Assets(Hedged &amp; Unhedged)</t>
  </si>
  <si>
    <t>Outstanding position in Derivative Instruments (Rs. in Lakhs) Long / (Short)</t>
  </si>
  <si>
    <t>Outstanding derivative exposure as % to net assets Long / (Short)</t>
  </si>
  <si>
    <t>Kotak Mahindra Bank Ltd</t>
  </si>
  <si>
    <t>INE237A01028</t>
  </si>
  <si>
    <t>Hindustan Aeronautics Ltd</t>
  </si>
  <si>
    <t>INE066F01020</t>
  </si>
  <si>
    <t>Mahindra &amp; Mahindra Ltd</t>
  </si>
  <si>
    <t>INE101A01026</t>
  </si>
  <si>
    <t>Hindustan Petroleum Corporation Ltd</t>
  </si>
  <si>
    <t>INE094A01015</t>
  </si>
  <si>
    <t>Tata Power Co Ltd</t>
  </si>
  <si>
    <t>INE245A01021</t>
  </si>
  <si>
    <t>Tech Mahindra Ltd</t>
  </si>
  <si>
    <t>INE669C01036</t>
  </si>
  <si>
    <t>Titan Co Ltd</t>
  </si>
  <si>
    <t>INE280A01028</t>
  </si>
  <si>
    <t>Cipla Ltd</t>
  </si>
  <si>
    <t>INE059A01026</t>
  </si>
  <si>
    <t>Vodafone Idea Ltd</t>
  </si>
  <si>
    <t>INE669E01016</t>
  </si>
  <si>
    <t>Bank of Baroda</t>
  </si>
  <si>
    <t>INE028A01039</t>
  </si>
  <si>
    <t>Jio Financial Services Ltd</t>
  </si>
  <si>
    <t>INE758E01017</t>
  </si>
  <si>
    <t>Bharat Petroleum Corporation Ltd</t>
  </si>
  <si>
    <t>INE029A01011</t>
  </si>
  <si>
    <t>Power Finance Corporation Ltd</t>
  </si>
  <si>
    <t>INE134E01011</t>
  </si>
  <si>
    <t>Ambuja Cements Ltd</t>
  </si>
  <si>
    <t>INE079A01024</t>
  </si>
  <si>
    <t>Varun Beverages Ltd</t>
  </si>
  <si>
    <t>INE200M01039</t>
  </si>
  <si>
    <t>Power Grid Corporation of India Ltd</t>
  </si>
  <si>
    <t>INE752E01010</t>
  </si>
  <si>
    <t>Godrej Properties Ltd</t>
  </si>
  <si>
    <t>INE484J01027</t>
  </si>
  <si>
    <t>Tata Consultancy Services Ltd</t>
  </si>
  <si>
    <t>INE467B01029</t>
  </si>
  <si>
    <t>Bajaj Finserv Ltd</t>
  </si>
  <si>
    <t>INE918I01026</t>
  </si>
  <si>
    <t>Indian Oil Corporation Ltd</t>
  </si>
  <si>
    <t>INE242A01010</t>
  </si>
  <si>
    <t>Canara Bank</t>
  </si>
  <si>
    <t>INE476A01022</t>
  </si>
  <si>
    <t>Bandhan Bank Ltd</t>
  </si>
  <si>
    <t>INE545U01014</t>
  </si>
  <si>
    <t>REC Ltd</t>
  </si>
  <si>
    <t>INE020B01018</t>
  </si>
  <si>
    <t>Hindalco Industries Ltd</t>
  </si>
  <si>
    <t>INE038A01020</t>
  </si>
  <si>
    <t>Non - Ferrous Metals</t>
  </si>
  <si>
    <t>Coforge Ltd</t>
  </si>
  <si>
    <t>INE591G01025</t>
  </si>
  <si>
    <t>Biocon Ltd</t>
  </si>
  <si>
    <t>INE376G01013</t>
  </si>
  <si>
    <t>Coal India Ltd</t>
  </si>
  <si>
    <t>INE522F01014</t>
  </si>
  <si>
    <t>Consumable Fuels</t>
  </si>
  <si>
    <t>JSW Steel Ltd</t>
  </si>
  <si>
    <t>INE019A01038</t>
  </si>
  <si>
    <t>8.65% Bharti Telecom Ltd (05-Nov-2027) **</t>
  </si>
  <si>
    <t>INE403D08231</t>
  </si>
  <si>
    <t>7.37% GOI 2028 (23-Oct-2028)</t>
  </si>
  <si>
    <t>IN0020230101</t>
  </si>
  <si>
    <t>7.06% GOI 2028 (10-Apr-2028)</t>
  </si>
  <si>
    <t>IN0020230010</t>
  </si>
  <si>
    <t>Margin on Derivatives</t>
  </si>
  <si>
    <t xml:space="preserve">c) Total outstanding position (as at July 31, 2025) in Derivative Instruments (Gross Notional) </t>
  </si>
  <si>
    <t>Rs. 32,723.30 Lacs</t>
  </si>
  <si>
    <t xml:space="preserve">d) Outstanding derivative exposure as % to net assets </t>
  </si>
  <si>
    <t>e) Portfolio Turnover Ratio during the Half - year 31-Jul-2025</t>
  </si>
  <si>
    <t>f) Residual maturity / Average Maturity as on 31-Jul-2025</t>
  </si>
  <si>
    <t xml:space="preserve">g) During the month additional instances of fair valuation/deviation from valuation price provided by the valuation agencies </t>
  </si>
  <si>
    <t>b) Index Futures</t>
  </si>
  <si>
    <t>8.09% Kotak Mahindra Prime Ltd (09-Nov-2026) **</t>
  </si>
  <si>
    <t>INE916DA7SL3</t>
  </si>
  <si>
    <t>7.62% National Bank For Agriculture &amp; Rural Development (31-Jan-2028) **</t>
  </si>
  <si>
    <t>INE261F08DV4</t>
  </si>
  <si>
    <t>9.03% Credila Financial Services Ltd (04-Mar-2026) **</t>
  </si>
  <si>
    <t>INE539K07270</t>
  </si>
  <si>
    <t>CARE AA</t>
  </si>
  <si>
    <t>INE115A07QO2</t>
  </si>
  <si>
    <t>7.44% Small Industries Development Bank Of India (04-Sep-2026)</t>
  </si>
  <si>
    <t>INE556F08KI9</t>
  </si>
  <si>
    <t>7.47% India Infrastructure Finance Co Ltd (05-Nov-2027) **</t>
  </si>
  <si>
    <t>INE787H08154</t>
  </si>
  <si>
    <t>7.38% GOI 2027 (20-Jun-2027)</t>
  </si>
  <si>
    <t>IN0020220037</t>
  </si>
  <si>
    <t>7.08% Kerala SDL (26-Mar-2040)</t>
  </si>
  <si>
    <t>IN2020240312</t>
  </si>
  <si>
    <t>Rs. 52,358.22 Lacs</t>
  </si>
  <si>
    <t xml:space="preserve">(b) Unlisted </t>
  </si>
  <si>
    <t>Numero Uno International Ltd ** ^^</t>
  </si>
  <si>
    <t>Globsyn Technologies Ltd ** ^^</t>
  </si>
  <si>
    <t>INE671B01034</t>
  </si>
  <si>
    <t>IT - Services</t>
  </si>
  <si>
    <t>6.40% Jamnagar Utilities &amp; Power Pvt Ltd (29-Sep-2026) **</t>
  </si>
  <si>
    <t>INE936D07174</t>
  </si>
  <si>
    <t>^^ Securities are fair valued</t>
  </si>
  <si>
    <t>c) Portfolio Turnover Ratio during the Half - year 31-Jul-2025</t>
  </si>
  <si>
    <t>d) Residual maturity / Average Maturity as on 31-Jul-2025</t>
  </si>
  <si>
    <t xml:space="preserve">e) During the month additional instances of fair valuation/deviation from valuation price provided by the valuation agencies </t>
  </si>
  <si>
    <t>RBL Bank Ltd</t>
  </si>
  <si>
    <t>INE976G01028</t>
  </si>
  <si>
    <t>One 97 Communications Ltd</t>
  </si>
  <si>
    <t>INE982J01020</t>
  </si>
  <si>
    <t>Multi Commodity Exchange Of India Ltd</t>
  </si>
  <si>
    <t>INE745G01035</t>
  </si>
  <si>
    <t>Aditya Birla Fashion and Retail Ltd</t>
  </si>
  <si>
    <t>INE647O01011</t>
  </si>
  <si>
    <t>Nestle India Ltd</t>
  </si>
  <si>
    <t>INE239A01024</t>
  </si>
  <si>
    <t>Food Products</t>
  </si>
  <si>
    <t>JSW Energy Ltd</t>
  </si>
  <si>
    <t>INE121E01018</t>
  </si>
  <si>
    <t>Tata Consumer Products Ltd</t>
  </si>
  <si>
    <t>INE192A01025</t>
  </si>
  <si>
    <t>ABB India Ltd</t>
  </si>
  <si>
    <t>INE117A01022</t>
  </si>
  <si>
    <t>Electrical Equipment</t>
  </si>
  <si>
    <t>Punjab National Bank</t>
  </si>
  <si>
    <t>INE160A01022</t>
  </si>
  <si>
    <t>ITC Ltd</t>
  </si>
  <si>
    <t>INE154A01025</t>
  </si>
  <si>
    <t>Laurus Labs Ltd</t>
  </si>
  <si>
    <t>INE947Q01028</t>
  </si>
  <si>
    <t>Patanjali Foods Ltd</t>
  </si>
  <si>
    <t>INE619A01035</t>
  </si>
  <si>
    <t>Agricultural Food &amp; other Products</t>
  </si>
  <si>
    <t>Granules India Ltd</t>
  </si>
  <si>
    <t>INE101D01020</t>
  </si>
  <si>
    <t>Pidilite Industries Ltd</t>
  </si>
  <si>
    <t>INE318A01026</t>
  </si>
  <si>
    <t>Aditya Birla Capital Ltd</t>
  </si>
  <si>
    <t>INE674K01013</t>
  </si>
  <si>
    <t>SBI Life Insurance Co Ltd</t>
  </si>
  <si>
    <t>INE123W01016</t>
  </si>
  <si>
    <t>Steel Authority of India Ltd</t>
  </si>
  <si>
    <t>INE114A01011</t>
  </si>
  <si>
    <t>Bharat Forge Ltd</t>
  </si>
  <si>
    <t>INE465A01025</t>
  </si>
  <si>
    <t>Yes Bank Ltd</t>
  </si>
  <si>
    <t>INE528G01035</t>
  </si>
  <si>
    <t>NMDC Ltd</t>
  </si>
  <si>
    <t>INE584A01023</t>
  </si>
  <si>
    <t>Minerals &amp; Mining</t>
  </si>
  <si>
    <t>Jindal Steel Ltd</t>
  </si>
  <si>
    <t>INE749A01030</t>
  </si>
  <si>
    <t>Max Healthcare Institute Ltd</t>
  </si>
  <si>
    <t>INE027H01010</t>
  </si>
  <si>
    <t>Bosch Ltd</t>
  </si>
  <si>
    <t>INE323A01026</t>
  </si>
  <si>
    <t>Manappuram Finance Ltd</t>
  </si>
  <si>
    <t>INE522D01027</t>
  </si>
  <si>
    <t>Bank of India</t>
  </si>
  <si>
    <t>INE084A01016</t>
  </si>
  <si>
    <t>Divi's Laboratories Ltd</t>
  </si>
  <si>
    <t>INE361B01024</t>
  </si>
  <si>
    <t>CG Power and Industrial Solutions Ltd</t>
  </si>
  <si>
    <t>INE067A01029</t>
  </si>
  <si>
    <t>Bharat Heavy Electricals Ltd</t>
  </si>
  <si>
    <t>INE257A01026</t>
  </si>
  <si>
    <t>Indian Railway Catering And Tourism Corp Ltd</t>
  </si>
  <si>
    <t>INE335Y01020</t>
  </si>
  <si>
    <t>LIC Housing Finance Ltd</t>
  </si>
  <si>
    <t>INE115A01026</t>
  </si>
  <si>
    <t>Trent Ltd</t>
  </si>
  <si>
    <t>INE849A01020</t>
  </si>
  <si>
    <t>Dr. Reddy's Laboratories Ltd</t>
  </si>
  <si>
    <t>INE089A01031</t>
  </si>
  <si>
    <t>Kalyan Jewellers India Ltd</t>
  </si>
  <si>
    <t>INE303R01014</t>
  </si>
  <si>
    <t>Mphasis Ltd</t>
  </si>
  <si>
    <t>INE356A01018</t>
  </si>
  <si>
    <t>Indian Energy Exchange Ltd</t>
  </si>
  <si>
    <t>INE022Q01020</t>
  </si>
  <si>
    <t>Life Insurance Corporation Of India</t>
  </si>
  <si>
    <t>INE0J1Y01017</t>
  </si>
  <si>
    <t>National Aluminium Co Ltd</t>
  </si>
  <si>
    <t>INE139A01034</t>
  </si>
  <si>
    <t>Housing &amp; Urban Development Corporation Ltd</t>
  </si>
  <si>
    <t>INE031A01017</t>
  </si>
  <si>
    <t>GMR Airports Ltd</t>
  </si>
  <si>
    <t>INE776C01039</t>
  </si>
  <si>
    <t>Transport Infrastructure</t>
  </si>
  <si>
    <t>Aurobindo Pharma Ltd</t>
  </si>
  <si>
    <t>INE406A01037</t>
  </si>
  <si>
    <t>Asian Paints Ltd</t>
  </si>
  <si>
    <t>INE021A01026</t>
  </si>
  <si>
    <t>Bajaj Auto Ltd</t>
  </si>
  <si>
    <t>INE917I01010</t>
  </si>
  <si>
    <t>DLF Ltd</t>
  </si>
  <si>
    <t>INE271C01023</t>
  </si>
  <si>
    <t>Indian Hotels Co Ltd</t>
  </si>
  <si>
    <t>INE053A01029</t>
  </si>
  <si>
    <t>Petronet LNG Ltd</t>
  </si>
  <si>
    <t>INE347G01014</t>
  </si>
  <si>
    <t>Polycab India Ltd</t>
  </si>
  <si>
    <t>INE455K01017</t>
  </si>
  <si>
    <t>SRF Ltd</t>
  </si>
  <si>
    <t>INE647A01010</t>
  </si>
  <si>
    <t>Syngene International Ltd</t>
  </si>
  <si>
    <t>INE398R01022</t>
  </si>
  <si>
    <t>Oil &amp; Natural Gas Corporation Ltd</t>
  </si>
  <si>
    <t>INE213A01029</t>
  </si>
  <si>
    <t>Oil</t>
  </si>
  <si>
    <t>Vedanta Ltd</t>
  </si>
  <si>
    <t>INE205A01025</t>
  </si>
  <si>
    <t>Diversified Metals</t>
  </si>
  <si>
    <t>IRB Infrastructure Developers Ltd</t>
  </si>
  <si>
    <t>INE821I01022</t>
  </si>
  <si>
    <t>INE115A07QT1</t>
  </si>
  <si>
    <t>HDFC Bank Ltd (06-Feb-2026)</t>
  </si>
  <si>
    <t>INE040A16GF2</t>
  </si>
  <si>
    <t>364 DTB (29-Jan-2026)</t>
  </si>
  <si>
    <t>IN002024Z420</t>
  </si>
  <si>
    <t>364 DTB (27-Feb-2026)</t>
  </si>
  <si>
    <t>IN002024Z461</t>
  </si>
  <si>
    <t>364 DTB (26-Mar-2026)</t>
  </si>
  <si>
    <t>IN002024Z503</t>
  </si>
  <si>
    <t>INF090I01GV8</t>
  </si>
  <si>
    <t>Mutual Fund</t>
  </si>
  <si>
    <t>Franklin India Liquid Fund Direct-Growth Plan</t>
  </si>
  <si>
    <t>INF090I01JV2</t>
  </si>
  <si>
    <t>City Union Bank Ltd</t>
  </si>
  <si>
    <t>INE491A01021</t>
  </si>
  <si>
    <t>ICICI Prudential Life Insurance Co Ltd</t>
  </si>
  <si>
    <t>INE726G01019</t>
  </si>
  <si>
    <t>Emami Ltd</t>
  </si>
  <si>
    <t>INE548C01032</t>
  </si>
  <si>
    <t>Personal Products</t>
  </si>
  <si>
    <t>HDB Financial Services Ltd</t>
  </si>
  <si>
    <t>INE756I01012</t>
  </si>
  <si>
    <t>IndusInd Bank Ltd</t>
  </si>
  <si>
    <t>INE095A01012</t>
  </si>
  <si>
    <t>UPL Ltd</t>
  </si>
  <si>
    <t>INE628A01036</t>
  </si>
  <si>
    <t>Grasim Industries Ltd</t>
  </si>
  <si>
    <t>INE047A01021</t>
  </si>
  <si>
    <t>Indiamart Intermesh Ltd</t>
  </si>
  <si>
    <t>INE933S01016</t>
  </si>
  <si>
    <t>Akums Drugs And Pharmaceuticals Ltd</t>
  </si>
  <si>
    <t>INE09XN01023</t>
  </si>
  <si>
    <t>DCB Bank Ltd</t>
  </si>
  <si>
    <t>INE503A01015</t>
  </si>
  <si>
    <t>Ashok Leyland Ltd</t>
  </si>
  <si>
    <t>INE208A01029</t>
  </si>
  <si>
    <t>Agricultural, Commercial &amp; Construction Vehicles</t>
  </si>
  <si>
    <t>Hyundai Motor India Ltd</t>
  </si>
  <si>
    <t>INE0V6F01027</t>
  </si>
  <si>
    <t>Akzo Nobel India Ltd</t>
  </si>
  <si>
    <t>INE133A01011</t>
  </si>
  <si>
    <t>JK Lakshmi Cement Ltd</t>
  </si>
  <si>
    <t>INE786A01032</t>
  </si>
  <si>
    <t>Restaurant Brands Asia Ltd</t>
  </si>
  <si>
    <t>INE07T201019</t>
  </si>
  <si>
    <t>Gujarat State Petronet Ltd</t>
  </si>
  <si>
    <t>INE246F01010</t>
  </si>
  <si>
    <t>Elecon Engineering Co Ltd</t>
  </si>
  <si>
    <t>INE205B01031</t>
  </si>
  <si>
    <t>Gateway Distriparks Ltd</t>
  </si>
  <si>
    <t>INE079J01017</t>
  </si>
  <si>
    <t>TVS Holdings Ltd</t>
  </si>
  <si>
    <t>INE105A01035</t>
  </si>
  <si>
    <t>Go Fashion India Ltd</t>
  </si>
  <si>
    <t>INE0BJS01011</t>
  </si>
  <si>
    <t>IN9628A01026</t>
  </si>
  <si>
    <t>(b) Units of Real Estate Investment Trusts (REITs)</t>
  </si>
  <si>
    <t>Brookfield India Real Estate Trust</t>
  </si>
  <si>
    <t>INE0FDU25010</t>
  </si>
  <si>
    <t>Industry Classification</t>
  </si>
  <si>
    <t>Swiggy Ltd</t>
  </si>
  <si>
    <t>INE00H001014</t>
  </si>
  <si>
    <t>Zensar Technologies Ltd</t>
  </si>
  <si>
    <t>INE520A01027</t>
  </si>
  <si>
    <t>Intellect Design Arena Ltd</t>
  </si>
  <si>
    <t>INE306R01017</t>
  </si>
  <si>
    <t>Rategain Travel Technologies Ltd</t>
  </si>
  <si>
    <t>INE0CLI01024</t>
  </si>
  <si>
    <t>Hexaware Technologies Ltd</t>
  </si>
  <si>
    <t>INE093A01041</t>
  </si>
  <si>
    <t>CE Info Systems Ltd</t>
  </si>
  <si>
    <t>INE0BV301023</t>
  </si>
  <si>
    <t>Affle 3i Ltd</t>
  </si>
  <si>
    <t>INE00WC01027</t>
  </si>
  <si>
    <t>Tanla Platforms Ltd</t>
  </si>
  <si>
    <t>INE483C01032</t>
  </si>
  <si>
    <t>Info Edge (India) Ltd</t>
  </si>
  <si>
    <t>INE663F01032</t>
  </si>
  <si>
    <t>Tracxn Technologies Ltd</t>
  </si>
  <si>
    <t>INE0HMF01019</t>
  </si>
  <si>
    <t>Foreign Equity Securities</t>
  </si>
  <si>
    <t>Makemytrip Ltd</t>
  </si>
  <si>
    <t>MU0295S00016</t>
  </si>
  <si>
    <t>Meta Platforms Inc</t>
  </si>
  <si>
    <t>US30303M1027</t>
  </si>
  <si>
    <t>Cognizant Technology Solutions Corp., A</t>
  </si>
  <si>
    <t>US1924461023</t>
  </si>
  <si>
    <t>Microsoft Corp</t>
  </si>
  <si>
    <t>US5949181045</t>
  </si>
  <si>
    <t>Amazon.com INC</t>
  </si>
  <si>
    <t>US0231351067</t>
  </si>
  <si>
    <t>Alphabet Inc</t>
  </si>
  <si>
    <t>US02079K3059</t>
  </si>
  <si>
    <t>Apple Inc</t>
  </si>
  <si>
    <t>US0378331005</t>
  </si>
  <si>
    <t>IT - Hardware</t>
  </si>
  <si>
    <t>Foreign Mutual Fund Units</t>
  </si>
  <si>
    <t>Franklin Technology Fund, Class I (Acc)</t>
  </si>
  <si>
    <t>LU0626261944</t>
  </si>
  <si>
    <t>Foreign Mutual Fund</t>
  </si>
  <si>
    <t>Aster DM Healthcare Ltd</t>
  </si>
  <si>
    <t>INE914M01019</t>
  </si>
  <si>
    <t>Brigade Enterprises Ltd</t>
  </si>
  <si>
    <t>INE791I01019</t>
  </si>
  <si>
    <t>Syrma SGS Technology Ltd</t>
  </si>
  <si>
    <t>INE0DYJ01015</t>
  </si>
  <si>
    <t>Industrial Manufacturing</t>
  </si>
  <si>
    <t>Equitas Small Finance Bank Ltd</t>
  </si>
  <si>
    <t>INE063P01018</t>
  </si>
  <si>
    <t>CCL Products (India) Ltd</t>
  </si>
  <si>
    <t>INE421D01022</t>
  </si>
  <si>
    <t>Karur Vysya Bank Ltd</t>
  </si>
  <si>
    <t>INE036D01028</t>
  </si>
  <si>
    <t>J.B. Chemicals &amp; Pharmaceuticals Ltd</t>
  </si>
  <si>
    <t>INE572A01036</t>
  </si>
  <si>
    <t>Deepak Nitrite Ltd</t>
  </si>
  <si>
    <t>INE288B01029</t>
  </si>
  <si>
    <t>Sobha Ltd</t>
  </si>
  <si>
    <t>INE671H01015</t>
  </si>
  <si>
    <t>K.P.R. Mill Ltd</t>
  </si>
  <si>
    <t>INE930H01031</t>
  </si>
  <si>
    <t>MedPlus Health Services Ltd</t>
  </si>
  <si>
    <t>INE804L01022</t>
  </si>
  <si>
    <t>The Ramco Cements Ltd</t>
  </si>
  <si>
    <t>INE331A01037</t>
  </si>
  <si>
    <t>Data Patterns India Ltd</t>
  </si>
  <si>
    <t>INE0IX101010</t>
  </si>
  <si>
    <t>S J S Enterprises Ltd</t>
  </si>
  <si>
    <t>INE284S01014</t>
  </si>
  <si>
    <t>Whirlpool Of India Ltd</t>
  </si>
  <si>
    <t>INE716A01013</t>
  </si>
  <si>
    <t>Carborundum Universal Ltd</t>
  </si>
  <si>
    <t>INE120A01034</t>
  </si>
  <si>
    <t>Jubilant Ingrevia Ltd</t>
  </si>
  <si>
    <t>INE0BY001018</t>
  </si>
  <si>
    <t>Shankara Building Products Ltd</t>
  </si>
  <si>
    <t>INE274V01019</t>
  </si>
  <si>
    <t>Kirloskar Pneumatic Co Ltd</t>
  </si>
  <si>
    <t>INE811A01020</t>
  </si>
  <si>
    <t>SBFC Finance Ltd</t>
  </si>
  <si>
    <t>INE423Y01016</t>
  </si>
  <si>
    <t>Ahluwalia Contracts (India) Ltd</t>
  </si>
  <si>
    <t>INE758C01029</t>
  </si>
  <si>
    <t>KNR Constructions Ltd</t>
  </si>
  <si>
    <t>INE634I01029</t>
  </si>
  <si>
    <t>Exide Industries Ltd</t>
  </si>
  <si>
    <t>INE302A01020</t>
  </si>
  <si>
    <t>Cyient Ltd</t>
  </si>
  <si>
    <t>INE136B01020</t>
  </si>
  <si>
    <t>Ion Exchange (India) Ltd</t>
  </si>
  <si>
    <t>INE570A01022</t>
  </si>
  <si>
    <t>Other Utilities</t>
  </si>
  <si>
    <t>Atul Ltd</t>
  </si>
  <si>
    <t>INE100A01010</t>
  </si>
  <si>
    <t>Finolex Industries Ltd</t>
  </si>
  <si>
    <t>INE183A01024</t>
  </si>
  <si>
    <t>Pricol Ltd</t>
  </si>
  <si>
    <t>INE726V01018</t>
  </si>
  <si>
    <t>Vishnu Chemicals Ltd</t>
  </si>
  <si>
    <t>INE270I01022</t>
  </si>
  <si>
    <t>Hitachi Energy India Ltd</t>
  </si>
  <si>
    <t>INE07Y701011</t>
  </si>
  <si>
    <t>Jyothy Labs Ltd</t>
  </si>
  <si>
    <t>INE668F01031</t>
  </si>
  <si>
    <t>Household Products</t>
  </si>
  <si>
    <t>KPIT Technologies Ltd</t>
  </si>
  <si>
    <t>INE04I401011</t>
  </si>
  <si>
    <t>Kajaria Ceramics Ltd</t>
  </si>
  <si>
    <t>INE217B01036</t>
  </si>
  <si>
    <t>Ujjivan Small Finance Bank Ltd</t>
  </si>
  <si>
    <t>INE551W01018</t>
  </si>
  <si>
    <t>Finolex Cables Ltd</t>
  </si>
  <si>
    <t>INE235A01022</t>
  </si>
  <si>
    <t>GHCL Ltd</t>
  </si>
  <si>
    <t>INE539A01019</t>
  </si>
  <si>
    <t>Delhivery Ltd</t>
  </si>
  <si>
    <t>INE148O01028</t>
  </si>
  <si>
    <t>Apollo Pipes Ltd</t>
  </si>
  <si>
    <t>INE126J01016</t>
  </si>
  <si>
    <t>Brigade Hotel Ventures Ltd</t>
  </si>
  <si>
    <t>INE03NU01014</t>
  </si>
  <si>
    <t>Tega Industries Ltd</t>
  </si>
  <si>
    <t>INE011K01018</t>
  </si>
  <si>
    <t>The India Cements Ltd</t>
  </si>
  <si>
    <t>INE383A01012</t>
  </si>
  <si>
    <t>360 One Wam Ltd</t>
  </si>
  <si>
    <t>INE466L01038</t>
  </si>
  <si>
    <t>Vedant Fashions Ltd</t>
  </si>
  <si>
    <t>INE825V01034</t>
  </si>
  <si>
    <t>Birlasoft Ltd</t>
  </si>
  <si>
    <t>INE836A01035</t>
  </si>
  <si>
    <t>Praj Industries Ltd</t>
  </si>
  <si>
    <t>INE074A01025</t>
  </si>
  <si>
    <t>Indoco Remedies Ltd</t>
  </si>
  <si>
    <t>INE873D01024</t>
  </si>
  <si>
    <t>Ratnamani Metals &amp; Tubes Ltd</t>
  </si>
  <si>
    <t>INE703B01027</t>
  </si>
  <si>
    <t>Shivalik Bimetal Controls Ltd</t>
  </si>
  <si>
    <t>INE386D01027</t>
  </si>
  <si>
    <t>IIFL Finance Ltd</t>
  </si>
  <si>
    <t>INE530B01024</t>
  </si>
  <si>
    <t>CEAT Ltd</t>
  </si>
  <si>
    <t>INE482A01020</t>
  </si>
  <si>
    <t>TTK Prestige Ltd</t>
  </si>
  <si>
    <t>INE690A01028</t>
  </si>
  <si>
    <t>S P Apparels Ltd</t>
  </si>
  <si>
    <t>INE212I01016</t>
  </si>
  <si>
    <t>Greenpanel Industries Ltd</t>
  </si>
  <si>
    <t>INE08ZM01014</t>
  </si>
  <si>
    <t>India Shelter Finance Corporation Ltd</t>
  </si>
  <si>
    <t>INE922K01024</t>
  </si>
  <si>
    <t>Rolex Rings Ltd</t>
  </si>
  <si>
    <t>INE645S01016</t>
  </si>
  <si>
    <t>Stanley Lifestyles Ltd</t>
  </si>
  <si>
    <t>INE01A001028</t>
  </si>
  <si>
    <t>Devyani International Ltd</t>
  </si>
  <si>
    <t>INE872J01023</t>
  </si>
  <si>
    <t>Aditya Vision Ltd</t>
  </si>
  <si>
    <t>INE679V01027</t>
  </si>
  <si>
    <t>Motherson Sumi Wiring India Ltd</t>
  </si>
  <si>
    <t>INE0FS801015</t>
  </si>
  <si>
    <t>Pitti Engineering Ltd</t>
  </si>
  <si>
    <t>INE450D01021</t>
  </si>
  <si>
    <t>Music Broadcast Ltd (Non- Convertible Preference Shares)</t>
  </si>
  <si>
    <t>INE919I04010</t>
  </si>
  <si>
    <t>Entertainment</t>
  </si>
  <si>
    <t>Sudarshan Chemical Industries Ltd</t>
  </si>
  <si>
    <t>INE659A01023</t>
  </si>
  <si>
    <t>APL Apollo Tubes Ltd</t>
  </si>
  <si>
    <t>INE702C01027</t>
  </si>
  <si>
    <t>Mankind Pharma Ltd</t>
  </si>
  <si>
    <t>INE634S01028</t>
  </si>
  <si>
    <t>Tata Communications Ltd</t>
  </si>
  <si>
    <t>INE151A01013</t>
  </si>
  <si>
    <t>TVS Motor Co Ltd</t>
  </si>
  <si>
    <t>INE494B01023</t>
  </si>
  <si>
    <t>Camlin Fine Sciences Ltd</t>
  </si>
  <si>
    <t>INE052I01032</t>
  </si>
  <si>
    <t>Piramal Pharma Ltd</t>
  </si>
  <si>
    <t>INE0DK501011</t>
  </si>
  <si>
    <t>Senco Gold Ltd</t>
  </si>
  <si>
    <t>INE602W01027</t>
  </si>
  <si>
    <t>Genus Power Infrastructures Ltd</t>
  </si>
  <si>
    <t>INE955D01029</t>
  </si>
  <si>
    <t>West Coast Paper Mills Ltd</t>
  </si>
  <si>
    <t>INE976A01021</t>
  </si>
  <si>
    <t>Paper, Forest &amp; Jute Products</t>
  </si>
  <si>
    <t>Godavari Biorefineries Ltd</t>
  </si>
  <si>
    <t>INE497S01012</t>
  </si>
  <si>
    <t>Diversified FMCG</t>
  </si>
  <si>
    <t>Chennai Interactive Business Services Pvt Ltd ** ^^</t>
  </si>
  <si>
    <t>Amphenol Corp</t>
  </si>
  <si>
    <t>US0320951017</t>
  </si>
  <si>
    <t>Federal Bank Ltd</t>
  </si>
  <si>
    <t>INE171A01029</t>
  </si>
  <si>
    <t>J.K. Cement Ltd</t>
  </si>
  <si>
    <t>INE823G01014</t>
  </si>
  <si>
    <t>Cummins India Ltd</t>
  </si>
  <si>
    <t>INE298A01020</t>
  </si>
  <si>
    <t>Max Financial Services Ltd</t>
  </si>
  <si>
    <t>INE180A01020</t>
  </si>
  <si>
    <t>IPCA Laboratories Ltd</t>
  </si>
  <si>
    <t>INE571A01038</t>
  </si>
  <si>
    <t>Bharti Hexacom Ltd</t>
  </si>
  <si>
    <t>INE343G01021</t>
  </si>
  <si>
    <t>Coromandel International Ltd</t>
  </si>
  <si>
    <t>INE169A01031</t>
  </si>
  <si>
    <t>Mahindra &amp; Mahindra Financial Services Ltd</t>
  </si>
  <si>
    <t>INE774D01024</t>
  </si>
  <si>
    <t>Page Industries Ltd</t>
  </si>
  <si>
    <t>INE761H01022</t>
  </si>
  <si>
    <t>Abbott India Ltd</t>
  </si>
  <si>
    <t>INE358A01014</t>
  </si>
  <si>
    <t>Phoenix Mills Ltd</t>
  </si>
  <si>
    <t>INE211B01039</t>
  </si>
  <si>
    <t>United Breweries Ltd</t>
  </si>
  <si>
    <t>INE686F01025</t>
  </si>
  <si>
    <t>Dixon Technologies (India) Ltd</t>
  </si>
  <si>
    <t>INE935N01020</t>
  </si>
  <si>
    <t>Escorts Kubota Ltd</t>
  </si>
  <si>
    <t>INE042A01014</t>
  </si>
  <si>
    <t>Oberoi Realty Ltd</t>
  </si>
  <si>
    <t>INE093I01010</t>
  </si>
  <si>
    <t>Alkem Laboratories Ltd</t>
  </si>
  <si>
    <t>INE540L01014</t>
  </si>
  <si>
    <t>Persistent Systems Ltd</t>
  </si>
  <si>
    <t>INE262H01021</t>
  </si>
  <si>
    <t>Balkrishna Industries Ltd</t>
  </si>
  <si>
    <t>INE787D01026</t>
  </si>
  <si>
    <t>ITC Hotels Ltd</t>
  </si>
  <si>
    <t>INE379A01028</t>
  </si>
  <si>
    <t>Procter &amp; Gamble Hygiene and Health Care Ltd</t>
  </si>
  <si>
    <t>INE179A01014</t>
  </si>
  <si>
    <t>Endurance Technologies Ltd</t>
  </si>
  <si>
    <t>INE913H01037</t>
  </si>
  <si>
    <t>Ajanta Pharma Ltd</t>
  </si>
  <si>
    <t>INE031B01049</t>
  </si>
  <si>
    <t>ACC Ltd</t>
  </si>
  <si>
    <t>INE012A01025</t>
  </si>
  <si>
    <t>Sundram Fasteners Ltd</t>
  </si>
  <si>
    <t>INE387A01021</t>
  </si>
  <si>
    <t>SBI Cards and Payment Services Ltd</t>
  </si>
  <si>
    <t>INE018E01016</t>
  </si>
  <si>
    <t>Container Corporation Of India Ltd</t>
  </si>
  <si>
    <t>INE111A01025</t>
  </si>
  <si>
    <t>Vishal Mega Mart Ltd</t>
  </si>
  <si>
    <t>INE01EA01019</t>
  </si>
  <si>
    <t>Timken India Ltd</t>
  </si>
  <si>
    <t>INE325A01013</t>
  </si>
  <si>
    <t>Uno Minda Ltd</t>
  </si>
  <si>
    <t>INE405E01023</t>
  </si>
  <si>
    <t>Siemens Energy India ltd</t>
  </si>
  <si>
    <t>INE1NPP01017</t>
  </si>
  <si>
    <t>L&amp;T Finance Ltd</t>
  </si>
  <si>
    <t>INE498L01015</t>
  </si>
  <si>
    <t>Suzlon Energy Ltd</t>
  </si>
  <si>
    <t>INE040H01021</t>
  </si>
  <si>
    <t>Hero MotoCorp Ltd</t>
  </si>
  <si>
    <t>INE158A01026</t>
  </si>
  <si>
    <t>Apollo Tyres Ltd</t>
  </si>
  <si>
    <t>INE438A01022</t>
  </si>
  <si>
    <t>Anthem Biosciences Ltd</t>
  </si>
  <si>
    <t>INE0CZ201020</t>
  </si>
  <si>
    <t>Dabur India Ltd</t>
  </si>
  <si>
    <t>INE016A01026</t>
  </si>
  <si>
    <t>Eicher Motors Ltd</t>
  </si>
  <si>
    <t>INE066A01021</t>
  </si>
  <si>
    <t>Ecos India Mobility &amp; Hospitality Ltd</t>
  </si>
  <si>
    <t>INE06HJ01020</t>
  </si>
  <si>
    <t>Dalmia Bharat Ltd</t>
  </si>
  <si>
    <t>INE00R701025</t>
  </si>
  <si>
    <t>The Anup Engineering Ltd</t>
  </si>
  <si>
    <t>INE294Z01018</t>
  </si>
  <si>
    <t>INE819V01029</t>
  </si>
  <si>
    <t>Cyient DLM Ltd</t>
  </si>
  <si>
    <t>INE055S01018</t>
  </si>
  <si>
    <t>Sagility India Ltd</t>
  </si>
  <si>
    <t>INE0W2G01015</t>
  </si>
  <si>
    <t>Colgate Palmolive (India) Ltd</t>
  </si>
  <si>
    <t>INE259A01022</t>
  </si>
  <si>
    <t>Godrej Consumer Products Ltd</t>
  </si>
  <si>
    <t>INE102D01028</t>
  </si>
  <si>
    <t>AU Small Finance Bank Ltd</t>
  </si>
  <si>
    <t>INE949L01017</t>
  </si>
  <si>
    <t>Kaynes Technology India Ltd</t>
  </si>
  <si>
    <t>INE918Z01012</t>
  </si>
  <si>
    <t>Aadhar Housing Finance Ltd</t>
  </si>
  <si>
    <t>INE883F01010</t>
  </si>
  <si>
    <t>Godrej Agrovet Ltd</t>
  </si>
  <si>
    <t>INE850D01014</t>
  </si>
  <si>
    <t>SKF India Ltd</t>
  </si>
  <si>
    <t>INE640A01023</t>
  </si>
  <si>
    <t>Torrent Pharmaceuticals Ltd</t>
  </si>
  <si>
    <t>INE685A01028</t>
  </si>
  <si>
    <t>JSW Infrastructure Ltd</t>
  </si>
  <si>
    <t>INE880J01026</t>
  </si>
  <si>
    <t>Sona Blw Precision Forgings Ltd</t>
  </si>
  <si>
    <t>INE073K01018</t>
  </si>
  <si>
    <t>KEI Industries Ltd</t>
  </si>
  <si>
    <t>INE878B01027</t>
  </si>
  <si>
    <t>Somany Ceramics Ltd</t>
  </si>
  <si>
    <t>INE355A01028</t>
  </si>
  <si>
    <t>Lupin Ltd</t>
  </si>
  <si>
    <t>INE326A01037</t>
  </si>
  <si>
    <t>Quantum Information Systems ** ^^</t>
  </si>
  <si>
    <t>NHPC Ltd</t>
  </si>
  <si>
    <t>INE848E01016</t>
  </si>
  <si>
    <t>Castrol India Ltd</t>
  </si>
  <si>
    <t>INE172A01027</t>
  </si>
  <si>
    <t>Mahanagar Gas Ltd</t>
  </si>
  <si>
    <t>INE002S01010</t>
  </si>
  <si>
    <t>Chambal Fertilizers &amp; Chemicals Ltd</t>
  </si>
  <si>
    <t>INE085A01013</t>
  </si>
  <si>
    <t>Embassy Office Parks REIT</t>
  </si>
  <si>
    <t>INE041025011</t>
  </si>
  <si>
    <t>Nexus Select Trust REIT</t>
  </si>
  <si>
    <t>INE0NDH25011</t>
  </si>
  <si>
    <t>Unilever PLC, (ADR)</t>
  </si>
  <si>
    <t>US9047677045</t>
  </si>
  <si>
    <t>Mediatek Inc</t>
  </si>
  <si>
    <t>TW0002454006</t>
  </si>
  <si>
    <t>Hyundai Motor Co Ltd</t>
  </si>
  <si>
    <t>KR7005380001</t>
  </si>
  <si>
    <t>Misto Holdings Corp</t>
  </si>
  <si>
    <t>KR7081660003</t>
  </si>
  <si>
    <t>Xtep International Holdings Ltd</t>
  </si>
  <si>
    <t>KYG982771092</t>
  </si>
  <si>
    <t>Hon Hai Precision Industry Co Ltd</t>
  </si>
  <si>
    <t>TW0002317005</t>
  </si>
  <si>
    <t>TW0000056001</t>
  </si>
  <si>
    <t>NCC Ltd</t>
  </si>
  <si>
    <t>INE868B01028</t>
  </si>
  <si>
    <t>Techno Electric &amp; Engineering Co Ltd</t>
  </si>
  <si>
    <t>INE285K01026</t>
  </si>
  <si>
    <t>Taiwan Semiconductor Manufacturing Co. Ltd</t>
  </si>
  <si>
    <t>TW0002330008</t>
  </si>
  <si>
    <t>Tencent Holdings Ltd</t>
  </si>
  <si>
    <t>KYG875721634</t>
  </si>
  <si>
    <t>Samsung Electronics Co. Ltd</t>
  </si>
  <si>
    <t>KR7005930003</t>
  </si>
  <si>
    <t>AIA Group Ltd</t>
  </si>
  <si>
    <t>HK0000069689</t>
  </si>
  <si>
    <t>Alibaba Group Holding Ltd</t>
  </si>
  <si>
    <t>KYG017191142</t>
  </si>
  <si>
    <t>SK Hynix Inc</t>
  </si>
  <si>
    <t>KR7000660001</t>
  </si>
  <si>
    <t>Yum China Holdings INC</t>
  </si>
  <si>
    <t>US98850P1093</t>
  </si>
  <si>
    <t>Contemporary Amperex Technology Co Ltd</t>
  </si>
  <si>
    <t>CNE100003662</t>
  </si>
  <si>
    <t>DBS Group Holdings Ltd</t>
  </si>
  <si>
    <t>SG1L01001701</t>
  </si>
  <si>
    <t>Weichai Power Co Ltd</t>
  </si>
  <si>
    <t>CNE1000004L9</t>
  </si>
  <si>
    <t>China Merchants Bank Co Ltd</t>
  </si>
  <si>
    <t>CNE1000002M1</t>
  </si>
  <si>
    <t>Trip.Com Group Ltd</t>
  </si>
  <si>
    <t>KYG9066F1019</t>
  </si>
  <si>
    <t>Xiaomi Corp</t>
  </si>
  <si>
    <t>KYG9830T1067</t>
  </si>
  <si>
    <t>Yageo Corp</t>
  </si>
  <si>
    <t>TW0002327004</t>
  </si>
  <si>
    <t>Bank Central Asia Tbk Pt</t>
  </si>
  <si>
    <t>ID1000109507</t>
  </si>
  <si>
    <t>Meituan</t>
  </si>
  <si>
    <t>KYG596691041</t>
  </si>
  <si>
    <t>BDO Unibank Inc.</t>
  </si>
  <si>
    <t>PHY077751022</t>
  </si>
  <si>
    <t>SF Holding Co Ltd</t>
  </si>
  <si>
    <t>CNE100000L63</t>
  </si>
  <si>
    <t>Techtronic Industries Co. Ltd</t>
  </si>
  <si>
    <t>HK0669013440</t>
  </si>
  <si>
    <t>Midea Group Co Ltd</t>
  </si>
  <si>
    <t>CNE100001QQ5</t>
  </si>
  <si>
    <t>Hong Kong Exchanges And Clearing Ltd</t>
  </si>
  <si>
    <t>HK0388045442</t>
  </si>
  <si>
    <t>Sunresin New Materials Co Ltd</t>
  </si>
  <si>
    <t>CNE100002136</t>
  </si>
  <si>
    <t>Minor International Pcl, Fgn.</t>
  </si>
  <si>
    <t>TH0128B10Z17</t>
  </si>
  <si>
    <t>Sumber Alfaria Trijaya Tbk PT</t>
  </si>
  <si>
    <t>ID1000128705</t>
  </si>
  <si>
    <t>Budweiser Brewing Co APAC Ltd</t>
  </si>
  <si>
    <t>KYG1674K1013</t>
  </si>
  <si>
    <t>Bangkok Dusit Medical Services Pcl</t>
  </si>
  <si>
    <t>TH0264A10Z12</t>
  </si>
  <si>
    <t>Kia Corp</t>
  </si>
  <si>
    <t>KR7000270009</t>
  </si>
  <si>
    <t>Quanta Computer Inc</t>
  </si>
  <si>
    <t>TW0002382009</t>
  </si>
  <si>
    <t>LG Corp</t>
  </si>
  <si>
    <t>KR7003550001</t>
  </si>
  <si>
    <t>Samsung C&amp;T Corp</t>
  </si>
  <si>
    <t>KR7028260008</t>
  </si>
  <si>
    <t>Bajaj Finance Ltd</t>
  </si>
  <si>
    <t>INE296A01032</t>
  </si>
  <si>
    <t>Adani Ports and Special Economic Zone Ltd</t>
  </si>
  <si>
    <t>INE742F01042</t>
  </si>
  <si>
    <t>Shriram Finance Ltd</t>
  </si>
  <si>
    <t>INE721A01047</t>
  </si>
  <si>
    <t>Wipro Ltd</t>
  </si>
  <si>
    <t>INE075A01022</t>
  </si>
  <si>
    <t>Adani Enterprises Ltd</t>
  </si>
  <si>
    <t>INE423A01024</t>
  </si>
  <si>
    <t>Metals &amp; Minerals Trading</t>
  </si>
  <si>
    <t>* Less than 0.01%</t>
  </si>
  <si>
    <t>Franklin U.S. Opportunities Fund, Class I (Acc)</t>
  </si>
  <si>
    <t>LU0195948665</t>
  </si>
  <si>
    <t>INF090I01FW8</t>
  </si>
  <si>
    <t>INF090I01XS9</t>
  </si>
  <si>
    <t>INF178L01BY0</t>
  </si>
  <si>
    <t>INF846K01ZM8</t>
  </si>
  <si>
    <t>INF194KA1M23</t>
  </si>
  <si>
    <t>INF090I01HS2</t>
  </si>
  <si>
    <t>INF277K017Q3</t>
  </si>
  <si>
    <t>INF209K01VP1</t>
  </si>
  <si>
    <t>INF174K01LC6</t>
  </si>
  <si>
    <t>Franklin India Short Term Income Plan-Segregated Portfolio 3- 9.50% Yes Bank Ltd CO 23 Dec 2021-Direct-Growth Plan</t>
  </si>
  <si>
    <t>INF090I01VS3</t>
  </si>
  <si>
    <t>Franklin India Flexi Cap Fund-Direct Growth Plan (Formerly known as Franklin India Equity Fund)</t>
  </si>
  <si>
    <t>INF090I01FK3</t>
  </si>
  <si>
    <t>INF109K013N3</t>
  </si>
  <si>
    <t>INF200K01VE4</t>
  </si>
  <si>
    <t>Franklin India Dynamic Accrual Fund- Segregated Portfolio 3- 9.50% Yes Bank Ltd CO 23 Dec 2021-Direct-Growth Plan</t>
  </si>
  <si>
    <t>INF090I01WD3</t>
  </si>
  <si>
    <t>Franklin India Large &amp; Mid Cap Fund (Formerly known as Franklin India Equity Advantage Fund)^</t>
  </si>
  <si>
    <t>Franklin India Small Cap Fund (Formerly known as Franklin India Smaller Companies Fund) ^</t>
  </si>
  <si>
    <t>Franklin India Large Cap Fund (Formerly known as Franklin India Bluechip Fund)^</t>
  </si>
  <si>
    <t>Franklin India Mid Cap Fund (Formerly known as Franklin India Prima Fund) ^</t>
  </si>
  <si>
    <t>Franklin India Flexi Cap Fund ( Formerly known as Franklin India Equity Fund) ^</t>
  </si>
  <si>
    <t>Franklin India ELSS Tax Saver Fund (Formerly known as Franklin India Taxshield) ^</t>
  </si>
  <si>
    <t>Franklin India NSE Nifty 50 Index Fund (Formerly known as Franklin India Index Fund – NSE Nifty Plan) ^</t>
  </si>
  <si>
    <t>Franklin India Dividend Yield Fund (Formerly known as Templeton India Equity Income Fund) ^</t>
  </si>
  <si>
    <t>Franklin India Dynamic Asset Allocation Active Fund of Funds( Formerly known as Franklin India Dynamic Asset Allocation Fund of Funds)^</t>
  </si>
  <si>
    <t>Franklin India Income Plus Arbitrage Active Fund of Funds (Formerly known as Franklin India Multi - Asset Solution Fund of Funds)^</t>
  </si>
  <si>
    <t>Franklin U.S. Opportunities Equity Active Fund of Funds ( Formerly known as Franklin India Feeder - Franklin U.S. Opportunities Fund)^</t>
  </si>
  <si>
    <t>g) During the month additional instances of fair valuation/deviation from valuation price provided by the valuation agencies</t>
  </si>
  <si>
    <t>d) During the month additional instances of fair valuation/deviation from valuation price provided by the valuation agencies</t>
  </si>
  <si>
    <t>Yuanta/P-shares Taiwan Dividend Plus ETF</t>
  </si>
  <si>
    <t>Foreign ETF</t>
  </si>
  <si>
    <t>ICICI Prudential Short Term Fund Direct - Growth Plan</t>
  </si>
  <si>
    <t>SBI Short Term Debt Fund Direct - Growth Plan</t>
  </si>
  <si>
    <t>Franklin India Arbitrage Fund - Direct Plan - Growth</t>
  </si>
  <si>
    <t>Kotak Corporate Bond Fund - Direct Plan - Growth</t>
  </si>
  <si>
    <t>Axis Corporate Bond Fund - Direct Plan - Growth</t>
  </si>
  <si>
    <t>Bandhan Corporate Bond Fund - Direct Plan - Growth</t>
  </si>
  <si>
    <t>Franklin India Government Securities Fund - Direct Plan - Growth</t>
  </si>
  <si>
    <t>Aditya Birla Sun Life Arbitrage Fund - Direct Plan - Growth</t>
  </si>
  <si>
    <t>Kotak Arbitrage Fund - Direct Plan - Growth</t>
  </si>
  <si>
    <t>UPL Ltd-Partly Paid</t>
  </si>
  <si>
    <t>Nifty Index Future  - 28-Aug-2025</t>
  </si>
  <si>
    <t xml:space="preserve">h) Risk-o-meter </t>
  </si>
  <si>
    <t>Primary Benchmark: Nifty Equity Savings Index</t>
  </si>
  <si>
    <t>Investors should consult their financial advisers if in doubt about whether the product is suitable for them</t>
  </si>
  <si>
    <t>Risk level based on portfolio as on July 31, 2025</t>
  </si>
  <si>
    <t>Risk level of primary benchmark as on July 31, 2025</t>
  </si>
  <si>
    <t>Primary Benchmark: Nifty 50 Hybrid Composite Debt 50:50 Index</t>
  </si>
  <si>
    <t>Primary Benchmark: NIFTY 50 Arbitrage Index</t>
  </si>
  <si>
    <t xml:space="preserve">e) Risk-o-meter </t>
  </si>
  <si>
    <t>Primary Benchmark:  Tier-1 Index:  Nifty 500 (Effective August 1, 2023, the benchmark of the scheme has been changed from NIFTY500 Value 50)</t>
  </si>
  <si>
    <t xml:space="preserve">Tier-2 Index:  NIFTY500 Value 50 </t>
  </si>
  <si>
    <t>Primary Benchmark: BSE Teck (Effective June 1, 2024, the benchmark of the scheme has been renamed from S&amp;P BSE Teck)</t>
  </si>
  <si>
    <t>Primary Benchmark: Nifty Smallcap 250</t>
  </si>
  <si>
    <t>Primary Benchmark: NIFTY 500</t>
  </si>
  <si>
    <t>Primary Benchmark: Nifty 500 Multi Cap 50:25:25 Total Returns Index</t>
  </si>
  <si>
    <t>^ Franklin India Equity Fund is renamed as Franklin India Flexi Cap Fund effective Jan 29, 2021.</t>
  </si>
  <si>
    <t>Primary Benchmark: BSE India Infrastructure Index (Effective June 1, 2024, the benchmark of the scheme has been renamed from S&amp;P BSE India Infrastructure Index)</t>
  </si>
  <si>
    <t>Primary Benchmark: 75% MSCI Asia (Ex-Japan) Standard Index + 25% Nifty 500 Index (Effective March 9, 2024, the benchmark of the scheme has changed from MSCI Asia (ex-Japan) Standard Index)</t>
  </si>
  <si>
    <t>Primary Benchmark: Nifty 50</t>
  </si>
  <si>
    <t>^ Franklin India Index Fund – NSE Nifty Plan is renamed as Franklin India NSE Nifty 50 Index Fund effective July 01, 2022.</t>
  </si>
  <si>
    <t>^ Franklin India TAXSHIELD is renamed as Franklin India ELSS Tax Saver Fund effective December 22, 2023.</t>
  </si>
  <si>
    <t>Primary Benchmark: Russell 3000 Growth Index</t>
  </si>
  <si>
    <t>^  Franklin India Feeder - Franklin U.S. Opportunities Fund is renamed as Franklin U.S. Opportunities Equity Active Fund of Funds effective May 30, 2025.</t>
  </si>
  <si>
    <t>All Plans under Franklin India Feeder- Templeton European Opportunities Fund (FIF-TEOF) merged with Franklin India Feeder - Franklin U.S. Opportunities Fund (FIF-FUSOF) as on June 30, 2025.</t>
  </si>
  <si>
    <t>Primary Benchmark: CRISIL Hybrid 50+50 - Moderate Index</t>
  </si>
  <si>
    <t>** All Plans under Franklin India Life Stage Fund of Funds (FILSF) were merged with Franklin India Dynamic Asset Allocation Fund of Funds (FIDAAF) as on December 19, 2022.</t>
  </si>
  <si>
    <t>Franklin India Aggressive Hybrid Fund (Formerly known as Franklin India Equity Hybrid Fund)^</t>
  </si>
  <si>
    <t xml:space="preserve">f) Risk-o-meter </t>
  </si>
  <si>
    <t>Primary Benchmark: CRISIL Hybrid 35+65 - Aggressive Index</t>
  </si>
  <si>
    <t>Risk level of tier-1 benchmark  as on July 31, 2025</t>
  </si>
  <si>
    <t>Risk level of tier-2 benchmark  as on July 31, 2025</t>
  </si>
  <si>
    <t>Primary Benchmark: Nifty Midcap 150</t>
  </si>
  <si>
    <t>Primary Benchmark: NIFTY LargeMidcap 250</t>
  </si>
  <si>
    <t>Primary Benchmark: Nifty 100</t>
  </si>
  <si>
    <t>Primary Benchmark: Tier-1 Index:  Nifty 500 (Effective August 1, 2023, the benchmark of the scheme has been changed from  Nifty Dividend Opportunities 50 )</t>
  </si>
  <si>
    <t>Tier-2 Index:  Nifty Dividend Opportunities 50</t>
  </si>
  <si>
    <t>^Franklin India Equity Hybrid Fund is renamed as Franklin India Aggressive Hybrid Fund effective July 11, 2025</t>
  </si>
  <si>
    <t>^Franklin India Dynamic Asset Allocation Fund of Funds is renamed as Franklin India Dynamic Asset Allocation Active Fund of Funds effective Jul 11, 2025</t>
  </si>
  <si>
    <t>^Franklin India Equity Advantage Fund is renamed as Franklin India Large &amp; Mid Cap Fund effective Jul 11, 2025</t>
  </si>
  <si>
    <t>^Franklin India Smaller Companies Fund is renamed as Franklin India Small Cap Fund effective Jul 11, 2025</t>
  </si>
  <si>
    <t>^Franklin India Bluechip Fund is renamed as Franklin India Large Cap Fund effective Jul 11, 2025</t>
  </si>
  <si>
    <t>^Franklin India Prima Fund is renamed as Franklin India Mid Cap Fund effective Jul 11, 2025</t>
  </si>
  <si>
    <t>^Templeton India Equity Income Fund is renamed as Franklin India Dividend Yield Fund effective July 11, 2025</t>
  </si>
  <si>
    <t>^Franklin India Multi - Asset Solution Fund of Funds is renamed as Franklin India Income Plus Arbitrage Active Fund of Funds effective Jul 04, 2025</t>
  </si>
  <si>
    <t>Franklin India Liquid Fund</t>
  </si>
  <si>
    <t>Rating</t>
  </si>
  <si>
    <t>INE115A07PZ0</t>
  </si>
  <si>
    <t>7.38% LIC Housing Finance Ltd (18-Aug-2025) **</t>
  </si>
  <si>
    <t>INE261F08DR2</t>
  </si>
  <si>
    <t>7.20% National Bank For Agriculture &amp; Rural Development (23-Sep-2025)</t>
  </si>
  <si>
    <t>INE134E08LO4</t>
  </si>
  <si>
    <t>7.13% Power Finance Corporation Ltd (08-Aug-2025) **</t>
  </si>
  <si>
    <t>INE115A07HW4</t>
  </si>
  <si>
    <t>8.48% LIC Housing Finance Ltd (29-Aug-2025) **</t>
  </si>
  <si>
    <t>INE756I07EG8</t>
  </si>
  <si>
    <t>7.70% HDB Financial Services Ltd (11-Aug-2025) **</t>
  </si>
  <si>
    <t>INE040A16HD5</t>
  </si>
  <si>
    <t>HDFC Bank Ltd (01-Oct-2025) **</t>
  </si>
  <si>
    <t>INE562A16PA7</t>
  </si>
  <si>
    <t>Indian Bank (03-Oct-2025) **</t>
  </si>
  <si>
    <t>INE040A16HE3</t>
  </si>
  <si>
    <t>HDFC Bank Ltd (20-Oct-2025) **</t>
  </si>
  <si>
    <t>INE562A16OU8</t>
  </si>
  <si>
    <t>Indian Bank (14-Aug-2025) **</t>
  </si>
  <si>
    <t>INE562A16NH7</t>
  </si>
  <si>
    <t>Indian Bank (20-Aug-2025) **</t>
  </si>
  <si>
    <t>INE476A16YY2</t>
  </si>
  <si>
    <t>Canara Bank (02-Sep-2025) **</t>
  </si>
  <si>
    <t>INE238AD6AV3</t>
  </si>
  <si>
    <t>Axis Bank Ltd (15-Sep-2025) **</t>
  </si>
  <si>
    <t>INE160A16RV2</t>
  </si>
  <si>
    <t>Punjab National Bank (14-Aug-2025)</t>
  </si>
  <si>
    <t>IND A1+</t>
  </si>
  <si>
    <t>INE040A16GV9</t>
  </si>
  <si>
    <t>HDFC Bank Ltd (18-Aug-2025) **</t>
  </si>
  <si>
    <t>INE476A16ZA9</t>
  </si>
  <si>
    <t>Canara Bank (03-Sep-2025) **</t>
  </si>
  <si>
    <t>Commercial Paper</t>
  </si>
  <si>
    <t>INE242A14XX7</t>
  </si>
  <si>
    <t>Indian Oil Corporation Ltd (04-Sep-2025) **@</t>
  </si>
  <si>
    <t>INE261F14OG0</t>
  </si>
  <si>
    <t>National Bank For Agriculture &amp; Rural Development (20-Oct-2025) **@</t>
  </si>
  <si>
    <t>ICRA A1+</t>
  </si>
  <si>
    <t>INE530B14EN4</t>
  </si>
  <si>
    <t>IIFL Finance Ltd (11-Sep-2025) **@</t>
  </si>
  <si>
    <t>INE261F14NU3</t>
  </si>
  <si>
    <t>National Bank For Agriculture &amp; Rural Development (03-Sep-2025) **@</t>
  </si>
  <si>
    <t>INE824H14SA5</t>
  </si>
  <si>
    <t>Julius Baer Capital (India) Pvt Ltd (20-Oct-2025) **@</t>
  </si>
  <si>
    <t>INE028E14RE4</t>
  </si>
  <si>
    <t>Kotak Securities Ltd (26-Aug-2025) **@</t>
  </si>
  <si>
    <t>INE511C14YK6</t>
  </si>
  <si>
    <t>Poonawalla Fincorp Ltd (14-Aug-2025) **@</t>
  </si>
  <si>
    <t>INE242A14YC9</t>
  </si>
  <si>
    <t>Indian Oil Corporation Ltd (23-Sep-2025) **@</t>
  </si>
  <si>
    <t>INE028E14RF1</t>
  </si>
  <si>
    <t>Kotak Securities Ltd (25-Aug-2025) **@</t>
  </si>
  <si>
    <t>INE763G14YI8</t>
  </si>
  <si>
    <t>ICICI Securities Ltd (12-Aug-2025) **@</t>
  </si>
  <si>
    <t>INE667F14GN0</t>
  </si>
  <si>
    <t>Sundaram Home Finance Ltd (28-Aug-2025) **@</t>
  </si>
  <si>
    <t>INE700G14ON1</t>
  </si>
  <si>
    <t>HDFC Securities Ltd (29-Aug-2025) **@</t>
  </si>
  <si>
    <t>INE763G14YY5</t>
  </si>
  <si>
    <t>ICICI Securities Ltd (09-Sep-2025) **@</t>
  </si>
  <si>
    <t>INE860H144D4</t>
  </si>
  <si>
    <t>Aditya Birla Capital Ltd (17-Sep-2025) **@</t>
  </si>
  <si>
    <t>INE704I14KC0</t>
  </si>
  <si>
    <t>Barclays Investments &amp; Loans India Pvt Ltd (25-Sep-2025) **@</t>
  </si>
  <si>
    <t>INE403D14536</t>
  </si>
  <si>
    <t>Bharti Telecom Ltd (19-Sep-2025) **@</t>
  </si>
  <si>
    <t>INE01C314CH6</t>
  </si>
  <si>
    <t>Bajaj Financial Securities Ltd (20-Oct-2025) **@</t>
  </si>
  <si>
    <t>IN002024Y431</t>
  </si>
  <si>
    <t>182 DTB (07-Aug-2025)</t>
  </si>
  <si>
    <t>IN002024Y449</t>
  </si>
  <si>
    <t>182 DTB (14-Aug-2025)</t>
  </si>
  <si>
    <t>IN002025X083</t>
  </si>
  <si>
    <t>91 DTB (21-Aug-2025)</t>
  </si>
  <si>
    <t>IN2220150089</t>
  </si>
  <si>
    <t>8.23% Maharashtra SDL (09-Sep-2025)</t>
  </si>
  <si>
    <t>IN2820150075</t>
  </si>
  <si>
    <t>8.25% Punjab SDL (09-Sep-2025)</t>
  </si>
  <si>
    <t>IN3120150104</t>
  </si>
  <si>
    <t>8.24% Tamilnadu SDL (09-Sep-2025)</t>
  </si>
  <si>
    <t>IN1020150067</t>
  </si>
  <si>
    <t>8.24% Andhra Pradesh SDL (09-Sep-2025)</t>
  </si>
  <si>
    <t>IN2120150049</t>
  </si>
  <si>
    <t>8.25% Madhya Pradesh (09-Sep-2025)</t>
  </si>
  <si>
    <t>IN1520150047</t>
  </si>
  <si>
    <t>8.23% Gujarat SDL (09-Sep-2025)</t>
  </si>
  <si>
    <t>IN3420150069</t>
  </si>
  <si>
    <t>8.17% West Bengal SDL (23-Sep-2025)</t>
  </si>
  <si>
    <t>IN2220150071</t>
  </si>
  <si>
    <t>8.29% Maharashtra SDL (26-Aug-2025)</t>
  </si>
  <si>
    <t>Alternative Investment Fund #</t>
  </si>
  <si>
    <t>INF0RQ622028</t>
  </si>
  <si>
    <t>Corporate Debt Market Development Fund Class A2</t>
  </si>
  <si>
    <t>Alternative Investment Fund Units</t>
  </si>
  <si>
    <t>@ Listed</t>
  </si>
  <si>
    <t># In accordance with SEBI/HO/IMD/PoD2/P/CIR/2023/129 circular dated July 27, 2023, Investment in Corporate Debt Market Development Fund.</t>
  </si>
  <si>
    <t>Aggregate investments by other schemes of Franklin Templeton Mutual Fund in this scheme is Rs. 355.83 Lakhs.</t>
  </si>
  <si>
    <t>AUM excluding the aggregate investments by other schemes of Franklin Templeton Mutual Fund in this scheme is Rs. 3,20,334.40 Lakhs.</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</si>
  <si>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</si>
  <si>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</si>
  <si>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</si>
  <si>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</si>
  <si>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</si>
  <si>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</si>
  <si>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</si>
  <si>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</si>
  <si>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</si>
  <si>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</si>
  <si>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</si>
  <si>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</si>
  <si>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</si>
  <si>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</si>
  <si>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</si>
  <si>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c) Residual maturity / Average Maturity as on 31-Jul-2025</t>
  </si>
  <si>
    <t>e) Risk-o-meter</t>
  </si>
  <si>
    <t xml:space="preserve">Primary Benchmark: Tier-1 Index:  NIFTY Liquid Index A-I (Effective April 1, 2024, the benchmark of the scheme is changed from CRISIL Liquid Debt B-I Index) </t>
  </si>
  <si>
    <t>Franklin India Overnight Fund</t>
  </si>
  <si>
    <t xml:space="preserve">      Daily IDCW Plan</t>
  </si>
  <si>
    <t xml:space="preserve">      Weekly IDCW Plan</t>
  </si>
  <si>
    <t xml:space="preserve">      Direct Daily IDCW Plan</t>
  </si>
  <si>
    <t xml:space="preserve">      Direct Weekly IDCW Plan</t>
  </si>
  <si>
    <t xml:space="preserve">      Unclaimed Redemption Plan</t>
  </si>
  <si>
    <t xml:space="preserve">      Unclaimed IDCW Plan</t>
  </si>
  <si>
    <t xml:space="preserve">      Unclaimed Redemption Investor Education Plan</t>
  </si>
  <si>
    <t xml:space="preserve">      Unclaimed IDCW Investor Education Plan</t>
  </si>
  <si>
    <t xml:space="preserve">Primary Benchmark: Tier-1 Index: NIFTY 1D Rate Index (Effective April 1, 2024, the benchmark of the scheme is changed from CRISIL Liquid Overnight Index) </t>
  </si>
  <si>
    <t>Franklin India Money Market Fund (formerly known as Franklin India Savings Fund) ^</t>
  </si>
  <si>
    <t>INE040A16GW7</t>
  </si>
  <si>
    <t>HDFC Bank Ltd (19-May-2026) **</t>
  </si>
  <si>
    <t>INE556F16AZ7</t>
  </si>
  <si>
    <t>Small Industries Development Bank of India (04-Feb-2026) **</t>
  </si>
  <si>
    <t>INE476A16B64</t>
  </si>
  <si>
    <t>Canara Bank (18-Mar-2026) **</t>
  </si>
  <si>
    <t>INE562A16OI3</t>
  </si>
  <si>
    <t>Indian Bank (12-Mar-2026) **</t>
  </si>
  <si>
    <t>INE238AD6983</t>
  </si>
  <si>
    <t>Axis Bank Ltd (13-Nov-2025) **</t>
  </si>
  <si>
    <t>INE238AD6AY7</t>
  </si>
  <si>
    <t>Axis Bank Ltd (17-Dec-2025) **</t>
  </si>
  <si>
    <t>INE261F16892</t>
  </si>
  <si>
    <t>National Bank For Agriculture &amp; Rural Development (20-Jan-2026) **</t>
  </si>
  <si>
    <t>INE261F16934</t>
  </si>
  <si>
    <t>National Bank For Agriculture &amp; Rural Development (05-Feb-2026) **</t>
  </si>
  <si>
    <t>INE008A16X57</t>
  </si>
  <si>
    <t>IDBI Bank Ltd (30-Jan-2026) **</t>
  </si>
  <si>
    <t>INE261F16967</t>
  </si>
  <si>
    <t>National Bank For Agriculture &amp; Rural Development (27-Feb-2026) **</t>
  </si>
  <si>
    <t>INE476A16A73</t>
  </si>
  <si>
    <t>Canara Bank (04-Mar-2026) **</t>
  </si>
  <si>
    <t>INE562A16OG7</t>
  </si>
  <si>
    <t>Indian Bank (06-Mar-2026) **</t>
  </si>
  <si>
    <t>INE237A167Z1</t>
  </si>
  <si>
    <t>Kotak Mahindra Bank Ltd (13-Mar-2026) **</t>
  </si>
  <si>
    <t>INE040A16GN6</t>
  </si>
  <si>
    <t>HDFC Bank Ltd (12-Mar-2026) **</t>
  </si>
  <si>
    <t>INE160A16QM3</t>
  </si>
  <si>
    <t>Punjab National Bank (05-Dec-2025) **</t>
  </si>
  <si>
    <t>INE040A16GA3</t>
  </si>
  <si>
    <t>HDFC Bank Ltd (18-Dec-2025)</t>
  </si>
  <si>
    <t>INE237A163Z0</t>
  </si>
  <si>
    <t>Kotak Mahindra Bank Ltd (28-Jan-2026) **</t>
  </si>
  <si>
    <t>INE237A165Z5</t>
  </si>
  <si>
    <t>Kotak Mahindra Bank Ltd (18-Feb-2026) **</t>
  </si>
  <si>
    <t>INE556F16BB6</t>
  </si>
  <si>
    <t>Small Industries Development Bank of India (27-Feb-2026) **</t>
  </si>
  <si>
    <t>INE238AD6AO8</t>
  </si>
  <si>
    <t>Axis Bank Ltd (05-Mar-2026) **</t>
  </si>
  <si>
    <t>INE261F16975</t>
  </si>
  <si>
    <t>National Bank For Agriculture &amp; Rural Development (10-Mar-2026)</t>
  </si>
  <si>
    <t>INE261F16983</t>
  </si>
  <si>
    <t>National Bank For Agriculture &amp; Rural Development (13-Mar-2026) **</t>
  </si>
  <si>
    <t>INE160A16RK5</t>
  </si>
  <si>
    <t>Punjab National Bank (18-Mar-2026) **</t>
  </si>
  <si>
    <t>INE562A16ON3</t>
  </si>
  <si>
    <t>Indian Bank (25-Mar-2026) **</t>
  </si>
  <si>
    <t>INE160A16RP4</t>
  </si>
  <si>
    <t>Punjab National Bank (25-Mar-2026) **</t>
  </si>
  <si>
    <t>INE040A16GS5</t>
  </si>
  <si>
    <t>HDFC Bank Ltd (24-Mar-2026)</t>
  </si>
  <si>
    <t>INE556F16BG5</t>
  </si>
  <si>
    <t>Small Industries Development Bank of India (26-Mar-2026) **</t>
  </si>
  <si>
    <t>INE028A16IC0</t>
  </si>
  <si>
    <t>Bank of Baroda (13-Mar-2026) **</t>
  </si>
  <si>
    <t>INE476A16ZQ5</t>
  </si>
  <si>
    <t>Canara Bank (12-Dec-2025) **</t>
  </si>
  <si>
    <t>INE238AD6AN0</t>
  </si>
  <si>
    <t>Axis Bank Ltd (04-Mar-2026) **</t>
  </si>
  <si>
    <t>INE957N14JF9</t>
  </si>
  <si>
    <t>Hero Fincorp Ltd (02-Feb-2026) **@</t>
  </si>
  <si>
    <t>INE763G14XZ4</t>
  </si>
  <si>
    <t>ICICI Securities Ltd (20-Feb-2026) **@</t>
  </si>
  <si>
    <t>INE477S14DG8</t>
  </si>
  <si>
    <t>Tata Capital Ltd (19-Mar-2026) **@</t>
  </si>
  <si>
    <t>INE414G14UM8</t>
  </si>
  <si>
    <t>Muthoot Finance Ltd (09-Mar-2026) **@</t>
  </si>
  <si>
    <t>INE121A14XO2</t>
  </si>
  <si>
    <t>Cholamandalam Investment and Finance Co Ltd (26-May-2026) **@</t>
  </si>
  <si>
    <t>INE976I14QD9</t>
  </si>
  <si>
    <t>Tata Capital Ltd (10-Jun-2026) **@</t>
  </si>
  <si>
    <t>INE115A14FI3</t>
  </si>
  <si>
    <t>LIC Housing Finance Ltd (21-Jan-2026) **@</t>
  </si>
  <si>
    <t>INE634S14039</t>
  </si>
  <si>
    <t>Mankind Pharma Ltd (17-Oct-2025) **@</t>
  </si>
  <si>
    <t>INE763G14ZO3</t>
  </si>
  <si>
    <t>ICICI Securities Ltd (22-Dec-2025) **@</t>
  </si>
  <si>
    <t>INE860H144V6</t>
  </si>
  <si>
    <t>Aditya Birla Capital Ltd (06-Feb-2026) **@</t>
  </si>
  <si>
    <t>INE087M14BV1</t>
  </si>
  <si>
    <t>Bahadur Chand Investments Pvt Ltd (04-Mar-2026) **@</t>
  </si>
  <si>
    <t>INE018E14PQ3</t>
  </si>
  <si>
    <t>SBI Cards and Payment Services Ltd (12-Dec-2025) **@</t>
  </si>
  <si>
    <t>INE472H14466</t>
  </si>
  <si>
    <t>Standard Chartered Securities (India) Ltd (12-Sep-2025) **@</t>
  </si>
  <si>
    <t>INE976I14PW1</t>
  </si>
  <si>
    <t>Tata Capital Ltd (26-Feb-2026) **@</t>
  </si>
  <si>
    <t>IN002024Z479</t>
  </si>
  <si>
    <t>364 DTB (05-Mar-2026)</t>
  </si>
  <si>
    <t>IN002024Z487</t>
  </si>
  <si>
    <t>364 DTB (12-Mar-2026)</t>
  </si>
  <si>
    <t>IN002024Z412</t>
  </si>
  <si>
    <t>364 DTB (22-Jan-2026)</t>
  </si>
  <si>
    <t>IN2920150355</t>
  </si>
  <si>
    <t>8.39% RAJASTHAN UDAY (15-MAR-2026)</t>
  </si>
  <si>
    <t>Aggregate investments by other schemes of Franklin Templeton Mutual Fund in this scheme is Rs. 1368.55 Lakhs.</t>
  </si>
  <si>
    <t>AUM excluding the aggregate investments by other schemes of Franklin Templeton Mutual Fund in this scheme is Rs. 4,06,672.10 Lakhs.</t>
  </si>
  <si>
    <t xml:space="preserve">      Retail Plan Growth Option</t>
  </si>
  <si>
    <t xml:space="preserve">      Retail Plan Daily IDCW Option</t>
  </si>
  <si>
    <t xml:space="preserve">      Retail Plan Weekly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</si>
  <si>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</si>
  <si>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</si>
  <si>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</si>
  <si>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</si>
  <si>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Weekly IDCW Option</t>
  </si>
  <si>
    <t xml:space="preserve">      Direct Retail Plan Monthly IDCW Option</t>
  </si>
  <si>
    <t xml:space="preserve">      Direct Retail Plan Quarterly IDCW Option</t>
  </si>
  <si>
    <t xml:space="preserve">Primary Benchmark: Tier-1 Index: NIFTY Money Market Index A-I (Effective April 1, 2024, the benchmark of the scheme is changed from NIFTY Money Market Index B-I) </t>
  </si>
  <si>
    <t>^ Franklin India Savings Fund is renames as Franklin India Money Market effective May 15, 2023.</t>
  </si>
  <si>
    <t>Franklin India Floating Rate Fund</t>
  </si>
  <si>
    <t>INE115A07QB9</t>
  </si>
  <si>
    <t>7.7201% LIC HOUSING FINANCE LTD 12-FEB-26 **</t>
  </si>
  <si>
    <t>IN0020200120</t>
  </si>
  <si>
    <t>GOI FRB 2033 (22-Sep-2033)$</t>
  </si>
  <si>
    <t>IN1920240323</t>
  </si>
  <si>
    <t>7.04% Karnataka SDL (26-Sep-2032)</t>
  </si>
  <si>
    <t>IN0020180041</t>
  </si>
  <si>
    <t>GOI FRB 2031 (07-Dec-2031)$</t>
  </si>
  <si>
    <t>IN0020210137</t>
  </si>
  <si>
    <t>GOI FRB 2034 (30-Oct-2034)$</t>
  </si>
  <si>
    <t>Outstanding Interest Rate Swap Position</t>
  </si>
  <si>
    <t>Contract Name</t>
  </si>
  <si>
    <t>Notional Value (In Lakhs)</t>
  </si>
  <si>
    <t>IDFC First Bank (Pay Fixed - Receive Floating)</t>
  </si>
  <si>
    <t>Total Interest Rate Swap</t>
  </si>
  <si>
    <t>$ Yield to maturity (YTM) for floating rate securities is calculated by recomputing yield from simple average of valuation prices provided by valuation agencies.</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</si>
  <si>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</si>
  <si>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c) Exposure to Derivative Instruments (Interest Rate Swaps) as on July 31, 2025:</t>
  </si>
  <si>
    <t>i) Total outstanding position in Derivative Instruments (Gross Notional) as at July 31, 2025 is Rs. 10000.00 Lakhs. </t>
  </si>
  <si>
    <t>ii) Total percentage of existing assets hedged through futures is 28.40%.</t>
  </si>
  <si>
    <t xml:space="preserve">Primary Benchmark: NIFTY Short Duration Debt Index A-II (Effective April 1, 2024, the benchmark of the scheme is changed from CRISIL Low Duration Debt Index) </t>
  </si>
  <si>
    <t>Franklin India Corporate Debt Fund</t>
  </si>
  <si>
    <t>INE040A08757</t>
  </si>
  <si>
    <t>8.46% HDFC Bank Ltd (15-Jun-2026) **</t>
  </si>
  <si>
    <t>ICRA AAA</t>
  </si>
  <si>
    <t>INE556F08KF5</t>
  </si>
  <si>
    <t>7.54% Small Industries Development Bank Of India (12-Jan-2026) **</t>
  </si>
  <si>
    <t>INE941D07208</t>
  </si>
  <si>
    <t>6.75% Sikka Ports &amp; Terminals Ltd (22-Apr-2026) **</t>
  </si>
  <si>
    <t>INE134E08NM4</t>
  </si>
  <si>
    <t>7.38% Power Finance Corporation Ltd (15-Jan-2032) **</t>
  </si>
  <si>
    <t>INE692Q07456</t>
  </si>
  <si>
    <t>8.25% Toyota Financial Services India Ltd (21-Jan-2026) **</t>
  </si>
  <si>
    <t>INE115A07QE3</t>
  </si>
  <si>
    <t>7.82% LIC Housing Finance Ltd (14-Jan-2026) **</t>
  </si>
  <si>
    <t>INE115A07QG8</t>
  </si>
  <si>
    <t>8.1432% LIC HOUSING FINANCE LTD 25-MAR-26 **</t>
  </si>
  <si>
    <t>INE756I07EY1</t>
  </si>
  <si>
    <t>8.3324% HDB FINANCIAL SERVICES LTD 10-MAY-27</t>
  </si>
  <si>
    <t>INE0KUG08076</t>
  </si>
  <si>
    <t>7.03% National Bank for Financing Infrastructure and Development (08-Apr-2030) **</t>
  </si>
  <si>
    <t>INE115A07QS3</t>
  </si>
  <si>
    <t>7.9265% LIC HOUSING FINANCE 14-JUL-27 **</t>
  </si>
  <si>
    <t>INE031A08962</t>
  </si>
  <si>
    <t>6.90% Housing &amp; Urban Development Corporation Ltd (23-Apr-2032) **</t>
  </si>
  <si>
    <t>INE403D08215</t>
  </si>
  <si>
    <t>8.90% Bharti Telecom Ltd (05-Nov-2034) **</t>
  </si>
  <si>
    <t>INE403D08256</t>
  </si>
  <si>
    <t>8.75% Bharti Telecom Ltd (05-Nov-2028) **</t>
  </si>
  <si>
    <t>INE556F08KN9</t>
  </si>
  <si>
    <t>7.75% Small Industries Development Bank Of India (10-Jun-2027) **</t>
  </si>
  <si>
    <t>INE941D07158</t>
  </si>
  <si>
    <t>7.95% Sikka Ports &amp; Terminals Ltd (28-Oct-2026) **</t>
  </si>
  <si>
    <t>6.90% GOI 2065 (15-Apr-2065)</t>
  </si>
  <si>
    <t>ICICI Bank (Pay Fixed - Receive Floating)</t>
  </si>
  <si>
    <t xml:space="preserve">      Half Yearly IDCW Plan</t>
  </si>
  <si>
    <t xml:space="preserve">      Annual IDCW Plan</t>
  </si>
  <si>
    <t xml:space="preserve">      Direct Half Yearly IDCW Plan</t>
  </si>
  <si>
    <t xml:space="preserve">      Direct Annual IDCW Plan</t>
  </si>
  <si>
    <t>i) Total outstanding position in Derivative Instruments (Gross Notional) as at July 31, 2025 is Rs. 15500.00 Lakhs. </t>
  </si>
  <si>
    <t>ii) Total percentage of existing assets hedged through futures is 13.98%.</t>
  </si>
  <si>
    <t>f) Risk-o-meter</t>
  </si>
  <si>
    <t>Primary Benchmark: Tier-1 Index:  NIFTY Corporate Bond Index A-II (Effective April 1, 2024, the benchmark of the scheme is changed from NIFTY Corporate Bond Index B-III)</t>
  </si>
  <si>
    <t>Franklin India Banking &amp; PSU Debt Fund</t>
  </si>
  <si>
    <t>YTC</t>
  </si>
  <si>
    <t>INE787H08188</t>
  </si>
  <si>
    <t>7.56% India Infrastructure Finance Co Ltd (20-Mar-2028) **</t>
  </si>
  <si>
    <t>INE134E08LA3</t>
  </si>
  <si>
    <t>7.20% Power Finance Corporation Ltd (10-Aug-2035) **</t>
  </si>
  <si>
    <t>INE261F08EA6</t>
  </si>
  <si>
    <t>7.50% National Bank For Agriculture &amp; Rural Development (31-Aug-2026)</t>
  </si>
  <si>
    <t>INE062A08256</t>
  </si>
  <si>
    <t>6.24% State Bank Of India (20-Sep-2030) **</t>
  </si>
  <si>
    <t>INE090A08UM1</t>
  </si>
  <si>
    <t>7.45% ICICI Bank Ltd (27-Jun-2040) **</t>
  </si>
  <si>
    <t>INE040A08500</t>
  </si>
  <si>
    <t>8.35% HDFC Bank Ltd (13-May-2026) **</t>
  </si>
  <si>
    <t>INE020B08FC8</t>
  </si>
  <si>
    <t>7.70% REC Ltd (31-Aug-2026) **</t>
  </si>
  <si>
    <t>INE557F08FR8</t>
  </si>
  <si>
    <t>7.22% National Housing Bank (23-Jul-2026) **</t>
  </si>
  <si>
    <t>INE053F08312</t>
  </si>
  <si>
    <t>7.41% Indian Railway Finance Corporation Ltd (15-Oct-2026) **</t>
  </si>
  <si>
    <t>INE557F08FY4</t>
  </si>
  <si>
    <t>7.59% National Housing Bank (14-Jul-2027) **</t>
  </si>
  <si>
    <t>INE040A08567</t>
  </si>
  <si>
    <t>7.78% HDFC Bank Ltd (27-Mar-2027) **</t>
  </si>
  <si>
    <t>i) Total outstanding position in Derivative Instruments (Gross Notional) as at July 31, 2025 is Rs. 11000.00 Lakhs. </t>
  </si>
  <si>
    <t>ii) Total percentage of existing assets hedged through futures is 20.42%.</t>
  </si>
  <si>
    <t>Primary Benchmark: Nifty Banking &amp; PSU Debt Index A-II (Effective April 1, 2024, the benchmark of the scheme is changed from NIFTY Banking &amp; PSU Debt Index)</t>
  </si>
  <si>
    <t>Franklin India Ultra Short Duration Fund</t>
  </si>
  <si>
    <t>INE403D08132</t>
  </si>
  <si>
    <t>8.80% Bharti Telecom Ltd (21-Nov-2025) **</t>
  </si>
  <si>
    <t>INE556F16AX2</t>
  </si>
  <si>
    <t>Small Industries Development Bank of India (05-Dec-2025)</t>
  </si>
  <si>
    <t>INE692A16II0</t>
  </si>
  <si>
    <t>Union Bank of India (18-Dec-2025) **</t>
  </si>
  <si>
    <t>INE160A16QT8</t>
  </si>
  <si>
    <t>Punjab National Bank (08-Jan-2026) **</t>
  </si>
  <si>
    <t>INE916D144I1</t>
  </si>
  <si>
    <t>Kotak Mahindra Prime Ltd (05-Nov-2025) **@</t>
  </si>
  <si>
    <t>IN0020210160</t>
  </si>
  <si>
    <t>GOI FRB 2028 (04-Oct-2028)$</t>
  </si>
  <si>
    <t>i) Total outstanding position in Derivative Instruments (Gross Notional) as at July 31, 2025 is Rs. 6000.00 Lakhs. </t>
  </si>
  <si>
    <t>ii) Total percentage of existing assets hedged through futures is 20.19%.</t>
  </si>
  <si>
    <t xml:space="preserve">Primary Benchmark: Nifty Ultra Short Duration Debt Index A-I </t>
  </si>
  <si>
    <t>Franklin India Medium to Long Duration Fund</t>
  </si>
  <si>
    <t>IN0020240183</t>
  </si>
  <si>
    <t>6.75% GOI 2029 (23-Dec-2029)</t>
  </si>
  <si>
    <t>IN3120240509</t>
  </si>
  <si>
    <t>7.15% Tamil Nadu SDL (22-Jan-2035)</t>
  </si>
  <si>
    <t>IN1020180205</t>
  </si>
  <si>
    <t>8.42% Andhra Pradesh SDL (08-Aug-2029)</t>
  </si>
  <si>
    <t>IN4920210114</t>
  </si>
  <si>
    <t>7.14% Jammu &amp; Kashmir SDL (29-Dec-2036)</t>
  </si>
  <si>
    <t>IN1620230343</t>
  </si>
  <si>
    <t>7.77% Haryana SDL (10-Jan-2036)</t>
  </si>
  <si>
    <t>Primary Benchmark: CRISIL Medium to Long Duration Debt A-III Index</t>
  </si>
  <si>
    <t>Franklin India Low Duration Fund</t>
  </si>
  <si>
    <t>INE306N07NL3</t>
  </si>
  <si>
    <t>8.30% Tata Capital Ltd (13-Mar-2026) **</t>
  </si>
  <si>
    <t>INE071G07637</t>
  </si>
  <si>
    <t>8.0610% ICICI HOME FINANCE CO LTD 25-MAR-26 **</t>
  </si>
  <si>
    <t>INE134E08NQ5</t>
  </si>
  <si>
    <t>7.75% Power Finance Corporation Ltd (15-Apr-2026) **</t>
  </si>
  <si>
    <t>INE756I07EO2</t>
  </si>
  <si>
    <t>7.99% HDB Financial Services Ltd (16-Mar-2026) **</t>
  </si>
  <si>
    <t>INE041007084</t>
  </si>
  <si>
    <t>7.05% Embassy Office Parks Reit (18-Oct-2026) **</t>
  </si>
  <si>
    <t>INE507T07062</t>
  </si>
  <si>
    <t>6.59% Summit Digitel Infrastructure Ltd (16-Jun-2026) **</t>
  </si>
  <si>
    <t>IN2620160050</t>
  </si>
  <si>
    <t>6.89% Nagaland (23-Nov-2026)</t>
  </si>
  <si>
    <t>IN2820160363</t>
  </si>
  <si>
    <t>7.88% Punjab SDL (01-MAR-2027)</t>
  </si>
  <si>
    <t>IN2320160020</t>
  </si>
  <si>
    <t>7.69% Manipur SDL (09-Aug-2026)</t>
  </si>
  <si>
    <t>As on 31-Jan-2025***</t>
  </si>
  <si>
    <t>NA</t>
  </si>
  <si>
    <t>*** Allotment date for the scheme was March 06, 2025</t>
  </si>
  <si>
    <t>ii) Total percentage of existing assets hedged through futures is 16.04%.</t>
  </si>
  <si>
    <t>Primary Benchmark: NIFTY Low Duration Debt Index A-I</t>
  </si>
  <si>
    <t>Franklin India Long Duration Fund</t>
  </si>
  <si>
    <t>Primary Benchmark: CRISIL Long Duration Debt A-III Index</t>
  </si>
  <si>
    <t>Franklin India Government Securities Fund</t>
  </si>
  <si>
    <t>IN002025X133</t>
  </si>
  <si>
    <t>91 DTB (25-Sep-2025)</t>
  </si>
  <si>
    <t xml:space="preserve">      Growth Option</t>
  </si>
  <si>
    <t xml:space="preserve">      Quarterly IDCW Option</t>
  </si>
  <si>
    <t xml:space="preserve">      Direct Growth Option</t>
  </si>
  <si>
    <t xml:space="preserve">      Direct Quarterly IDCW Option</t>
  </si>
  <si>
    <t>ii) Total percentage of existing assets hedged through futures is 37.45%.</t>
  </si>
  <si>
    <t xml:space="preserve">Primary Benchmark: NIFTY All Duration G-Sec Index </t>
  </si>
  <si>
    <t>Franklin India Retirement Fund (formerly known as Franklin India Pension Plan)^</t>
  </si>
  <si>
    <t>INE261F08EO7</t>
  </si>
  <si>
    <t>7.48% National Bank For Agriculture &amp; Rural Development (15-Sep-2028) **</t>
  </si>
  <si>
    <t>INE377Y07417</t>
  </si>
  <si>
    <t>7.90% Bajaj Housing Finance Ltd (28-Apr-2028) **</t>
  </si>
  <si>
    <t>INE115A07PV9</t>
  </si>
  <si>
    <t>7.90% LIC Housing Finance Ltd (23-Jun-2027) **</t>
  </si>
  <si>
    <t>Primary Benchmark: CRISIL Short Term Debt Hybrid 60+40 Index (Effective August 12, 2024, the benchmark is changed from 40% Nifty 500+60% Crisil Composite Bond Index)</t>
  </si>
  <si>
    <t>^ Franklin India Pension Plan is renames as Franklin India Retirement Fund effective July 11, 2025.</t>
  </si>
  <si>
    <t>Franklin India Conservative Hybrid Fund (formerly known as Franklin India Debt Hybrid Fund)^</t>
  </si>
  <si>
    <t>INE950O07420</t>
  </si>
  <si>
    <t>8.20% Mahindra Rural Housing Finance Ltd (30-Jan-2026) **</t>
  </si>
  <si>
    <t>INE774D07UX3</t>
  </si>
  <si>
    <t>8.10% Mahindra &amp; Mahindra Financial Services Ltd (21-May-2026) **</t>
  </si>
  <si>
    <t>Primary Benchmark: CRISIL Hybrid 85+15 Conservative Index</t>
  </si>
  <si>
    <t>^ Franklin India Debt Hybrid Fund is renames as Franklin India Conservative Hybrid Fund effective July 11, 2025.</t>
  </si>
  <si>
    <t>Franklin India Dynamic Accrual Fund - Segregated Portfolio 3 - 9.50% Yes Bank Ltd CO 23 Dec 2021</t>
  </si>
  <si>
    <t>INE528G08352</t>
  </si>
  <si>
    <t>9.50% Yes Bank Ltd (23-Dec-2116) ~~~ $$ **</t>
  </si>
  <si>
    <t>ICRA D</t>
  </si>
  <si>
    <t xml:space="preserve"> $$ Indicates securities below investment grade or default</t>
  </si>
  <si>
    <t>~~~ Call option for December 23, 2021 has not been exercised by the issuer as per RBI Regulations and thereby, per SEBI circular dated March 22, 2021, maturity of the security has been moved to 100 years from the date of issuance.</t>
  </si>
  <si>
    <t>c) Main portfolio of the Scheme Franklin India Dynamic Accrual Fund ceased to exist as per Regulation 41(3) of SEBI Mutual Fund Regulations and therefore no separate disclosure is published for the main portfolio</t>
  </si>
  <si>
    <t>Franklin India Short-Term Income Plan (No. of segregated Portfolios in the scheme - 3) - (under winding up) $$$</t>
  </si>
  <si>
    <t>As on 02-May-2025*</t>
  </si>
  <si>
    <t xml:space="preserve">      Institutional Plan Growth Option</t>
  </si>
  <si>
    <t>* All units in the scheme have been extinguished post distribution based on NAV dated May 02, 2025 which is the last declared NAV.</t>
  </si>
  <si>
    <t>This metric is computed basis market value of the securities (including accrued interest) held in the portfolio. Since there is no security in the portfolio, this metric is not applicable</t>
  </si>
  <si>
    <t>https://www.franklintempletonindia.com/download/en-in/valuation-policy/bb813425-1311-487d-86cb-619298c228dd/Fair%20Valuation%20Reliance%20Broadcast%20Network%20limited.pdf</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</si>
  <si>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</si>
  <si>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f) For ISIN INE445K07106 - the remaining value in the portfolio of the scheme represents FISTIP’s investment in the NCDs of 9.50% Reliance Broadcast Network Ltd (20-JUL-2020) issued by Reliance Broadcast Network Ltd (RBNL). RBNL defaulted on meeting its payment obligation at maturity. Pursuant to the put option right exercised by us on Reliance Capital Limited (RCL) with respect to our exposure in RBNL, through the Insolvency &amp; Bankruptcy process of RCL, the scheme received its proportionate share of INR 312.97 lacs on March 20, 2025. RBNL also underwent the insolvency and resolution process and the scheme received INR 3195.69 lacs on April 8, 2025. For more details kindly refer to the note on our website.</t>
  </si>
  <si>
    <t>https://www.franklintempletonindia.com/download/en-in/latest%20updates/189ea834-ae3f-48eb-9d73-a9cc9cd9317e/franklin-templeton-update-on-reliance-broadcast-july-23-2020-kcg9m1gq-en-in.pdf</t>
  </si>
  <si>
    <t>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July 31, 2022, October 31, 2022 , January 31, 2023 and by Rivaaz Trade Ventures Pvt Ltd on July 31, 2020, August 31, 2020, September 30, 2020, October 31, 2020, November 7, 2020, December 30, 2020, June 30,2021, December 30, 2021, June 30, 2022, December 30, 2022, December 31,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</si>
  <si>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(RBPL) (ISIN: INE333T07048 and INE333T07055) &amp; Reliance Infrastructure Consulting &amp; Engineers Private Ltd (RICEPL) (ISIN: INE428K07011) were due on January 14, 2021 and January 31, 2021 respectively. However, the issuers were unable to meet their payment obligations. The securities of the issuer were fair valued at zero on November 4, 2020. Pursuant to National Company Law Tribunal (NCLT) order, the scheme received its proportionate share of INR 82.71 lacs on April 15, 2025 for RBPL and of INR 50.72 lacs on April 30, 2025 for RICEPL as part of corporate resolution process. Kindly refer note on our website on fair valuation.</t>
  </si>
  <si>
    <t>https://www.franklintempletonindia.com/download/en-in/valuation-policy/a0e293eb-f28b-4edc-9535-c7d9e7321ddc/fair_valuation_reliance_big_reliance_infra_november_4_2020-kgox4tdb-en-in.pdf</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</si>
  <si>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</si>
  <si>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j)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</si>
  <si>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k) Risk-o-meter</t>
  </si>
  <si>
    <t>As of May 2, 2025, all units of Franklin India Short-Term Income Plan (FISTIP)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 except the securities which are currently valued at zero or have matured but defaulted on their repayment obligation. On account of this, the riskometer for FISTIP  has not been disclosed.</t>
  </si>
  <si>
    <t>$$$ This scheme is under winding-up wherein SBI Fund Management Limited (SBIFM) was appointed as the liquidator as per the order of Hon'ble Supreme Court (SC) dated February 12, 2021. On July 7, 2024 , the SC accepted the closure report filed by SBIFM with regards to the winding up and allowed their request to transfer the amount remaining unclaimed to FTMF for further distribution in accordance with the applicable laws. On Jan 1, 2025, SBIFM transferred the cash balances pertaining to unclaimed payouts and expenses amounting to Rs 1,651.24 Lakhs to the scheme.</t>
  </si>
  <si>
    <t>Franklin India Short Term Income Plan - Segregated Portfolio 3 - 9.50% Yes Bank Ltd CO 23 Dec 2021</t>
  </si>
  <si>
    <t xml:space="preserve">As on 31-Jan-2025 </t>
  </si>
  <si>
    <t xml:space="preserve">As on 31-Jul-2025 </t>
  </si>
  <si>
    <t>Franklin India Credit Risk Fund - Segregated Portfolio 3 - 9.50% Yes Bank Ltd CO 23 Dec 2021</t>
  </si>
  <si>
    <t>c) Main portfolio of the Scheme Franklin India Credit Risk Fund ceased to exist as per Regulation 41(3) of SEBI Mutual Fund Regulations and therefore no separate disclosure is published for the main portfolio</t>
  </si>
  <si>
    <t xml:space="preserve">d) During the month additional instances of fair valuation/deviation from valuation price provided by the valuation agencies </t>
  </si>
  <si>
    <t xml:space="preserve">b) During the month additional instances of fair valuation/deviation from valuation price provided by the valuation agencies </t>
  </si>
  <si>
    <t xml:space="preserve">b) During the month additional instances of fair valuation/deviation from valuation price provided by the valuation agencies  </t>
  </si>
  <si>
    <t>Risk level of tier-1 benchmark as on July 31, 2025</t>
  </si>
  <si>
    <t>Franklin India Money Market Fund Direct-Growth Plan</t>
  </si>
  <si>
    <t>Franklin India Corporate Debt Fund - Direct Plan - Growth</t>
  </si>
  <si>
    <t>Tata Arbitrage Fund - Direct Plan - Growth</t>
  </si>
  <si>
    <t>Aditya Infotech Ltd @@</t>
  </si>
  <si>
    <t>@@ awaiting Listing</t>
  </si>
  <si>
    <t>7.865% LIC Housing Finance Ltd 20-AUG-26 **</t>
  </si>
  <si>
    <t>7.835% LIC Housing Finance Ltd 11-May-27 **</t>
  </si>
  <si>
    <t>Rs. 27,874.96 Lacs</t>
  </si>
  <si>
    <t>Primary Benchmark: 65% NIFTY Short Duration Debt Index + 35% NIFTY 50 Arbitrage Index (Effective July 4, 2025, the benchmark is changed from 40% Nifty 500 TRI + 40% Nifty Short Duration Debt Index + 20% domestic gold price)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</si>
</sst>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0.0000"/>
    <numFmt numFmtId="166" formatCode="#,##0.00%"/>
    <numFmt numFmtId="167" formatCode="#,##0.0000_);\(#,##0.0000\)"/>
    <numFmt numFmtId="168" formatCode="#,##0.000"/>
  </numFmts>
  <fonts count="12"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u/>
      <sz val="11"/>
      <color theme="10"/>
      <name val="Calibri"/>
      <family val="2"/>
      <scheme val="minor"/>
    </font>
    <font>
      <sz val="9"/>
      <color theme="1"/>
      <name val="Arial"/>
      <family val="2"/>
    </font>
    <font>
      <b/>
      <sz val="8"/>
      <color theme="1"/>
      <name val="Arial"/>
      <family val="2"/>
    </font>
    <font>
      <sz val="8"/>
      <color theme="1"/>
      <name val="Arial"/>
      <family val="2"/>
    </font>
    <font>
      <b/>
      <sz val="9"/>
      <color theme="1"/>
      <name val="Arial"/>
      <family val="2"/>
    </font>
    <font>
      <u/>
      <sz val="8"/>
      <color theme="10"/>
      <name val="Arial"/>
      <family val="2"/>
    </font>
    <font>
      <sz val="11"/>
      <color theme="1"/>
      <name val="Calibri"/>
      <family val="2"/>
      <scheme val="minor"/>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diagonal/>
    </border>
    <border>
      <left style="thin">
        <color indexed="0"/>
      </left>
      <right style="thin">
        <color indexed="0"/>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
    <xf numFmtId="0" fontId="0" fillId="0" borderId="0"/>
    <xf numFmtId="0" fontId="5" fillId="0" borderId="0" applyNumberFormat="0" applyFill="0" applyBorder="0" applyAlignment="0" applyProtection="0"/>
    <xf numFmtId="164" fontId="11" fillId="0" borderId="0" applyFont="0" applyFill="0" applyBorder="0" applyAlignment="0" applyProtection="0"/>
  </cellStyleXfs>
  <cellXfs count="114">
    <xf numFmtId="0" fontId="0" fillId="0" borderId="0" xfId="0"/>
    <xf numFmtId="0" fontId="6"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4" fontId="2" fillId="2" borderId="0" xfId="0" applyNumberFormat="1" applyFont="1" applyFill="1" applyAlignment="1">
      <alignment horizontal="left" vertical="top" wrapText="1"/>
    </xf>
    <xf numFmtId="4" fontId="6" fillId="2" borderId="0" xfId="0" applyNumberFormat="1" applyFont="1" applyFill="1"/>
    <xf numFmtId="0" fontId="7" fillId="0" borderId="1" xfId="0" applyFont="1" applyBorder="1" applyAlignment="1">
      <alignment vertical="center"/>
    </xf>
    <xf numFmtId="0" fontId="8" fillId="2" borderId="0" xfId="0" applyFont="1" applyFill="1"/>
    <xf numFmtId="0" fontId="3" fillId="2" borderId="0" xfId="0" applyFont="1" applyFill="1" applyAlignment="1">
      <alignment horizontal="left" vertical="top"/>
    </xf>
    <xf numFmtId="4" fontId="8" fillId="3" borderId="0" xfId="0" applyNumberFormat="1" applyFont="1" applyFill="1"/>
    <xf numFmtId="39" fontId="8" fillId="2" borderId="0" xfId="0" applyNumberFormat="1" applyFont="1" applyFill="1"/>
    <xf numFmtId="39" fontId="8" fillId="3" borderId="0" xfId="0" applyNumberFormat="1" applyFont="1" applyFill="1"/>
    <xf numFmtId="2" fontId="7" fillId="0" borderId="1" xfId="0" applyNumberFormat="1" applyFont="1" applyBorder="1" applyAlignment="1">
      <alignment horizontal="center" vertical="center"/>
    </xf>
    <xf numFmtId="0" fontId="7" fillId="0" borderId="1" xfId="0" applyFont="1" applyBorder="1" applyAlignment="1">
      <alignment horizontal="center" vertical="center"/>
    </xf>
    <xf numFmtId="0" fontId="7" fillId="2" borderId="0" xfId="0" applyFont="1" applyFill="1"/>
    <xf numFmtId="39" fontId="7" fillId="3" borderId="0" xfId="0" applyNumberFormat="1" applyFont="1" applyFill="1"/>
    <xf numFmtId="0" fontId="7" fillId="2" borderId="2" xfId="0" applyFont="1" applyFill="1" applyBorder="1"/>
    <xf numFmtId="0" fontId="8" fillId="2" borderId="2" xfId="0" applyFont="1" applyFill="1" applyBorder="1"/>
    <xf numFmtId="39" fontId="8" fillId="2" borderId="2" xfId="0" applyNumberFormat="1" applyFont="1" applyFill="1" applyBorder="1"/>
    <xf numFmtId="39" fontId="8" fillId="3" borderId="2" xfId="0" applyNumberFormat="1" applyFont="1" applyFill="1" applyBorder="1"/>
    <xf numFmtId="0" fontId="7" fillId="2" borderId="3" xfId="0" applyFont="1" applyFill="1" applyBorder="1"/>
    <xf numFmtId="0" fontId="8" fillId="2" borderId="3" xfId="0" applyFont="1" applyFill="1" applyBorder="1"/>
    <xf numFmtId="39" fontId="8" fillId="2" borderId="3" xfId="0" applyNumberFormat="1" applyFont="1" applyFill="1" applyBorder="1"/>
    <xf numFmtId="39" fontId="8" fillId="3" borderId="3" xfId="0" applyNumberFormat="1" applyFont="1" applyFill="1" applyBorder="1"/>
    <xf numFmtId="3" fontId="8" fillId="2" borderId="3" xfId="0" applyNumberFormat="1" applyFont="1" applyFill="1" applyBorder="1"/>
    <xf numFmtId="39" fontId="7" fillId="2" borderId="3" xfId="0" applyNumberFormat="1" applyFont="1" applyFill="1" applyBorder="1"/>
    <xf numFmtId="39" fontId="7" fillId="3" borderId="3" xfId="0" applyNumberFormat="1" applyFont="1" applyFill="1" applyBorder="1"/>
    <xf numFmtId="0" fontId="7" fillId="2" borderId="4" xfId="0" applyFont="1" applyFill="1" applyBorder="1"/>
    <xf numFmtId="39" fontId="7" fillId="2" borderId="4" xfId="0" applyNumberFormat="1" applyFont="1" applyFill="1" applyBorder="1"/>
    <xf numFmtId="39" fontId="7" fillId="3" borderId="4" xfId="0" applyNumberFormat="1" applyFont="1" applyFill="1" applyBorder="1"/>
    <xf numFmtId="0" fontId="7" fillId="2" borderId="0" xfId="0" applyFont="1" applyFill="1" applyAlignment="1">
      <alignment horizontal="right"/>
    </xf>
    <xf numFmtId="165" fontId="8" fillId="2" borderId="0" xfId="0" applyNumberFormat="1" applyFont="1" applyFill="1"/>
    <xf numFmtId="0" fontId="7" fillId="2" borderId="1" xfId="0" applyFont="1" applyFill="1" applyBorder="1" applyAlignment="1">
      <alignment horizontal="center"/>
    </xf>
    <xf numFmtId="165" fontId="8" fillId="2" borderId="1" xfId="0" applyNumberFormat="1" applyFont="1" applyFill="1" applyBorder="1"/>
    <xf numFmtId="4" fontId="8" fillId="2" borderId="0" xfId="0" applyNumberFormat="1" applyFont="1" applyFill="1"/>
    <xf numFmtId="0" fontId="9" fillId="2" borderId="0" xfId="0" applyFont="1" applyFill="1"/>
    <xf numFmtId="0" fontId="7" fillId="0" borderId="5" xfId="0" applyFont="1" applyBorder="1" applyAlignment="1">
      <alignment vertical="center"/>
    </xf>
    <xf numFmtId="0" fontId="7" fillId="0" borderId="5" xfId="0" applyFont="1" applyBorder="1" applyAlignment="1">
      <alignment horizontal="center" vertical="center"/>
    </xf>
    <xf numFmtId="2" fontId="7" fillId="0" borderId="5" xfId="0" applyNumberFormat="1" applyFont="1" applyBorder="1" applyAlignment="1">
      <alignment horizontal="center" vertical="center"/>
    </xf>
    <xf numFmtId="0" fontId="9" fillId="2" borderId="5" xfId="0" applyFont="1" applyFill="1" applyBorder="1"/>
    <xf numFmtId="0" fontId="7" fillId="2" borderId="6" xfId="0" applyFont="1" applyFill="1" applyBorder="1"/>
    <xf numFmtId="0" fontId="8" fillId="2" borderId="6" xfId="0" applyFont="1" applyFill="1" applyBorder="1"/>
    <xf numFmtId="39" fontId="8" fillId="2" borderId="6" xfId="0" applyNumberFormat="1" applyFont="1" applyFill="1" applyBorder="1"/>
    <xf numFmtId="39" fontId="8" fillId="3" borderId="6" xfId="0" applyNumberFormat="1" applyFont="1" applyFill="1" applyBorder="1"/>
    <xf numFmtId="3" fontId="8" fillId="2" borderId="6" xfId="0" applyNumberFormat="1" applyFont="1" applyFill="1" applyBorder="1"/>
    <xf numFmtId="4" fontId="8" fillId="2" borderId="6" xfId="0" applyNumberFormat="1" applyFont="1" applyFill="1" applyBorder="1"/>
    <xf numFmtId="39" fontId="7" fillId="2" borderId="6" xfId="0" applyNumberFormat="1" applyFont="1" applyFill="1" applyBorder="1"/>
    <xf numFmtId="39" fontId="7" fillId="3" borderId="6" xfId="0" applyNumberFormat="1" applyFont="1" applyFill="1" applyBorder="1"/>
    <xf numFmtId="0" fontId="7" fillId="2" borderId="7" xfId="0" applyFont="1" applyFill="1" applyBorder="1"/>
    <xf numFmtId="39" fontId="7" fillId="2" borderId="7" xfId="0" applyNumberFormat="1" applyFont="1" applyFill="1" applyBorder="1"/>
    <xf numFmtId="39" fontId="7" fillId="3" borderId="7" xfId="0" applyNumberFormat="1" applyFont="1" applyFill="1" applyBorder="1"/>
    <xf numFmtId="166" fontId="8" fillId="2" borderId="0" xfId="0" applyNumberFormat="1" applyFont="1" applyFill="1"/>
    <xf numFmtId="2" fontId="7" fillId="0" borderId="5" xfId="0" applyNumberFormat="1" applyFont="1" applyBorder="1" applyAlignment="1">
      <alignment horizontal="center" vertical="center" wrapText="1"/>
    </xf>
    <xf numFmtId="2" fontId="7" fillId="0" borderId="1" xfId="0" applyNumberFormat="1" applyFont="1" applyBorder="1" applyAlignment="1">
      <alignment horizontal="center" vertical="center" wrapText="1"/>
    </xf>
    <xf numFmtId="0" fontId="9" fillId="2" borderId="5" xfId="0" applyFont="1" applyFill="1" applyBorder="1" applyAlignment="1">
      <alignment vertical="center" wrapText="1"/>
    </xf>
    <xf numFmtId="0" fontId="6" fillId="2" borderId="0" xfId="0" applyFont="1" applyFill="1" applyAlignment="1">
      <alignment vertical="center" wrapText="1"/>
    </xf>
    <xf numFmtId="2" fontId="7" fillId="3" borderId="1" xfId="0" applyNumberFormat="1" applyFont="1" applyFill="1" applyBorder="1" applyAlignment="1">
      <alignment horizontal="center" vertical="center"/>
    </xf>
    <xf numFmtId="0" fontId="8" fillId="3" borderId="0" xfId="0" applyFont="1" applyFill="1"/>
    <xf numFmtId="0" fontId="8" fillId="2" borderId="4" xfId="0" applyFont="1" applyFill="1" applyBorder="1"/>
    <xf numFmtId="2" fontId="8" fillId="2" borderId="3" xfId="0" applyNumberFormat="1" applyFont="1" applyFill="1" applyBorder="1"/>
    <xf numFmtId="0" fontId="7" fillId="3" borderId="0" xfId="0" applyFont="1" applyFill="1"/>
    <xf numFmtId="39" fontId="8" fillId="3" borderId="4" xfId="0" applyNumberFormat="1" applyFont="1" applyFill="1" applyBorder="1"/>
    <xf numFmtId="0" fontId="8" fillId="2" borderId="3" xfId="0" applyFont="1" applyFill="1" applyBorder="1" applyAlignment="1">
      <alignment wrapText="1"/>
    </xf>
    <xf numFmtId="39" fontId="7" fillId="0" borderId="6" xfId="0" applyNumberFormat="1" applyFont="1" applyBorder="1"/>
    <xf numFmtId="39" fontId="7" fillId="3" borderId="0" xfId="0" applyNumberFormat="1" applyFont="1" applyFill="1" applyAlignment="1">
      <alignment horizontal="right"/>
    </xf>
    <xf numFmtId="0" fontId="10" fillId="3" borderId="0" xfId="1" applyFont="1" applyFill="1"/>
    <xf numFmtId="0" fontId="8" fillId="3" borderId="0" xfId="0" applyFont="1" applyFill="1" applyAlignment="1">
      <alignment horizontal="left" wrapText="1"/>
    </xf>
    <xf numFmtId="0" fontId="8" fillId="3" borderId="0" xfId="0" applyFont="1" applyFill="1" applyAlignment="1">
      <alignment horizontal="left"/>
    </xf>
    <xf numFmtId="0" fontId="7" fillId="3" borderId="0" xfId="0" applyFont="1" applyFill="1" applyAlignment="1">
      <alignment horizontal="left" wrapText="1"/>
    </xf>
    <xf numFmtId="0" fontId="7" fillId="3" borderId="0" xfId="0" applyFont="1" applyFill="1" applyAlignment="1">
      <alignment horizontal="left"/>
    </xf>
    <xf numFmtId="168" fontId="8" fillId="2" borderId="0" xfId="0" applyNumberFormat="1" applyFont="1" applyFill="1"/>
    <xf numFmtId="0" fontId="7" fillId="3" borderId="2" xfId="0" applyFont="1" applyFill="1" applyBorder="1"/>
    <xf numFmtId="39" fontId="7" fillId="3" borderId="2" xfId="0" applyNumberFormat="1" applyFont="1" applyFill="1" applyBorder="1"/>
    <xf numFmtId="0" fontId="7" fillId="3" borderId="3" xfId="0" applyFont="1" applyFill="1" applyBorder="1"/>
    <xf numFmtId="0" fontId="7" fillId="3" borderId="3" xfId="0" applyFont="1" applyFill="1" applyBorder="1" applyAlignment="1">
      <alignment horizontal="center"/>
    </xf>
    <xf numFmtId="0" fontId="8" fillId="3" borderId="3" xfId="0" applyFont="1" applyFill="1" applyBorder="1"/>
    <xf numFmtId="0" fontId="7" fillId="3" borderId="3" xfId="0" applyFont="1" applyFill="1" applyBorder="1" applyAlignment="1">
      <alignment horizontal="center" wrapText="1"/>
    </xf>
    <xf numFmtId="4" fontId="8" fillId="3" borderId="3" xfId="0" applyNumberFormat="1" applyFont="1" applyFill="1" applyBorder="1"/>
    <xf numFmtId="164" fontId="8" fillId="3" borderId="3" xfId="2" applyFont="1" applyFill="1" applyBorder="1" applyAlignment="1"/>
    <xf numFmtId="0" fontId="7" fillId="3" borderId="4" xfId="0" applyFont="1" applyFill="1" applyBorder="1"/>
    <xf numFmtId="0" fontId="8" fillId="3" borderId="4" xfId="0" applyFont="1" applyFill="1" applyBorder="1"/>
    <xf numFmtId="4" fontId="7" fillId="3" borderId="4" xfId="0" applyNumberFormat="1" applyFont="1" applyFill="1" applyBorder="1"/>
    <xf numFmtId="0" fontId="5" fillId="3" borderId="0" xfId="1" applyFill="1"/>
    <xf numFmtId="167" fontId="8" fillId="2" borderId="3" xfId="0" applyNumberFormat="1" applyFont="1" applyFill="1" applyBorder="1"/>
    <xf numFmtId="167" fontId="8" fillId="2" borderId="3" xfId="0" applyNumberFormat="1" applyFont="1" applyFill="1" applyBorder="1" applyAlignment="1">
      <alignment horizontal="right"/>
    </xf>
    <xf numFmtId="39" fontId="8" fillId="2" borderId="11" xfId="0" applyNumberFormat="1" applyFont="1" applyFill="1" applyBorder="1"/>
    <xf numFmtId="39" fontId="7" fillId="3" borderId="8" xfId="0" applyNumberFormat="1" applyFont="1" applyFill="1" applyBorder="1"/>
    <xf numFmtId="165" fontId="8" fillId="2" borderId="0" xfId="0" applyNumberFormat="1" applyFont="1" applyFill="1" applyAlignment="1">
      <alignment horizontal="right"/>
    </xf>
    <xf numFmtId="0" fontId="7" fillId="3" borderId="0" xfId="0" applyFont="1" applyFill="1" applyAlignment="1">
      <alignment vertical="top"/>
    </xf>
    <xf numFmtId="0" fontId="7" fillId="3" borderId="0" xfId="0" applyFont="1" applyFill="1" applyAlignment="1">
      <alignment vertical="top" wrapText="1"/>
    </xf>
    <xf numFmtId="164" fontId="7" fillId="2" borderId="3" xfId="0" applyNumberFormat="1" applyFont="1" applyFill="1" applyBorder="1"/>
    <xf numFmtId="4" fontId="7" fillId="2" borderId="0" xfId="0" applyNumberFormat="1" applyFont="1" applyFill="1" applyAlignment="1">
      <alignment horizontal="right"/>
    </xf>
    <xf numFmtId="0" fontId="5" fillId="2" borderId="0" xfId="1" applyFill="1"/>
    <xf numFmtId="0" fontId="10" fillId="2" borderId="0" xfId="1" applyFont="1" applyFill="1"/>
    <xf numFmtId="0" fontId="7" fillId="0" borderId="1" xfId="0" applyFont="1" applyBorder="1" applyAlignment="1">
      <alignment horizontal="center" vertical="center" wrapText="1"/>
    </xf>
    <xf numFmtId="0" fontId="7" fillId="2" borderId="0" xfId="0" applyFont="1" applyFill="1" applyAlignment="1">
      <alignment vertical="top" wrapText="1"/>
    </xf>
    <xf numFmtId="0" fontId="7" fillId="2" borderId="0" xfId="0" quotePrefix="1" applyFont="1" applyFill="1"/>
    <xf numFmtId="0" fontId="8" fillId="2" borderId="9" xfId="0" applyFont="1" applyFill="1" applyBorder="1"/>
    <xf numFmtId="0" fontId="8" fillId="2" borderId="10" xfId="0" applyFont="1" applyFill="1" applyBorder="1"/>
    <xf numFmtId="0" fontId="4" fillId="4" borderId="8" xfId="0" applyFont="1" applyFill="1" applyBorder="1" applyAlignment="1">
      <alignment horizontal="center" vertical="center" wrapText="1"/>
    </xf>
    <xf numFmtId="0" fontId="4" fillId="4" borderId="0" xfId="0" applyFont="1" applyFill="1" applyAlignment="1">
      <alignment horizontal="center" vertical="center" wrapText="1"/>
    </xf>
    <xf numFmtId="0" fontId="7" fillId="2" borderId="9" xfId="0" applyFont="1" applyFill="1" applyBorder="1"/>
    <xf numFmtId="0" fontId="7" fillId="2" borderId="10" xfId="0" applyFont="1" applyFill="1" applyBorder="1"/>
    <xf numFmtId="0" fontId="8" fillId="2" borderId="0" xfId="0" applyFont="1" applyFill="1" applyAlignment="1">
      <alignment wrapText="1"/>
    </xf>
    <xf numFmtId="0" fontId="8" fillId="3" borderId="0" xfId="0" applyFont="1" applyFill="1" applyAlignment="1">
      <alignment horizontal="left" wrapText="1"/>
    </xf>
    <xf numFmtId="0" fontId="7" fillId="2" borderId="0" xfId="0" applyFont="1" applyFill="1" applyAlignment="1">
      <alignment horizontal="left" vertical="center" wrapText="1"/>
    </xf>
    <xf numFmtId="0" fontId="7" fillId="2" borderId="0" xfId="0" applyFont="1" applyFill="1" applyAlignment="1">
      <alignment wrapText="1"/>
    </xf>
    <xf numFmtId="0" fontId="0" fillId="0" borderId="0" xfId="0" applyAlignment="1">
      <alignment wrapText="1"/>
    </xf>
    <xf numFmtId="0" fontId="7" fillId="2" borderId="0" xfId="0" applyFont="1" applyFill="1" applyAlignment="1">
      <alignment horizontal="justify" wrapText="1"/>
    </xf>
    <xf numFmtId="0" fontId="0" fillId="0" borderId="0" xfId="0" applyAlignment="1">
      <alignment horizontal="justify" wrapText="1"/>
    </xf>
    <xf numFmtId="0" fontId="8" fillId="3" borderId="0" xfId="0" applyFont="1" applyFill="1" applyAlignment="1">
      <alignment wrapText="1"/>
    </xf>
    <xf numFmtId="0" fontId="7" fillId="2" borderId="0" xfId="0" applyFont="1" applyFill="1" applyAlignment="1">
      <alignment horizontal="left" wrapText="1"/>
    </xf>
    <xf numFmtId="0" fontId="7" fillId="2" borderId="0" xfId="0" applyFont="1" applyFill="1" applyAlignment="1">
      <alignment horizontal="left" vertical="top" wrapText="1"/>
    </xf>
    <xf numFmtId="0" fontId="7" fillId="2" borderId="0" xfId="0" applyFont="1" applyFill="1" applyAlignment="1">
      <alignment vertical="top" wrapText="1"/>
    </xf>
  </cellXfs>
  <cellStyles count="3">
    <cellStyle name="Comma" xfId="2" builtinId="3"/>
    <cellStyle name="Hyperlink" xfId="1" builtinId="8"/>
    <cellStyle name="Normal" xfId="0" builtinId="0"/>
  </cellStyles>
  <dxfs count="131">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4.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4.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4.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4.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4.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4.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4.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8.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141</xdr:row>
      <xdr:rowOff>123825</xdr:rowOff>
    </xdr:from>
    <xdr:to>
      <xdr:col>1</xdr:col>
      <xdr:colOff>285750</xdr:colOff>
      <xdr:row>153</xdr:row>
      <xdr:rowOff>123825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20535900"/>
          <a:ext cx="2733675"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124</xdr:row>
      <xdr:rowOff>0</xdr:rowOff>
    </xdr:from>
    <xdr:to>
      <xdr:col>1</xdr:col>
      <xdr:colOff>209550</xdr:colOff>
      <xdr:row>136</xdr:row>
      <xdr:rowOff>104775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7983200"/>
          <a:ext cx="275272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142875</xdr:colOff>
      <xdr:row>60</xdr:row>
      <xdr:rowOff>76200</xdr:rowOff>
    </xdr:from>
    <xdr:to>
      <xdr:col>1</xdr:col>
      <xdr:colOff>923925</xdr:colOff>
      <xdr:row>74</xdr:row>
      <xdr:rowOff>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8915400"/>
          <a:ext cx="289560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42</xdr:row>
      <xdr:rowOff>9525</xdr:rowOff>
    </xdr:from>
    <xdr:to>
      <xdr:col>1</xdr:col>
      <xdr:colOff>771525</xdr:colOff>
      <xdr:row>55</xdr:row>
      <xdr:rowOff>38100</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6276975"/>
          <a:ext cx="2781300"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81</xdr:row>
      <xdr:rowOff>123825</xdr:rowOff>
    </xdr:from>
    <xdr:to>
      <xdr:col>1</xdr:col>
      <xdr:colOff>847725</xdr:colOff>
      <xdr:row>95</xdr:row>
      <xdr:rowOff>38100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963400"/>
          <a:ext cx="2895600" cy="1914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63</xdr:row>
      <xdr:rowOff>19050</xdr:rowOff>
    </xdr:from>
    <xdr:to>
      <xdr:col>1</xdr:col>
      <xdr:colOff>666750</xdr:colOff>
      <xdr:row>76</xdr:row>
      <xdr:rowOff>57150</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286875"/>
          <a:ext cx="2781300"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76200</xdr:colOff>
      <xdr:row>126</xdr:row>
      <xdr:rowOff>47625</xdr:rowOff>
    </xdr:from>
    <xdr:to>
      <xdr:col>1</xdr:col>
      <xdr:colOff>447675</xdr:colOff>
      <xdr:row>139</xdr:row>
      <xdr:rowOff>57150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316575"/>
          <a:ext cx="2952750"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109</xdr:row>
      <xdr:rowOff>9525</xdr:rowOff>
    </xdr:from>
    <xdr:to>
      <xdr:col>1</xdr:col>
      <xdr:colOff>352425</xdr:colOff>
      <xdr:row>122</xdr:row>
      <xdr:rowOff>85725</xdr:rowOff>
    </xdr:to>
    <xdr:pic>
      <xdr:nvPicPr>
        <xdr:cNvPr id="3" name="Picture 4">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5849600"/>
          <a:ext cx="2847975"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47625</xdr:colOff>
      <xdr:row>118</xdr:row>
      <xdr:rowOff>0</xdr:rowOff>
    </xdr:from>
    <xdr:to>
      <xdr:col>1</xdr:col>
      <xdr:colOff>371475</xdr:colOff>
      <xdr:row>131</xdr:row>
      <xdr:rowOff>114300</xdr:rowOff>
    </xdr:to>
    <xdr:pic>
      <xdr:nvPicPr>
        <xdr:cNvPr id="2" name="Picture 2">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7125950"/>
          <a:ext cx="29051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137</xdr:row>
      <xdr:rowOff>133350</xdr:rowOff>
    </xdr:from>
    <xdr:to>
      <xdr:col>1</xdr:col>
      <xdr:colOff>447675</xdr:colOff>
      <xdr:row>151</xdr:row>
      <xdr:rowOff>57150</xdr:rowOff>
    </xdr:to>
    <xdr:pic>
      <xdr:nvPicPr>
        <xdr:cNvPr id="3" name="Picture 3">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19973925"/>
          <a:ext cx="289560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76200</xdr:colOff>
      <xdr:row>146</xdr:row>
      <xdr:rowOff>85725</xdr:rowOff>
    </xdr:from>
    <xdr:to>
      <xdr:col>1</xdr:col>
      <xdr:colOff>371475</xdr:colOff>
      <xdr:row>160</xdr:row>
      <xdr:rowOff>9525</xdr:rowOff>
    </xdr:to>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21164550"/>
          <a:ext cx="287655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128</xdr:row>
      <xdr:rowOff>30480</xdr:rowOff>
    </xdr:from>
    <xdr:to>
      <xdr:col>1</xdr:col>
      <xdr:colOff>255270</xdr:colOff>
      <xdr:row>141</xdr:row>
      <xdr:rowOff>68580</xdr:rowOff>
    </xdr:to>
    <xdr:pic>
      <xdr:nvPicPr>
        <xdr:cNvPr id="4" name="Picture 3">
          <a:extLst>
            <a:ext uri="{FF2B5EF4-FFF2-40B4-BE49-F238E27FC236}">
              <a16:creationId xmlns:a16="http://schemas.microsoft.com/office/drawing/2014/main" id="{4AB9479C-6D7C-48C8-A3E2-0812ED2D19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 y="16870680"/>
          <a:ext cx="2838450" cy="1722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133350</xdr:colOff>
      <xdr:row>158</xdr:row>
      <xdr:rowOff>104775</xdr:rowOff>
    </xdr:from>
    <xdr:to>
      <xdr:col>1</xdr:col>
      <xdr:colOff>533400</xdr:colOff>
      <xdr:row>172</xdr:row>
      <xdr:rowOff>28575</xdr:rowOff>
    </xdr:to>
    <xdr:pic>
      <xdr:nvPicPr>
        <xdr:cNvPr id="2" name="Picture 3">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22326600"/>
          <a:ext cx="29813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139</xdr:row>
      <xdr:rowOff>85725</xdr:rowOff>
    </xdr:from>
    <xdr:to>
      <xdr:col>1</xdr:col>
      <xdr:colOff>438150</xdr:colOff>
      <xdr:row>153</xdr:row>
      <xdr:rowOff>28575</xdr:rowOff>
    </xdr:to>
    <xdr:pic>
      <xdr:nvPicPr>
        <xdr:cNvPr id="3" name="Picture 4">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19592925"/>
          <a:ext cx="284797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133350</xdr:colOff>
      <xdr:row>129</xdr:row>
      <xdr:rowOff>19050</xdr:rowOff>
    </xdr:from>
    <xdr:to>
      <xdr:col>1</xdr:col>
      <xdr:colOff>428625</xdr:colOff>
      <xdr:row>142</xdr:row>
      <xdr:rowOff>114300</xdr:rowOff>
    </xdr:to>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18383250"/>
          <a:ext cx="287655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149</xdr:row>
      <xdr:rowOff>38100</xdr:rowOff>
    </xdr:from>
    <xdr:to>
      <xdr:col>1</xdr:col>
      <xdr:colOff>447675</xdr:colOff>
      <xdr:row>161</xdr:row>
      <xdr:rowOff>19050</xdr:rowOff>
    </xdr:to>
    <xdr:pic>
      <xdr:nvPicPr>
        <xdr:cNvPr id="3" name="Picture 3">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21259800"/>
          <a:ext cx="3000375"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133350</xdr:colOff>
      <xdr:row>190</xdr:row>
      <xdr:rowOff>85725</xdr:rowOff>
    </xdr:from>
    <xdr:to>
      <xdr:col>1</xdr:col>
      <xdr:colOff>114300</xdr:colOff>
      <xdr:row>202</xdr:row>
      <xdr:rowOff>57150</xdr:rowOff>
    </xdr:to>
    <xdr:pic>
      <xdr:nvPicPr>
        <xdr:cNvPr id="2" name="Picture 2">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26736675"/>
          <a:ext cx="256222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171</xdr:row>
      <xdr:rowOff>0</xdr:rowOff>
    </xdr:from>
    <xdr:to>
      <xdr:col>1</xdr:col>
      <xdr:colOff>285750</xdr:colOff>
      <xdr:row>184</xdr:row>
      <xdr:rowOff>114300</xdr:rowOff>
    </xdr:to>
    <xdr:pic>
      <xdr:nvPicPr>
        <xdr:cNvPr id="3" name="Picture 3">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3936325"/>
          <a:ext cx="280987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114300</xdr:colOff>
      <xdr:row>129</xdr:row>
      <xdr:rowOff>0</xdr:rowOff>
    </xdr:from>
    <xdr:to>
      <xdr:col>1</xdr:col>
      <xdr:colOff>514350</xdr:colOff>
      <xdr:row>143</xdr:row>
      <xdr:rowOff>38100</xdr:rowOff>
    </xdr:to>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8792825"/>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109</xdr:row>
      <xdr:rowOff>76200</xdr:rowOff>
    </xdr:from>
    <xdr:to>
      <xdr:col>1</xdr:col>
      <xdr:colOff>514350</xdr:colOff>
      <xdr:row>123</xdr:row>
      <xdr:rowOff>114300</xdr:rowOff>
    </xdr:to>
    <xdr:pic>
      <xdr:nvPicPr>
        <xdr:cNvPr id="3" name="Picture 5">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6011525"/>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88</xdr:row>
      <xdr:rowOff>9525</xdr:rowOff>
    </xdr:from>
    <xdr:to>
      <xdr:col>1</xdr:col>
      <xdr:colOff>342900</xdr:colOff>
      <xdr:row>101</xdr:row>
      <xdr:rowOff>104775</xdr:rowOff>
    </xdr:to>
    <xdr:pic>
      <xdr:nvPicPr>
        <xdr:cNvPr id="4" name="Picture 6">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12944475"/>
          <a:ext cx="287655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19050</xdr:colOff>
      <xdr:row>87</xdr:row>
      <xdr:rowOff>57150</xdr:rowOff>
    </xdr:from>
    <xdr:to>
      <xdr:col>1</xdr:col>
      <xdr:colOff>542925</xdr:colOff>
      <xdr:row>101</xdr:row>
      <xdr:rowOff>95250</xdr:rowOff>
    </xdr:to>
    <xdr:pic>
      <xdr:nvPicPr>
        <xdr:cNvPr id="2" name="Picture 3">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2706350"/>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66</xdr:row>
      <xdr:rowOff>0</xdr:rowOff>
    </xdr:from>
    <xdr:to>
      <xdr:col>1</xdr:col>
      <xdr:colOff>400050</xdr:colOff>
      <xdr:row>79</xdr:row>
      <xdr:rowOff>95250</xdr:rowOff>
    </xdr:to>
    <xdr:pic>
      <xdr:nvPicPr>
        <xdr:cNvPr id="3" name="Picture 4">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9648825"/>
          <a:ext cx="287655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68</xdr:row>
      <xdr:rowOff>123825</xdr:rowOff>
    </xdr:from>
    <xdr:to>
      <xdr:col>1</xdr:col>
      <xdr:colOff>723900</xdr:colOff>
      <xdr:row>81</xdr:row>
      <xdr:rowOff>111125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10106025"/>
          <a:ext cx="2676525" cy="1844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48</xdr:row>
      <xdr:rowOff>133350</xdr:rowOff>
    </xdr:from>
    <xdr:to>
      <xdr:col>1</xdr:col>
      <xdr:colOff>838200</xdr:colOff>
      <xdr:row>62</xdr:row>
      <xdr:rowOff>114300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7258050"/>
          <a:ext cx="2838450"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104775</xdr:colOff>
      <xdr:row>159</xdr:row>
      <xdr:rowOff>66675</xdr:rowOff>
    </xdr:from>
    <xdr:to>
      <xdr:col>1</xdr:col>
      <xdr:colOff>628650</xdr:colOff>
      <xdr:row>173</xdr:row>
      <xdr:rowOff>104775</xdr:rowOff>
    </xdr:to>
    <xdr:pic>
      <xdr:nvPicPr>
        <xdr:cNvPr id="2" name="Picture 5">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22717125"/>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139</xdr:row>
      <xdr:rowOff>123825</xdr:rowOff>
    </xdr:from>
    <xdr:to>
      <xdr:col>1</xdr:col>
      <xdr:colOff>342900</xdr:colOff>
      <xdr:row>153</xdr:row>
      <xdr:rowOff>95250</xdr:rowOff>
    </xdr:to>
    <xdr:pic>
      <xdr:nvPicPr>
        <xdr:cNvPr id="3" name="Picture 6">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9916775"/>
          <a:ext cx="28670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76200</xdr:colOff>
      <xdr:row>128</xdr:row>
      <xdr:rowOff>57150</xdr:rowOff>
    </xdr:from>
    <xdr:to>
      <xdr:col>1</xdr:col>
      <xdr:colOff>600075</xdr:colOff>
      <xdr:row>142</xdr:row>
      <xdr:rowOff>95250</xdr:rowOff>
    </xdr:to>
    <xdr:pic>
      <xdr:nvPicPr>
        <xdr:cNvPr id="2" name="Picture 3">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7849850"/>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106</xdr:row>
      <xdr:rowOff>95250</xdr:rowOff>
    </xdr:from>
    <xdr:to>
      <xdr:col>1</xdr:col>
      <xdr:colOff>419100</xdr:colOff>
      <xdr:row>120</xdr:row>
      <xdr:rowOff>66675</xdr:rowOff>
    </xdr:to>
    <xdr:pic>
      <xdr:nvPicPr>
        <xdr:cNvPr id="3" name="Picture 4">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14744700"/>
          <a:ext cx="28670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95250</xdr:colOff>
      <xdr:row>155</xdr:row>
      <xdr:rowOff>95250</xdr:rowOff>
    </xdr:from>
    <xdr:to>
      <xdr:col>1</xdr:col>
      <xdr:colOff>619125</xdr:colOff>
      <xdr:row>170</xdr:row>
      <xdr:rowOff>0</xdr:rowOff>
    </xdr:to>
    <xdr:pic>
      <xdr:nvPicPr>
        <xdr:cNvPr id="2" name="Picture 3">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2317075"/>
          <a:ext cx="310515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135</xdr:row>
      <xdr:rowOff>76200</xdr:rowOff>
    </xdr:from>
    <xdr:to>
      <xdr:col>1</xdr:col>
      <xdr:colOff>447675</xdr:colOff>
      <xdr:row>149</xdr:row>
      <xdr:rowOff>47625</xdr:rowOff>
    </xdr:to>
    <xdr:pic>
      <xdr:nvPicPr>
        <xdr:cNvPr id="3" name="Picture 4">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9440525"/>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57150</xdr:colOff>
      <xdr:row>121</xdr:row>
      <xdr:rowOff>47625</xdr:rowOff>
    </xdr:from>
    <xdr:to>
      <xdr:col>1</xdr:col>
      <xdr:colOff>466725</xdr:colOff>
      <xdr:row>135</xdr:row>
      <xdr:rowOff>9525</xdr:rowOff>
    </xdr:to>
    <xdr:pic>
      <xdr:nvPicPr>
        <xdr:cNvPr id="2" name="Picture 3">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7411700"/>
          <a:ext cx="299085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99</xdr:row>
      <xdr:rowOff>104775</xdr:rowOff>
    </xdr:from>
    <xdr:to>
      <xdr:col>1</xdr:col>
      <xdr:colOff>476250</xdr:colOff>
      <xdr:row>113</xdr:row>
      <xdr:rowOff>76200</xdr:rowOff>
    </xdr:to>
    <xdr:pic>
      <xdr:nvPicPr>
        <xdr:cNvPr id="3" name="Picture 4">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4325600"/>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19050</xdr:colOff>
      <xdr:row>109</xdr:row>
      <xdr:rowOff>66675</xdr:rowOff>
    </xdr:from>
    <xdr:to>
      <xdr:col>1</xdr:col>
      <xdr:colOff>542925</xdr:colOff>
      <xdr:row>123</xdr:row>
      <xdr:rowOff>104775</xdr:rowOff>
    </xdr:to>
    <xdr:pic>
      <xdr:nvPicPr>
        <xdr:cNvPr id="2" name="Picture 3">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6287750"/>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90</xdr:row>
      <xdr:rowOff>0</xdr:rowOff>
    </xdr:from>
    <xdr:to>
      <xdr:col>1</xdr:col>
      <xdr:colOff>371475</xdr:colOff>
      <xdr:row>103</xdr:row>
      <xdr:rowOff>95250</xdr:rowOff>
    </xdr:to>
    <xdr:pic>
      <xdr:nvPicPr>
        <xdr:cNvPr id="3" name="Picture 4">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3506450"/>
          <a:ext cx="287655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76200</xdr:colOff>
      <xdr:row>92</xdr:row>
      <xdr:rowOff>38100</xdr:rowOff>
    </xdr:from>
    <xdr:to>
      <xdr:col>1</xdr:col>
      <xdr:colOff>600075</xdr:colOff>
      <xdr:row>106</xdr:row>
      <xdr:rowOff>76200</xdr:rowOff>
    </xdr:to>
    <xdr:pic>
      <xdr:nvPicPr>
        <xdr:cNvPr id="2" name="Picture 3">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3830300"/>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72</xdr:row>
      <xdr:rowOff>95250</xdr:rowOff>
    </xdr:from>
    <xdr:to>
      <xdr:col>1</xdr:col>
      <xdr:colOff>400050</xdr:colOff>
      <xdr:row>86</xdr:row>
      <xdr:rowOff>57150</xdr:rowOff>
    </xdr:to>
    <xdr:pic>
      <xdr:nvPicPr>
        <xdr:cNvPr id="3" name="Picture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1029950"/>
          <a:ext cx="287655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66675</xdr:colOff>
      <xdr:row>86</xdr:row>
      <xdr:rowOff>0</xdr:rowOff>
    </xdr:from>
    <xdr:to>
      <xdr:col>1</xdr:col>
      <xdr:colOff>485775</xdr:colOff>
      <xdr:row>99</xdr:row>
      <xdr:rowOff>104775</xdr:rowOff>
    </xdr:to>
    <xdr:pic>
      <xdr:nvPicPr>
        <xdr:cNvPr id="2" name="Picture 3">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2506325"/>
          <a:ext cx="3000375"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66</xdr:row>
      <xdr:rowOff>57150</xdr:rowOff>
    </xdr:from>
    <xdr:to>
      <xdr:col>1</xdr:col>
      <xdr:colOff>342900</xdr:colOff>
      <xdr:row>80</xdr:row>
      <xdr:rowOff>28575</xdr:rowOff>
    </xdr:to>
    <xdr:pic>
      <xdr:nvPicPr>
        <xdr:cNvPr id="3" name="Picture 4">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9705975"/>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95250</xdr:colOff>
      <xdr:row>126</xdr:row>
      <xdr:rowOff>95250</xdr:rowOff>
    </xdr:from>
    <xdr:to>
      <xdr:col>1</xdr:col>
      <xdr:colOff>619125</xdr:colOff>
      <xdr:row>141</xdr:row>
      <xdr:rowOff>0</xdr:rowOff>
    </xdr:to>
    <xdr:pic>
      <xdr:nvPicPr>
        <xdr:cNvPr id="2" name="Picture 3">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8030825"/>
          <a:ext cx="310515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104</xdr:row>
      <xdr:rowOff>66675</xdr:rowOff>
    </xdr:from>
    <xdr:to>
      <xdr:col>1</xdr:col>
      <xdr:colOff>400050</xdr:colOff>
      <xdr:row>118</xdr:row>
      <xdr:rowOff>38100</xdr:rowOff>
    </xdr:to>
    <xdr:pic>
      <xdr:nvPicPr>
        <xdr:cNvPr id="3" name="Picture 4">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4859000"/>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95250</xdr:colOff>
      <xdr:row>136</xdr:row>
      <xdr:rowOff>38100</xdr:rowOff>
    </xdr:from>
    <xdr:to>
      <xdr:col>1</xdr:col>
      <xdr:colOff>495300</xdr:colOff>
      <xdr:row>150</xdr:row>
      <xdr:rowOff>76200</xdr:rowOff>
    </xdr:to>
    <xdr:pic>
      <xdr:nvPicPr>
        <xdr:cNvPr id="2" name="Picture 4">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9973925"/>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115</xdr:row>
      <xdr:rowOff>19050</xdr:rowOff>
    </xdr:from>
    <xdr:to>
      <xdr:col>1</xdr:col>
      <xdr:colOff>400050</xdr:colOff>
      <xdr:row>129</xdr:row>
      <xdr:rowOff>57150</xdr:rowOff>
    </xdr:to>
    <xdr:pic>
      <xdr:nvPicPr>
        <xdr:cNvPr id="3" name="Picture 5">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954500"/>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94</xdr:row>
      <xdr:rowOff>57150</xdr:rowOff>
    </xdr:from>
    <xdr:to>
      <xdr:col>1</xdr:col>
      <xdr:colOff>304800</xdr:colOff>
      <xdr:row>108</xdr:row>
      <xdr:rowOff>28575</xdr:rowOff>
    </xdr:to>
    <xdr:pic>
      <xdr:nvPicPr>
        <xdr:cNvPr id="4" name="Picture 6">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13992225"/>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57150</xdr:colOff>
      <xdr:row>92</xdr:row>
      <xdr:rowOff>19050</xdr:rowOff>
    </xdr:from>
    <xdr:to>
      <xdr:col>1</xdr:col>
      <xdr:colOff>581025</xdr:colOff>
      <xdr:row>106</xdr:row>
      <xdr:rowOff>57150</xdr:rowOff>
    </xdr:to>
    <xdr:pic>
      <xdr:nvPicPr>
        <xdr:cNvPr id="2" name="Picture 3">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3382625"/>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72</xdr:row>
      <xdr:rowOff>57150</xdr:rowOff>
    </xdr:from>
    <xdr:to>
      <xdr:col>1</xdr:col>
      <xdr:colOff>504825</xdr:colOff>
      <xdr:row>86</xdr:row>
      <xdr:rowOff>28575</xdr:rowOff>
    </xdr:to>
    <xdr:pic>
      <xdr:nvPicPr>
        <xdr:cNvPr id="3" name="Picture 4">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10563225"/>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228600</xdr:colOff>
      <xdr:row>137</xdr:row>
      <xdr:rowOff>114300</xdr:rowOff>
    </xdr:from>
    <xdr:to>
      <xdr:col>1</xdr:col>
      <xdr:colOff>847725</xdr:colOff>
      <xdr:row>149</xdr:row>
      <xdr:rowOff>114300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9954875"/>
          <a:ext cx="2733675"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120</xdr:row>
      <xdr:rowOff>0</xdr:rowOff>
    </xdr:from>
    <xdr:to>
      <xdr:col>1</xdr:col>
      <xdr:colOff>762000</xdr:colOff>
      <xdr:row>132</xdr:row>
      <xdr:rowOff>114300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17411700"/>
          <a:ext cx="276225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171450</xdr:colOff>
      <xdr:row>106</xdr:row>
      <xdr:rowOff>0</xdr:rowOff>
    </xdr:from>
    <xdr:to>
      <xdr:col>1</xdr:col>
      <xdr:colOff>695325</xdr:colOff>
      <xdr:row>120</xdr:row>
      <xdr:rowOff>38100</xdr:rowOff>
    </xdr:to>
    <xdr:pic>
      <xdr:nvPicPr>
        <xdr:cNvPr id="2" name="Picture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5363825"/>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86</xdr:row>
      <xdr:rowOff>85725</xdr:rowOff>
    </xdr:from>
    <xdr:to>
      <xdr:col>1</xdr:col>
      <xdr:colOff>457200</xdr:colOff>
      <xdr:row>100</xdr:row>
      <xdr:rowOff>57150</xdr:rowOff>
    </xdr:to>
    <xdr:pic>
      <xdr:nvPicPr>
        <xdr:cNvPr id="3" name="Picture 4">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12592050"/>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171450</xdr:colOff>
      <xdr:row>107</xdr:row>
      <xdr:rowOff>66675</xdr:rowOff>
    </xdr:from>
    <xdr:to>
      <xdr:col>1</xdr:col>
      <xdr:colOff>695325</xdr:colOff>
      <xdr:row>121</xdr:row>
      <xdr:rowOff>104775</xdr:rowOff>
    </xdr:to>
    <xdr:pic>
      <xdr:nvPicPr>
        <xdr:cNvPr id="2" name="Picture 3">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5573375"/>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87</xdr:row>
      <xdr:rowOff>114300</xdr:rowOff>
    </xdr:from>
    <xdr:to>
      <xdr:col>1</xdr:col>
      <xdr:colOff>476250</xdr:colOff>
      <xdr:row>101</xdr:row>
      <xdr:rowOff>85725</xdr:rowOff>
    </xdr:to>
    <xdr:pic>
      <xdr:nvPicPr>
        <xdr:cNvPr id="3" name="Picture 4">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2763500"/>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171450</xdr:colOff>
      <xdr:row>112</xdr:row>
      <xdr:rowOff>57150</xdr:rowOff>
    </xdr:from>
    <xdr:to>
      <xdr:col>1</xdr:col>
      <xdr:colOff>695325</xdr:colOff>
      <xdr:row>126</xdr:row>
      <xdr:rowOff>95250</xdr:rowOff>
    </xdr:to>
    <xdr:pic>
      <xdr:nvPicPr>
        <xdr:cNvPr id="2" name="Picture 3">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6849725"/>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91</xdr:row>
      <xdr:rowOff>114300</xdr:rowOff>
    </xdr:from>
    <xdr:to>
      <xdr:col>1</xdr:col>
      <xdr:colOff>428625</xdr:colOff>
      <xdr:row>105</xdr:row>
      <xdr:rowOff>85725</xdr:rowOff>
    </xdr:to>
    <xdr:pic>
      <xdr:nvPicPr>
        <xdr:cNvPr id="3" name="Picture 4">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13906500"/>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57150</xdr:colOff>
      <xdr:row>54</xdr:row>
      <xdr:rowOff>104775</xdr:rowOff>
    </xdr:from>
    <xdr:to>
      <xdr:col>1</xdr:col>
      <xdr:colOff>1066800</xdr:colOff>
      <xdr:row>69</xdr:row>
      <xdr:rowOff>19050</xdr:rowOff>
    </xdr:to>
    <xdr:pic>
      <xdr:nvPicPr>
        <xdr:cNvPr id="2" name="Picture 3">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8039100"/>
          <a:ext cx="312420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34</xdr:row>
      <xdr:rowOff>19050</xdr:rowOff>
    </xdr:from>
    <xdr:to>
      <xdr:col>1</xdr:col>
      <xdr:colOff>866775</xdr:colOff>
      <xdr:row>47</xdr:row>
      <xdr:rowOff>123825</xdr:rowOff>
    </xdr:to>
    <xdr:pic>
      <xdr:nvPicPr>
        <xdr:cNvPr id="3" name="Picture 4">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5095875"/>
          <a:ext cx="2886075"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53340</xdr:colOff>
      <xdr:row>43</xdr:row>
      <xdr:rowOff>0</xdr:rowOff>
    </xdr:from>
    <xdr:to>
      <xdr:col>1</xdr:col>
      <xdr:colOff>720090</xdr:colOff>
      <xdr:row>56</xdr:row>
      <xdr:rowOff>38100</xdr:rowOff>
    </xdr:to>
    <xdr:pic>
      <xdr:nvPicPr>
        <xdr:cNvPr id="4" name="Picture 3">
          <a:extLst>
            <a:ext uri="{FF2B5EF4-FFF2-40B4-BE49-F238E27FC236}">
              <a16:creationId xmlns:a16="http://schemas.microsoft.com/office/drawing/2014/main" id="{A36E426F-D1E9-44F0-BFEE-9A157C61FF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5783580"/>
          <a:ext cx="2838450" cy="1722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62</xdr:row>
      <xdr:rowOff>0</xdr:rowOff>
    </xdr:from>
    <xdr:to>
      <xdr:col>1</xdr:col>
      <xdr:colOff>676275</xdr:colOff>
      <xdr:row>74</xdr:row>
      <xdr:rowOff>0</xdr:rowOff>
    </xdr:to>
    <xdr:pic>
      <xdr:nvPicPr>
        <xdr:cNvPr id="5" name="Picture 3">
          <a:extLst>
            <a:ext uri="{FF2B5EF4-FFF2-40B4-BE49-F238E27FC236}">
              <a16:creationId xmlns:a16="http://schemas.microsoft.com/office/drawing/2014/main" id="{2B86F076-71E4-4AEC-B672-E16FFCEB132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 y="8244840"/>
          <a:ext cx="2794635" cy="1554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114300</xdr:colOff>
      <xdr:row>41</xdr:row>
      <xdr:rowOff>57150</xdr:rowOff>
    </xdr:from>
    <xdr:to>
      <xdr:col>1</xdr:col>
      <xdr:colOff>1038225</xdr:colOff>
      <xdr:row>55</xdr:row>
      <xdr:rowOff>95250</xdr:rowOff>
    </xdr:to>
    <xdr:pic>
      <xdr:nvPicPr>
        <xdr:cNvPr id="2" name="Picture 4">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6562725"/>
          <a:ext cx="3038475"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61</xdr:row>
      <xdr:rowOff>91441</xdr:rowOff>
    </xdr:from>
    <xdr:to>
      <xdr:col>1</xdr:col>
      <xdr:colOff>777411</xdr:colOff>
      <xdr:row>74</xdr:row>
      <xdr:rowOff>38101</xdr:rowOff>
    </xdr:to>
    <xdr:pic>
      <xdr:nvPicPr>
        <xdr:cNvPr id="5" name="Picture 4">
          <a:extLst>
            <a:ext uri="{FF2B5EF4-FFF2-40B4-BE49-F238E27FC236}">
              <a16:creationId xmlns:a16="http://schemas.microsoft.com/office/drawing/2014/main" id="{08A77846-60DC-486B-8945-5A3A16DCAB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8465821"/>
          <a:ext cx="2911011" cy="163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103</xdr:row>
      <xdr:rowOff>0</xdr:rowOff>
    </xdr:from>
    <xdr:to>
      <xdr:col>1</xdr:col>
      <xdr:colOff>161925</xdr:colOff>
      <xdr:row>115</xdr:row>
      <xdr:rowOff>0</xdr:rowOff>
    </xdr:to>
    <xdr:pic>
      <xdr:nvPicPr>
        <xdr:cNvPr id="2" name="Picture 3">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5316200"/>
          <a:ext cx="270510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85</xdr:row>
      <xdr:rowOff>0</xdr:rowOff>
    </xdr:from>
    <xdr:to>
      <xdr:col>1</xdr:col>
      <xdr:colOff>190500</xdr:colOff>
      <xdr:row>98</xdr:row>
      <xdr:rowOff>38100</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953875"/>
          <a:ext cx="283845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107</xdr:row>
      <xdr:rowOff>57150</xdr:rowOff>
    </xdr:from>
    <xdr:to>
      <xdr:col>1</xdr:col>
      <xdr:colOff>247650</xdr:colOff>
      <xdr:row>120</xdr:row>
      <xdr:rowOff>95250</xdr:rowOff>
    </xdr:to>
    <xdr:pic>
      <xdr:nvPicPr>
        <xdr:cNvPr id="3" name="Picture 3">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5611475"/>
          <a:ext cx="2771775"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87630</xdr:colOff>
      <xdr:row>125</xdr:row>
      <xdr:rowOff>91440</xdr:rowOff>
    </xdr:from>
    <xdr:to>
      <xdr:col>1</xdr:col>
      <xdr:colOff>252455</xdr:colOff>
      <xdr:row>138</xdr:row>
      <xdr:rowOff>76200</xdr:rowOff>
    </xdr:to>
    <xdr:pic>
      <xdr:nvPicPr>
        <xdr:cNvPr id="4" name="Picture 3">
          <a:extLst>
            <a:ext uri="{FF2B5EF4-FFF2-40B4-BE49-F238E27FC236}">
              <a16:creationId xmlns:a16="http://schemas.microsoft.com/office/drawing/2014/main" id="{AC32A3EC-D897-43F4-8904-DEA2C4AEEC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 y="17036415"/>
          <a:ext cx="2812775" cy="1718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142875</xdr:colOff>
      <xdr:row>112</xdr:row>
      <xdr:rowOff>85725</xdr:rowOff>
    </xdr:from>
    <xdr:to>
      <xdr:col>1</xdr:col>
      <xdr:colOff>295275</xdr:colOff>
      <xdr:row>124</xdr:row>
      <xdr:rowOff>114300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6402050"/>
          <a:ext cx="2733675"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94</xdr:row>
      <xdr:rowOff>0</xdr:rowOff>
    </xdr:from>
    <xdr:to>
      <xdr:col>1</xdr:col>
      <xdr:colOff>180975</xdr:colOff>
      <xdr:row>107</xdr:row>
      <xdr:rowOff>38100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744575"/>
          <a:ext cx="2762250"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113</xdr:row>
      <xdr:rowOff>142875</xdr:rowOff>
    </xdr:from>
    <xdr:to>
      <xdr:col>1</xdr:col>
      <xdr:colOff>142875</xdr:colOff>
      <xdr:row>125</xdr:row>
      <xdr:rowOff>123825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40200"/>
          <a:ext cx="27241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95</xdr:row>
      <xdr:rowOff>0</xdr:rowOff>
    </xdr:from>
    <xdr:to>
      <xdr:col>1</xdr:col>
      <xdr:colOff>180975</xdr:colOff>
      <xdr:row>107</xdr:row>
      <xdr:rowOff>114300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4125575"/>
          <a:ext cx="27432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74</xdr:row>
      <xdr:rowOff>76200</xdr:rowOff>
    </xdr:from>
    <xdr:to>
      <xdr:col>1</xdr:col>
      <xdr:colOff>371475</xdr:colOff>
      <xdr:row>88</xdr:row>
      <xdr:rowOff>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0915650"/>
          <a:ext cx="287655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57</xdr:row>
      <xdr:rowOff>0</xdr:rowOff>
    </xdr:from>
    <xdr:to>
      <xdr:col>1</xdr:col>
      <xdr:colOff>219075</xdr:colOff>
      <xdr:row>70</xdr:row>
      <xdr:rowOff>38100</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8410575"/>
          <a:ext cx="2771775"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114300</xdr:colOff>
      <xdr:row>105</xdr:row>
      <xdr:rowOff>104775</xdr:rowOff>
    </xdr:from>
    <xdr:to>
      <xdr:col>1</xdr:col>
      <xdr:colOff>257175</xdr:colOff>
      <xdr:row>117</xdr:row>
      <xdr:rowOff>104775</xdr:rowOff>
    </xdr:to>
    <xdr:pic>
      <xdr:nvPicPr>
        <xdr:cNvPr id="2" name="Picture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5659100"/>
          <a:ext cx="272415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86</xdr:row>
      <xdr:rowOff>95250</xdr:rowOff>
    </xdr:from>
    <xdr:to>
      <xdr:col>1</xdr:col>
      <xdr:colOff>190500</xdr:colOff>
      <xdr:row>99</xdr:row>
      <xdr:rowOff>66675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12934950"/>
          <a:ext cx="27432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franklintempletonindia.com/downloadsServlet/pdf/product-labels-jg9o5k7l"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franklintempletonindia.com/downloadsServlet/pdf/product-labels-jg9o5k7l"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franklintempletonindia.com/downloadsServlet/pdf/product-labels-jg9o5k7l"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franklintempletonindia.com/downloadsServlet/pdf/product-labels-jg9o5k7l"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downloadsServlet/pdf/product-labels-jg9o5k7l"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franklintempletonindia.com/downloadsServlet/pdf/product-labels-jg9o5k7l"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www.franklintempletonindia.com/downloadsServlet/pdf/product-labels-jg9o5k7l"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franklintempletonindia.com/downloadsServlet/pdf/product-labels-jg9o5k7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franklintempletonindia.com/downloadsServlet/pdf/product-labels-jg9o5k7l"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s://www.franklintempletonindia.com/downloadsServlet/pdf/product-labels-jg9o5k7l"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franklintempletonindia.com/downloadsServlet/pdf/product-labels-jg9o5k7l"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hyperlink" Target="https://www.franklintempletonindia.com/download/en-in/latest%20updates/189ea834-ae3f-48eb-9d73-a9cc9cd9317e/franklin-templeton-update-on-reliance-broadcast-july-23-2020-kcg9m1gq-en-in.pdf" TargetMode="External"/><Relationship Id="rId2" Type="http://schemas.openxmlformats.org/officeDocument/2006/relationships/hyperlink" Target="https://www.franklintempletonindia.com/download/en-in/valuation-policy/bb813425-1311-487d-86cb-619298c228dd/Fair%20Valuation%20Reliance%20Broadcast%20Network%20limited.pdf" TargetMode="External"/><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5" Type="http://schemas.openxmlformats.org/officeDocument/2006/relationships/printerSettings" Target="../printerSettings/printerSettings37.bin"/><Relationship Id="rId4" Type="http://schemas.openxmlformats.org/officeDocument/2006/relationships/hyperlink" Target="https://www.franklintempletonindia.com/download/en-in/valuation-policy/bb813425-1311-487d-86cb-619298c228dd/Fair%20Valuation%20Reliance%20Broadcast%20Network%20limited.pdf"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278"/>
  <sheetViews>
    <sheetView tabSelected="1" workbookViewId="0">
      <selection sqref="A1:G1"/>
    </sheetView>
  </sheetViews>
  <sheetFormatPr defaultColWidth="9.140625" defaultRowHeight="11.25" x14ac:dyDescent="0.2"/>
  <cols>
    <col min="1" max="1" width="38.7109375" style="7" bestFit="1" customWidth="1"/>
    <col min="2" max="2" width="52.5703125" style="7" bestFit="1" customWidth="1"/>
    <col min="3" max="3" width="24.7109375" style="7" bestFit="1" customWidth="1"/>
    <col min="4" max="4" width="14.7109375" style="7" bestFit="1" customWidth="1"/>
    <col min="5" max="5" width="26.7109375" style="10" customWidth="1"/>
    <col min="6" max="6" width="13.5703125" style="11" bestFit="1" customWidth="1"/>
    <col min="7" max="7" width="4.5703125" style="10" bestFit="1" customWidth="1"/>
    <col min="8" max="16384" width="9.140625" style="7"/>
  </cols>
  <sheetData>
    <row r="1" spans="1:9" s="1" customFormat="1" ht="15" x14ac:dyDescent="0.2">
      <c r="A1" s="99" t="s">
        <v>1009</v>
      </c>
      <c r="B1" s="100"/>
      <c r="C1" s="100"/>
      <c r="D1" s="100"/>
      <c r="E1" s="100"/>
      <c r="F1" s="100"/>
      <c r="G1" s="100"/>
    </row>
    <row r="2" spans="1:9" s="1" customFormat="1" ht="12" x14ac:dyDescent="0.2">
      <c r="E2" s="5"/>
      <c r="F2" s="9"/>
      <c r="G2" s="10"/>
    </row>
    <row r="3" spans="1:9" s="1" customFormat="1" ht="12" x14ac:dyDescent="0.2">
      <c r="A3" s="8" t="s">
        <v>7</v>
      </c>
      <c r="B3" s="2"/>
      <c r="C3" s="3"/>
      <c r="D3" s="3"/>
      <c r="E3" s="4"/>
      <c r="F3" s="9"/>
      <c r="G3" s="10"/>
    </row>
    <row r="4" spans="1:9" s="1" customFormat="1" ht="27" customHeight="1" x14ac:dyDescent="0.2">
      <c r="A4" s="6" t="s">
        <v>2</v>
      </c>
      <c r="B4" s="6" t="s">
        <v>0</v>
      </c>
      <c r="C4" s="13" t="s">
        <v>1010</v>
      </c>
      <c r="D4" s="13" t="s">
        <v>1</v>
      </c>
      <c r="E4" s="53" t="s">
        <v>6</v>
      </c>
      <c r="F4" s="12" t="s">
        <v>3</v>
      </c>
      <c r="G4" s="12" t="s">
        <v>5</v>
      </c>
    </row>
    <row r="5" spans="1:9" x14ac:dyDescent="0.2">
      <c r="A5" s="16" t="s">
        <v>18</v>
      </c>
      <c r="B5" s="17"/>
      <c r="C5" s="17"/>
      <c r="D5" s="17"/>
      <c r="E5" s="18"/>
      <c r="F5" s="19"/>
      <c r="G5" s="18"/>
    </row>
    <row r="6" spans="1:9" x14ac:dyDescent="0.2">
      <c r="A6" s="20" t="s">
        <v>19</v>
      </c>
      <c r="B6" s="21"/>
      <c r="C6" s="21"/>
      <c r="D6" s="21"/>
      <c r="E6" s="22"/>
      <c r="F6" s="23"/>
      <c r="G6" s="22"/>
    </row>
    <row r="7" spans="1:9" x14ac:dyDescent="0.2">
      <c r="A7" s="21" t="s">
        <v>1011</v>
      </c>
      <c r="B7" s="21" t="s">
        <v>1012</v>
      </c>
      <c r="C7" s="21" t="s">
        <v>22</v>
      </c>
      <c r="D7" s="24">
        <v>1750</v>
      </c>
      <c r="E7" s="22">
        <v>18739.0129452</v>
      </c>
      <c r="F7" s="23">
        <v>5.8433375621681396</v>
      </c>
      <c r="G7" s="22">
        <v>6.0148000000000001</v>
      </c>
    </row>
    <row r="8" spans="1:9" x14ac:dyDescent="0.2">
      <c r="A8" s="21" t="s">
        <v>1013</v>
      </c>
      <c r="B8" s="21" t="s">
        <v>1014</v>
      </c>
      <c r="C8" s="21" t="s">
        <v>82</v>
      </c>
      <c r="D8" s="24">
        <v>1000</v>
      </c>
      <c r="E8" s="22">
        <v>10644.122876699999</v>
      </c>
      <c r="F8" s="23">
        <v>3.31912909199874</v>
      </c>
      <c r="G8" s="22">
        <v>5.9302999999999999</v>
      </c>
    </row>
    <row r="9" spans="1:9" x14ac:dyDescent="0.2">
      <c r="A9" s="21" t="s">
        <v>1015</v>
      </c>
      <c r="B9" s="21" t="s">
        <v>1016</v>
      </c>
      <c r="C9" s="21" t="s">
        <v>22</v>
      </c>
      <c r="D9" s="24">
        <v>850</v>
      </c>
      <c r="E9" s="22">
        <v>9092.2538014000002</v>
      </c>
      <c r="F9" s="23">
        <v>2.83521380330204</v>
      </c>
      <c r="G9" s="22">
        <v>6.0099</v>
      </c>
    </row>
    <row r="10" spans="1:9" x14ac:dyDescent="0.2">
      <c r="A10" s="21" t="s">
        <v>1017</v>
      </c>
      <c r="B10" s="21" t="s">
        <v>1018</v>
      </c>
      <c r="C10" s="21" t="s">
        <v>22</v>
      </c>
      <c r="D10" s="24">
        <v>500</v>
      </c>
      <c r="E10" s="22">
        <v>5396.7756848999998</v>
      </c>
      <c r="F10" s="23">
        <v>1.6828624947532</v>
      </c>
      <c r="G10" s="22">
        <v>6.0148000000000001</v>
      </c>
    </row>
    <row r="11" spans="1:9" x14ac:dyDescent="0.2">
      <c r="A11" s="21" t="s">
        <v>1019</v>
      </c>
      <c r="B11" s="21" t="s">
        <v>1020</v>
      </c>
      <c r="C11" s="21" t="s">
        <v>59</v>
      </c>
      <c r="D11" s="24">
        <v>250</v>
      </c>
      <c r="E11" s="22">
        <v>2687.7435273999999</v>
      </c>
      <c r="F11" s="23">
        <v>0.83811205835970404</v>
      </c>
      <c r="G11" s="22">
        <v>6.4593999999999996</v>
      </c>
    </row>
    <row r="12" spans="1:9" x14ac:dyDescent="0.2">
      <c r="A12" s="20" t="s">
        <v>28</v>
      </c>
      <c r="B12" s="20"/>
      <c r="C12" s="20"/>
      <c r="D12" s="20"/>
      <c r="E12" s="25">
        <f>SUM(E6:E11)</f>
        <v>46559.908835599999</v>
      </c>
      <c r="F12" s="26">
        <f>SUM(F6:F11)</f>
        <v>14.518655010581822</v>
      </c>
      <c r="G12" s="25"/>
      <c r="H12" s="14"/>
      <c r="I12" s="14"/>
    </row>
    <row r="13" spans="1:9" x14ac:dyDescent="0.2">
      <c r="A13" s="21"/>
      <c r="B13" s="21"/>
      <c r="C13" s="21"/>
      <c r="D13" s="21"/>
      <c r="E13" s="22"/>
      <c r="F13" s="23"/>
      <c r="G13" s="22"/>
    </row>
    <row r="14" spans="1:9" x14ac:dyDescent="0.2">
      <c r="A14" s="20" t="s">
        <v>29</v>
      </c>
      <c r="B14" s="21"/>
      <c r="C14" s="21"/>
      <c r="D14" s="21"/>
      <c r="E14" s="22"/>
      <c r="F14" s="23"/>
      <c r="G14" s="22"/>
    </row>
    <row r="15" spans="1:9" x14ac:dyDescent="0.2">
      <c r="A15" s="20" t="s">
        <v>30</v>
      </c>
      <c r="B15" s="21"/>
      <c r="C15" s="21"/>
      <c r="D15" s="21"/>
      <c r="E15" s="22"/>
      <c r="F15" s="23"/>
      <c r="G15" s="22"/>
    </row>
    <row r="16" spans="1:9" x14ac:dyDescent="0.2">
      <c r="A16" s="21" t="s">
        <v>1021</v>
      </c>
      <c r="B16" s="21" t="s">
        <v>1022</v>
      </c>
      <c r="C16" s="21" t="s">
        <v>31</v>
      </c>
      <c r="D16" s="24">
        <v>3000</v>
      </c>
      <c r="E16" s="22">
        <v>14855.76</v>
      </c>
      <c r="F16" s="23">
        <v>4.6324329182338602</v>
      </c>
      <c r="G16" s="22">
        <v>5.8097000000000003</v>
      </c>
    </row>
    <row r="17" spans="1:9" x14ac:dyDescent="0.2">
      <c r="A17" s="21" t="s">
        <v>1023</v>
      </c>
      <c r="B17" s="21" t="s">
        <v>1024</v>
      </c>
      <c r="C17" s="21" t="s">
        <v>32</v>
      </c>
      <c r="D17" s="24">
        <v>3000</v>
      </c>
      <c r="E17" s="22">
        <v>14852.594999999999</v>
      </c>
      <c r="F17" s="23">
        <v>4.6314459845336504</v>
      </c>
      <c r="G17" s="22">
        <v>5.7499000000000002</v>
      </c>
    </row>
    <row r="18" spans="1:9" x14ac:dyDescent="0.2">
      <c r="A18" s="21" t="s">
        <v>1025</v>
      </c>
      <c r="B18" s="21" t="s">
        <v>1026</v>
      </c>
      <c r="C18" s="21" t="s">
        <v>31</v>
      </c>
      <c r="D18" s="24">
        <v>3000</v>
      </c>
      <c r="E18" s="22">
        <v>14811.39</v>
      </c>
      <c r="F18" s="23">
        <v>4.61859713678734</v>
      </c>
      <c r="G18" s="22">
        <v>5.8098999999999998</v>
      </c>
    </row>
    <row r="19" spans="1:9" x14ac:dyDescent="0.2">
      <c r="A19" s="21" t="s">
        <v>1027</v>
      </c>
      <c r="B19" s="21" t="s">
        <v>1028</v>
      </c>
      <c r="C19" s="21" t="s">
        <v>32</v>
      </c>
      <c r="D19" s="24">
        <v>2000</v>
      </c>
      <c r="E19" s="22">
        <v>9979.5300000000007</v>
      </c>
      <c r="F19" s="23">
        <v>3.1118908275646899</v>
      </c>
      <c r="G19" s="22">
        <v>5.7605000000000004</v>
      </c>
    </row>
    <row r="20" spans="1:9" x14ac:dyDescent="0.2">
      <c r="A20" s="21" t="s">
        <v>1029</v>
      </c>
      <c r="B20" s="21" t="s">
        <v>1030</v>
      </c>
      <c r="C20" s="21" t="s">
        <v>32</v>
      </c>
      <c r="D20" s="24">
        <v>2000</v>
      </c>
      <c r="E20" s="22">
        <v>9970.11</v>
      </c>
      <c r="F20" s="23">
        <v>3.1089534135185701</v>
      </c>
      <c r="G20" s="22">
        <v>5.7602000000000002</v>
      </c>
    </row>
    <row r="21" spans="1:9" x14ac:dyDescent="0.2">
      <c r="A21" s="21" t="s">
        <v>1031</v>
      </c>
      <c r="B21" s="21" t="s">
        <v>1032</v>
      </c>
      <c r="C21" s="21" t="s">
        <v>32</v>
      </c>
      <c r="D21" s="24">
        <v>2000</v>
      </c>
      <c r="E21" s="22">
        <v>9949.9699999999993</v>
      </c>
      <c r="F21" s="23">
        <v>3.1026732098148702</v>
      </c>
      <c r="G21" s="22">
        <v>5.7351999999999999</v>
      </c>
    </row>
    <row r="22" spans="1:9" x14ac:dyDescent="0.2">
      <c r="A22" s="21" t="s">
        <v>1033</v>
      </c>
      <c r="B22" s="21" t="s">
        <v>1034</v>
      </c>
      <c r="C22" s="21" t="s">
        <v>32</v>
      </c>
      <c r="D22" s="24">
        <v>2000</v>
      </c>
      <c r="E22" s="22">
        <v>9929.9699999999993</v>
      </c>
      <c r="F22" s="23">
        <v>3.09643666194625</v>
      </c>
      <c r="G22" s="22">
        <v>5.7206999999999999</v>
      </c>
    </row>
    <row r="23" spans="1:9" x14ac:dyDescent="0.2">
      <c r="A23" s="21" t="s">
        <v>1035</v>
      </c>
      <c r="B23" s="21" t="s">
        <v>1036</v>
      </c>
      <c r="C23" s="21" t="s">
        <v>1037</v>
      </c>
      <c r="D23" s="24">
        <v>1500</v>
      </c>
      <c r="E23" s="22">
        <v>7484.7</v>
      </c>
      <c r="F23" s="23">
        <v>2.3339344916116702</v>
      </c>
      <c r="G23" s="22">
        <v>5.7393999999999998</v>
      </c>
    </row>
    <row r="24" spans="1:9" x14ac:dyDescent="0.2">
      <c r="A24" s="21" t="s">
        <v>1038</v>
      </c>
      <c r="B24" s="21" t="s">
        <v>1039</v>
      </c>
      <c r="C24" s="21" t="s">
        <v>31</v>
      </c>
      <c r="D24" s="24">
        <v>1500</v>
      </c>
      <c r="E24" s="22">
        <v>7479.9375</v>
      </c>
      <c r="F24" s="23">
        <v>2.3324494136504601</v>
      </c>
      <c r="G24" s="22">
        <v>5.7599</v>
      </c>
    </row>
    <row r="25" spans="1:9" x14ac:dyDescent="0.2">
      <c r="A25" s="21" t="s">
        <v>1040</v>
      </c>
      <c r="B25" s="21" t="s">
        <v>1041</v>
      </c>
      <c r="C25" s="21" t="s">
        <v>32</v>
      </c>
      <c r="D25" s="24">
        <v>400</v>
      </c>
      <c r="E25" s="22">
        <v>1989.684</v>
      </c>
      <c r="F25" s="23">
        <v>0.62043797547101098</v>
      </c>
      <c r="G25" s="22">
        <v>5.7351999999999999</v>
      </c>
    </row>
    <row r="26" spans="1:9" x14ac:dyDescent="0.2">
      <c r="A26" s="20" t="s">
        <v>28</v>
      </c>
      <c r="B26" s="20"/>
      <c r="C26" s="20"/>
      <c r="D26" s="20"/>
      <c r="E26" s="25">
        <f>SUM(E15:E25)</f>
        <v>101303.64649999999</v>
      </c>
      <c r="F26" s="26">
        <f>SUM(F15:F25)</f>
        <v>31.589252033132372</v>
      </c>
      <c r="G26" s="25"/>
      <c r="H26" s="14"/>
      <c r="I26" s="14"/>
    </row>
    <row r="27" spans="1:9" x14ac:dyDescent="0.2">
      <c r="A27" s="21"/>
      <c r="B27" s="21"/>
      <c r="C27" s="21"/>
      <c r="D27" s="21"/>
      <c r="E27" s="22"/>
      <c r="F27" s="23"/>
      <c r="G27" s="22"/>
    </row>
    <row r="28" spans="1:9" x14ac:dyDescent="0.2">
      <c r="A28" s="20" t="s">
        <v>1042</v>
      </c>
      <c r="B28" s="21"/>
      <c r="C28" s="21"/>
      <c r="D28" s="21"/>
      <c r="E28" s="22"/>
      <c r="F28" s="23"/>
      <c r="G28" s="22"/>
    </row>
    <row r="29" spans="1:9" x14ac:dyDescent="0.2">
      <c r="A29" s="21" t="s">
        <v>1043</v>
      </c>
      <c r="B29" s="21" t="s">
        <v>1044</v>
      </c>
      <c r="C29" s="21" t="s">
        <v>1037</v>
      </c>
      <c r="D29" s="24">
        <v>3000</v>
      </c>
      <c r="E29" s="22">
        <v>14919.405000000001</v>
      </c>
      <c r="F29" s="23">
        <v>4.65227917268877</v>
      </c>
      <c r="G29" s="22">
        <v>5.7998000000000003</v>
      </c>
    </row>
    <row r="30" spans="1:9" x14ac:dyDescent="0.2">
      <c r="A30" s="21" t="s">
        <v>1045</v>
      </c>
      <c r="B30" s="21" t="s">
        <v>1046</v>
      </c>
      <c r="C30" s="21" t="s">
        <v>1047</v>
      </c>
      <c r="D30" s="24">
        <v>3000</v>
      </c>
      <c r="E30" s="22">
        <v>14811.39</v>
      </c>
      <c r="F30" s="23">
        <v>4.61859713678734</v>
      </c>
      <c r="G30" s="22">
        <v>5.8102</v>
      </c>
    </row>
    <row r="31" spans="1:9" x14ac:dyDescent="0.2">
      <c r="A31" s="21" t="s">
        <v>1048</v>
      </c>
      <c r="B31" s="21" t="s">
        <v>1049</v>
      </c>
      <c r="C31" s="21" t="s">
        <v>32</v>
      </c>
      <c r="D31" s="24">
        <v>2500</v>
      </c>
      <c r="E31" s="22">
        <v>12385.4375</v>
      </c>
      <c r="F31" s="23">
        <v>3.8621186921253501</v>
      </c>
      <c r="G31" s="22">
        <v>8.2349999999999994</v>
      </c>
    </row>
    <row r="32" spans="1:9" x14ac:dyDescent="0.2">
      <c r="A32" s="21" t="s">
        <v>1050</v>
      </c>
      <c r="B32" s="21" t="s">
        <v>1051</v>
      </c>
      <c r="C32" s="21" t="s">
        <v>1047</v>
      </c>
      <c r="D32" s="24">
        <v>2000</v>
      </c>
      <c r="E32" s="22">
        <v>9947.84</v>
      </c>
      <c r="F32" s="23">
        <v>3.1020090174668602</v>
      </c>
      <c r="G32" s="22">
        <v>5.7995000000000001</v>
      </c>
    </row>
    <row r="33" spans="1:9" x14ac:dyDescent="0.2">
      <c r="A33" s="21" t="s">
        <v>1052</v>
      </c>
      <c r="B33" s="21" t="s">
        <v>1053</v>
      </c>
      <c r="C33" s="21" t="s">
        <v>32</v>
      </c>
      <c r="D33" s="24">
        <v>2000</v>
      </c>
      <c r="E33" s="22">
        <v>9861.14</v>
      </c>
      <c r="F33" s="23">
        <v>3.0749735824564102</v>
      </c>
      <c r="G33" s="22">
        <v>6.4249000000000001</v>
      </c>
    </row>
    <row r="34" spans="1:9" x14ac:dyDescent="0.2">
      <c r="A34" s="21" t="s">
        <v>1054</v>
      </c>
      <c r="B34" s="21" t="s">
        <v>1055</v>
      </c>
      <c r="C34" s="21" t="s">
        <v>32</v>
      </c>
      <c r="D34" s="24">
        <v>1800</v>
      </c>
      <c r="E34" s="22">
        <v>8962.3080000000009</v>
      </c>
      <c r="F34" s="23">
        <v>2.7946931427642001</v>
      </c>
      <c r="G34" s="22">
        <v>6.1402000000000001</v>
      </c>
    </row>
    <row r="35" spans="1:9" x14ac:dyDescent="0.2">
      <c r="A35" s="21" t="s">
        <v>1056</v>
      </c>
      <c r="B35" s="21" t="s">
        <v>1057</v>
      </c>
      <c r="C35" s="21" t="s">
        <v>32</v>
      </c>
      <c r="D35" s="24">
        <v>1500</v>
      </c>
      <c r="E35" s="22">
        <v>7483.38</v>
      </c>
      <c r="F35" s="23">
        <v>2.3335228794523402</v>
      </c>
      <c r="G35" s="22">
        <v>6.2356999999999996</v>
      </c>
    </row>
    <row r="36" spans="1:9" x14ac:dyDescent="0.2">
      <c r="A36" s="21" t="s">
        <v>1058</v>
      </c>
      <c r="B36" s="21" t="s">
        <v>1059</v>
      </c>
      <c r="C36" s="21" t="s">
        <v>1047</v>
      </c>
      <c r="D36" s="24">
        <v>1500</v>
      </c>
      <c r="E36" s="22">
        <v>7437.2624999999998</v>
      </c>
      <c r="F36" s="23">
        <v>2.3191421796357998</v>
      </c>
      <c r="G36" s="22">
        <v>5.8097000000000003</v>
      </c>
    </row>
    <row r="37" spans="1:9" x14ac:dyDescent="0.2">
      <c r="A37" s="21" t="s">
        <v>1060</v>
      </c>
      <c r="B37" s="21" t="s">
        <v>1061</v>
      </c>
      <c r="C37" s="21" t="s">
        <v>32</v>
      </c>
      <c r="D37" s="24">
        <v>1400</v>
      </c>
      <c r="E37" s="22">
        <v>6971.8530000000001</v>
      </c>
      <c r="F37" s="23">
        <v>2.17401474837285</v>
      </c>
      <c r="G37" s="22">
        <v>6.14</v>
      </c>
    </row>
    <row r="38" spans="1:9" x14ac:dyDescent="0.2">
      <c r="A38" s="21" t="s">
        <v>1062</v>
      </c>
      <c r="B38" s="21" t="s">
        <v>1063</v>
      </c>
      <c r="C38" s="21" t="s">
        <v>32</v>
      </c>
      <c r="D38" s="24">
        <v>1000</v>
      </c>
      <c r="E38" s="22">
        <v>4990.7349999999997</v>
      </c>
      <c r="F38" s="23">
        <v>1.5562478863539699</v>
      </c>
      <c r="G38" s="22">
        <v>6.16</v>
      </c>
    </row>
    <row r="39" spans="1:9" x14ac:dyDescent="0.2">
      <c r="A39" s="21" t="s">
        <v>1064</v>
      </c>
      <c r="B39" s="21" t="s">
        <v>1065</v>
      </c>
      <c r="C39" s="21" t="s">
        <v>1047</v>
      </c>
      <c r="D39" s="24">
        <v>1000</v>
      </c>
      <c r="E39" s="22">
        <v>4978.4549999999999</v>
      </c>
      <c r="F39" s="23">
        <v>1.5524186459626399</v>
      </c>
      <c r="G39" s="22">
        <v>5.8502999999999998</v>
      </c>
    </row>
    <row r="40" spans="1:9" x14ac:dyDescent="0.2">
      <c r="A40" s="21" t="s">
        <v>1066</v>
      </c>
      <c r="B40" s="21" t="s">
        <v>1067</v>
      </c>
      <c r="C40" s="21" t="s">
        <v>1047</v>
      </c>
      <c r="D40" s="24">
        <v>1000</v>
      </c>
      <c r="E40" s="22">
        <v>4976.5200000000004</v>
      </c>
      <c r="F40" s="23">
        <v>1.5518152599563499</v>
      </c>
      <c r="G40" s="22">
        <v>6.1505000000000001</v>
      </c>
    </row>
    <row r="41" spans="1:9" x14ac:dyDescent="0.2">
      <c r="A41" s="21" t="s">
        <v>1068</v>
      </c>
      <c r="B41" s="21" t="s">
        <v>1069</v>
      </c>
      <c r="C41" s="21" t="s">
        <v>32</v>
      </c>
      <c r="D41" s="24">
        <v>1000</v>
      </c>
      <c r="E41" s="22">
        <v>4967.2299999999996</v>
      </c>
      <c r="F41" s="23">
        <v>1.54891838347138</v>
      </c>
      <c r="G41" s="22">
        <v>6.1748000000000003</v>
      </c>
    </row>
    <row r="42" spans="1:9" x14ac:dyDescent="0.2">
      <c r="A42" s="21" t="s">
        <v>1070</v>
      </c>
      <c r="B42" s="21" t="s">
        <v>1071</v>
      </c>
      <c r="C42" s="21" t="s">
        <v>1037</v>
      </c>
      <c r="D42" s="24">
        <v>1000</v>
      </c>
      <c r="E42" s="22">
        <v>4961.03</v>
      </c>
      <c r="F42" s="23">
        <v>1.5469850536321099</v>
      </c>
      <c r="G42" s="22">
        <v>6.1002999999999998</v>
      </c>
    </row>
    <row r="43" spans="1:9" x14ac:dyDescent="0.2">
      <c r="A43" s="21" t="s">
        <v>1072</v>
      </c>
      <c r="B43" s="21" t="s">
        <v>1073</v>
      </c>
      <c r="C43" s="21" t="s">
        <v>32</v>
      </c>
      <c r="D43" s="24">
        <v>1000</v>
      </c>
      <c r="E43" s="22">
        <v>4953.6549999999997</v>
      </c>
      <c r="F43" s="23">
        <v>1.54468532660556</v>
      </c>
      <c r="G43" s="22">
        <v>6.2091000000000003</v>
      </c>
    </row>
    <row r="44" spans="1:9" x14ac:dyDescent="0.2">
      <c r="A44" s="21" t="s">
        <v>1074</v>
      </c>
      <c r="B44" s="21" t="s">
        <v>1075</v>
      </c>
      <c r="C44" s="21" t="s">
        <v>32</v>
      </c>
      <c r="D44" s="24">
        <v>500</v>
      </c>
      <c r="E44" s="22">
        <v>2479.0349999999999</v>
      </c>
      <c r="F44" s="23">
        <v>0.77303102227377696</v>
      </c>
      <c r="G44" s="22">
        <v>6.2999000000000001</v>
      </c>
    </row>
    <row r="45" spans="1:9" x14ac:dyDescent="0.2">
      <c r="A45" s="21" t="s">
        <v>1076</v>
      </c>
      <c r="B45" s="21" t="s">
        <v>1077</v>
      </c>
      <c r="C45" s="21" t="s">
        <v>32</v>
      </c>
      <c r="D45" s="24">
        <v>500</v>
      </c>
      <c r="E45" s="22">
        <v>2465.8425000000002</v>
      </c>
      <c r="F45" s="23">
        <v>0.76891723938594103</v>
      </c>
      <c r="G45" s="22">
        <v>6.3201000000000001</v>
      </c>
    </row>
    <row r="46" spans="1:9" x14ac:dyDescent="0.2">
      <c r="A46" s="20" t="s">
        <v>28</v>
      </c>
      <c r="B46" s="20"/>
      <c r="C46" s="20"/>
      <c r="D46" s="20"/>
      <c r="E46" s="25">
        <f>SUM(E28:E45)</f>
        <v>127552.51850000001</v>
      </c>
      <c r="F46" s="26">
        <f>SUM(F28:F45)</f>
        <v>39.77436936939165</v>
      </c>
      <c r="G46" s="25"/>
      <c r="H46" s="14"/>
      <c r="I46" s="14"/>
    </row>
    <row r="47" spans="1:9" x14ac:dyDescent="0.2">
      <c r="A47" s="21"/>
      <c r="B47" s="21"/>
      <c r="C47" s="21"/>
      <c r="D47" s="21"/>
      <c r="E47" s="22"/>
      <c r="F47" s="23"/>
      <c r="G47" s="22"/>
    </row>
    <row r="48" spans="1:9" x14ac:dyDescent="0.2">
      <c r="A48" s="20" t="s">
        <v>33</v>
      </c>
      <c r="B48" s="21"/>
      <c r="C48" s="21"/>
      <c r="D48" s="21"/>
      <c r="E48" s="22"/>
      <c r="F48" s="23"/>
      <c r="G48" s="22"/>
    </row>
    <row r="49" spans="1:9" x14ac:dyDescent="0.2">
      <c r="A49" s="21" t="s">
        <v>108</v>
      </c>
      <c r="B49" s="21" t="s">
        <v>107</v>
      </c>
      <c r="C49" s="21" t="s">
        <v>35</v>
      </c>
      <c r="D49" s="24">
        <v>16500000</v>
      </c>
      <c r="E49" s="22">
        <v>16385.654999999999</v>
      </c>
      <c r="F49" s="23">
        <v>5.1094960883067104</v>
      </c>
      <c r="G49" s="22">
        <v>5.3068</v>
      </c>
    </row>
    <row r="50" spans="1:9" x14ac:dyDescent="0.2">
      <c r="A50" s="21" t="s">
        <v>1078</v>
      </c>
      <c r="B50" s="21" t="s">
        <v>1079</v>
      </c>
      <c r="C50" s="21" t="s">
        <v>35</v>
      </c>
      <c r="D50" s="24">
        <v>16000000</v>
      </c>
      <c r="E50" s="22">
        <v>15986.08</v>
      </c>
      <c r="F50" s="23">
        <v>4.9848976575765898</v>
      </c>
      <c r="G50" s="22">
        <v>5.2971000000000004</v>
      </c>
    </row>
    <row r="51" spans="1:9" x14ac:dyDescent="0.2">
      <c r="A51" s="21" t="s">
        <v>110</v>
      </c>
      <c r="B51" s="21" t="s">
        <v>109</v>
      </c>
      <c r="C51" s="21" t="s">
        <v>35</v>
      </c>
      <c r="D51" s="24">
        <v>12500000</v>
      </c>
      <c r="E51" s="22">
        <v>12476.5</v>
      </c>
      <c r="F51" s="23">
        <v>3.89051447413964</v>
      </c>
      <c r="G51" s="22">
        <v>5.2897999999999996</v>
      </c>
    </row>
    <row r="52" spans="1:9" x14ac:dyDescent="0.2">
      <c r="A52" s="21" t="s">
        <v>112</v>
      </c>
      <c r="B52" s="21" t="s">
        <v>111</v>
      </c>
      <c r="C52" s="21" t="s">
        <v>35</v>
      </c>
      <c r="D52" s="24">
        <v>7500000</v>
      </c>
      <c r="E52" s="22">
        <v>7470.6525000000001</v>
      </c>
      <c r="F52" s="23">
        <v>2.3295540963024499</v>
      </c>
      <c r="G52" s="22">
        <v>5.3106</v>
      </c>
    </row>
    <row r="53" spans="1:9" x14ac:dyDescent="0.2">
      <c r="A53" s="21" t="s">
        <v>1080</v>
      </c>
      <c r="B53" s="21" t="s">
        <v>1081</v>
      </c>
      <c r="C53" s="21" t="s">
        <v>35</v>
      </c>
      <c r="D53" s="24">
        <v>5000000</v>
      </c>
      <c r="E53" s="22">
        <v>4990.6000000000004</v>
      </c>
      <c r="F53" s="23">
        <v>1.5562057896558601</v>
      </c>
      <c r="G53" s="22">
        <v>5.2897999999999996</v>
      </c>
    </row>
    <row r="54" spans="1:9" x14ac:dyDescent="0.2">
      <c r="A54" s="21" t="s">
        <v>1082</v>
      </c>
      <c r="B54" s="21" t="s">
        <v>1083</v>
      </c>
      <c r="C54" s="21" t="s">
        <v>35</v>
      </c>
      <c r="D54" s="24">
        <v>1000000</v>
      </c>
      <c r="E54" s="22">
        <v>997.09900000000005</v>
      </c>
      <c r="F54" s="23">
        <v>0.31092278216247898</v>
      </c>
      <c r="G54" s="22">
        <v>5.3097000000000003</v>
      </c>
    </row>
    <row r="55" spans="1:9" x14ac:dyDescent="0.2">
      <c r="A55" s="20" t="s">
        <v>28</v>
      </c>
      <c r="B55" s="20"/>
      <c r="C55" s="20"/>
      <c r="D55" s="20"/>
      <c r="E55" s="25">
        <f>SUM(E48:E54)</f>
        <v>58306.586499999998</v>
      </c>
      <c r="F55" s="26">
        <f>SUM(F48:F54)</f>
        <v>18.181590888143727</v>
      </c>
      <c r="G55" s="25"/>
      <c r="H55" s="14"/>
      <c r="I55" s="14"/>
    </row>
    <row r="56" spans="1:9" x14ac:dyDescent="0.2">
      <c r="A56" s="21"/>
      <c r="B56" s="21"/>
      <c r="C56" s="21"/>
      <c r="D56" s="21"/>
      <c r="E56" s="22"/>
      <c r="F56" s="23"/>
      <c r="G56" s="22"/>
    </row>
    <row r="57" spans="1:9" x14ac:dyDescent="0.2">
      <c r="A57" s="20" t="s">
        <v>34</v>
      </c>
      <c r="B57" s="21"/>
      <c r="C57" s="21"/>
      <c r="D57" s="21"/>
      <c r="E57" s="22"/>
      <c r="F57" s="23"/>
      <c r="G57" s="22"/>
    </row>
    <row r="58" spans="1:9" x14ac:dyDescent="0.2">
      <c r="A58" s="21" t="s">
        <v>1084</v>
      </c>
      <c r="B58" s="21" t="s">
        <v>1085</v>
      </c>
      <c r="C58" s="21" t="s">
        <v>35</v>
      </c>
      <c r="D58" s="24">
        <v>10000000</v>
      </c>
      <c r="E58" s="22">
        <v>10351.5377778</v>
      </c>
      <c r="F58" s="23">
        <v>3.2278930432520498</v>
      </c>
      <c r="G58" s="22">
        <v>5.4212499999999997</v>
      </c>
    </row>
    <row r="59" spans="1:9" x14ac:dyDescent="0.2">
      <c r="A59" s="21" t="s">
        <v>1086</v>
      </c>
      <c r="B59" s="21" t="s">
        <v>1087</v>
      </c>
      <c r="C59" s="21" t="s">
        <v>35</v>
      </c>
      <c r="D59" s="24">
        <v>2500000</v>
      </c>
      <c r="E59" s="22">
        <v>2588.1416666999999</v>
      </c>
      <c r="F59" s="23">
        <v>0.80705346975676295</v>
      </c>
      <c r="G59" s="22">
        <v>5.41805</v>
      </c>
    </row>
    <row r="60" spans="1:9" x14ac:dyDescent="0.2">
      <c r="A60" s="21" t="s">
        <v>1088</v>
      </c>
      <c r="B60" s="21" t="s">
        <v>1089</v>
      </c>
      <c r="C60" s="21" t="s">
        <v>35</v>
      </c>
      <c r="D60" s="24">
        <v>1500000</v>
      </c>
      <c r="E60" s="22">
        <v>1552.8063333</v>
      </c>
      <c r="F60" s="23">
        <v>0.48420755141581101</v>
      </c>
      <c r="G60" s="22">
        <v>5.4212499999999997</v>
      </c>
    </row>
    <row r="61" spans="1:9" x14ac:dyDescent="0.2">
      <c r="A61" s="21" t="s">
        <v>1090</v>
      </c>
      <c r="B61" s="21" t="s">
        <v>1091</v>
      </c>
      <c r="C61" s="21" t="s">
        <v>35</v>
      </c>
      <c r="D61" s="24">
        <v>1500000</v>
      </c>
      <c r="E61" s="22">
        <v>1552.7868332999999</v>
      </c>
      <c r="F61" s="23">
        <v>0.484201470781639</v>
      </c>
      <c r="G61" s="22">
        <v>5.4326999999999996</v>
      </c>
    </row>
    <row r="62" spans="1:9" x14ac:dyDescent="0.2">
      <c r="A62" s="21" t="s">
        <v>1092</v>
      </c>
      <c r="B62" s="21" t="s">
        <v>1093</v>
      </c>
      <c r="C62" s="21" t="s">
        <v>35</v>
      </c>
      <c r="D62" s="24">
        <v>1000000</v>
      </c>
      <c r="E62" s="22">
        <v>1035.2366666999999</v>
      </c>
      <c r="F62" s="23">
        <v>0.32281515136107303</v>
      </c>
      <c r="G62" s="22">
        <v>5.4365500000000004</v>
      </c>
    </row>
    <row r="63" spans="1:9" x14ac:dyDescent="0.2">
      <c r="A63" s="21" t="s">
        <v>1094</v>
      </c>
      <c r="B63" s="21" t="s">
        <v>1095</v>
      </c>
      <c r="C63" s="21" t="s">
        <v>35</v>
      </c>
      <c r="D63" s="24">
        <v>1000000</v>
      </c>
      <c r="E63" s="22">
        <v>1035.1537777999999</v>
      </c>
      <c r="F63" s="23">
        <v>0.32278930433144198</v>
      </c>
      <c r="G63" s="22">
        <v>5.4212499999999997</v>
      </c>
    </row>
    <row r="64" spans="1:9" x14ac:dyDescent="0.2">
      <c r="A64" s="21" t="s">
        <v>1096</v>
      </c>
      <c r="B64" s="21" t="s">
        <v>1097</v>
      </c>
      <c r="C64" s="21" t="s">
        <v>35</v>
      </c>
      <c r="D64" s="24">
        <v>1000000</v>
      </c>
      <c r="E64" s="22">
        <v>1032.6678889</v>
      </c>
      <c r="F64" s="23">
        <v>0.32201413607539597</v>
      </c>
      <c r="G64" s="22">
        <v>5.4569999999999999</v>
      </c>
    </row>
    <row r="65" spans="1:9" x14ac:dyDescent="0.2">
      <c r="A65" s="21" t="s">
        <v>1098</v>
      </c>
      <c r="B65" s="21" t="s">
        <v>1099</v>
      </c>
      <c r="C65" s="21" t="s">
        <v>35</v>
      </c>
      <c r="D65" s="24">
        <v>500000</v>
      </c>
      <c r="E65" s="22">
        <v>518.79852779999999</v>
      </c>
      <c r="F65" s="23">
        <v>0.16177559263962199</v>
      </c>
      <c r="G65" s="22">
        <v>5.4212499999999997</v>
      </c>
    </row>
    <row r="66" spans="1:9" x14ac:dyDescent="0.2">
      <c r="A66" s="20" t="s">
        <v>28</v>
      </c>
      <c r="B66" s="20"/>
      <c r="C66" s="20"/>
      <c r="D66" s="20"/>
      <c r="E66" s="25">
        <f>SUM(E58:E65)</f>
        <v>19667.129472299999</v>
      </c>
      <c r="F66" s="26">
        <f>SUM(F58:F65)</f>
        <v>6.1327497196137966</v>
      </c>
      <c r="G66" s="25"/>
      <c r="H66" s="14"/>
      <c r="I66" s="14"/>
    </row>
    <row r="67" spans="1:9" x14ac:dyDescent="0.2">
      <c r="A67" s="21"/>
      <c r="B67" s="21"/>
      <c r="C67" s="21"/>
      <c r="D67" s="21"/>
      <c r="E67" s="22"/>
      <c r="F67" s="23"/>
      <c r="G67" s="22"/>
    </row>
    <row r="68" spans="1:9" x14ac:dyDescent="0.2">
      <c r="A68" s="20" t="s">
        <v>1100</v>
      </c>
      <c r="B68" s="21"/>
      <c r="C68" s="21"/>
      <c r="D68" s="21"/>
      <c r="E68" s="22"/>
      <c r="F68" s="23"/>
      <c r="G68" s="22"/>
    </row>
    <row r="69" spans="1:9" x14ac:dyDescent="0.2">
      <c r="A69" s="21" t="s">
        <v>1101</v>
      </c>
      <c r="B69" s="21" t="s">
        <v>1102</v>
      </c>
      <c r="C69" s="21" t="s">
        <v>1103</v>
      </c>
      <c r="D69" s="24">
        <v>6427.4570000000003</v>
      </c>
      <c r="E69" s="22">
        <v>725.64630769999997</v>
      </c>
      <c r="F69" s="23">
        <v>0.22627639668279101</v>
      </c>
      <c r="G69" s="22">
        <v>5.58</v>
      </c>
    </row>
    <row r="70" spans="1:9" x14ac:dyDescent="0.2">
      <c r="A70" s="20" t="s">
        <v>28</v>
      </c>
      <c r="B70" s="20"/>
      <c r="C70" s="20"/>
      <c r="D70" s="20"/>
      <c r="E70" s="25">
        <f>SUM(E69:E69)</f>
        <v>725.64630769999997</v>
      </c>
      <c r="F70" s="26">
        <f>SUM(F69:F69)</f>
        <v>0.22627639668279101</v>
      </c>
      <c r="G70" s="25"/>
      <c r="H70" s="14"/>
      <c r="I70" s="14"/>
    </row>
    <row r="71" spans="1:9" x14ac:dyDescent="0.2">
      <c r="A71" s="21"/>
      <c r="B71" s="21"/>
      <c r="C71" s="21"/>
      <c r="D71" s="21"/>
      <c r="E71" s="22"/>
      <c r="F71" s="23"/>
      <c r="G71" s="22"/>
    </row>
    <row r="72" spans="1:9" x14ac:dyDescent="0.2">
      <c r="A72" s="20" t="s">
        <v>37</v>
      </c>
      <c r="B72" s="20"/>
      <c r="C72" s="20"/>
      <c r="D72" s="20"/>
      <c r="E72" s="25">
        <f>E12+E26+E46+E55+E66+E70</f>
        <v>354115.43611559999</v>
      </c>
      <c r="F72" s="26">
        <f>F12+F26+F46+F55+F66+F70</f>
        <v>110.42289341754616</v>
      </c>
      <c r="G72" s="25"/>
      <c r="H72" s="14"/>
      <c r="I72" s="14"/>
    </row>
    <row r="73" spans="1:9" x14ac:dyDescent="0.2">
      <c r="A73" s="20"/>
      <c r="B73" s="20"/>
      <c r="C73" s="20"/>
      <c r="D73" s="20"/>
      <c r="E73" s="25"/>
      <c r="F73" s="26"/>
      <c r="G73" s="25"/>
      <c r="H73" s="14"/>
      <c r="I73" s="14"/>
    </row>
    <row r="74" spans="1:9" x14ac:dyDescent="0.2">
      <c r="A74" s="20" t="s">
        <v>39</v>
      </c>
      <c r="B74" s="20"/>
      <c r="C74" s="20"/>
      <c r="D74" s="20"/>
      <c r="E74" s="25">
        <f>E76-(E12+E26+E46+E55+E66+E70)</f>
        <v>-33425.201368200011</v>
      </c>
      <c r="F74" s="26">
        <f>F76-(F12+F26+F46+F55+F66+F70)</f>
        <v>-10.422893417546163</v>
      </c>
      <c r="G74" s="25"/>
      <c r="H74" s="14"/>
      <c r="I74" s="14"/>
    </row>
    <row r="75" spans="1:9" x14ac:dyDescent="0.2">
      <c r="A75" s="20"/>
      <c r="B75" s="20"/>
      <c r="C75" s="20"/>
      <c r="D75" s="20"/>
      <c r="E75" s="25"/>
      <c r="F75" s="26"/>
      <c r="G75" s="25"/>
      <c r="H75" s="14"/>
      <c r="I75" s="14"/>
    </row>
    <row r="76" spans="1:9" x14ac:dyDescent="0.2">
      <c r="A76" s="27" t="s">
        <v>38</v>
      </c>
      <c r="B76" s="27"/>
      <c r="C76" s="27"/>
      <c r="D76" s="27"/>
      <c r="E76" s="28">
        <v>320690.23474739998</v>
      </c>
      <c r="F76" s="29">
        <v>100</v>
      </c>
      <c r="G76" s="28"/>
      <c r="H76" s="14"/>
      <c r="I76" s="14"/>
    </row>
    <row r="78" spans="1:9" x14ac:dyDescent="0.2">
      <c r="A78" s="14" t="s">
        <v>1104</v>
      </c>
    </row>
    <row r="79" spans="1:9" x14ac:dyDescent="0.2">
      <c r="A79" s="14" t="s">
        <v>40</v>
      </c>
    </row>
    <row r="80" spans="1:9" x14ac:dyDescent="0.2">
      <c r="A80" s="14" t="s">
        <v>1105</v>
      </c>
    </row>
    <row r="82" spans="1:4" x14ac:dyDescent="0.2">
      <c r="A82" s="14" t="s">
        <v>1106</v>
      </c>
    </row>
    <row r="83" spans="1:4" x14ac:dyDescent="0.2">
      <c r="A83" s="14" t="s">
        <v>1107</v>
      </c>
    </row>
    <row r="85" spans="1:4" x14ac:dyDescent="0.2">
      <c r="A85" s="14" t="s">
        <v>41</v>
      </c>
    </row>
    <row r="86" spans="1:4" x14ac:dyDescent="0.2">
      <c r="A86" s="14" t="s">
        <v>42</v>
      </c>
    </row>
    <row r="87" spans="1:4" x14ac:dyDescent="0.2">
      <c r="A87" s="14" t="s">
        <v>43</v>
      </c>
      <c r="B87" s="14"/>
      <c r="C87" s="30" t="s">
        <v>45</v>
      </c>
      <c r="D87" s="14" t="s">
        <v>44</v>
      </c>
    </row>
    <row r="88" spans="1:4" x14ac:dyDescent="0.2">
      <c r="A88" s="7" t="s">
        <v>1108</v>
      </c>
      <c r="C88" s="31">
        <v>5759.5042999999996</v>
      </c>
      <c r="D88" s="31">
        <v>5938.0748999999996</v>
      </c>
    </row>
    <row r="89" spans="1:4" x14ac:dyDescent="0.2">
      <c r="A89" s="7" t="s">
        <v>1109</v>
      </c>
      <c r="C89" s="31">
        <v>1509.3204000000001</v>
      </c>
      <c r="D89" s="31">
        <v>1509.2342000000001</v>
      </c>
    </row>
    <row r="90" spans="1:4" x14ac:dyDescent="0.2">
      <c r="A90" s="7" t="s">
        <v>1110</v>
      </c>
      <c r="C90" s="31">
        <v>1245.4217000000001</v>
      </c>
      <c r="D90" s="31">
        <v>1244.9257</v>
      </c>
    </row>
    <row r="91" spans="1:4" x14ac:dyDescent="0.2">
      <c r="A91" s="7" t="s">
        <v>1111</v>
      </c>
      <c r="C91" s="31">
        <v>1000</v>
      </c>
      <c r="D91" s="31">
        <v>1000</v>
      </c>
    </row>
    <row r="92" spans="1:4" x14ac:dyDescent="0.2">
      <c r="A92" s="7" t="s">
        <v>1112</v>
      </c>
      <c r="C92" s="31">
        <v>1055.7088000000001</v>
      </c>
      <c r="D92" s="31">
        <v>1055.2856999999999</v>
      </c>
    </row>
    <row r="93" spans="1:4" x14ac:dyDescent="0.2">
      <c r="A93" s="7" t="s">
        <v>1113</v>
      </c>
      <c r="C93" s="31">
        <v>3818.6487000000002</v>
      </c>
      <c r="D93" s="31">
        <v>3950.0632999999998</v>
      </c>
    </row>
    <row r="94" spans="1:4" x14ac:dyDescent="0.2">
      <c r="A94" s="7" t="s">
        <v>1114</v>
      </c>
      <c r="C94" s="31">
        <v>1000</v>
      </c>
      <c r="D94" s="31">
        <v>1000</v>
      </c>
    </row>
    <row r="95" spans="1:4" x14ac:dyDescent="0.2">
      <c r="A95" s="7" t="s">
        <v>1115</v>
      </c>
      <c r="C95" s="31">
        <v>1027.6936000000001</v>
      </c>
      <c r="D95" s="31">
        <v>1031.317</v>
      </c>
    </row>
    <row r="96" spans="1:4" x14ac:dyDescent="0.2">
      <c r="A96" s="7" t="s">
        <v>1116</v>
      </c>
      <c r="C96" s="31">
        <v>3849.0547000000001</v>
      </c>
      <c r="D96" s="31">
        <v>3982.9589999999998</v>
      </c>
    </row>
    <row r="97" spans="1:4" x14ac:dyDescent="0.2">
      <c r="A97" s="7" t="s">
        <v>1117</v>
      </c>
      <c r="C97" s="31">
        <v>1001.6033</v>
      </c>
      <c r="D97" s="31">
        <v>1002.272</v>
      </c>
    </row>
    <row r="98" spans="1:4" x14ac:dyDescent="0.2">
      <c r="A98" s="7" t="s">
        <v>1118</v>
      </c>
      <c r="C98" s="31">
        <v>1022.414</v>
      </c>
      <c r="D98" s="31">
        <v>1022.0579</v>
      </c>
    </row>
    <row r="99" spans="1:4" x14ac:dyDescent="0.2">
      <c r="A99" s="7" t="s">
        <v>1119</v>
      </c>
      <c r="C99" s="31">
        <v>16.2441</v>
      </c>
      <c r="D99" s="31">
        <v>16.8081</v>
      </c>
    </row>
    <row r="100" spans="1:4" x14ac:dyDescent="0.2">
      <c r="A100" s="7" t="s">
        <v>1120</v>
      </c>
      <c r="C100" s="31">
        <v>16.2441</v>
      </c>
      <c r="D100" s="31">
        <v>16.8081</v>
      </c>
    </row>
    <row r="101" spans="1:4" x14ac:dyDescent="0.2">
      <c r="A101" s="7" t="s">
        <v>1121</v>
      </c>
      <c r="C101" s="31">
        <v>10</v>
      </c>
      <c r="D101" s="31">
        <v>10</v>
      </c>
    </row>
    <row r="102" spans="1:4" x14ac:dyDescent="0.2">
      <c r="A102" s="7" t="s">
        <v>1122</v>
      </c>
      <c r="C102" s="31">
        <v>10</v>
      </c>
      <c r="D102" s="31">
        <v>10</v>
      </c>
    </row>
    <row r="104" spans="1:4" x14ac:dyDescent="0.2">
      <c r="A104" s="14" t="s">
        <v>50</v>
      </c>
    </row>
    <row r="105" spans="1:4" x14ac:dyDescent="0.2">
      <c r="A105" s="101" t="s">
        <v>51</v>
      </c>
      <c r="B105" s="102"/>
      <c r="C105" s="32" t="s">
        <v>52</v>
      </c>
    </row>
    <row r="106" spans="1:4" x14ac:dyDescent="0.2">
      <c r="A106" s="97" t="s">
        <v>1109</v>
      </c>
      <c r="B106" s="98"/>
      <c r="C106" s="33">
        <v>46.175989790000003</v>
      </c>
    </row>
    <row r="107" spans="1:4" x14ac:dyDescent="0.2">
      <c r="A107" s="97" t="s">
        <v>1110</v>
      </c>
      <c r="B107" s="98"/>
      <c r="C107" s="33">
        <v>38.513684349999998</v>
      </c>
    </row>
    <row r="108" spans="1:4" x14ac:dyDescent="0.2">
      <c r="A108" s="97" t="s">
        <v>1111</v>
      </c>
      <c r="B108" s="98"/>
      <c r="C108" s="33">
        <v>31.82720638</v>
      </c>
    </row>
    <row r="109" spans="1:4" x14ac:dyDescent="0.2">
      <c r="A109" s="97" t="s">
        <v>1112</v>
      </c>
      <c r="B109" s="98"/>
      <c r="C109" s="33">
        <v>34.076631499999998</v>
      </c>
    </row>
    <row r="110" spans="1:4" x14ac:dyDescent="0.2">
      <c r="A110" s="97" t="s">
        <v>1114</v>
      </c>
      <c r="B110" s="98"/>
      <c r="C110" s="33">
        <v>33.821893809999999</v>
      </c>
    </row>
    <row r="111" spans="1:4" x14ac:dyDescent="0.2">
      <c r="A111" s="97" t="s">
        <v>1115</v>
      </c>
      <c r="B111" s="98"/>
      <c r="C111" s="33">
        <v>31.215792929999999</v>
      </c>
    </row>
    <row r="112" spans="1:4" x14ac:dyDescent="0.2">
      <c r="A112" s="97" t="s">
        <v>1117</v>
      </c>
      <c r="B112" s="98"/>
      <c r="C112" s="33">
        <v>33.528205499999999</v>
      </c>
    </row>
    <row r="113" spans="1:9" x14ac:dyDescent="0.2">
      <c r="A113" s="97" t="s">
        <v>1118</v>
      </c>
      <c r="B113" s="98"/>
      <c r="C113" s="33">
        <v>35.272412989999999</v>
      </c>
    </row>
    <row r="114" spans="1:9" x14ac:dyDescent="0.2">
      <c r="A114" s="7" t="s">
        <v>53</v>
      </c>
    </row>
    <row r="115" spans="1:9" x14ac:dyDescent="0.2">
      <c r="A115" s="7" t="s">
        <v>54</v>
      </c>
    </row>
    <row r="117" spans="1:9" x14ac:dyDescent="0.2">
      <c r="A117" s="14" t="s">
        <v>1123</v>
      </c>
      <c r="D117" s="34">
        <v>0.11586188919715899</v>
      </c>
      <c r="E117" s="10" t="s">
        <v>55</v>
      </c>
    </row>
    <row r="119" spans="1:9" x14ac:dyDescent="0.2">
      <c r="A119" s="14" t="s">
        <v>1446</v>
      </c>
      <c r="D119" s="30" t="s">
        <v>56</v>
      </c>
    </row>
    <row r="121" spans="1:9" x14ac:dyDescent="0.2">
      <c r="A121" s="60" t="s">
        <v>1124</v>
      </c>
      <c r="B121" s="57"/>
      <c r="C121" s="57"/>
      <c r="D121" s="57"/>
      <c r="E121" s="11"/>
      <c r="G121" s="11"/>
      <c r="H121" s="57"/>
      <c r="I121" s="57"/>
    </row>
    <row r="122" spans="1:9" x14ac:dyDescent="0.2">
      <c r="A122" s="57"/>
      <c r="B122" s="57"/>
      <c r="C122" s="57"/>
      <c r="D122" s="57"/>
      <c r="E122" s="11"/>
      <c r="G122" s="11"/>
      <c r="H122" s="57"/>
      <c r="I122" s="57"/>
    </row>
    <row r="123" spans="1:9" x14ac:dyDescent="0.2">
      <c r="A123" s="60" t="s">
        <v>969</v>
      </c>
      <c r="B123" s="57"/>
      <c r="C123" s="57"/>
      <c r="D123" s="57"/>
      <c r="E123" s="11"/>
      <c r="G123" s="11"/>
      <c r="H123" s="57"/>
      <c r="I123" s="57"/>
    </row>
    <row r="124" spans="1:9" x14ac:dyDescent="0.2">
      <c r="A124" s="57"/>
      <c r="B124" s="57"/>
      <c r="C124" s="57"/>
      <c r="D124" s="57"/>
      <c r="E124" s="11"/>
      <c r="G124" s="11"/>
      <c r="H124" s="57"/>
      <c r="I124" s="57"/>
    </row>
    <row r="125" spans="1:9" x14ac:dyDescent="0.2">
      <c r="A125" s="57"/>
      <c r="B125" s="57"/>
      <c r="C125" s="57"/>
      <c r="D125" s="57"/>
      <c r="E125" s="11"/>
      <c r="G125" s="11"/>
      <c r="H125" s="57"/>
      <c r="I125" s="57"/>
    </row>
    <row r="126" spans="1:9" x14ac:dyDescent="0.2">
      <c r="A126" s="57"/>
      <c r="B126" s="57"/>
      <c r="C126" s="57"/>
      <c r="D126" s="57"/>
      <c r="E126" s="11"/>
      <c r="G126" s="11"/>
      <c r="H126" s="57"/>
      <c r="I126" s="57"/>
    </row>
    <row r="127" spans="1:9" x14ac:dyDescent="0.2">
      <c r="A127" s="57"/>
      <c r="B127" s="57"/>
      <c r="C127" s="57"/>
      <c r="D127" s="57"/>
      <c r="E127" s="11"/>
      <c r="G127" s="11"/>
      <c r="H127" s="57"/>
      <c r="I127" s="57"/>
    </row>
    <row r="128" spans="1:9" x14ac:dyDescent="0.2">
      <c r="A128" s="57"/>
      <c r="B128" s="57"/>
      <c r="C128" s="57"/>
      <c r="D128" s="57"/>
      <c r="E128" s="11"/>
      <c r="G128" s="11"/>
      <c r="H128" s="57"/>
      <c r="I128" s="57"/>
    </row>
    <row r="129" spans="1:9" x14ac:dyDescent="0.2">
      <c r="A129" s="57"/>
      <c r="B129" s="57"/>
      <c r="C129" s="57"/>
      <c r="D129" s="57"/>
      <c r="E129" s="11"/>
      <c r="G129" s="11"/>
      <c r="H129" s="57"/>
      <c r="I129" s="57"/>
    </row>
    <row r="130" spans="1:9" x14ac:dyDescent="0.2">
      <c r="A130" s="57"/>
      <c r="B130" s="57"/>
      <c r="C130" s="57"/>
      <c r="D130" s="57"/>
      <c r="E130" s="11"/>
      <c r="G130" s="11"/>
      <c r="H130" s="57"/>
      <c r="I130" s="57"/>
    </row>
    <row r="131" spans="1:9" x14ac:dyDescent="0.2">
      <c r="A131" s="57"/>
      <c r="B131" s="57"/>
      <c r="C131" s="57"/>
      <c r="D131" s="57"/>
      <c r="E131" s="11"/>
      <c r="G131" s="11"/>
      <c r="H131" s="57"/>
      <c r="I131" s="57"/>
    </row>
    <row r="132" spans="1:9" x14ac:dyDescent="0.2">
      <c r="A132" s="57"/>
      <c r="B132" s="57"/>
      <c r="C132" s="57"/>
      <c r="D132" s="57"/>
      <c r="E132" s="11"/>
      <c r="G132" s="11"/>
      <c r="H132" s="57"/>
      <c r="I132" s="57"/>
    </row>
    <row r="133" spans="1:9" x14ac:dyDescent="0.2">
      <c r="A133" s="57"/>
      <c r="B133" s="57"/>
      <c r="C133" s="57"/>
      <c r="D133" s="57"/>
      <c r="E133" s="11"/>
      <c r="G133" s="11"/>
      <c r="H133" s="57"/>
      <c r="I133" s="57"/>
    </row>
    <row r="134" spans="1:9" x14ac:dyDescent="0.2">
      <c r="A134" s="57"/>
      <c r="B134" s="57"/>
      <c r="C134" s="57"/>
      <c r="D134" s="57"/>
      <c r="E134" s="11"/>
      <c r="G134" s="11"/>
      <c r="H134" s="57"/>
      <c r="I134" s="57"/>
    </row>
    <row r="135" spans="1:9" x14ac:dyDescent="0.2">
      <c r="A135" s="57"/>
      <c r="B135" s="57"/>
      <c r="C135" s="57"/>
      <c r="D135" s="57"/>
      <c r="E135" s="11"/>
      <c r="G135" s="11"/>
      <c r="H135" s="57"/>
      <c r="I135" s="57"/>
    </row>
    <row r="136" spans="1:9" x14ac:dyDescent="0.2">
      <c r="A136" s="57"/>
      <c r="B136" s="57"/>
      <c r="C136" s="57"/>
      <c r="D136" s="57"/>
      <c r="E136" s="11"/>
      <c r="G136" s="11"/>
      <c r="H136" s="57"/>
      <c r="I136" s="57"/>
    </row>
    <row r="137" spans="1:9" x14ac:dyDescent="0.2">
      <c r="A137" s="57"/>
      <c r="B137" s="57"/>
      <c r="C137" s="57"/>
      <c r="D137" s="57"/>
      <c r="E137" s="11"/>
      <c r="G137" s="11"/>
      <c r="H137" s="57"/>
      <c r="I137" s="57"/>
    </row>
    <row r="138" spans="1:9" x14ac:dyDescent="0.2">
      <c r="A138" s="57"/>
      <c r="B138" s="57"/>
      <c r="C138" s="57"/>
      <c r="D138" s="57"/>
      <c r="E138" s="11"/>
      <c r="G138" s="11"/>
      <c r="H138" s="57"/>
      <c r="I138" s="57"/>
    </row>
    <row r="139" spans="1:9" x14ac:dyDescent="0.2">
      <c r="A139" s="60" t="s">
        <v>1125</v>
      </c>
      <c r="B139" s="57"/>
      <c r="C139" s="57"/>
      <c r="D139" s="57"/>
      <c r="E139" s="11"/>
      <c r="G139" s="11"/>
      <c r="H139" s="57"/>
      <c r="I139" s="57"/>
    </row>
    <row r="140" spans="1:9" x14ac:dyDescent="0.2">
      <c r="A140" s="57"/>
      <c r="B140" s="57"/>
      <c r="C140" s="57"/>
      <c r="D140" s="57"/>
      <c r="E140" s="11"/>
      <c r="G140" s="11"/>
      <c r="H140" s="57"/>
      <c r="I140" s="57"/>
    </row>
    <row r="141" spans="1:9" x14ac:dyDescent="0.2">
      <c r="A141" s="60" t="s">
        <v>1449</v>
      </c>
      <c r="B141" s="57"/>
      <c r="C141" s="57"/>
      <c r="D141" s="57"/>
      <c r="E141" s="11"/>
      <c r="G141" s="11"/>
      <c r="H141" s="57"/>
      <c r="I141" s="57"/>
    </row>
    <row r="142" spans="1:9" x14ac:dyDescent="0.2">
      <c r="A142" s="57"/>
      <c r="B142" s="57"/>
      <c r="C142" s="57"/>
      <c r="D142" s="57"/>
      <c r="E142" s="11"/>
      <c r="G142" s="11"/>
      <c r="H142" s="57"/>
      <c r="I142" s="57"/>
    </row>
    <row r="143" spans="1:9" x14ac:dyDescent="0.2">
      <c r="A143" s="57"/>
      <c r="B143" s="57"/>
      <c r="C143" s="57"/>
      <c r="D143" s="57"/>
      <c r="E143" s="11"/>
      <c r="G143" s="11"/>
      <c r="H143" s="57"/>
      <c r="I143" s="57"/>
    </row>
    <row r="144" spans="1:9" x14ac:dyDescent="0.2">
      <c r="A144" s="57"/>
      <c r="B144" s="57"/>
      <c r="C144" s="57"/>
      <c r="D144" s="57"/>
      <c r="E144" s="11"/>
      <c r="G144" s="11"/>
      <c r="H144" s="57"/>
      <c r="I144" s="57"/>
    </row>
    <row r="145" spans="1:9" x14ac:dyDescent="0.2">
      <c r="A145" s="57"/>
      <c r="B145" s="57"/>
      <c r="C145" s="57"/>
      <c r="D145" s="57"/>
      <c r="E145" s="11"/>
      <c r="G145" s="11"/>
      <c r="H145" s="57"/>
      <c r="I145" s="57"/>
    </row>
    <row r="146" spans="1:9" x14ac:dyDescent="0.2">
      <c r="A146" s="57"/>
      <c r="B146" s="57"/>
      <c r="C146" s="57"/>
      <c r="D146" s="57"/>
      <c r="E146" s="11"/>
      <c r="G146" s="11"/>
      <c r="H146" s="57"/>
      <c r="I146" s="57"/>
    </row>
    <row r="147" spans="1:9" x14ac:dyDescent="0.2">
      <c r="A147" s="57"/>
      <c r="B147" s="57"/>
      <c r="C147" s="57"/>
      <c r="D147" s="57"/>
      <c r="E147" s="11"/>
      <c r="G147" s="11"/>
      <c r="H147" s="57"/>
      <c r="I147" s="57"/>
    </row>
    <row r="148" spans="1:9" x14ac:dyDescent="0.2">
      <c r="A148" s="57"/>
      <c r="B148" s="57"/>
      <c r="C148" s="57"/>
      <c r="D148" s="57"/>
      <c r="E148" s="11"/>
      <c r="G148" s="11"/>
      <c r="H148" s="57"/>
      <c r="I148" s="57"/>
    </row>
    <row r="149" spans="1:9" x14ac:dyDescent="0.2">
      <c r="A149" s="57"/>
      <c r="B149" s="57"/>
      <c r="C149" s="57"/>
      <c r="D149" s="57"/>
      <c r="E149" s="11"/>
      <c r="G149" s="11"/>
      <c r="H149" s="57"/>
      <c r="I149" s="57"/>
    </row>
    <row r="150" spans="1:9" x14ac:dyDescent="0.2">
      <c r="A150" s="57"/>
      <c r="B150" s="57"/>
      <c r="C150" s="57"/>
      <c r="D150" s="57"/>
      <c r="E150" s="11"/>
      <c r="G150" s="11"/>
      <c r="H150" s="57"/>
      <c r="I150" s="57"/>
    </row>
    <row r="151" spans="1:9" x14ac:dyDescent="0.2">
      <c r="A151" s="57"/>
      <c r="B151" s="57"/>
      <c r="C151" s="57"/>
      <c r="D151" s="57"/>
      <c r="E151" s="11"/>
      <c r="G151" s="11"/>
      <c r="H151" s="57"/>
      <c r="I151" s="57"/>
    </row>
    <row r="152" spans="1:9" x14ac:dyDescent="0.2">
      <c r="A152" s="57"/>
      <c r="B152" s="57"/>
      <c r="C152" s="57"/>
      <c r="D152" s="57"/>
      <c r="E152" s="11"/>
      <c r="G152" s="11"/>
      <c r="H152" s="57"/>
      <c r="I152" s="57"/>
    </row>
    <row r="153" spans="1:9" x14ac:dyDescent="0.2">
      <c r="A153" s="57"/>
      <c r="B153" s="57"/>
      <c r="C153" s="57"/>
      <c r="D153" s="57"/>
      <c r="E153" s="11"/>
      <c r="G153" s="11"/>
      <c r="H153" s="57"/>
      <c r="I153" s="57"/>
    </row>
    <row r="154" spans="1:9" x14ac:dyDescent="0.2">
      <c r="A154" s="57"/>
      <c r="B154" s="57"/>
      <c r="C154" s="57"/>
      <c r="D154" s="57"/>
      <c r="E154" s="11"/>
      <c r="G154" s="11"/>
      <c r="H154" s="57"/>
      <c r="I154" s="57"/>
    </row>
    <row r="155" spans="1:9" x14ac:dyDescent="0.2">
      <c r="A155" s="57"/>
      <c r="B155" s="57"/>
      <c r="C155" s="57"/>
      <c r="D155" s="57"/>
      <c r="E155" s="11"/>
      <c r="G155" s="11"/>
      <c r="H155" s="57"/>
      <c r="I155" s="57"/>
    </row>
    <row r="156" spans="1:9" x14ac:dyDescent="0.2">
      <c r="A156" s="57" t="s">
        <v>968</v>
      </c>
      <c r="B156" s="57"/>
      <c r="C156" s="57"/>
      <c r="D156" s="57"/>
      <c r="E156" s="11"/>
      <c r="G156" s="11"/>
      <c r="H156" s="57"/>
      <c r="I156" s="57"/>
    </row>
    <row r="157" spans="1:9" x14ac:dyDescent="0.2">
      <c r="A157" s="57"/>
      <c r="B157" s="57"/>
      <c r="C157" s="57"/>
      <c r="D157" s="57"/>
      <c r="E157" s="11"/>
      <c r="G157" s="11"/>
      <c r="H157" s="57"/>
      <c r="I157" s="57"/>
    </row>
    <row r="158" spans="1:9" x14ac:dyDescent="0.2">
      <c r="A158" s="57"/>
      <c r="B158" s="57"/>
      <c r="C158" s="57"/>
      <c r="D158" s="57"/>
      <c r="E158" s="11"/>
      <c r="G158" s="11"/>
      <c r="H158" s="57"/>
      <c r="I158" s="57"/>
    </row>
    <row r="159" spans="1:9" x14ac:dyDescent="0.2">
      <c r="A159" s="57"/>
      <c r="B159" s="57"/>
      <c r="C159" s="57"/>
      <c r="D159" s="57"/>
      <c r="E159" s="11"/>
      <c r="G159" s="11"/>
      <c r="H159" s="57"/>
      <c r="I159" s="57"/>
    </row>
    <row r="160" spans="1:9" x14ac:dyDescent="0.2">
      <c r="A160" s="65"/>
      <c r="B160" s="57"/>
      <c r="C160" s="57"/>
      <c r="D160" s="57"/>
      <c r="E160" s="11"/>
      <c r="G160" s="11"/>
      <c r="H160" s="57"/>
      <c r="I160" s="57"/>
    </row>
    <row r="161" spans="1:9" x14ac:dyDescent="0.2">
      <c r="A161" s="57"/>
      <c r="B161" s="57"/>
      <c r="C161" s="57"/>
      <c r="D161" s="57"/>
      <c r="E161" s="11"/>
      <c r="G161" s="11"/>
      <c r="H161" s="57"/>
      <c r="I161" s="57"/>
    </row>
    <row r="162" spans="1:9" x14ac:dyDescent="0.2">
      <c r="A162" s="57"/>
      <c r="B162" s="57"/>
      <c r="C162" s="57"/>
      <c r="D162" s="57"/>
      <c r="E162" s="11"/>
      <c r="G162" s="11"/>
      <c r="H162" s="57"/>
      <c r="I162" s="57"/>
    </row>
    <row r="163" spans="1:9" x14ac:dyDescent="0.2">
      <c r="A163" s="57"/>
      <c r="B163" s="57"/>
      <c r="C163" s="57"/>
      <c r="D163" s="57"/>
      <c r="E163" s="11"/>
      <c r="G163" s="11"/>
      <c r="H163" s="57"/>
      <c r="I163" s="57"/>
    </row>
    <row r="164" spans="1:9" x14ac:dyDescent="0.2">
      <c r="A164" s="57"/>
      <c r="B164" s="57"/>
      <c r="C164" s="57"/>
      <c r="D164" s="57"/>
      <c r="E164" s="11"/>
      <c r="G164" s="11"/>
      <c r="H164" s="57"/>
      <c r="I164" s="57"/>
    </row>
    <row r="165" spans="1:9" x14ac:dyDescent="0.2">
      <c r="A165" s="57"/>
      <c r="B165" s="57"/>
      <c r="C165" s="57"/>
      <c r="D165" s="57"/>
      <c r="E165" s="11"/>
      <c r="G165" s="11"/>
      <c r="H165" s="57"/>
      <c r="I165" s="57"/>
    </row>
    <row r="166" spans="1:9" x14ac:dyDescent="0.2">
      <c r="A166" s="57"/>
      <c r="B166" s="57"/>
      <c r="C166" s="57"/>
      <c r="D166" s="57"/>
      <c r="E166" s="11"/>
      <c r="G166" s="11"/>
      <c r="H166" s="57"/>
      <c r="I166" s="57"/>
    </row>
    <row r="167" spans="1:9" x14ac:dyDescent="0.2">
      <c r="A167" s="57"/>
      <c r="B167" s="57"/>
      <c r="C167" s="57"/>
      <c r="D167" s="57"/>
      <c r="E167" s="11"/>
      <c r="G167" s="11"/>
      <c r="H167" s="57"/>
      <c r="I167" s="57"/>
    </row>
    <row r="168" spans="1:9" x14ac:dyDescent="0.2">
      <c r="A168" s="57"/>
      <c r="B168" s="57"/>
      <c r="C168" s="57"/>
      <c r="D168" s="57"/>
      <c r="E168" s="11"/>
      <c r="G168" s="11"/>
      <c r="H168" s="57"/>
      <c r="I168" s="57"/>
    </row>
    <row r="169" spans="1:9" x14ac:dyDescent="0.2">
      <c r="A169" s="57"/>
      <c r="B169" s="57"/>
      <c r="C169" s="57"/>
      <c r="D169" s="57"/>
      <c r="E169" s="11"/>
      <c r="G169" s="11"/>
      <c r="H169" s="57"/>
      <c r="I169" s="57"/>
    </row>
    <row r="170" spans="1:9" x14ac:dyDescent="0.2">
      <c r="A170" s="57"/>
      <c r="B170" s="57"/>
      <c r="C170" s="57"/>
      <c r="D170" s="57"/>
      <c r="E170" s="11"/>
      <c r="G170" s="11"/>
      <c r="H170" s="57"/>
      <c r="I170" s="57"/>
    </row>
    <row r="171" spans="1:9" x14ac:dyDescent="0.2">
      <c r="A171" s="57"/>
      <c r="B171" s="57"/>
      <c r="C171" s="57"/>
      <c r="D171" s="57"/>
      <c r="E171" s="11"/>
      <c r="G171" s="11"/>
      <c r="H171" s="57"/>
      <c r="I171" s="57"/>
    </row>
    <row r="172" spans="1:9" x14ac:dyDescent="0.2">
      <c r="A172" s="57"/>
      <c r="B172" s="57"/>
      <c r="C172" s="57"/>
      <c r="D172" s="57"/>
      <c r="E172" s="11"/>
      <c r="G172" s="11"/>
      <c r="H172" s="57"/>
      <c r="I172" s="57"/>
    </row>
    <row r="173" spans="1:9" x14ac:dyDescent="0.2">
      <c r="A173" s="65"/>
      <c r="B173" s="57"/>
      <c r="C173" s="57"/>
      <c r="D173" s="57"/>
      <c r="E173" s="11"/>
      <c r="G173" s="11"/>
      <c r="H173" s="57"/>
      <c r="I173" s="57"/>
    </row>
    <row r="174" spans="1:9" x14ac:dyDescent="0.2">
      <c r="A174" s="65"/>
      <c r="B174" s="57"/>
      <c r="C174" s="57"/>
      <c r="D174" s="57"/>
      <c r="E174" s="11"/>
      <c r="G174" s="11"/>
      <c r="H174" s="57"/>
      <c r="I174" s="57"/>
    </row>
    <row r="175" spans="1:9" x14ac:dyDescent="0.2">
      <c r="A175" s="57"/>
      <c r="B175" s="57"/>
      <c r="C175" s="57"/>
      <c r="D175" s="57"/>
      <c r="E175" s="11"/>
      <c r="G175" s="11"/>
      <c r="H175" s="57"/>
      <c r="I175" s="57"/>
    </row>
    <row r="176" spans="1:9" x14ac:dyDescent="0.2">
      <c r="A176" s="65"/>
      <c r="B176" s="57"/>
      <c r="C176" s="57"/>
      <c r="D176" s="57"/>
      <c r="E176" s="11"/>
      <c r="G176" s="11"/>
      <c r="H176" s="57"/>
      <c r="I176" s="57"/>
    </row>
    <row r="177" spans="1:9" x14ac:dyDescent="0.2">
      <c r="A177" s="57"/>
      <c r="B177" s="57"/>
      <c r="C177" s="57"/>
      <c r="D177" s="57"/>
      <c r="E177" s="11"/>
      <c r="G177" s="11"/>
      <c r="H177" s="57"/>
      <c r="I177" s="57"/>
    </row>
    <row r="178" spans="1:9" x14ac:dyDescent="0.2">
      <c r="A178" s="57"/>
      <c r="B178" s="57"/>
      <c r="C178" s="57"/>
      <c r="D178" s="57"/>
      <c r="E178" s="11"/>
      <c r="G178" s="11"/>
      <c r="H178" s="57"/>
      <c r="I178" s="57"/>
    </row>
    <row r="179" spans="1:9" x14ac:dyDescent="0.2">
      <c r="A179" s="57"/>
      <c r="B179" s="57"/>
      <c r="C179" s="57"/>
      <c r="D179" s="57"/>
      <c r="E179" s="11"/>
      <c r="G179" s="11"/>
      <c r="H179" s="57"/>
      <c r="I179" s="57"/>
    </row>
    <row r="180" spans="1:9" x14ac:dyDescent="0.2">
      <c r="A180" s="57"/>
      <c r="B180" s="57"/>
      <c r="C180" s="57"/>
      <c r="D180" s="57"/>
      <c r="E180" s="11"/>
      <c r="G180" s="11"/>
      <c r="H180" s="57"/>
      <c r="I180" s="57"/>
    </row>
    <row r="181" spans="1:9" x14ac:dyDescent="0.2">
      <c r="A181" s="57"/>
      <c r="B181" s="57"/>
      <c r="C181" s="57"/>
      <c r="D181" s="57"/>
      <c r="E181" s="11"/>
      <c r="G181" s="11"/>
      <c r="H181" s="57"/>
      <c r="I181" s="57"/>
    </row>
    <row r="182" spans="1:9" x14ac:dyDescent="0.2">
      <c r="A182" s="57"/>
      <c r="B182" s="57"/>
      <c r="C182" s="57"/>
      <c r="D182" s="57"/>
      <c r="E182" s="11"/>
      <c r="G182" s="11"/>
      <c r="H182" s="57"/>
      <c r="I182" s="57"/>
    </row>
    <row r="183" spans="1:9" x14ac:dyDescent="0.2">
      <c r="A183" s="57"/>
      <c r="B183" s="57"/>
      <c r="C183" s="57"/>
      <c r="D183" s="57"/>
      <c r="E183" s="11"/>
      <c r="G183" s="11"/>
      <c r="H183" s="57"/>
      <c r="I183" s="57"/>
    </row>
    <row r="184" spans="1:9" x14ac:dyDescent="0.2">
      <c r="A184" s="57"/>
      <c r="B184" s="57"/>
      <c r="C184" s="57"/>
      <c r="D184" s="57"/>
      <c r="E184" s="11"/>
      <c r="G184" s="11"/>
      <c r="H184" s="57"/>
      <c r="I184" s="57"/>
    </row>
    <row r="185" spans="1:9" x14ac:dyDescent="0.2">
      <c r="A185" s="57"/>
      <c r="B185" s="57"/>
      <c r="C185" s="57"/>
      <c r="D185" s="57"/>
      <c r="E185" s="11"/>
      <c r="G185" s="11"/>
      <c r="H185" s="57"/>
      <c r="I185" s="57"/>
    </row>
    <row r="186" spans="1:9" x14ac:dyDescent="0.2">
      <c r="A186" s="57"/>
      <c r="B186" s="57"/>
      <c r="C186" s="57"/>
      <c r="D186" s="57"/>
      <c r="E186" s="11"/>
      <c r="G186" s="11"/>
      <c r="H186" s="57"/>
      <c r="I186" s="57"/>
    </row>
    <row r="187" spans="1:9" x14ac:dyDescent="0.2">
      <c r="A187" s="57"/>
      <c r="B187" s="57"/>
      <c r="C187" s="57"/>
      <c r="D187" s="57"/>
      <c r="E187" s="11"/>
      <c r="G187" s="11"/>
      <c r="H187" s="57"/>
      <c r="I187" s="57"/>
    </row>
    <row r="188" spans="1:9" x14ac:dyDescent="0.2">
      <c r="A188" s="57"/>
      <c r="B188" s="57"/>
      <c r="C188" s="57"/>
      <c r="D188" s="57"/>
      <c r="E188" s="11"/>
      <c r="G188" s="11"/>
      <c r="H188" s="57"/>
      <c r="I188" s="57"/>
    </row>
    <row r="189" spans="1:9" x14ac:dyDescent="0.2">
      <c r="A189" s="57"/>
      <c r="B189" s="57"/>
      <c r="C189" s="57"/>
      <c r="D189" s="57"/>
      <c r="E189" s="11"/>
      <c r="G189" s="11"/>
      <c r="H189" s="57"/>
      <c r="I189" s="57"/>
    </row>
    <row r="190" spans="1:9" x14ac:dyDescent="0.2">
      <c r="A190" s="57"/>
      <c r="B190" s="57"/>
      <c r="C190" s="57"/>
      <c r="D190" s="57"/>
      <c r="E190" s="11"/>
      <c r="G190" s="11"/>
      <c r="H190" s="57"/>
      <c r="I190" s="57"/>
    </row>
    <row r="191" spans="1:9" x14ac:dyDescent="0.2">
      <c r="A191" s="57"/>
      <c r="B191" s="57"/>
      <c r="C191" s="57"/>
      <c r="D191" s="57"/>
      <c r="E191" s="11"/>
      <c r="G191" s="11"/>
      <c r="H191" s="57"/>
      <c r="I191" s="57"/>
    </row>
    <row r="192" spans="1:9" x14ac:dyDescent="0.2">
      <c r="A192" s="57"/>
      <c r="B192" s="57"/>
      <c r="C192" s="57"/>
      <c r="D192" s="57"/>
      <c r="E192" s="11"/>
      <c r="G192" s="11"/>
      <c r="H192" s="57"/>
      <c r="I192" s="57"/>
    </row>
    <row r="193" spans="1:9" x14ac:dyDescent="0.2">
      <c r="A193" s="57"/>
      <c r="B193" s="57"/>
      <c r="C193" s="57"/>
      <c r="D193" s="57"/>
      <c r="E193" s="11"/>
      <c r="G193" s="11"/>
      <c r="H193" s="57"/>
      <c r="I193" s="57"/>
    </row>
    <row r="194" spans="1:9" x14ac:dyDescent="0.2">
      <c r="A194" s="57"/>
      <c r="B194" s="57"/>
      <c r="C194" s="57"/>
      <c r="D194" s="57"/>
      <c r="E194" s="11"/>
      <c r="G194" s="11"/>
      <c r="H194" s="57"/>
      <c r="I194" s="57"/>
    </row>
    <row r="195" spans="1:9" x14ac:dyDescent="0.2">
      <c r="A195" s="57"/>
      <c r="B195" s="57"/>
      <c r="C195" s="57"/>
      <c r="D195" s="57"/>
      <c r="E195" s="11"/>
      <c r="G195" s="11"/>
      <c r="H195" s="57"/>
      <c r="I195" s="57"/>
    </row>
    <row r="196" spans="1:9" x14ac:dyDescent="0.2">
      <c r="A196" s="57"/>
      <c r="B196" s="57"/>
      <c r="C196" s="57"/>
      <c r="D196" s="57"/>
      <c r="E196" s="11"/>
      <c r="G196" s="11"/>
      <c r="H196" s="57"/>
      <c r="I196" s="57"/>
    </row>
    <row r="197" spans="1:9" x14ac:dyDescent="0.2">
      <c r="A197" s="57"/>
      <c r="B197" s="57"/>
      <c r="C197" s="57"/>
      <c r="D197" s="57"/>
      <c r="E197" s="11"/>
      <c r="G197" s="11"/>
      <c r="H197" s="57"/>
      <c r="I197" s="57"/>
    </row>
    <row r="198" spans="1:9" x14ac:dyDescent="0.2">
      <c r="A198" s="57"/>
      <c r="B198" s="57"/>
      <c r="C198" s="57"/>
      <c r="D198" s="57"/>
      <c r="E198" s="11"/>
      <c r="G198" s="11"/>
      <c r="H198" s="57"/>
      <c r="I198" s="57"/>
    </row>
    <row r="199" spans="1:9" x14ac:dyDescent="0.2">
      <c r="A199" s="57"/>
      <c r="B199" s="57"/>
      <c r="C199" s="57"/>
      <c r="D199" s="57"/>
      <c r="E199" s="11"/>
      <c r="G199" s="11"/>
      <c r="H199" s="57"/>
      <c r="I199" s="57"/>
    </row>
    <row r="200" spans="1:9" x14ac:dyDescent="0.2">
      <c r="A200" s="57"/>
      <c r="B200" s="57"/>
      <c r="C200" s="57"/>
      <c r="D200" s="57"/>
      <c r="E200" s="11"/>
      <c r="G200" s="11"/>
      <c r="H200" s="57"/>
      <c r="I200" s="57"/>
    </row>
    <row r="201" spans="1:9" x14ac:dyDescent="0.2">
      <c r="A201" s="57"/>
      <c r="B201" s="57"/>
      <c r="C201" s="57"/>
      <c r="D201" s="57"/>
      <c r="E201" s="11"/>
      <c r="G201" s="11"/>
      <c r="H201" s="57"/>
      <c r="I201" s="57"/>
    </row>
    <row r="202" spans="1:9" x14ac:dyDescent="0.2">
      <c r="A202" s="57"/>
      <c r="B202" s="57"/>
      <c r="C202" s="57"/>
      <c r="D202" s="57"/>
      <c r="E202" s="11"/>
      <c r="G202" s="11"/>
      <c r="H202" s="57"/>
      <c r="I202" s="57"/>
    </row>
    <row r="203" spans="1:9" x14ac:dyDescent="0.2">
      <c r="A203" s="57"/>
      <c r="B203" s="57"/>
      <c r="C203" s="57"/>
      <c r="D203" s="57"/>
      <c r="E203" s="11"/>
      <c r="G203" s="11"/>
      <c r="H203" s="57"/>
      <c r="I203" s="57"/>
    </row>
    <row r="204" spans="1:9" x14ac:dyDescent="0.2">
      <c r="A204" s="57"/>
      <c r="B204" s="57"/>
      <c r="C204" s="57"/>
      <c r="D204" s="57"/>
      <c r="E204" s="11"/>
      <c r="G204" s="11"/>
      <c r="H204" s="57"/>
      <c r="I204" s="57"/>
    </row>
    <row r="205" spans="1:9" x14ac:dyDescent="0.2">
      <c r="A205" s="57"/>
      <c r="B205" s="57"/>
      <c r="C205" s="57"/>
      <c r="D205" s="57"/>
      <c r="E205" s="11"/>
      <c r="G205" s="11"/>
      <c r="H205" s="57"/>
      <c r="I205" s="57"/>
    </row>
    <row r="206" spans="1:9" x14ac:dyDescent="0.2">
      <c r="A206" s="57"/>
      <c r="B206" s="57"/>
      <c r="C206" s="57"/>
      <c r="D206" s="57"/>
      <c r="E206" s="11"/>
      <c r="G206" s="11"/>
      <c r="H206" s="57"/>
      <c r="I206" s="57"/>
    </row>
    <row r="207" spans="1:9" x14ac:dyDescent="0.2">
      <c r="A207" s="57"/>
      <c r="B207" s="57"/>
      <c r="C207" s="57"/>
      <c r="D207" s="57"/>
      <c r="E207" s="11"/>
      <c r="G207" s="11"/>
      <c r="H207" s="57"/>
      <c r="I207" s="57"/>
    </row>
    <row r="208" spans="1:9" x14ac:dyDescent="0.2">
      <c r="A208" s="57"/>
      <c r="B208" s="57"/>
      <c r="C208" s="57"/>
      <c r="D208" s="57"/>
      <c r="E208" s="11"/>
      <c r="G208" s="11"/>
      <c r="H208" s="57"/>
      <c r="I208" s="57"/>
    </row>
    <row r="209" spans="1:9" x14ac:dyDescent="0.2">
      <c r="A209" s="57"/>
      <c r="B209" s="57"/>
      <c r="C209" s="57"/>
      <c r="D209" s="57"/>
      <c r="E209" s="11"/>
      <c r="G209" s="11"/>
      <c r="H209" s="57"/>
      <c r="I209" s="57"/>
    </row>
    <row r="210" spans="1:9" x14ac:dyDescent="0.2">
      <c r="A210" s="57"/>
      <c r="B210" s="57"/>
      <c r="C210" s="57"/>
      <c r="D210" s="57"/>
      <c r="E210" s="11"/>
      <c r="G210" s="11"/>
      <c r="H210" s="57"/>
      <c r="I210" s="57"/>
    </row>
    <row r="211" spans="1:9" x14ac:dyDescent="0.2">
      <c r="A211" s="57"/>
      <c r="B211" s="57"/>
      <c r="C211" s="57"/>
      <c r="D211" s="57"/>
      <c r="E211" s="11"/>
      <c r="G211" s="11"/>
      <c r="H211" s="57"/>
      <c r="I211" s="57"/>
    </row>
    <row r="212" spans="1:9" x14ac:dyDescent="0.2">
      <c r="A212" s="57"/>
      <c r="B212" s="57"/>
      <c r="C212" s="57"/>
      <c r="D212" s="57"/>
      <c r="E212" s="11"/>
      <c r="G212" s="11"/>
      <c r="H212" s="57"/>
      <c r="I212" s="57"/>
    </row>
    <row r="213" spans="1:9" x14ac:dyDescent="0.2">
      <c r="A213" s="57"/>
      <c r="B213" s="57"/>
      <c r="C213" s="57"/>
      <c r="D213" s="57"/>
      <c r="E213" s="11"/>
      <c r="G213" s="11"/>
      <c r="H213" s="57"/>
      <c r="I213" s="57"/>
    </row>
    <row r="214" spans="1:9" x14ac:dyDescent="0.2">
      <c r="A214" s="57"/>
      <c r="B214" s="57"/>
      <c r="C214" s="57"/>
      <c r="D214" s="57"/>
      <c r="E214" s="11"/>
      <c r="G214" s="11"/>
      <c r="H214" s="57"/>
      <c r="I214" s="57"/>
    </row>
    <row r="215" spans="1:9" x14ac:dyDescent="0.2">
      <c r="A215" s="57"/>
      <c r="B215" s="57"/>
      <c r="C215" s="57"/>
      <c r="D215" s="57"/>
      <c r="E215" s="11"/>
      <c r="G215" s="11"/>
      <c r="H215" s="57"/>
      <c r="I215" s="57"/>
    </row>
    <row r="216" spans="1:9" x14ac:dyDescent="0.2">
      <c r="A216" s="57"/>
      <c r="B216" s="57"/>
      <c r="C216" s="57"/>
      <c r="D216" s="57"/>
      <c r="E216" s="11"/>
      <c r="G216" s="11"/>
      <c r="H216" s="57"/>
      <c r="I216" s="57"/>
    </row>
    <row r="217" spans="1:9" x14ac:dyDescent="0.2">
      <c r="A217" s="57"/>
      <c r="B217" s="57"/>
      <c r="C217" s="57"/>
      <c r="D217" s="57"/>
      <c r="E217" s="11"/>
      <c r="G217" s="11"/>
      <c r="H217" s="57"/>
      <c r="I217" s="57"/>
    </row>
    <row r="218" spans="1:9" x14ac:dyDescent="0.2">
      <c r="A218" s="57"/>
      <c r="B218" s="57"/>
      <c r="C218" s="57"/>
      <c r="D218" s="57"/>
      <c r="E218" s="11"/>
      <c r="G218" s="11"/>
      <c r="H218" s="57"/>
      <c r="I218" s="57"/>
    </row>
    <row r="219" spans="1:9" x14ac:dyDescent="0.2">
      <c r="A219" s="57"/>
      <c r="B219" s="57"/>
      <c r="C219" s="57"/>
      <c r="D219" s="57"/>
      <c r="E219" s="11"/>
      <c r="G219" s="11"/>
      <c r="H219" s="57"/>
      <c r="I219" s="57"/>
    </row>
    <row r="220" spans="1:9" x14ac:dyDescent="0.2">
      <c r="A220" s="57"/>
      <c r="B220" s="57"/>
      <c r="C220" s="57"/>
      <c r="D220" s="57"/>
      <c r="E220" s="11"/>
      <c r="G220" s="11"/>
      <c r="H220" s="57"/>
      <c r="I220" s="57"/>
    </row>
    <row r="221" spans="1:9" x14ac:dyDescent="0.2">
      <c r="A221" s="57"/>
      <c r="B221" s="57"/>
      <c r="C221" s="57"/>
      <c r="D221" s="57"/>
      <c r="E221" s="11"/>
      <c r="G221" s="11"/>
      <c r="H221" s="57"/>
      <c r="I221" s="57"/>
    </row>
    <row r="222" spans="1:9" x14ac:dyDescent="0.2">
      <c r="A222" s="57"/>
      <c r="B222" s="57"/>
      <c r="C222" s="57"/>
      <c r="D222" s="57"/>
      <c r="E222" s="11"/>
      <c r="G222" s="11"/>
      <c r="H222" s="57"/>
      <c r="I222" s="57"/>
    </row>
    <row r="223" spans="1:9" x14ac:dyDescent="0.2">
      <c r="A223" s="57"/>
      <c r="B223" s="57"/>
      <c r="C223" s="57"/>
      <c r="D223" s="57"/>
      <c r="E223" s="11"/>
      <c r="G223" s="11"/>
      <c r="H223" s="57"/>
      <c r="I223" s="57"/>
    </row>
    <row r="224" spans="1:9" x14ac:dyDescent="0.2">
      <c r="A224" s="57"/>
      <c r="B224" s="57"/>
      <c r="C224" s="57"/>
      <c r="D224" s="57"/>
      <c r="E224" s="11"/>
      <c r="G224" s="11"/>
      <c r="H224" s="57"/>
      <c r="I224" s="57"/>
    </row>
    <row r="225" spans="1:9" x14ac:dyDescent="0.2">
      <c r="A225" s="57"/>
      <c r="B225" s="57"/>
      <c r="C225" s="57"/>
      <c r="D225" s="57"/>
      <c r="E225" s="11"/>
      <c r="G225" s="11"/>
      <c r="H225" s="57"/>
      <c r="I225" s="57"/>
    </row>
    <row r="226" spans="1:9" x14ac:dyDescent="0.2">
      <c r="A226" s="57"/>
      <c r="B226" s="57"/>
      <c r="C226" s="57"/>
      <c r="D226" s="57"/>
      <c r="E226" s="11"/>
      <c r="G226" s="11"/>
      <c r="H226" s="57"/>
      <c r="I226" s="57"/>
    </row>
    <row r="227" spans="1:9" x14ac:dyDescent="0.2">
      <c r="A227" s="57"/>
      <c r="B227" s="57"/>
      <c r="C227" s="57"/>
      <c r="D227" s="57"/>
      <c r="E227" s="11"/>
      <c r="G227" s="11"/>
      <c r="H227" s="57"/>
      <c r="I227" s="57"/>
    </row>
    <row r="228" spans="1:9" x14ac:dyDescent="0.2">
      <c r="A228" s="57"/>
      <c r="B228" s="57"/>
      <c r="C228" s="57"/>
      <c r="D228" s="57"/>
      <c r="E228" s="11"/>
      <c r="G228" s="11"/>
      <c r="H228" s="57"/>
      <c r="I228" s="57"/>
    </row>
    <row r="229" spans="1:9" x14ac:dyDescent="0.2">
      <c r="A229" s="57"/>
      <c r="B229" s="57"/>
      <c r="C229" s="57"/>
      <c r="D229" s="57"/>
      <c r="E229" s="11"/>
      <c r="G229" s="11"/>
      <c r="H229" s="57"/>
      <c r="I229" s="57"/>
    </row>
    <row r="230" spans="1:9" x14ac:dyDescent="0.2">
      <c r="A230" s="57"/>
      <c r="B230" s="57"/>
      <c r="C230" s="57"/>
      <c r="D230" s="57"/>
      <c r="E230" s="11"/>
      <c r="G230" s="11"/>
      <c r="H230" s="57"/>
      <c r="I230" s="57"/>
    </row>
    <row r="231" spans="1:9" x14ac:dyDescent="0.2">
      <c r="A231" s="57"/>
      <c r="B231" s="57"/>
      <c r="C231" s="57"/>
      <c r="D231" s="57"/>
      <c r="E231" s="11"/>
      <c r="G231" s="11"/>
      <c r="H231" s="57"/>
      <c r="I231" s="57"/>
    </row>
    <row r="232" spans="1:9" x14ac:dyDescent="0.2">
      <c r="A232" s="57"/>
      <c r="B232" s="57"/>
      <c r="C232" s="57"/>
      <c r="D232" s="57"/>
      <c r="E232" s="11"/>
      <c r="G232" s="11"/>
      <c r="H232" s="57"/>
      <c r="I232" s="57"/>
    </row>
    <row r="233" spans="1:9" x14ac:dyDescent="0.2">
      <c r="A233" s="57"/>
      <c r="B233" s="57"/>
      <c r="C233" s="57"/>
      <c r="D233" s="57"/>
      <c r="E233" s="11"/>
      <c r="G233" s="11"/>
      <c r="H233" s="57"/>
      <c r="I233" s="57"/>
    </row>
    <row r="234" spans="1:9" x14ac:dyDescent="0.2">
      <c r="A234" s="57"/>
      <c r="B234" s="57"/>
      <c r="C234" s="57"/>
      <c r="D234" s="57"/>
      <c r="E234" s="11"/>
      <c r="G234" s="11"/>
      <c r="H234" s="57"/>
      <c r="I234" s="57"/>
    </row>
    <row r="235" spans="1:9" x14ac:dyDescent="0.2">
      <c r="A235" s="57"/>
      <c r="B235" s="57"/>
      <c r="C235" s="57"/>
      <c r="D235" s="57"/>
      <c r="E235" s="11"/>
      <c r="G235" s="11"/>
      <c r="H235" s="57"/>
      <c r="I235" s="57"/>
    </row>
    <row r="236" spans="1:9" x14ac:dyDescent="0.2">
      <c r="A236" s="57"/>
      <c r="B236" s="57"/>
      <c r="C236" s="57"/>
      <c r="D236" s="57"/>
      <c r="E236" s="11"/>
      <c r="G236" s="11"/>
      <c r="H236" s="57"/>
      <c r="I236" s="57"/>
    </row>
    <row r="237" spans="1:9" x14ac:dyDescent="0.2">
      <c r="A237" s="57"/>
      <c r="B237" s="57"/>
      <c r="C237" s="57"/>
      <c r="D237" s="57"/>
      <c r="E237" s="11"/>
      <c r="G237" s="11"/>
      <c r="H237" s="57"/>
      <c r="I237" s="57"/>
    </row>
    <row r="238" spans="1:9" x14ac:dyDescent="0.2">
      <c r="A238" s="57"/>
      <c r="B238" s="57"/>
      <c r="C238" s="57"/>
      <c r="D238" s="57"/>
      <c r="E238" s="11"/>
      <c r="G238" s="11"/>
      <c r="H238" s="57"/>
      <c r="I238" s="57"/>
    </row>
    <row r="239" spans="1:9" x14ac:dyDescent="0.2">
      <c r="A239" s="57"/>
      <c r="B239" s="57"/>
      <c r="C239" s="57"/>
      <c r="D239" s="57"/>
      <c r="E239" s="11"/>
      <c r="G239" s="11"/>
      <c r="H239" s="57"/>
      <c r="I239" s="57"/>
    </row>
    <row r="240" spans="1:9" x14ac:dyDescent="0.2">
      <c r="A240" s="57"/>
      <c r="B240" s="57"/>
      <c r="C240" s="57"/>
      <c r="D240" s="57"/>
      <c r="E240" s="11"/>
      <c r="G240" s="11"/>
      <c r="H240" s="57"/>
      <c r="I240" s="57"/>
    </row>
    <row r="241" spans="1:9" x14ac:dyDescent="0.2">
      <c r="A241" s="57"/>
      <c r="B241" s="57"/>
      <c r="C241" s="57"/>
      <c r="D241" s="57"/>
      <c r="E241" s="11"/>
      <c r="G241" s="11"/>
      <c r="H241" s="57"/>
      <c r="I241" s="57"/>
    </row>
    <row r="242" spans="1:9" x14ac:dyDescent="0.2">
      <c r="A242" s="57"/>
      <c r="B242" s="57"/>
      <c r="C242" s="57"/>
      <c r="D242" s="57"/>
      <c r="E242" s="11"/>
      <c r="G242" s="11"/>
      <c r="H242" s="57"/>
      <c r="I242" s="57"/>
    </row>
    <row r="243" spans="1:9" x14ac:dyDescent="0.2">
      <c r="A243" s="57"/>
      <c r="B243" s="57"/>
      <c r="C243" s="57"/>
      <c r="D243" s="57"/>
      <c r="E243" s="11"/>
      <c r="G243" s="11"/>
      <c r="H243" s="57"/>
      <c r="I243" s="57"/>
    </row>
    <row r="244" spans="1:9" x14ac:dyDescent="0.2">
      <c r="A244" s="57"/>
      <c r="B244" s="57"/>
      <c r="C244" s="57"/>
      <c r="D244" s="57"/>
      <c r="E244" s="11"/>
      <c r="G244" s="11"/>
      <c r="H244" s="57"/>
      <c r="I244" s="57"/>
    </row>
    <row r="245" spans="1:9" x14ac:dyDescent="0.2">
      <c r="A245" s="57"/>
      <c r="B245" s="57"/>
      <c r="C245" s="57"/>
      <c r="D245" s="57"/>
      <c r="E245" s="11"/>
      <c r="G245" s="11"/>
      <c r="H245" s="57"/>
      <c r="I245" s="57"/>
    </row>
    <row r="246" spans="1:9" x14ac:dyDescent="0.2">
      <c r="A246" s="57"/>
      <c r="B246" s="57"/>
      <c r="C246" s="57"/>
      <c r="D246" s="57"/>
      <c r="E246" s="11"/>
      <c r="G246" s="11"/>
      <c r="H246" s="57"/>
      <c r="I246" s="57"/>
    </row>
    <row r="247" spans="1:9" x14ac:dyDescent="0.2">
      <c r="A247" s="57"/>
      <c r="B247" s="57"/>
      <c r="C247" s="57"/>
      <c r="D247" s="57"/>
      <c r="E247" s="11"/>
      <c r="G247" s="11"/>
      <c r="H247" s="57"/>
      <c r="I247" s="57"/>
    </row>
    <row r="248" spans="1:9" x14ac:dyDescent="0.2">
      <c r="A248" s="57"/>
      <c r="B248" s="57"/>
      <c r="C248" s="57"/>
      <c r="D248" s="57"/>
      <c r="E248" s="11"/>
      <c r="G248" s="11"/>
      <c r="H248" s="57"/>
      <c r="I248" s="57"/>
    </row>
    <row r="249" spans="1:9" x14ac:dyDescent="0.2">
      <c r="A249" s="57"/>
      <c r="B249" s="57"/>
      <c r="C249" s="57"/>
      <c r="D249" s="57"/>
      <c r="E249" s="11"/>
      <c r="G249" s="11"/>
      <c r="H249" s="57"/>
      <c r="I249" s="57"/>
    </row>
    <row r="250" spans="1:9" x14ac:dyDescent="0.2">
      <c r="A250" s="57"/>
      <c r="B250" s="57"/>
      <c r="C250" s="57"/>
      <c r="D250" s="57"/>
      <c r="E250" s="11"/>
      <c r="G250" s="11"/>
      <c r="H250" s="57"/>
      <c r="I250" s="57"/>
    </row>
    <row r="251" spans="1:9" x14ac:dyDescent="0.2">
      <c r="A251" s="57"/>
      <c r="B251" s="57"/>
      <c r="C251" s="57"/>
      <c r="D251" s="57"/>
      <c r="E251" s="11"/>
      <c r="G251" s="11"/>
      <c r="H251" s="57"/>
      <c r="I251" s="57"/>
    </row>
    <row r="252" spans="1:9" x14ac:dyDescent="0.2">
      <c r="A252" s="57"/>
      <c r="B252" s="57"/>
      <c r="C252" s="57"/>
      <c r="D252" s="57"/>
      <c r="E252" s="11"/>
      <c r="G252" s="11"/>
      <c r="H252" s="57"/>
      <c r="I252" s="57"/>
    </row>
    <row r="253" spans="1:9" x14ac:dyDescent="0.2">
      <c r="A253" s="57"/>
      <c r="B253" s="57"/>
      <c r="C253" s="57"/>
      <c r="D253" s="57"/>
      <c r="E253" s="11"/>
      <c r="G253" s="11"/>
      <c r="H253" s="57"/>
      <c r="I253" s="57"/>
    </row>
    <row r="254" spans="1:9" x14ac:dyDescent="0.2">
      <c r="A254" s="57"/>
      <c r="B254" s="57"/>
      <c r="C254" s="57"/>
      <c r="D254" s="57"/>
      <c r="E254" s="11"/>
      <c r="G254" s="11"/>
      <c r="H254" s="57"/>
      <c r="I254" s="57"/>
    </row>
    <row r="255" spans="1:9" x14ac:dyDescent="0.2">
      <c r="A255" s="57"/>
      <c r="B255" s="57"/>
      <c r="C255" s="57"/>
      <c r="D255" s="57"/>
      <c r="E255" s="11"/>
      <c r="G255" s="11"/>
      <c r="H255" s="57"/>
      <c r="I255" s="57"/>
    </row>
    <row r="256" spans="1:9" x14ac:dyDescent="0.2">
      <c r="A256" s="57"/>
      <c r="B256" s="57"/>
      <c r="C256" s="57"/>
      <c r="D256" s="57"/>
      <c r="E256" s="11"/>
      <c r="G256" s="11"/>
      <c r="H256" s="57"/>
      <c r="I256" s="57"/>
    </row>
    <row r="257" spans="1:9" x14ac:dyDescent="0.2">
      <c r="A257" s="57"/>
      <c r="B257" s="57"/>
      <c r="C257" s="57"/>
      <c r="D257" s="57"/>
      <c r="E257" s="11"/>
      <c r="G257" s="11"/>
      <c r="H257" s="57"/>
      <c r="I257" s="57"/>
    </row>
    <row r="258" spans="1:9" x14ac:dyDescent="0.2">
      <c r="A258" s="57"/>
      <c r="B258" s="57"/>
      <c r="C258" s="57"/>
      <c r="D258" s="57"/>
      <c r="E258" s="11"/>
      <c r="G258" s="11"/>
      <c r="H258" s="57"/>
      <c r="I258" s="57"/>
    </row>
    <row r="259" spans="1:9" x14ac:dyDescent="0.2">
      <c r="A259" s="57"/>
      <c r="B259" s="57"/>
      <c r="C259" s="57"/>
      <c r="D259" s="57"/>
      <c r="E259" s="11"/>
      <c r="G259" s="11"/>
      <c r="H259" s="57"/>
      <c r="I259" s="57"/>
    </row>
    <row r="260" spans="1:9" x14ac:dyDescent="0.2">
      <c r="A260" s="57"/>
      <c r="B260" s="57"/>
      <c r="C260" s="57"/>
      <c r="D260" s="57"/>
      <c r="E260" s="11"/>
      <c r="G260" s="11"/>
      <c r="H260" s="57"/>
      <c r="I260" s="57"/>
    </row>
    <row r="261" spans="1:9" x14ac:dyDescent="0.2">
      <c r="A261" s="57"/>
      <c r="B261" s="57"/>
      <c r="C261" s="57"/>
      <c r="D261" s="57"/>
      <c r="E261" s="11"/>
      <c r="G261" s="11"/>
      <c r="H261" s="57"/>
      <c r="I261" s="57"/>
    </row>
    <row r="262" spans="1:9" x14ac:dyDescent="0.2">
      <c r="A262" s="57"/>
      <c r="B262" s="57"/>
      <c r="C262" s="57"/>
      <c r="D262" s="57"/>
      <c r="E262" s="11"/>
      <c r="G262" s="11"/>
      <c r="H262" s="57"/>
      <c r="I262" s="57"/>
    </row>
    <row r="263" spans="1:9" x14ac:dyDescent="0.2">
      <c r="A263" s="57"/>
      <c r="B263" s="57"/>
      <c r="C263" s="57"/>
      <c r="D263" s="57"/>
      <c r="E263" s="11"/>
      <c r="G263" s="11"/>
      <c r="H263" s="57"/>
      <c r="I263" s="57"/>
    </row>
    <row r="264" spans="1:9" x14ac:dyDescent="0.2">
      <c r="A264" s="57"/>
      <c r="B264" s="57"/>
      <c r="C264" s="57"/>
      <c r="D264" s="57"/>
      <c r="E264" s="11"/>
      <c r="G264" s="11"/>
      <c r="H264" s="57"/>
      <c r="I264" s="57"/>
    </row>
    <row r="265" spans="1:9" x14ac:dyDescent="0.2">
      <c r="A265" s="57"/>
      <c r="B265" s="57"/>
      <c r="C265" s="57"/>
      <c r="D265" s="57"/>
      <c r="E265" s="11"/>
      <c r="G265" s="11"/>
      <c r="H265" s="57"/>
      <c r="I265" s="57"/>
    </row>
    <row r="266" spans="1:9" x14ac:dyDescent="0.2">
      <c r="A266" s="57"/>
      <c r="B266" s="57"/>
      <c r="C266" s="57"/>
      <c r="D266" s="57"/>
      <c r="E266" s="11"/>
      <c r="G266" s="11"/>
      <c r="H266" s="57"/>
      <c r="I266" s="57"/>
    </row>
    <row r="267" spans="1:9" x14ac:dyDescent="0.2">
      <c r="A267" s="57"/>
      <c r="B267" s="57"/>
      <c r="C267" s="57"/>
      <c r="D267" s="57"/>
      <c r="E267" s="11"/>
      <c r="G267" s="11"/>
      <c r="H267" s="57"/>
      <c r="I267" s="57"/>
    </row>
    <row r="268" spans="1:9" x14ac:dyDescent="0.2">
      <c r="A268" s="57"/>
      <c r="B268" s="57"/>
      <c r="C268" s="57"/>
      <c r="D268" s="57"/>
      <c r="E268" s="11"/>
      <c r="G268" s="11"/>
      <c r="H268" s="57"/>
      <c r="I268" s="57"/>
    </row>
    <row r="269" spans="1:9" x14ac:dyDescent="0.2">
      <c r="A269" s="57"/>
      <c r="B269" s="57"/>
      <c r="C269" s="57"/>
      <c r="D269" s="57"/>
      <c r="E269" s="11"/>
      <c r="G269" s="11"/>
      <c r="H269" s="57"/>
      <c r="I269" s="57"/>
    </row>
    <row r="270" spans="1:9" x14ac:dyDescent="0.2">
      <c r="A270" s="57"/>
      <c r="B270" s="57"/>
      <c r="C270" s="57"/>
      <c r="D270" s="57"/>
      <c r="E270" s="11"/>
      <c r="G270" s="11"/>
      <c r="H270" s="57"/>
      <c r="I270" s="57"/>
    </row>
    <row r="271" spans="1:9" x14ac:dyDescent="0.2">
      <c r="A271" s="57"/>
      <c r="B271" s="57"/>
      <c r="C271" s="57"/>
      <c r="D271" s="57"/>
      <c r="E271" s="11"/>
      <c r="G271" s="11"/>
      <c r="H271" s="57"/>
      <c r="I271" s="57"/>
    </row>
    <row r="272" spans="1:9" x14ac:dyDescent="0.2">
      <c r="A272" s="57"/>
      <c r="B272" s="57"/>
      <c r="C272" s="57"/>
      <c r="D272" s="57"/>
      <c r="E272" s="11"/>
      <c r="G272" s="11"/>
      <c r="H272" s="57"/>
      <c r="I272" s="57"/>
    </row>
    <row r="273" spans="1:9" x14ac:dyDescent="0.2">
      <c r="A273" s="57"/>
      <c r="B273" s="57"/>
      <c r="C273" s="57"/>
      <c r="D273" s="57"/>
      <c r="E273" s="11"/>
      <c r="G273" s="11"/>
      <c r="H273" s="57"/>
      <c r="I273" s="57"/>
    </row>
    <row r="274" spans="1:9" x14ac:dyDescent="0.2">
      <c r="A274" s="57"/>
      <c r="B274" s="57"/>
      <c r="C274" s="57"/>
      <c r="D274" s="57"/>
      <c r="E274" s="11"/>
      <c r="G274" s="11"/>
      <c r="H274" s="57"/>
      <c r="I274" s="57"/>
    </row>
    <row r="275" spans="1:9" x14ac:dyDescent="0.2">
      <c r="A275" s="57"/>
      <c r="B275" s="57"/>
      <c r="C275" s="57"/>
      <c r="D275" s="57"/>
      <c r="E275" s="11"/>
      <c r="G275" s="11"/>
      <c r="H275" s="57"/>
      <c r="I275" s="57"/>
    </row>
    <row r="276" spans="1:9" x14ac:dyDescent="0.2">
      <c r="A276" s="57"/>
      <c r="B276" s="57"/>
      <c r="C276" s="57"/>
      <c r="D276" s="57"/>
      <c r="E276" s="11"/>
      <c r="G276" s="11"/>
      <c r="H276" s="57"/>
      <c r="I276" s="57"/>
    </row>
    <row r="277" spans="1:9" x14ac:dyDescent="0.2">
      <c r="A277" s="57"/>
      <c r="B277" s="57"/>
      <c r="C277" s="57"/>
      <c r="D277" s="57"/>
      <c r="E277" s="11"/>
      <c r="G277" s="11"/>
      <c r="H277" s="57"/>
      <c r="I277" s="57"/>
    </row>
    <row r="278" spans="1:9" x14ac:dyDescent="0.2">
      <c r="A278" s="57"/>
      <c r="B278" s="57"/>
      <c r="C278" s="57"/>
      <c r="D278" s="57"/>
      <c r="E278" s="11"/>
      <c r="G278" s="11"/>
      <c r="H278" s="57"/>
      <c r="I278" s="57"/>
    </row>
  </sheetData>
  <mergeCells count="10">
    <mergeCell ref="A110:B110"/>
    <mergeCell ref="A111:B111"/>
    <mergeCell ref="A112:B112"/>
    <mergeCell ref="A113:B113"/>
    <mergeCell ref="A1:G1"/>
    <mergeCell ref="A105:B105"/>
    <mergeCell ref="A106:B106"/>
    <mergeCell ref="A107:B107"/>
    <mergeCell ref="A108:B108"/>
    <mergeCell ref="A109:B109"/>
  </mergeCells>
  <conditionalFormatting sqref="F2:F3">
    <cfRule type="cellIs" dxfId="130" priority="2" stopIfTrue="1" operator="between">
      <formula>0.009</formula>
      <formula>-0.009</formula>
    </cfRule>
  </conditionalFormatting>
  <conditionalFormatting sqref="F5:F65536">
    <cfRule type="cellIs" dxfId="12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82"/>
  <sheetViews>
    <sheetView workbookViewId="0">
      <selection sqref="A1:G1"/>
    </sheetView>
  </sheetViews>
  <sheetFormatPr defaultColWidth="9.140625" defaultRowHeight="11.25" x14ac:dyDescent="0.2"/>
  <cols>
    <col min="1" max="1" width="31.7109375" style="7" bestFit="1" customWidth="1"/>
    <col min="2" max="2" width="23.5703125" style="7" bestFit="1" customWidth="1"/>
    <col min="3" max="3" width="24.7109375" style="7" bestFit="1" customWidth="1"/>
    <col min="4" max="4" width="14.7109375" style="7" bestFit="1" customWidth="1"/>
    <col min="5" max="5" width="26.7109375" style="10" customWidth="1"/>
    <col min="6" max="6" width="13.5703125" style="11" bestFit="1" customWidth="1"/>
    <col min="7" max="7" width="4.5703125" style="10" bestFit="1" customWidth="1"/>
    <col min="8" max="16384" width="9.140625" style="7"/>
  </cols>
  <sheetData>
    <row r="1" spans="1:9" s="1" customFormat="1" ht="15" x14ac:dyDescent="0.2">
      <c r="A1" s="99" t="s">
        <v>1390</v>
      </c>
      <c r="B1" s="100"/>
      <c r="C1" s="100"/>
      <c r="D1" s="100"/>
      <c r="E1" s="100"/>
      <c r="F1" s="100"/>
      <c r="G1" s="100"/>
    </row>
    <row r="2" spans="1:9" s="1" customFormat="1" ht="12" x14ac:dyDescent="0.2">
      <c r="E2" s="5"/>
      <c r="F2" s="9"/>
      <c r="G2" s="10"/>
    </row>
    <row r="3" spans="1:9" s="1" customFormat="1" ht="12" x14ac:dyDescent="0.2">
      <c r="A3" s="8" t="s">
        <v>7</v>
      </c>
      <c r="B3" s="2"/>
      <c r="C3" s="3"/>
      <c r="D3" s="3"/>
      <c r="E3" s="4"/>
      <c r="F3" s="9"/>
      <c r="G3" s="10"/>
    </row>
    <row r="4" spans="1:9" s="1" customFormat="1" ht="27" customHeight="1" x14ac:dyDescent="0.2">
      <c r="A4" s="6" t="s">
        <v>2</v>
      </c>
      <c r="B4" s="6" t="s">
        <v>0</v>
      </c>
      <c r="C4" s="13" t="s">
        <v>1010</v>
      </c>
      <c r="D4" s="13" t="s">
        <v>1</v>
      </c>
      <c r="E4" s="53" t="s">
        <v>6</v>
      </c>
      <c r="F4" s="12" t="s">
        <v>3</v>
      </c>
      <c r="G4" s="12" t="s">
        <v>5</v>
      </c>
    </row>
    <row r="5" spans="1:9" x14ac:dyDescent="0.2">
      <c r="A5" s="16" t="s">
        <v>34</v>
      </c>
      <c r="B5" s="17"/>
      <c r="C5" s="17"/>
      <c r="D5" s="17"/>
      <c r="E5" s="18"/>
      <c r="F5" s="19"/>
      <c r="G5" s="18"/>
    </row>
    <row r="6" spans="1:9" x14ac:dyDescent="0.2">
      <c r="A6" s="21" t="s">
        <v>61</v>
      </c>
      <c r="B6" s="21" t="s">
        <v>60</v>
      </c>
      <c r="C6" s="21" t="s">
        <v>35</v>
      </c>
      <c r="D6" s="24">
        <v>3227300</v>
      </c>
      <c r="E6" s="22">
        <v>3214.9512743</v>
      </c>
      <c r="F6" s="23">
        <v>82.339435827760596</v>
      </c>
      <c r="G6" s="22">
        <v>7.2067827824499897</v>
      </c>
    </row>
    <row r="7" spans="1:9" x14ac:dyDescent="0.2">
      <c r="A7" s="20" t="s">
        <v>28</v>
      </c>
      <c r="B7" s="20"/>
      <c r="C7" s="20"/>
      <c r="D7" s="20"/>
      <c r="E7" s="25">
        <f>SUM(E6:E6)</f>
        <v>3214.9512743</v>
      </c>
      <c r="F7" s="26">
        <f>SUM(F6:F6)</f>
        <v>82.339435827760596</v>
      </c>
      <c r="G7" s="25"/>
      <c r="H7" s="14"/>
      <c r="I7" s="14"/>
    </row>
    <row r="8" spans="1:9" x14ac:dyDescent="0.2">
      <c r="A8" s="21"/>
      <c r="B8" s="21"/>
      <c r="C8" s="21"/>
      <c r="D8" s="21"/>
      <c r="E8" s="22"/>
      <c r="F8" s="23"/>
      <c r="G8" s="22"/>
    </row>
    <row r="9" spans="1:9" x14ac:dyDescent="0.2">
      <c r="A9" s="20" t="s">
        <v>1100</v>
      </c>
      <c r="B9" s="21"/>
      <c r="C9" s="21"/>
      <c r="D9" s="21"/>
      <c r="E9" s="22"/>
      <c r="F9" s="23"/>
      <c r="G9" s="22"/>
    </row>
    <row r="10" spans="1:9" x14ac:dyDescent="0.2">
      <c r="A10" s="21" t="s">
        <v>1101</v>
      </c>
      <c r="B10" s="21" t="s">
        <v>1102</v>
      </c>
      <c r="C10" s="21" t="s">
        <v>1103</v>
      </c>
      <c r="D10" s="24">
        <v>72.486999999999995</v>
      </c>
      <c r="E10" s="22">
        <v>8.1836290999999992</v>
      </c>
      <c r="F10" s="23">
        <v>0.209594281724957</v>
      </c>
      <c r="G10" s="22">
        <v>5.58</v>
      </c>
    </row>
    <row r="11" spans="1:9" x14ac:dyDescent="0.2">
      <c r="A11" s="20" t="s">
        <v>28</v>
      </c>
      <c r="B11" s="20"/>
      <c r="C11" s="20"/>
      <c r="D11" s="20"/>
      <c r="E11" s="25">
        <f>SUM(E10:E10)</f>
        <v>8.1836290999999992</v>
      </c>
      <c r="F11" s="26">
        <f>SUM(F10:F10)</f>
        <v>0.209594281724957</v>
      </c>
      <c r="G11" s="25"/>
      <c r="H11" s="14"/>
      <c r="I11" s="14"/>
    </row>
    <row r="12" spans="1:9" x14ac:dyDescent="0.2">
      <c r="A12" s="21"/>
      <c r="B12" s="21"/>
      <c r="C12" s="21"/>
      <c r="D12" s="21"/>
      <c r="E12" s="22"/>
      <c r="F12" s="23"/>
      <c r="G12" s="22"/>
    </row>
    <row r="13" spans="1:9" x14ac:dyDescent="0.2">
      <c r="A13" s="20" t="s">
        <v>37</v>
      </c>
      <c r="B13" s="20"/>
      <c r="C13" s="20"/>
      <c r="D13" s="20"/>
      <c r="E13" s="25">
        <f>E7+E11</f>
        <v>3223.1349034</v>
      </c>
      <c r="F13" s="26">
        <f>F7+F11</f>
        <v>82.549030109485557</v>
      </c>
      <c r="G13" s="25"/>
      <c r="H13" s="14"/>
      <c r="I13" s="14"/>
    </row>
    <row r="14" spans="1:9" x14ac:dyDescent="0.2">
      <c r="A14" s="20"/>
      <c r="B14" s="20"/>
      <c r="C14" s="20"/>
      <c r="D14" s="20"/>
      <c r="E14" s="25"/>
      <c r="F14" s="26"/>
      <c r="G14" s="25"/>
      <c r="H14" s="14"/>
      <c r="I14" s="14"/>
    </row>
    <row r="15" spans="1:9" x14ac:dyDescent="0.2">
      <c r="A15" s="20" t="s">
        <v>39</v>
      </c>
      <c r="B15" s="20"/>
      <c r="C15" s="20"/>
      <c r="D15" s="20"/>
      <c r="E15" s="25">
        <f>E17-(E7+E11)</f>
        <v>681.37481539999999</v>
      </c>
      <c r="F15" s="26">
        <f>F17-(F7+F11)</f>
        <v>17.450969890514443</v>
      </c>
      <c r="G15" s="25"/>
      <c r="H15" s="14"/>
      <c r="I15" s="14"/>
    </row>
    <row r="16" spans="1:9" x14ac:dyDescent="0.2">
      <c r="A16" s="20"/>
      <c r="B16" s="20"/>
      <c r="C16" s="20"/>
      <c r="D16" s="20"/>
      <c r="E16" s="25"/>
      <c r="F16" s="26"/>
      <c r="G16" s="25"/>
      <c r="H16" s="14"/>
      <c r="I16" s="14"/>
    </row>
    <row r="17" spans="1:9" x14ac:dyDescent="0.2">
      <c r="A17" s="27" t="s">
        <v>38</v>
      </c>
      <c r="B17" s="27"/>
      <c r="C17" s="27"/>
      <c r="D17" s="27"/>
      <c r="E17" s="28">
        <v>3904.5097188</v>
      </c>
      <c r="F17" s="29">
        <v>100</v>
      </c>
      <c r="G17" s="28"/>
      <c r="H17" s="14"/>
      <c r="I17" s="14"/>
    </row>
    <row r="19" spans="1:9" x14ac:dyDescent="0.2">
      <c r="A19" s="14" t="s">
        <v>1105</v>
      </c>
    </row>
    <row r="20" spans="1:9" x14ac:dyDescent="0.2">
      <c r="A20" s="14" t="s">
        <v>41</v>
      </c>
    </row>
    <row r="21" spans="1:9" x14ac:dyDescent="0.2">
      <c r="A21" s="14" t="s">
        <v>42</v>
      </c>
    </row>
    <row r="22" spans="1:9" x14ac:dyDescent="0.2">
      <c r="A22" s="14" t="s">
        <v>43</v>
      </c>
      <c r="B22" s="14"/>
      <c r="C22" s="30" t="s">
        <v>45</v>
      </c>
      <c r="D22" s="14" t="s">
        <v>44</v>
      </c>
    </row>
    <row r="23" spans="1:9" x14ac:dyDescent="0.2">
      <c r="A23" s="7" t="s">
        <v>46</v>
      </c>
      <c r="C23" s="31">
        <v>10.0815</v>
      </c>
      <c r="D23" s="31">
        <v>10.3963</v>
      </c>
    </row>
    <row r="24" spans="1:9" x14ac:dyDescent="0.2">
      <c r="A24" s="7" t="s">
        <v>47</v>
      </c>
      <c r="C24" s="31">
        <v>10.0815</v>
      </c>
      <c r="D24" s="31">
        <v>10.295999999999999</v>
      </c>
    </row>
    <row r="25" spans="1:9" x14ac:dyDescent="0.2">
      <c r="A25" s="7" t="s">
        <v>48</v>
      </c>
      <c r="C25" s="31">
        <v>10.089600000000001</v>
      </c>
      <c r="D25" s="31">
        <v>10.432499999999999</v>
      </c>
    </row>
    <row r="26" spans="1:9" x14ac:dyDescent="0.2">
      <c r="A26" s="7" t="s">
        <v>49</v>
      </c>
      <c r="C26" s="31">
        <v>10.089600000000001</v>
      </c>
      <c r="D26" s="31">
        <v>10.332100000000001</v>
      </c>
    </row>
    <row r="28" spans="1:9" x14ac:dyDescent="0.2">
      <c r="A28" s="14" t="s">
        <v>50</v>
      </c>
    </row>
    <row r="29" spans="1:9" x14ac:dyDescent="0.2">
      <c r="A29" s="101" t="s">
        <v>51</v>
      </c>
      <c r="B29" s="102"/>
      <c r="C29" s="32" t="s">
        <v>52</v>
      </c>
    </row>
    <row r="30" spans="1:9" x14ac:dyDescent="0.2">
      <c r="A30" s="97" t="s">
        <v>47</v>
      </c>
      <c r="B30" s="98"/>
      <c r="C30" s="33">
        <v>0.1</v>
      </c>
    </row>
    <row r="31" spans="1:9" x14ac:dyDescent="0.2">
      <c r="A31" s="97" t="s">
        <v>49</v>
      </c>
      <c r="B31" s="98"/>
      <c r="C31" s="33">
        <v>0.1</v>
      </c>
    </row>
    <row r="32" spans="1:9" x14ac:dyDescent="0.2">
      <c r="A32" s="7" t="s">
        <v>53</v>
      </c>
    </row>
    <row r="33" spans="1:9" x14ac:dyDescent="0.2">
      <c r="A33" s="7" t="s">
        <v>54</v>
      </c>
    </row>
    <row r="35" spans="1:9" x14ac:dyDescent="0.2">
      <c r="A35" s="14" t="s">
        <v>1123</v>
      </c>
      <c r="D35" s="34">
        <v>32.7856713529291</v>
      </c>
      <c r="E35" s="10" t="s">
        <v>55</v>
      </c>
    </row>
    <row r="37" spans="1:9" x14ac:dyDescent="0.2">
      <c r="A37" s="14" t="s">
        <v>1446</v>
      </c>
      <c r="D37" s="30" t="s">
        <v>56</v>
      </c>
    </row>
    <row r="39" spans="1:9" x14ac:dyDescent="0.2">
      <c r="A39" s="60" t="s">
        <v>973</v>
      </c>
      <c r="B39" s="57"/>
      <c r="C39" s="57"/>
      <c r="D39" s="57"/>
      <c r="E39" s="11"/>
      <c r="G39" s="11"/>
      <c r="H39" s="57"/>
      <c r="I39" s="57"/>
    </row>
    <row r="40" spans="1:9" x14ac:dyDescent="0.2">
      <c r="A40" s="60"/>
      <c r="B40" s="57"/>
      <c r="C40" s="57"/>
      <c r="D40" s="57"/>
      <c r="E40" s="11"/>
      <c r="G40" s="11"/>
      <c r="H40" s="57"/>
      <c r="I40" s="57"/>
    </row>
    <row r="41" spans="1:9" x14ac:dyDescent="0.2">
      <c r="A41" s="60" t="s">
        <v>969</v>
      </c>
      <c r="B41" s="57"/>
      <c r="C41" s="57"/>
      <c r="D41" s="57"/>
      <c r="E41" s="11"/>
      <c r="G41" s="11"/>
      <c r="H41" s="57"/>
      <c r="I41" s="57"/>
    </row>
    <row r="42" spans="1:9" x14ac:dyDescent="0.2">
      <c r="A42" s="57"/>
      <c r="B42" s="57"/>
      <c r="C42" s="57"/>
      <c r="D42" s="57"/>
      <c r="E42" s="11"/>
      <c r="G42" s="11"/>
      <c r="H42" s="57"/>
      <c r="I42" s="57"/>
    </row>
    <row r="43" spans="1:9" x14ac:dyDescent="0.2">
      <c r="A43" s="57"/>
      <c r="B43" s="57"/>
      <c r="C43" s="57"/>
      <c r="D43" s="57"/>
      <c r="E43" s="11"/>
      <c r="G43" s="11"/>
      <c r="H43" s="57"/>
      <c r="I43" s="57"/>
    </row>
    <row r="44" spans="1:9" x14ac:dyDescent="0.2">
      <c r="A44" s="57"/>
      <c r="B44" s="57"/>
      <c r="C44" s="57"/>
      <c r="D44" s="57"/>
      <c r="E44" s="11"/>
      <c r="G44" s="11"/>
      <c r="H44" s="57"/>
      <c r="I44" s="57"/>
    </row>
    <row r="45" spans="1:9" x14ac:dyDescent="0.2">
      <c r="A45" s="57"/>
      <c r="B45" s="57"/>
      <c r="C45" s="57"/>
      <c r="D45" s="57"/>
      <c r="E45" s="11"/>
      <c r="G45" s="11"/>
      <c r="H45" s="57"/>
      <c r="I45" s="57"/>
    </row>
    <row r="46" spans="1:9" x14ac:dyDescent="0.2">
      <c r="A46" s="57"/>
      <c r="B46" s="57"/>
      <c r="C46" s="57"/>
      <c r="D46" s="57"/>
      <c r="E46" s="11"/>
      <c r="G46" s="11"/>
      <c r="H46" s="57"/>
      <c r="I46" s="57"/>
    </row>
    <row r="47" spans="1:9" x14ac:dyDescent="0.2">
      <c r="A47" s="57"/>
      <c r="B47" s="57"/>
      <c r="C47" s="57"/>
      <c r="D47" s="57"/>
      <c r="E47" s="11"/>
      <c r="G47" s="11"/>
      <c r="H47" s="57"/>
      <c r="I47" s="57"/>
    </row>
    <row r="48" spans="1:9" x14ac:dyDescent="0.2">
      <c r="A48" s="57"/>
      <c r="B48" s="57"/>
      <c r="C48" s="57"/>
      <c r="D48" s="57"/>
      <c r="E48" s="11"/>
      <c r="G48" s="11"/>
      <c r="H48" s="57"/>
      <c r="I48" s="57"/>
    </row>
    <row r="49" spans="1:9" x14ac:dyDescent="0.2">
      <c r="A49" s="57"/>
      <c r="B49" s="57"/>
      <c r="C49" s="57"/>
      <c r="D49" s="57"/>
      <c r="E49" s="11"/>
      <c r="G49" s="11"/>
      <c r="H49" s="57"/>
      <c r="I49" s="57"/>
    </row>
    <row r="50" spans="1:9" x14ac:dyDescent="0.2">
      <c r="A50" s="57"/>
      <c r="B50" s="57"/>
      <c r="C50" s="57"/>
      <c r="D50" s="57"/>
      <c r="E50" s="11"/>
      <c r="G50" s="11"/>
      <c r="H50" s="57"/>
      <c r="I50" s="57"/>
    </row>
    <row r="51" spans="1:9" x14ac:dyDescent="0.2">
      <c r="A51" s="57"/>
      <c r="B51" s="57"/>
      <c r="C51" s="57"/>
      <c r="D51" s="57"/>
      <c r="E51" s="11"/>
      <c r="G51" s="11"/>
      <c r="H51" s="57"/>
      <c r="I51" s="57"/>
    </row>
    <row r="52" spans="1:9" x14ac:dyDescent="0.2">
      <c r="A52" s="57"/>
      <c r="B52" s="57"/>
      <c r="C52" s="57"/>
      <c r="D52" s="57"/>
      <c r="E52" s="11"/>
      <c r="G52" s="11"/>
      <c r="H52" s="57"/>
      <c r="I52" s="57"/>
    </row>
    <row r="53" spans="1:9" x14ac:dyDescent="0.2">
      <c r="A53" s="57"/>
      <c r="B53" s="57"/>
      <c r="C53" s="57"/>
      <c r="D53" s="57"/>
      <c r="E53" s="11"/>
      <c r="G53" s="11"/>
      <c r="H53" s="57"/>
      <c r="I53" s="57"/>
    </row>
    <row r="54" spans="1:9" x14ac:dyDescent="0.2">
      <c r="A54" s="57"/>
      <c r="B54" s="57"/>
      <c r="C54" s="57"/>
      <c r="D54" s="57"/>
      <c r="E54" s="11"/>
      <c r="G54" s="11"/>
      <c r="H54" s="57"/>
      <c r="I54" s="57"/>
    </row>
    <row r="55" spans="1:9" x14ac:dyDescent="0.2">
      <c r="A55" s="57"/>
      <c r="B55" s="57"/>
      <c r="C55" s="57"/>
      <c r="D55" s="57"/>
      <c r="E55" s="11"/>
      <c r="G55" s="11"/>
      <c r="H55" s="57"/>
      <c r="I55" s="57"/>
    </row>
    <row r="56" spans="1:9" x14ac:dyDescent="0.2">
      <c r="A56" s="57"/>
      <c r="B56" s="57"/>
      <c r="C56" s="57"/>
      <c r="D56" s="57"/>
      <c r="E56" s="11"/>
      <c r="G56" s="11"/>
      <c r="H56" s="57"/>
      <c r="I56" s="57"/>
    </row>
    <row r="57" spans="1:9" x14ac:dyDescent="0.2">
      <c r="A57" s="57"/>
      <c r="B57" s="57"/>
      <c r="C57" s="57"/>
      <c r="D57" s="57"/>
      <c r="E57" s="11"/>
      <c r="G57" s="11"/>
      <c r="H57" s="57"/>
      <c r="I57" s="57"/>
    </row>
    <row r="58" spans="1:9" x14ac:dyDescent="0.2">
      <c r="A58" s="60" t="s">
        <v>1391</v>
      </c>
      <c r="B58" s="57"/>
      <c r="C58" s="57"/>
      <c r="D58" s="57"/>
      <c r="E58" s="11"/>
      <c r="G58" s="11"/>
      <c r="H58" s="57"/>
      <c r="I58" s="57"/>
    </row>
    <row r="59" spans="1:9" x14ac:dyDescent="0.2">
      <c r="A59" s="57"/>
      <c r="B59" s="57"/>
      <c r="C59" s="57"/>
      <c r="D59" s="57"/>
      <c r="E59" s="11"/>
      <c r="G59" s="11"/>
      <c r="H59" s="57"/>
      <c r="I59" s="57"/>
    </row>
    <row r="60" spans="1:9" x14ac:dyDescent="0.2">
      <c r="A60" s="60" t="s">
        <v>970</v>
      </c>
      <c r="B60" s="57"/>
      <c r="C60" s="57"/>
      <c r="D60" s="57"/>
      <c r="E60" s="11"/>
      <c r="G60" s="11"/>
      <c r="H60" s="57"/>
      <c r="I60" s="57"/>
    </row>
    <row r="61" spans="1:9" x14ac:dyDescent="0.2">
      <c r="A61" s="57"/>
      <c r="B61" s="57"/>
      <c r="C61" s="57"/>
      <c r="D61" s="57"/>
      <c r="E61" s="11"/>
      <c r="G61" s="11"/>
      <c r="H61" s="57"/>
      <c r="I61" s="57"/>
    </row>
    <row r="62" spans="1:9" x14ac:dyDescent="0.2">
      <c r="A62" s="57"/>
      <c r="B62" s="57"/>
      <c r="C62" s="57"/>
      <c r="D62" s="57"/>
      <c r="E62" s="11"/>
      <c r="G62" s="11"/>
      <c r="H62" s="57"/>
      <c r="I62" s="57"/>
    </row>
    <row r="63" spans="1:9" x14ac:dyDescent="0.2">
      <c r="A63" s="57"/>
      <c r="B63" s="57"/>
      <c r="C63" s="57"/>
      <c r="D63" s="57"/>
      <c r="E63" s="11"/>
      <c r="G63" s="11"/>
      <c r="H63" s="57"/>
      <c r="I63" s="57"/>
    </row>
    <row r="64" spans="1:9" x14ac:dyDescent="0.2">
      <c r="A64" s="57"/>
      <c r="B64" s="57"/>
      <c r="C64" s="57"/>
      <c r="D64" s="57"/>
      <c r="E64" s="11"/>
      <c r="G64" s="11"/>
      <c r="H64" s="57"/>
      <c r="I64" s="57"/>
    </row>
    <row r="65" spans="1:9" x14ac:dyDescent="0.2">
      <c r="A65" s="57"/>
      <c r="B65" s="57"/>
      <c r="C65" s="57"/>
      <c r="D65" s="57"/>
      <c r="E65" s="11"/>
      <c r="G65" s="11"/>
      <c r="H65" s="57"/>
      <c r="I65" s="57"/>
    </row>
    <row r="66" spans="1:9" x14ac:dyDescent="0.2">
      <c r="A66" s="57"/>
      <c r="B66" s="57"/>
      <c r="C66" s="57"/>
      <c r="D66" s="57"/>
      <c r="E66" s="11"/>
      <c r="G66" s="11"/>
      <c r="H66" s="57"/>
      <c r="I66" s="57"/>
    </row>
    <row r="67" spans="1:9" x14ac:dyDescent="0.2">
      <c r="A67" s="57"/>
      <c r="B67" s="57"/>
      <c r="C67" s="57"/>
      <c r="D67" s="57"/>
      <c r="E67" s="11"/>
      <c r="G67" s="11"/>
      <c r="H67" s="57"/>
      <c r="I67" s="57"/>
    </row>
    <row r="68" spans="1:9" x14ac:dyDescent="0.2">
      <c r="A68" s="57"/>
      <c r="B68" s="57"/>
      <c r="C68" s="57"/>
      <c r="D68" s="57"/>
      <c r="E68" s="11"/>
      <c r="G68" s="11"/>
      <c r="H68" s="57"/>
      <c r="I68" s="57"/>
    </row>
    <row r="69" spans="1:9" x14ac:dyDescent="0.2">
      <c r="A69" s="57"/>
      <c r="B69" s="57"/>
      <c r="C69" s="57"/>
      <c r="D69" s="57"/>
      <c r="E69" s="11"/>
      <c r="G69" s="11"/>
      <c r="H69" s="57"/>
      <c r="I69" s="57"/>
    </row>
    <row r="70" spans="1:9" x14ac:dyDescent="0.2">
      <c r="A70" s="57"/>
      <c r="B70" s="57"/>
      <c r="C70" s="57"/>
      <c r="D70" s="57"/>
      <c r="E70" s="11"/>
      <c r="G70" s="11"/>
      <c r="H70" s="57"/>
      <c r="I70" s="57"/>
    </row>
    <row r="71" spans="1:9" x14ac:dyDescent="0.2">
      <c r="A71" s="57"/>
      <c r="B71" s="57"/>
      <c r="C71" s="57"/>
      <c r="D71" s="57"/>
      <c r="E71" s="11"/>
      <c r="G71" s="11"/>
      <c r="H71" s="57"/>
      <c r="I71" s="57"/>
    </row>
    <row r="72" spans="1:9" x14ac:dyDescent="0.2">
      <c r="A72" s="57"/>
      <c r="B72" s="57"/>
      <c r="C72" s="57"/>
      <c r="D72" s="57"/>
      <c r="E72" s="11"/>
      <c r="G72" s="11"/>
      <c r="H72" s="57"/>
      <c r="I72" s="57"/>
    </row>
    <row r="73" spans="1:9" x14ac:dyDescent="0.2">
      <c r="A73" s="57"/>
      <c r="B73" s="57"/>
      <c r="C73" s="57"/>
      <c r="D73" s="57"/>
      <c r="E73" s="11"/>
      <c r="G73" s="11"/>
      <c r="H73" s="57"/>
      <c r="I73" s="57"/>
    </row>
    <row r="74" spans="1:9" x14ac:dyDescent="0.2">
      <c r="A74" s="57"/>
      <c r="B74" s="57"/>
      <c r="C74" s="57"/>
      <c r="D74" s="57"/>
      <c r="E74" s="11"/>
      <c r="G74" s="11"/>
      <c r="H74" s="57"/>
      <c r="I74" s="57"/>
    </row>
    <row r="75" spans="1:9" x14ac:dyDescent="0.2">
      <c r="A75" s="57"/>
      <c r="B75" s="57"/>
      <c r="C75" s="57"/>
      <c r="D75" s="57"/>
      <c r="E75" s="11"/>
      <c r="G75" s="11"/>
      <c r="H75" s="57"/>
      <c r="I75" s="57"/>
    </row>
    <row r="76" spans="1:9" x14ac:dyDescent="0.2">
      <c r="A76" s="104"/>
      <c r="B76" s="104"/>
      <c r="C76" s="104"/>
      <c r="D76" s="104"/>
      <c r="E76" s="104"/>
      <c r="F76" s="104"/>
      <c r="G76" s="104"/>
      <c r="H76" s="57"/>
      <c r="I76" s="57"/>
    </row>
    <row r="77" spans="1:9" x14ac:dyDescent="0.2">
      <c r="A77" s="57" t="s">
        <v>968</v>
      </c>
      <c r="B77" s="57"/>
      <c r="C77" s="57"/>
      <c r="D77" s="57"/>
      <c r="E77" s="11"/>
      <c r="G77" s="11"/>
      <c r="H77" s="57"/>
      <c r="I77" s="57"/>
    </row>
    <row r="78" spans="1:9" x14ac:dyDescent="0.2">
      <c r="A78" s="57"/>
      <c r="B78" s="57"/>
      <c r="C78" s="57"/>
      <c r="D78" s="57"/>
      <c r="E78" s="11"/>
      <c r="G78" s="11"/>
      <c r="H78" s="57"/>
      <c r="I78" s="57"/>
    </row>
    <row r="79" spans="1:9" x14ac:dyDescent="0.2">
      <c r="A79" s="57"/>
      <c r="B79" s="57"/>
      <c r="C79" s="57"/>
      <c r="D79" s="57"/>
      <c r="E79" s="11"/>
      <c r="G79" s="11"/>
      <c r="H79" s="57"/>
      <c r="I79" s="57"/>
    </row>
    <row r="80" spans="1:9" x14ac:dyDescent="0.2">
      <c r="A80" s="57"/>
      <c r="B80" s="57"/>
      <c r="C80" s="57"/>
      <c r="D80" s="57"/>
      <c r="E80" s="11"/>
      <c r="G80" s="11"/>
      <c r="H80" s="57"/>
      <c r="I80" s="57"/>
    </row>
    <row r="81" spans="1:9" x14ac:dyDescent="0.2">
      <c r="A81" s="65"/>
      <c r="B81" s="57"/>
      <c r="C81" s="57"/>
      <c r="D81" s="57"/>
      <c r="E81" s="11"/>
      <c r="G81" s="11"/>
      <c r="H81" s="57"/>
      <c r="I81" s="57"/>
    </row>
    <row r="82" spans="1:9" x14ac:dyDescent="0.2">
      <c r="A82" s="57"/>
      <c r="B82" s="57"/>
      <c r="C82" s="57"/>
      <c r="D82" s="57"/>
      <c r="E82" s="11"/>
      <c r="G82" s="11"/>
      <c r="H82" s="57"/>
      <c r="I82" s="57"/>
    </row>
    <row r="83" spans="1:9" x14ac:dyDescent="0.2">
      <c r="A83" s="57"/>
      <c r="B83" s="57"/>
      <c r="C83" s="57"/>
      <c r="D83" s="57"/>
      <c r="E83" s="11"/>
      <c r="G83" s="11"/>
      <c r="H83" s="57"/>
      <c r="I83" s="57"/>
    </row>
    <row r="84" spans="1:9" x14ac:dyDescent="0.2">
      <c r="A84" s="57"/>
      <c r="B84" s="57"/>
      <c r="C84" s="57"/>
      <c r="D84" s="57"/>
      <c r="E84" s="11"/>
      <c r="G84" s="11"/>
      <c r="H84" s="57"/>
      <c r="I84" s="57"/>
    </row>
    <row r="85" spans="1:9" x14ac:dyDescent="0.2">
      <c r="A85" s="57"/>
      <c r="B85" s="57"/>
      <c r="C85" s="57"/>
      <c r="D85" s="57"/>
      <c r="E85" s="11"/>
      <c r="G85" s="11"/>
      <c r="H85" s="57"/>
      <c r="I85" s="57"/>
    </row>
    <row r="86" spans="1:9" x14ac:dyDescent="0.2">
      <c r="A86" s="57"/>
      <c r="B86" s="57"/>
      <c r="C86" s="57"/>
      <c r="D86" s="57"/>
      <c r="E86" s="11"/>
      <c r="G86" s="11"/>
      <c r="H86" s="57"/>
      <c r="I86" s="57"/>
    </row>
    <row r="87" spans="1:9" x14ac:dyDescent="0.2">
      <c r="A87" s="57"/>
      <c r="B87" s="57"/>
      <c r="C87" s="57"/>
      <c r="D87" s="57"/>
      <c r="E87" s="11"/>
      <c r="G87" s="11"/>
      <c r="H87" s="57"/>
      <c r="I87" s="57"/>
    </row>
    <row r="88" spans="1:9" x14ac:dyDescent="0.2">
      <c r="A88" s="57"/>
      <c r="B88" s="57"/>
      <c r="C88" s="57"/>
      <c r="D88" s="57"/>
      <c r="E88" s="11"/>
      <c r="G88" s="11"/>
      <c r="H88" s="57"/>
      <c r="I88" s="57"/>
    </row>
    <row r="89" spans="1:9" x14ac:dyDescent="0.2">
      <c r="A89" s="57"/>
      <c r="B89" s="57"/>
      <c r="C89" s="57"/>
      <c r="D89" s="57"/>
      <c r="E89" s="11"/>
      <c r="G89" s="11"/>
      <c r="H89" s="57"/>
      <c r="I89" s="57"/>
    </row>
    <row r="90" spans="1:9" x14ac:dyDescent="0.2">
      <c r="A90" s="57"/>
      <c r="B90" s="57"/>
      <c r="C90" s="57"/>
      <c r="D90" s="57"/>
      <c r="E90" s="11"/>
      <c r="G90" s="11"/>
      <c r="H90" s="57"/>
      <c r="I90" s="57"/>
    </row>
    <row r="91" spans="1:9" x14ac:dyDescent="0.2">
      <c r="A91" s="57"/>
      <c r="B91" s="57"/>
      <c r="C91" s="57"/>
      <c r="D91" s="57"/>
      <c r="E91" s="11"/>
      <c r="G91" s="11"/>
      <c r="H91" s="57"/>
      <c r="I91" s="57"/>
    </row>
    <row r="92" spans="1:9" x14ac:dyDescent="0.2">
      <c r="A92" s="57"/>
      <c r="B92" s="57"/>
      <c r="C92" s="57"/>
      <c r="D92" s="57"/>
      <c r="E92" s="11"/>
      <c r="G92" s="11"/>
      <c r="H92" s="57"/>
      <c r="I92" s="57"/>
    </row>
    <row r="93" spans="1:9" x14ac:dyDescent="0.2">
      <c r="A93" s="57"/>
      <c r="B93" s="57"/>
      <c r="C93" s="57"/>
      <c r="D93" s="57"/>
      <c r="E93" s="11"/>
      <c r="G93" s="11"/>
      <c r="H93" s="57"/>
      <c r="I93" s="57"/>
    </row>
    <row r="94" spans="1:9" x14ac:dyDescent="0.2">
      <c r="A94" s="57"/>
      <c r="B94" s="57"/>
      <c r="C94" s="57"/>
      <c r="D94" s="57"/>
      <c r="E94" s="11"/>
      <c r="G94" s="11"/>
      <c r="H94" s="57"/>
      <c r="I94" s="57"/>
    </row>
    <row r="95" spans="1:9" x14ac:dyDescent="0.2">
      <c r="A95" s="57"/>
      <c r="B95" s="57"/>
      <c r="C95" s="57"/>
      <c r="D95" s="57"/>
      <c r="E95" s="11"/>
      <c r="G95" s="11"/>
      <c r="H95" s="57"/>
      <c r="I95" s="57"/>
    </row>
    <row r="96" spans="1:9" x14ac:dyDescent="0.2">
      <c r="A96" s="57"/>
      <c r="B96" s="57"/>
      <c r="C96" s="57"/>
      <c r="D96" s="57"/>
      <c r="E96" s="11"/>
      <c r="G96" s="11"/>
      <c r="H96" s="57"/>
      <c r="I96" s="57"/>
    </row>
    <row r="97" spans="1:9" x14ac:dyDescent="0.2">
      <c r="A97" s="57"/>
      <c r="B97" s="57"/>
      <c r="C97" s="57"/>
      <c r="D97" s="57"/>
      <c r="E97" s="11"/>
      <c r="G97" s="11"/>
      <c r="H97" s="57"/>
      <c r="I97" s="57"/>
    </row>
    <row r="98" spans="1:9" x14ac:dyDescent="0.2">
      <c r="A98" s="57"/>
      <c r="B98" s="57"/>
      <c r="C98" s="57"/>
      <c r="D98" s="57"/>
      <c r="E98" s="11"/>
      <c r="G98" s="11"/>
      <c r="H98" s="57"/>
      <c r="I98" s="57"/>
    </row>
    <row r="99" spans="1:9" x14ac:dyDescent="0.2">
      <c r="A99" s="57"/>
      <c r="B99" s="57"/>
      <c r="C99" s="57"/>
      <c r="D99" s="57"/>
      <c r="E99" s="11"/>
      <c r="G99" s="11"/>
      <c r="H99" s="57"/>
      <c r="I99" s="57"/>
    </row>
    <row r="100" spans="1:9" x14ac:dyDescent="0.2">
      <c r="A100" s="57"/>
      <c r="B100" s="57"/>
      <c r="C100" s="57"/>
      <c r="D100" s="57"/>
      <c r="E100" s="11"/>
      <c r="G100" s="11"/>
      <c r="H100" s="57"/>
      <c r="I100" s="57"/>
    </row>
    <row r="101" spans="1:9" x14ac:dyDescent="0.2">
      <c r="A101" s="57"/>
      <c r="B101" s="57"/>
      <c r="C101" s="57"/>
      <c r="D101" s="57"/>
      <c r="E101" s="11"/>
      <c r="G101" s="11"/>
      <c r="H101" s="57"/>
      <c r="I101" s="57"/>
    </row>
    <row r="102" spans="1:9" x14ac:dyDescent="0.2">
      <c r="A102" s="57"/>
      <c r="B102" s="57"/>
      <c r="C102" s="57"/>
      <c r="D102" s="57"/>
      <c r="E102" s="11"/>
      <c r="G102" s="11"/>
      <c r="H102" s="57"/>
      <c r="I102" s="57"/>
    </row>
    <row r="103" spans="1:9" x14ac:dyDescent="0.2">
      <c r="A103" s="57"/>
      <c r="B103" s="57"/>
      <c r="C103" s="57"/>
      <c r="D103" s="57"/>
      <c r="E103" s="11"/>
      <c r="G103" s="11"/>
      <c r="H103" s="57"/>
      <c r="I103" s="57"/>
    </row>
    <row r="104" spans="1:9" x14ac:dyDescent="0.2">
      <c r="A104" s="57"/>
      <c r="B104" s="57"/>
      <c r="C104" s="57"/>
      <c r="D104" s="57"/>
      <c r="E104" s="11"/>
      <c r="G104" s="11"/>
      <c r="H104" s="57"/>
      <c r="I104" s="57"/>
    </row>
    <row r="105" spans="1:9" x14ac:dyDescent="0.2">
      <c r="A105" s="57"/>
      <c r="B105" s="57"/>
      <c r="C105" s="57"/>
      <c r="D105" s="57"/>
      <c r="E105" s="11"/>
      <c r="G105" s="11"/>
      <c r="H105" s="57"/>
      <c r="I105" s="57"/>
    </row>
    <row r="106" spans="1:9" x14ac:dyDescent="0.2">
      <c r="A106" s="57"/>
      <c r="B106" s="57"/>
      <c r="C106" s="57"/>
      <c r="D106" s="57"/>
      <c r="E106" s="11"/>
      <c r="G106" s="11"/>
      <c r="H106" s="57"/>
      <c r="I106" s="57"/>
    </row>
    <row r="107" spans="1:9" x14ac:dyDescent="0.2">
      <c r="A107" s="57"/>
      <c r="B107" s="57"/>
      <c r="C107" s="57"/>
      <c r="D107" s="57"/>
      <c r="E107" s="11"/>
      <c r="G107" s="11"/>
      <c r="H107" s="57"/>
      <c r="I107" s="57"/>
    </row>
    <row r="108" spans="1:9" x14ac:dyDescent="0.2">
      <c r="A108" s="57"/>
      <c r="B108" s="57"/>
      <c r="C108" s="57"/>
      <c r="D108" s="57"/>
      <c r="E108" s="11"/>
      <c r="G108" s="11"/>
      <c r="H108" s="57"/>
      <c r="I108" s="57"/>
    </row>
    <row r="109" spans="1:9" x14ac:dyDescent="0.2">
      <c r="A109" s="57"/>
      <c r="B109" s="57"/>
      <c r="C109" s="57"/>
      <c r="D109" s="57"/>
      <c r="E109" s="11"/>
      <c r="G109" s="11"/>
      <c r="H109" s="57"/>
      <c r="I109" s="57"/>
    </row>
    <row r="110" spans="1:9" x14ac:dyDescent="0.2">
      <c r="A110" s="57"/>
      <c r="B110" s="57"/>
      <c r="C110" s="57"/>
      <c r="D110" s="57"/>
      <c r="E110" s="11"/>
      <c r="G110" s="11"/>
      <c r="H110" s="57"/>
      <c r="I110" s="57"/>
    </row>
    <row r="111" spans="1:9" x14ac:dyDescent="0.2">
      <c r="A111" s="57"/>
      <c r="B111" s="57"/>
      <c r="C111" s="57"/>
      <c r="D111" s="57"/>
      <c r="E111" s="11"/>
      <c r="G111" s="11"/>
      <c r="H111" s="57"/>
      <c r="I111" s="57"/>
    </row>
    <row r="112" spans="1:9" x14ac:dyDescent="0.2">
      <c r="A112" s="57"/>
      <c r="B112" s="57"/>
      <c r="C112" s="57"/>
      <c r="D112" s="57"/>
      <c r="E112" s="11"/>
      <c r="G112" s="11"/>
      <c r="H112" s="57"/>
      <c r="I112" s="57"/>
    </row>
    <row r="113" spans="1:9" x14ac:dyDescent="0.2">
      <c r="A113" s="57"/>
      <c r="B113" s="57"/>
      <c r="C113" s="57"/>
      <c r="D113" s="57"/>
      <c r="E113" s="11"/>
      <c r="G113" s="11"/>
      <c r="H113" s="57"/>
      <c r="I113" s="57"/>
    </row>
    <row r="114" spans="1:9" x14ac:dyDescent="0.2">
      <c r="A114" s="57"/>
      <c r="B114" s="57"/>
      <c r="C114" s="57"/>
      <c r="D114" s="57"/>
      <c r="E114" s="11"/>
      <c r="G114" s="11"/>
      <c r="H114" s="57"/>
      <c r="I114" s="57"/>
    </row>
    <row r="115" spans="1:9" x14ac:dyDescent="0.2">
      <c r="A115" s="57"/>
      <c r="B115" s="57"/>
      <c r="C115" s="57"/>
      <c r="D115" s="57"/>
      <c r="E115" s="11"/>
      <c r="G115" s="11"/>
      <c r="H115" s="57"/>
      <c r="I115" s="57"/>
    </row>
    <row r="116" spans="1:9" x14ac:dyDescent="0.2">
      <c r="A116" s="57"/>
      <c r="B116" s="57"/>
      <c r="C116" s="57"/>
      <c r="D116" s="57"/>
      <c r="E116" s="11"/>
      <c r="G116" s="11"/>
      <c r="H116" s="57"/>
      <c r="I116" s="57"/>
    </row>
    <row r="117" spans="1:9" x14ac:dyDescent="0.2">
      <c r="A117" s="57"/>
      <c r="B117" s="57"/>
      <c r="C117" s="57"/>
      <c r="D117" s="57"/>
      <c r="E117" s="11"/>
      <c r="G117" s="11"/>
      <c r="H117" s="57"/>
      <c r="I117" s="57"/>
    </row>
    <row r="118" spans="1:9" x14ac:dyDescent="0.2">
      <c r="A118" s="57"/>
      <c r="B118" s="57"/>
      <c r="C118" s="57"/>
      <c r="D118" s="57"/>
      <c r="E118" s="11"/>
      <c r="G118" s="11"/>
      <c r="H118" s="57"/>
      <c r="I118" s="57"/>
    </row>
    <row r="119" spans="1:9" x14ac:dyDescent="0.2">
      <c r="A119" s="57"/>
      <c r="B119" s="57"/>
      <c r="C119" s="57"/>
      <c r="D119" s="57"/>
      <c r="E119" s="11"/>
      <c r="G119" s="11"/>
      <c r="H119" s="57"/>
      <c r="I119" s="57"/>
    </row>
    <row r="120" spans="1:9" x14ac:dyDescent="0.2">
      <c r="A120" s="57"/>
      <c r="B120" s="57"/>
      <c r="C120" s="57"/>
      <c r="D120" s="57"/>
      <c r="E120" s="11"/>
      <c r="G120" s="11"/>
      <c r="H120" s="57"/>
      <c r="I120" s="57"/>
    </row>
    <row r="121" spans="1:9" x14ac:dyDescent="0.2">
      <c r="A121" s="57"/>
      <c r="B121" s="57"/>
      <c r="C121" s="57"/>
      <c r="D121" s="57"/>
      <c r="E121" s="11"/>
      <c r="G121" s="11"/>
      <c r="H121" s="57"/>
      <c r="I121" s="57"/>
    </row>
    <row r="122" spans="1:9" x14ac:dyDescent="0.2">
      <c r="A122" s="57"/>
      <c r="B122" s="57"/>
      <c r="C122" s="57"/>
      <c r="D122" s="57"/>
      <c r="E122" s="11"/>
      <c r="G122" s="11"/>
      <c r="H122" s="57"/>
      <c r="I122" s="57"/>
    </row>
    <row r="123" spans="1:9" x14ac:dyDescent="0.2">
      <c r="A123" s="57"/>
      <c r="B123" s="57"/>
      <c r="C123" s="57"/>
      <c r="D123" s="57"/>
      <c r="E123" s="11"/>
      <c r="G123" s="11"/>
      <c r="H123" s="57"/>
      <c r="I123" s="57"/>
    </row>
    <row r="124" spans="1:9" x14ac:dyDescent="0.2">
      <c r="A124" s="57"/>
      <c r="B124" s="57"/>
      <c r="C124" s="57"/>
      <c r="D124" s="57"/>
      <c r="E124" s="11"/>
      <c r="G124" s="11"/>
      <c r="H124" s="57"/>
      <c r="I124" s="57"/>
    </row>
    <row r="125" spans="1:9" x14ac:dyDescent="0.2">
      <c r="A125" s="57"/>
      <c r="B125" s="57"/>
      <c r="C125" s="57"/>
      <c r="D125" s="57"/>
      <c r="E125" s="11"/>
      <c r="G125" s="11"/>
      <c r="H125" s="57"/>
      <c r="I125" s="57"/>
    </row>
    <row r="126" spans="1:9" x14ac:dyDescent="0.2">
      <c r="A126" s="57"/>
      <c r="B126" s="57"/>
      <c r="C126" s="57"/>
      <c r="D126" s="57"/>
      <c r="E126" s="11"/>
      <c r="G126" s="11"/>
      <c r="H126" s="57"/>
      <c r="I126" s="57"/>
    </row>
    <row r="127" spans="1:9" x14ac:dyDescent="0.2">
      <c r="A127" s="57"/>
      <c r="B127" s="57"/>
      <c r="C127" s="57"/>
      <c r="D127" s="57"/>
      <c r="E127" s="11"/>
      <c r="G127" s="11"/>
      <c r="H127" s="57"/>
      <c r="I127" s="57"/>
    </row>
    <row r="128" spans="1:9" x14ac:dyDescent="0.2">
      <c r="A128" s="57"/>
      <c r="B128" s="57"/>
      <c r="C128" s="57"/>
      <c r="D128" s="57"/>
      <c r="E128" s="11"/>
      <c r="G128" s="11"/>
      <c r="H128" s="57"/>
      <c r="I128" s="57"/>
    </row>
    <row r="129" spans="1:9" x14ac:dyDescent="0.2">
      <c r="A129" s="57"/>
      <c r="B129" s="57"/>
      <c r="C129" s="57"/>
      <c r="D129" s="57"/>
      <c r="E129" s="11"/>
      <c r="G129" s="11"/>
      <c r="H129" s="57"/>
      <c r="I129" s="57"/>
    </row>
    <row r="130" spans="1:9" x14ac:dyDescent="0.2">
      <c r="A130" s="57"/>
      <c r="B130" s="57"/>
      <c r="C130" s="57"/>
      <c r="D130" s="57"/>
      <c r="E130" s="11"/>
      <c r="G130" s="11"/>
      <c r="H130" s="57"/>
      <c r="I130" s="57"/>
    </row>
    <row r="131" spans="1:9" x14ac:dyDescent="0.2">
      <c r="A131" s="57"/>
      <c r="B131" s="57"/>
      <c r="C131" s="57"/>
      <c r="D131" s="57"/>
      <c r="E131" s="11"/>
      <c r="G131" s="11"/>
      <c r="H131" s="57"/>
      <c r="I131" s="57"/>
    </row>
    <row r="132" spans="1:9" x14ac:dyDescent="0.2">
      <c r="A132" s="57"/>
      <c r="B132" s="57"/>
      <c r="C132" s="57"/>
      <c r="D132" s="57"/>
      <c r="E132" s="11"/>
      <c r="G132" s="11"/>
      <c r="H132" s="57"/>
      <c r="I132" s="57"/>
    </row>
    <row r="133" spans="1:9" x14ac:dyDescent="0.2">
      <c r="A133" s="57"/>
      <c r="B133" s="57"/>
      <c r="C133" s="57"/>
      <c r="D133" s="57"/>
      <c r="E133" s="11"/>
      <c r="G133" s="11"/>
      <c r="H133" s="57"/>
      <c r="I133" s="57"/>
    </row>
    <row r="134" spans="1:9" x14ac:dyDescent="0.2">
      <c r="A134" s="57"/>
      <c r="B134" s="57"/>
      <c r="C134" s="57"/>
      <c r="D134" s="57"/>
      <c r="E134" s="11"/>
      <c r="G134" s="11"/>
      <c r="H134" s="57"/>
      <c r="I134" s="57"/>
    </row>
    <row r="135" spans="1:9" x14ac:dyDescent="0.2">
      <c r="A135" s="57"/>
      <c r="B135" s="57"/>
      <c r="C135" s="57"/>
      <c r="D135" s="57"/>
      <c r="E135" s="11"/>
      <c r="G135" s="11"/>
      <c r="H135" s="57"/>
      <c r="I135" s="57"/>
    </row>
    <row r="136" spans="1:9" x14ac:dyDescent="0.2">
      <c r="A136" s="57"/>
      <c r="B136" s="57"/>
      <c r="C136" s="57"/>
      <c r="D136" s="57"/>
      <c r="E136" s="11"/>
      <c r="G136" s="11"/>
      <c r="H136" s="57"/>
      <c r="I136" s="57"/>
    </row>
    <row r="137" spans="1:9" x14ac:dyDescent="0.2">
      <c r="A137" s="57"/>
      <c r="B137" s="57"/>
      <c r="C137" s="57"/>
      <c r="D137" s="57"/>
      <c r="E137" s="11"/>
      <c r="G137" s="11"/>
      <c r="H137" s="57"/>
      <c r="I137" s="57"/>
    </row>
    <row r="138" spans="1:9" x14ac:dyDescent="0.2">
      <c r="A138" s="57"/>
      <c r="B138" s="57"/>
      <c r="C138" s="57"/>
      <c r="D138" s="57"/>
      <c r="E138" s="11"/>
      <c r="G138" s="11"/>
      <c r="H138" s="57"/>
      <c r="I138" s="57"/>
    </row>
    <row r="139" spans="1:9" x14ac:dyDescent="0.2">
      <c r="A139" s="57"/>
      <c r="B139" s="57"/>
      <c r="C139" s="57"/>
      <c r="D139" s="57"/>
      <c r="E139" s="11"/>
      <c r="G139" s="11"/>
      <c r="H139" s="57"/>
      <c r="I139" s="57"/>
    </row>
    <row r="140" spans="1:9" x14ac:dyDescent="0.2">
      <c r="A140" s="57"/>
      <c r="B140" s="57"/>
      <c r="C140" s="57"/>
      <c r="D140" s="57"/>
      <c r="E140" s="11"/>
      <c r="G140" s="11"/>
      <c r="H140" s="57"/>
      <c r="I140" s="57"/>
    </row>
    <row r="141" spans="1:9" x14ac:dyDescent="0.2">
      <c r="A141" s="57"/>
      <c r="B141" s="57"/>
      <c r="C141" s="57"/>
      <c r="D141" s="57"/>
      <c r="E141" s="11"/>
      <c r="G141" s="11"/>
      <c r="H141" s="57"/>
      <c r="I141" s="57"/>
    </row>
    <row r="142" spans="1:9" x14ac:dyDescent="0.2">
      <c r="A142" s="57"/>
      <c r="B142" s="57"/>
      <c r="C142" s="57"/>
      <c r="D142" s="57"/>
      <c r="E142" s="11"/>
      <c r="G142" s="11"/>
      <c r="H142" s="57"/>
      <c r="I142" s="57"/>
    </row>
    <row r="143" spans="1:9" x14ac:dyDescent="0.2">
      <c r="A143" s="57"/>
      <c r="B143" s="57"/>
      <c r="C143" s="57"/>
      <c r="D143" s="57"/>
      <c r="E143" s="11"/>
      <c r="G143" s="11"/>
      <c r="H143" s="57"/>
      <c r="I143" s="57"/>
    </row>
    <row r="144" spans="1:9" x14ac:dyDescent="0.2">
      <c r="A144" s="57"/>
      <c r="B144" s="57"/>
      <c r="C144" s="57"/>
      <c r="D144" s="57"/>
      <c r="E144" s="11"/>
      <c r="G144" s="11"/>
      <c r="H144" s="57"/>
      <c r="I144" s="57"/>
    </row>
    <row r="145" spans="1:9" x14ac:dyDescent="0.2">
      <c r="A145" s="57"/>
      <c r="B145" s="57"/>
      <c r="C145" s="57"/>
      <c r="D145" s="57"/>
      <c r="E145" s="11"/>
      <c r="G145" s="11"/>
      <c r="H145" s="57"/>
      <c r="I145" s="57"/>
    </row>
    <row r="146" spans="1:9" x14ac:dyDescent="0.2">
      <c r="A146" s="57"/>
      <c r="B146" s="57"/>
      <c r="C146" s="57"/>
      <c r="D146" s="57"/>
      <c r="E146" s="11"/>
      <c r="G146" s="11"/>
      <c r="H146" s="57"/>
      <c r="I146" s="57"/>
    </row>
    <row r="147" spans="1:9" x14ac:dyDescent="0.2">
      <c r="A147" s="57"/>
      <c r="B147" s="57"/>
      <c r="C147" s="57"/>
      <c r="D147" s="57"/>
      <c r="E147" s="11"/>
      <c r="G147" s="11"/>
      <c r="H147" s="57"/>
      <c r="I147" s="57"/>
    </row>
    <row r="148" spans="1:9" x14ac:dyDescent="0.2">
      <c r="A148" s="57"/>
      <c r="B148" s="57"/>
      <c r="C148" s="57"/>
      <c r="D148" s="57"/>
      <c r="E148" s="11"/>
      <c r="G148" s="11"/>
      <c r="H148" s="57"/>
      <c r="I148" s="57"/>
    </row>
    <row r="149" spans="1:9" x14ac:dyDescent="0.2">
      <c r="A149" s="57"/>
      <c r="B149" s="57"/>
      <c r="C149" s="57"/>
      <c r="D149" s="57"/>
      <c r="E149" s="11"/>
      <c r="G149" s="11"/>
      <c r="H149" s="57"/>
      <c r="I149" s="57"/>
    </row>
    <row r="150" spans="1:9" x14ac:dyDescent="0.2">
      <c r="A150" s="57"/>
      <c r="B150" s="57"/>
      <c r="C150" s="57"/>
      <c r="D150" s="57"/>
      <c r="E150" s="11"/>
      <c r="G150" s="11"/>
      <c r="H150" s="57"/>
      <c r="I150" s="57"/>
    </row>
    <row r="151" spans="1:9" x14ac:dyDescent="0.2">
      <c r="A151" s="57"/>
      <c r="B151" s="57"/>
      <c r="C151" s="57"/>
      <c r="D151" s="57"/>
      <c r="E151" s="11"/>
      <c r="G151" s="11"/>
      <c r="H151" s="57"/>
      <c r="I151" s="57"/>
    </row>
    <row r="152" spans="1:9" x14ac:dyDescent="0.2">
      <c r="A152" s="57"/>
      <c r="B152" s="57"/>
      <c r="C152" s="57"/>
      <c r="D152" s="57"/>
      <c r="E152" s="11"/>
      <c r="G152" s="11"/>
      <c r="H152" s="57"/>
      <c r="I152" s="57"/>
    </row>
    <row r="153" spans="1:9" x14ac:dyDescent="0.2">
      <c r="A153" s="57"/>
      <c r="B153" s="57"/>
      <c r="C153" s="57"/>
      <c r="D153" s="57"/>
      <c r="E153" s="11"/>
      <c r="G153" s="11"/>
      <c r="H153" s="57"/>
      <c r="I153" s="57"/>
    </row>
    <row r="154" spans="1:9" x14ac:dyDescent="0.2">
      <c r="A154" s="57"/>
      <c r="B154" s="57"/>
      <c r="C154" s="57"/>
      <c r="D154" s="57"/>
      <c r="E154" s="11"/>
      <c r="G154" s="11"/>
      <c r="H154" s="57"/>
      <c r="I154" s="57"/>
    </row>
    <row r="155" spans="1:9" x14ac:dyDescent="0.2">
      <c r="A155" s="57"/>
      <c r="B155" s="57"/>
      <c r="C155" s="57"/>
      <c r="D155" s="57"/>
      <c r="E155" s="11"/>
      <c r="G155" s="11"/>
      <c r="H155" s="57"/>
      <c r="I155" s="57"/>
    </row>
    <row r="156" spans="1:9" x14ac:dyDescent="0.2">
      <c r="A156" s="57"/>
      <c r="B156" s="57"/>
      <c r="C156" s="57"/>
      <c r="D156" s="57"/>
      <c r="E156" s="11"/>
      <c r="G156" s="11"/>
      <c r="H156" s="57"/>
      <c r="I156" s="57"/>
    </row>
    <row r="157" spans="1:9" x14ac:dyDescent="0.2">
      <c r="A157" s="57"/>
      <c r="B157" s="57"/>
      <c r="C157" s="57"/>
      <c r="D157" s="57"/>
      <c r="E157" s="11"/>
      <c r="G157" s="11"/>
      <c r="H157" s="57"/>
      <c r="I157" s="57"/>
    </row>
    <row r="158" spans="1:9" x14ac:dyDescent="0.2">
      <c r="A158" s="57"/>
      <c r="B158" s="57"/>
      <c r="C158" s="57"/>
      <c r="D158" s="57"/>
      <c r="E158" s="11"/>
      <c r="G158" s="11"/>
      <c r="H158" s="57"/>
      <c r="I158" s="57"/>
    </row>
    <row r="159" spans="1:9" x14ac:dyDescent="0.2">
      <c r="A159" s="57"/>
      <c r="B159" s="57"/>
      <c r="C159" s="57"/>
      <c r="D159" s="57"/>
      <c r="E159" s="11"/>
      <c r="G159" s="11"/>
      <c r="H159" s="57"/>
      <c r="I159" s="57"/>
    </row>
    <row r="160" spans="1:9" x14ac:dyDescent="0.2">
      <c r="A160" s="57"/>
      <c r="B160" s="57"/>
      <c r="C160" s="57"/>
      <c r="D160" s="57"/>
      <c r="E160" s="11"/>
      <c r="G160" s="11"/>
      <c r="H160" s="57"/>
      <c r="I160" s="57"/>
    </row>
    <row r="161" spans="1:9" x14ac:dyDescent="0.2">
      <c r="A161" s="57"/>
      <c r="B161" s="57"/>
      <c r="C161" s="57"/>
      <c r="D161" s="57"/>
      <c r="E161" s="11"/>
      <c r="G161" s="11"/>
      <c r="H161" s="57"/>
      <c r="I161" s="57"/>
    </row>
    <row r="162" spans="1:9" x14ac:dyDescent="0.2">
      <c r="A162" s="57"/>
      <c r="B162" s="57"/>
      <c r="C162" s="57"/>
      <c r="D162" s="57"/>
      <c r="E162" s="11"/>
      <c r="G162" s="11"/>
      <c r="H162" s="57"/>
      <c r="I162" s="57"/>
    </row>
    <row r="163" spans="1:9" x14ac:dyDescent="0.2">
      <c r="A163" s="57"/>
      <c r="B163" s="57"/>
      <c r="C163" s="57"/>
      <c r="D163" s="57"/>
      <c r="E163" s="11"/>
      <c r="G163" s="11"/>
      <c r="H163" s="57"/>
      <c r="I163" s="57"/>
    </row>
    <row r="164" spans="1:9" x14ac:dyDescent="0.2">
      <c r="A164" s="57"/>
      <c r="B164" s="57"/>
      <c r="C164" s="57"/>
      <c r="D164" s="57"/>
      <c r="E164" s="11"/>
      <c r="G164" s="11"/>
      <c r="H164" s="57"/>
      <c r="I164" s="57"/>
    </row>
    <row r="165" spans="1:9" x14ac:dyDescent="0.2">
      <c r="A165" s="57"/>
      <c r="B165" s="57"/>
      <c r="C165" s="57"/>
      <c r="D165" s="57"/>
      <c r="E165" s="11"/>
      <c r="G165" s="11"/>
      <c r="H165" s="57"/>
      <c r="I165" s="57"/>
    </row>
    <row r="166" spans="1:9" x14ac:dyDescent="0.2">
      <c r="A166" s="57"/>
      <c r="B166" s="57"/>
      <c r="C166" s="57"/>
      <c r="D166" s="57"/>
      <c r="E166" s="11"/>
      <c r="G166" s="11"/>
      <c r="H166" s="57"/>
      <c r="I166" s="57"/>
    </row>
    <row r="167" spans="1:9" x14ac:dyDescent="0.2">
      <c r="A167" s="57"/>
      <c r="B167" s="57"/>
      <c r="C167" s="57"/>
      <c r="D167" s="57"/>
      <c r="E167" s="11"/>
      <c r="G167" s="11"/>
      <c r="H167" s="57"/>
      <c r="I167" s="57"/>
    </row>
    <row r="168" spans="1:9" x14ac:dyDescent="0.2">
      <c r="A168" s="57"/>
      <c r="B168" s="57"/>
      <c r="C168" s="57"/>
      <c r="D168" s="57"/>
      <c r="E168" s="11"/>
      <c r="G168" s="11"/>
      <c r="H168" s="57"/>
      <c r="I168" s="57"/>
    </row>
    <row r="169" spans="1:9" x14ac:dyDescent="0.2">
      <c r="A169" s="57"/>
      <c r="B169" s="57"/>
      <c r="C169" s="57"/>
      <c r="D169" s="57"/>
      <c r="E169" s="11"/>
      <c r="G169" s="11"/>
      <c r="H169" s="57"/>
      <c r="I169" s="57"/>
    </row>
    <row r="170" spans="1:9" x14ac:dyDescent="0.2">
      <c r="A170" s="57"/>
      <c r="B170" s="57"/>
      <c r="C170" s="57"/>
      <c r="D170" s="57"/>
      <c r="E170" s="11"/>
      <c r="G170" s="11"/>
      <c r="H170" s="57"/>
      <c r="I170" s="57"/>
    </row>
    <row r="171" spans="1:9" x14ac:dyDescent="0.2">
      <c r="A171" s="57"/>
      <c r="B171" s="57"/>
      <c r="C171" s="57"/>
      <c r="D171" s="57"/>
      <c r="E171" s="11"/>
      <c r="G171" s="11"/>
      <c r="H171" s="57"/>
      <c r="I171" s="57"/>
    </row>
    <row r="172" spans="1:9" x14ac:dyDescent="0.2">
      <c r="A172" s="57"/>
      <c r="B172" s="57"/>
      <c r="C172" s="57"/>
      <c r="D172" s="57"/>
      <c r="E172" s="11"/>
      <c r="G172" s="11"/>
      <c r="H172" s="57"/>
      <c r="I172" s="57"/>
    </row>
    <row r="173" spans="1:9" x14ac:dyDescent="0.2">
      <c r="A173" s="57"/>
      <c r="B173" s="57"/>
      <c r="C173" s="57"/>
      <c r="D173" s="57"/>
      <c r="E173" s="11"/>
      <c r="G173" s="11"/>
      <c r="H173" s="57"/>
      <c r="I173" s="57"/>
    </row>
    <row r="174" spans="1:9" x14ac:dyDescent="0.2">
      <c r="A174" s="57"/>
      <c r="B174" s="57"/>
      <c r="C174" s="57"/>
      <c r="D174" s="57"/>
      <c r="E174" s="11"/>
      <c r="G174" s="11"/>
      <c r="H174" s="57"/>
      <c r="I174" s="57"/>
    </row>
    <row r="175" spans="1:9" x14ac:dyDescent="0.2">
      <c r="A175" s="57"/>
      <c r="B175" s="57"/>
      <c r="C175" s="57"/>
      <c r="D175" s="57"/>
      <c r="E175" s="11"/>
      <c r="G175" s="11"/>
      <c r="H175" s="57"/>
      <c r="I175" s="57"/>
    </row>
    <row r="176" spans="1:9" x14ac:dyDescent="0.2">
      <c r="A176" s="57"/>
      <c r="B176" s="57"/>
      <c r="C176" s="57"/>
      <c r="D176" s="57"/>
      <c r="E176" s="11"/>
      <c r="G176" s="11"/>
      <c r="H176" s="57"/>
      <c r="I176" s="57"/>
    </row>
    <row r="177" spans="1:9" x14ac:dyDescent="0.2">
      <c r="A177" s="57"/>
      <c r="B177" s="57"/>
      <c r="C177" s="57"/>
      <c r="D177" s="57"/>
      <c r="E177" s="11"/>
      <c r="G177" s="11"/>
      <c r="H177" s="57"/>
      <c r="I177" s="57"/>
    </row>
    <row r="178" spans="1:9" x14ac:dyDescent="0.2">
      <c r="A178" s="57"/>
      <c r="B178" s="57"/>
      <c r="C178" s="57"/>
      <c r="D178" s="57"/>
      <c r="E178" s="11"/>
      <c r="G178" s="11"/>
      <c r="H178" s="57"/>
      <c r="I178" s="57"/>
    </row>
    <row r="179" spans="1:9" x14ac:dyDescent="0.2">
      <c r="A179" s="57"/>
      <c r="B179" s="57"/>
      <c r="C179" s="57"/>
      <c r="D179" s="57"/>
      <c r="E179" s="11"/>
      <c r="G179" s="11"/>
      <c r="H179" s="57"/>
      <c r="I179" s="57"/>
    </row>
    <row r="180" spans="1:9" x14ac:dyDescent="0.2">
      <c r="A180" s="57"/>
      <c r="B180" s="57"/>
      <c r="C180" s="57"/>
      <c r="D180" s="57"/>
      <c r="E180" s="11"/>
      <c r="G180" s="11"/>
      <c r="H180" s="57"/>
      <c r="I180" s="57"/>
    </row>
    <row r="181" spans="1:9" x14ac:dyDescent="0.2">
      <c r="A181" s="57"/>
      <c r="B181" s="57"/>
      <c r="C181" s="57"/>
      <c r="D181" s="57"/>
      <c r="E181" s="11"/>
      <c r="G181" s="11"/>
      <c r="H181" s="57"/>
      <c r="I181" s="57"/>
    </row>
    <row r="182" spans="1:9" x14ac:dyDescent="0.2">
      <c r="A182" s="57"/>
      <c r="B182" s="57"/>
      <c r="C182" s="57"/>
      <c r="D182" s="57"/>
      <c r="E182" s="11"/>
      <c r="G182" s="11"/>
      <c r="H182" s="57"/>
      <c r="I182" s="57"/>
    </row>
  </sheetData>
  <mergeCells count="5">
    <mergeCell ref="A1:G1"/>
    <mergeCell ref="A29:B29"/>
    <mergeCell ref="A30:B30"/>
    <mergeCell ref="A31:B31"/>
    <mergeCell ref="A76:G76"/>
  </mergeCells>
  <conditionalFormatting sqref="F2:F3">
    <cfRule type="cellIs" dxfId="98" priority="3" stopIfTrue="1" operator="between">
      <formula>0.009</formula>
      <formula>-0.009</formula>
    </cfRule>
  </conditionalFormatting>
  <conditionalFormatting sqref="F5:F75">
    <cfRule type="cellIs" dxfId="97" priority="1" stopIfTrue="1" operator="between">
      <formula>0.009</formula>
      <formula>-0.009</formula>
    </cfRule>
  </conditionalFormatting>
  <conditionalFormatting sqref="F77:F65536">
    <cfRule type="cellIs" dxfId="96"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202"/>
  <sheetViews>
    <sheetView workbookViewId="0">
      <selection sqref="A1:G1"/>
    </sheetView>
  </sheetViews>
  <sheetFormatPr defaultColWidth="9.140625" defaultRowHeight="11.25" x14ac:dyDescent="0.2"/>
  <cols>
    <col min="1" max="1" width="31.7109375" style="7" bestFit="1" customWidth="1"/>
    <col min="2" max="2" width="31.42578125" style="7" bestFit="1" customWidth="1"/>
    <col min="3" max="3" width="24.7109375" style="7" bestFit="1" customWidth="1"/>
    <col min="4" max="4" width="14.7109375" style="7" bestFit="1" customWidth="1"/>
    <col min="5" max="5" width="26.7109375" style="10" customWidth="1"/>
    <col min="6" max="6" width="13.5703125" style="11" bestFit="1" customWidth="1"/>
    <col min="7" max="7" width="4.5703125" style="10" bestFit="1" customWidth="1"/>
    <col min="8" max="16384" width="9.140625" style="7"/>
  </cols>
  <sheetData>
    <row r="1" spans="1:9" s="1" customFormat="1" ht="15" x14ac:dyDescent="0.2">
      <c r="A1" s="99" t="s">
        <v>1392</v>
      </c>
      <c r="B1" s="100"/>
      <c r="C1" s="100"/>
      <c r="D1" s="100"/>
      <c r="E1" s="100"/>
      <c r="F1" s="100"/>
      <c r="G1" s="100"/>
    </row>
    <row r="2" spans="1:9" s="1" customFormat="1" ht="12" x14ac:dyDescent="0.2">
      <c r="E2" s="5"/>
      <c r="F2" s="9"/>
      <c r="G2" s="10"/>
    </row>
    <row r="3" spans="1:9" s="1" customFormat="1" ht="12" x14ac:dyDescent="0.2">
      <c r="A3" s="8" t="s">
        <v>7</v>
      </c>
      <c r="B3" s="2"/>
      <c r="C3" s="3"/>
      <c r="D3" s="3"/>
      <c r="E3" s="4"/>
      <c r="F3" s="9"/>
      <c r="G3" s="10"/>
    </row>
    <row r="4" spans="1:9" s="1" customFormat="1" ht="27" customHeight="1" x14ac:dyDescent="0.2">
      <c r="A4" s="6" t="s">
        <v>2</v>
      </c>
      <c r="B4" s="6" t="s">
        <v>0</v>
      </c>
      <c r="C4" s="13" t="s">
        <v>1010</v>
      </c>
      <c r="D4" s="13" t="s">
        <v>1</v>
      </c>
      <c r="E4" s="53" t="s">
        <v>6</v>
      </c>
      <c r="F4" s="12" t="s">
        <v>3</v>
      </c>
      <c r="G4" s="12" t="s">
        <v>5</v>
      </c>
    </row>
    <row r="5" spans="1:9" x14ac:dyDescent="0.2">
      <c r="A5" s="16" t="s">
        <v>29</v>
      </c>
      <c r="B5" s="17"/>
      <c r="C5" s="17"/>
      <c r="D5" s="17"/>
      <c r="E5" s="18"/>
      <c r="F5" s="19"/>
      <c r="G5" s="18"/>
    </row>
    <row r="6" spans="1:9" x14ac:dyDescent="0.2">
      <c r="A6" s="20" t="s">
        <v>33</v>
      </c>
      <c r="B6" s="21"/>
      <c r="C6" s="21"/>
      <c r="D6" s="21"/>
      <c r="E6" s="22"/>
      <c r="F6" s="23"/>
      <c r="G6" s="22"/>
    </row>
    <row r="7" spans="1:9" x14ac:dyDescent="0.2">
      <c r="A7" s="21" t="s">
        <v>1393</v>
      </c>
      <c r="B7" s="21" t="s">
        <v>1394</v>
      </c>
      <c r="C7" s="21" t="s">
        <v>35</v>
      </c>
      <c r="D7" s="24">
        <v>2500000</v>
      </c>
      <c r="E7" s="22">
        <v>2480.0450000000001</v>
      </c>
      <c r="F7" s="23">
        <v>15.478677006141501</v>
      </c>
      <c r="G7" s="22">
        <v>5.3398000000000003</v>
      </c>
    </row>
    <row r="8" spans="1:9" x14ac:dyDescent="0.2">
      <c r="A8" s="20" t="s">
        <v>28</v>
      </c>
      <c r="B8" s="20"/>
      <c r="C8" s="20"/>
      <c r="D8" s="20"/>
      <c r="E8" s="25">
        <f>SUM(E6:E7)</f>
        <v>2480.0450000000001</v>
      </c>
      <c r="F8" s="26">
        <f>SUM(F6:F7)</f>
        <v>15.478677006141501</v>
      </c>
      <c r="G8" s="25"/>
      <c r="H8" s="14"/>
      <c r="I8" s="14"/>
    </row>
    <row r="9" spans="1:9" x14ac:dyDescent="0.2">
      <c r="A9" s="21"/>
      <c r="B9" s="21"/>
      <c r="C9" s="21"/>
      <c r="D9" s="21"/>
      <c r="E9" s="22"/>
      <c r="F9" s="23"/>
      <c r="G9" s="22"/>
    </row>
    <row r="10" spans="1:9" x14ac:dyDescent="0.2">
      <c r="A10" s="20" t="s">
        <v>34</v>
      </c>
      <c r="B10" s="21"/>
      <c r="C10" s="21"/>
      <c r="D10" s="21"/>
      <c r="E10" s="22"/>
      <c r="F10" s="23"/>
      <c r="G10" s="22"/>
    </row>
    <row r="11" spans="1:9" x14ac:dyDescent="0.2">
      <c r="A11" s="21" t="s">
        <v>61</v>
      </c>
      <c r="B11" s="21" t="s">
        <v>60</v>
      </c>
      <c r="C11" s="21" t="s">
        <v>35</v>
      </c>
      <c r="D11" s="24">
        <v>8329400</v>
      </c>
      <c r="E11" s="22">
        <v>8297.5289393000003</v>
      </c>
      <c r="F11" s="23">
        <v>51.787274182741101</v>
      </c>
      <c r="G11" s="22">
        <v>7.2067827824499897</v>
      </c>
    </row>
    <row r="12" spans="1:9" x14ac:dyDescent="0.2">
      <c r="A12" s="21" t="s">
        <v>69</v>
      </c>
      <c r="B12" s="21" t="s">
        <v>68</v>
      </c>
      <c r="C12" s="21" t="s">
        <v>35</v>
      </c>
      <c r="D12" s="24">
        <v>1500000</v>
      </c>
      <c r="E12" s="22">
        <v>1563.2373333</v>
      </c>
      <c r="F12" s="23">
        <v>9.7566156122540502</v>
      </c>
      <c r="G12" s="22">
        <v>7.1525085512500004</v>
      </c>
    </row>
    <row r="13" spans="1:9" x14ac:dyDescent="0.2">
      <c r="A13" s="21" t="s">
        <v>71</v>
      </c>
      <c r="B13" s="21" t="s">
        <v>70</v>
      </c>
      <c r="C13" s="21" t="s">
        <v>35</v>
      </c>
      <c r="D13" s="24">
        <v>1500000</v>
      </c>
      <c r="E13" s="22">
        <v>1487.6655000000001</v>
      </c>
      <c r="F13" s="23">
        <v>9.2849499777947297</v>
      </c>
      <c r="G13" s="22">
        <v>7.19151642361249</v>
      </c>
    </row>
    <row r="14" spans="1:9" x14ac:dyDescent="0.2">
      <c r="A14" s="21" t="s">
        <v>73</v>
      </c>
      <c r="B14" s="21" t="s">
        <v>72</v>
      </c>
      <c r="C14" s="21" t="s">
        <v>35</v>
      </c>
      <c r="D14" s="24">
        <v>52560</v>
      </c>
      <c r="E14" s="22">
        <v>55.547545399999997</v>
      </c>
      <c r="F14" s="23">
        <v>0.34668827127353702</v>
      </c>
      <c r="G14" s="22">
        <v>7.09504807201251</v>
      </c>
    </row>
    <row r="15" spans="1:9" x14ac:dyDescent="0.2">
      <c r="A15" s="21" t="s">
        <v>75</v>
      </c>
      <c r="B15" s="21" t="s">
        <v>74</v>
      </c>
      <c r="C15" s="21" t="s">
        <v>35</v>
      </c>
      <c r="D15" s="24">
        <v>50000</v>
      </c>
      <c r="E15" s="22">
        <v>52.394683299999997</v>
      </c>
      <c r="F15" s="23">
        <v>0.32701034845729599</v>
      </c>
      <c r="G15" s="22">
        <v>7.2237101628124902</v>
      </c>
    </row>
    <row r="16" spans="1:9" x14ac:dyDescent="0.2">
      <c r="A16" s="21" t="s">
        <v>77</v>
      </c>
      <c r="B16" s="21" t="s">
        <v>76</v>
      </c>
      <c r="C16" s="21" t="s">
        <v>35</v>
      </c>
      <c r="D16" s="24">
        <v>41700</v>
      </c>
      <c r="E16" s="22">
        <v>42.577317000000001</v>
      </c>
      <c r="F16" s="23">
        <v>0.26573733042388198</v>
      </c>
      <c r="G16" s="22">
        <v>7.2622745000000002</v>
      </c>
    </row>
    <row r="17" spans="1:9" x14ac:dyDescent="0.2">
      <c r="A17" s="20" t="s">
        <v>28</v>
      </c>
      <c r="B17" s="20"/>
      <c r="C17" s="20"/>
      <c r="D17" s="20"/>
      <c r="E17" s="25">
        <f>SUM(E11:E16)</f>
        <v>11498.951318300002</v>
      </c>
      <c r="F17" s="26">
        <f>SUM(F11:F16)</f>
        <v>71.768275722944594</v>
      </c>
      <c r="G17" s="25"/>
      <c r="H17" s="14"/>
      <c r="I17" s="14"/>
    </row>
    <row r="18" spans="1:9" x14ac:dyDescent="0.2">
      <c r="A18" s="21"/>
      <c r="B18" s="21"/>
      <c r="C18" s="21"/>
      <c r="D18" s="21"/>
      <c r="E18" s="22"/>
      <c r="F18" s="23"/>
      <c r="G18" s="22"/>
    </row>
    <row r="19" spans="1:9" x14ac:dyDescent="0.2">
      <c r="A19" s="20" t="s">
        <v>37</v>
      </c>
      <c r="B19" s="20"/>
      <c r="C19" s="20"/>
      <c r="D19" s="20"/>
      <c r="E19" s="25">
        <f>E8+E17</f>
        <v>13978.996318300002</v>
      </c>
      <c r="F19" s="26">
        <f>F8+F17</f>
        <v>87.24695272908609</v>
      </c>
      <c r="G19" s="25"/>
      <c r="H19" s="14"/>
      <c r="I19" s="14"/>
    </row>
    <row r="20" spans="1:9" x14ac:dyDescent="0.2">
      <c r="A20" s="20"/>
      <c r="B20" s="20"/>
      <c r="C20" s="20"/>
      <c r="D20" s="20"/>
      <c r="E20" s="25"/>
      <c r="F20" s="26"/>
      <c r="G20" s="25"/>
      <c r="H20" s="14"/>
      <c r="I20" s="14"/>
    </row>
    <row r="21" spans="1:9" x14ac:dyDescent="0.2">
      <c r="A21" s="20" t="s">
        <v>310</v>
      </c>
      <c r="B21" s="20"/>
      <c r="C21" s="20"/>
      <c r="D21" s="20"/>
      <c r="E21" s="25">
        <v>5.2591334200000022</v>
      </c>
      <c r="F21" s="26">
        <f>+E21/E25*100</f>
        <v>3.2823770351096099E-2</v>
      </c>
      <c r="G21" s="25"/>
      <c r="H21" s="14"/>
      <c r="I21" s="14"/>
    </row>
    <row r="22" spans="1:9" x14ac:dyDescent="0.2">
      <c r="A22" s="20"/>
      <c r="B22" s="20"/>
      <c r="C22" s="20"/>
      <c r="D22" s="20"/>
      <c r="E22" s="25"/>
      <c r="F22" s="26"/>
      <c r="G22" s="25"/>
      <c r="H22" s="14"/>
      <c r="I22" s="14"/>
    </row>
    <row r="23" spans="1:9" x14ac:dyDescent="0.2">
      <c r="A23" s="20" t="s">
        <v>39</v>
      </c>
      <c r="B23" s="20"/>
      <c r="C23" s="20"/>
      <c r="D23" s="20"/>
      <c r="E23" s="25">
        <f>E25-(E8+E17+E21)</f>
        <v>2038.0764246799972</v>
      </c>
      <c r="F23" s="25">
        <f>F25-(F8+F17+F21)</f>
        <v>12.72022350056281</v>
      </c>
      <c r="G23" s="25"/>
      <c r="H23" s="14"/>
      <c r="I23" s="14"/>
    </row>
    <row r="24" spans="1:9" x14ac:dyDescent="0.2">
      <c r="A24" s="20"/>
      <c r="B24" s="20"/>
      <c r="C24" s="20"/>
      <c r="D24" s="20"/>
      <c r="E24" s="25"/>
      <c r="F24" s="26"/>
      <c r="G24" s="25"/>
      <c r="H24" s="14"/>
      <c r="I24" s="14"/>
    </row>
    <row r="25" spans="1:9" x14ac:dyDescent="0.2">
      <c r="A25" s="27" t="s">
        <v>38</v>
      </c>
      <c r="B25" s="27"/>
      <c r="C25" s="27"/>
      <c r="D25" s="27"/>
      <c r="E25" s="28">
        <v>16022.3318764</v>
      </c>
      <c r="F25" s="29">
        <v>100</v>
      </c>
      <c r="G25" s="28"/>
      <c r="H25" s="14"/>
      <c r="I25" s="14"/>
    </row>
    <row r="27" spans="1:9" x14ac:dyDescent="0.2">
      <c r="A27" s="71" t="s">
        <v>1258</v>
      </c>
      <c r="B27" s="71"/>
      <c r="C27" s="71"/>
      <c r="D27" s="71"/>
      <c r="E27" s="72"/>
      <c r="F27" s="72"/>
      <c r="G27" s="72"/>
    </row>
    <row r="28" spans="1:9" x14ac:dyDescent="0.2">
      <c r="A28" s="73"/>
      <c r="B28" s="73"/>
      <c r="C28" s="73"/>
      <c r="D28" s="73"/>
      <c r="E28" s="26"/>
      <c r="F28" s="26"/>
      <c r="G28" s="26"/>
    </row>
    <row r="29" spans="1:9" x14ac:dyDescent="0.2">
      <c r="A29" s="74" t="s">
        <v>1259</v>
      </c>
      <c r="B29" s="75"/>
      <c r="C29" s="75"/>
      <c r="D29" s="73"/>
      <c r="E29" s="76" t="s">
        <v>1260</v>
      </c>
      <c r="F29" s="74" t="s">
        <v>3</v>
      </c>
      <c r="G29" s="26"/>
    </row>
    <row r="30" spans="1:9" x14ac:dyDescent="0.2">
      <c r="A30" s="75" t="s">
        <v>1261</v>
      </c>
      <c r="B30" s="75"/>
      <c r="C30" s="75"/>
      <c r="D30" s="73"/>
      <c r="E30" s="77">
        <v>1000</v>
      </c>
      <c r="F30" s="78">
        <f>E30/$E$25*100</f>
        <v>6.2412887694140462</v>
      </c>
      <c r="G30" s="26"/>
    </row>
    <row r="31" spans="1:9" x14ac:dyDescent="0.2">
      <c r="A31" s="75" t="s">
        <v>1261</v>
      </c>
      <c r="B31" s="75"/>
      <c r="C31" s="75"/>
      <c r="D31" s="73"/>
      <c r="E31" s="77">
        <v>1000</v>
      </c>
      <c r="F31" s="78">
        <f>E31/$E$25*100</f>
        <v>6.2412887694140462</v>
      </c>
      <c r="G31" s="26"/>
    </row>
    <row r="32" spans="1:9" x14ac:dyDescent="0.2">
      <c r="A32" s="75" t="s">
        <v>1302</v>
      </c>
      <c r="B32" s="75"/>
      <c r="C32" s="75"/>
      <c r="D32" s="73"/>
      <c r="E32" s="77">
        <v>1000</v>
      </c>
      <c r="F32" s="78">
        <f>E32/$E$25*100</f>
        <v>6.2412887694140462</v>
      </c>
      <c r="G32" s="26"/>
    </row>
    <row r="33" spans="1:7" x14ac:dyDescent="0.2">
      <c r="A33" s="75" t="s">
        <v>1261</v>
      </c>
      <c r="B33" s="75"/>
      <c r="C33" s="75"/>
      <c r="D33" s="73"/>
      <c r="E33" s="77">
        <v>1500</v>
      </c>
      <c r="F33" s="78">
        <f>E33/$E$25*100</f>
        <v>9.3619331541210684</v>
      </c>
      <c r="G33" s="26"/>
    </row>
    <row r="34" spans="1:7" x14ac:dyDescent="0.2">
      <c r="A34" s="75" t="s">
        <v>1261</v>
      </c>
      <c r="B34" s="75"/>
      <c r="C34" s="75"/>
      <c r="D34" s="73"/>
      <c r="E34" s="77">
        <v>1500</v>
      </c>
      <c r="F34" s="78">
        <f>E34/$E$25*100</f>
        <v>9.3619331541210684</v>
      </c>
      <c r="G34" s="26"/>
    </row>
    <row r="35" spans="1:7" x14ac:dyDescent="0.2">
      <c r="A35" s="79" t="s">
        <v>1262</v>
      </c>
      <c r="B35" s="80"/>
      <c r="C35" s="80"/>
      <c r="D35" s="79"/>
      <c r="E35" s="81">
        <f>SUM(E30:E34)</f>
        <v>6000</v>
      </c>
      <c r="F35" s="81">
        <f>SUM(F30:F34)</f>
        <v>37.447732616484274</v>
      </c>
      <c r="G35" s="29"/>
    </row>
    <row r="37" spans="1:7" x14ac:dyDescent="0.2">
      <c r="A37" s="14" t="s">
        <v>41</v>
      </c>
    </row>
    <row r="38" spans="1:7" x14ac:dyDescent="0.2">
      <c r="A38" s="14" t="s">
        <v>42</v>
      </c>
    </row>
    <row r="39" spans="1:7" x14ac:dyDescent="0.2">
      <c r="A39" s="14" t="s">
        <v>43</v>
      </c>
      <c r="B39" s="14"/>
      <c r="C39" s="30" t="s">
        <v>45</v>
      </c>
      <c r="D39" s="14" t="s">
        <v>44</v>
      </c>
    </row>
    <row r="40" spans="1:7" x14ac:dyDescent="0.2">
      <c r="A40" s="7" t="s">
        <v>1395</v>
      </c>
      <c r="C40" s="31">
        <v>56.805399999999999</v>
      </c>
      <c r="D40" s="31">
        <v>58.756100000000004</v>
      </c>
    </row>
    <row r="41" spans="1:7" x14ac:dyDescent="0.2">
      <c r="A41" s="7" t="s">
        <v>1396</v>
      </c>
      <c r="C41" s="31">
        <v>10.684900000000001</v>
      </c>
      <c r="D41" s="31">
        <v>10.7584</v>
      </c>
    </row>
    <row r="42" spans="1:7" x14ac:dyDescent="0.2">
      <c r="A42" s="7" t="s">
        <v>1397</v>
      </c>
      <c r="C42" s="31">
        <v>62.104900000000001</v>
      </c>
      <c r="D42" s="31">
        <v>64.406700000000001</v>
      </c>
    </row>
    <row r="43" spans="1:7" x14ac:dyDescent="0.2">
      <c r="A43" s="7" t="s">
        <v>1398</v>
      </c>
      <c r="C43" s="31">
        <v>11.960800000000001</v>
      </c>
      <c r="D43" s="31">
        <v>12.0289</v>
      </c>
    </row>
    <row r="45" spans="1:7" x14ac:dyDescent="0.2">
      <c r="A45" s="14" t="s">
        <v>50</v>
      </c>
    </row>
    <row r="46" spans="1:7" x14ac:dyDescent="0.2">
      <c r="A46" s="101" t="s">
        <v>51</v>
      </c>
      <c r="B46" s="102"/>
      <c r="C46" s="32" t="s">
        <v>52</v>
      </c>
    </row>
    <row r="47" spans="1:7" x14ac:dyDescent="0.2">
      <c r="A47" s="97" t="s">
        <v>1396</v>
      </c>
      <c r="B47" s="98"/>
      <c r="C47" s="33">
        <v>0.28999999999999998</v>
      </c>
    </row>
    <row r="48" spans="1:7" x14ac:dyDescent="0.2">
      <c r="A48" s="97" t="s">
        <v>1398</v>
      </c>
      <c r="B48" s="98"/>
      <c r="C48" s="33">
        <v>0.37</v>
      </c>
    </row>
    <row r="49" spans="1:9" x14ac:dyDescent="0.2">
      <c r="A49" s="7" t="s">
        <v>53</v>
      </c>
    </row>
    <row r="50" spans="1:9" x14ac:dyDescent="0.2">
      <c r="A50" s="7" t="s">
        <v>54</v>
      </c>
    </row>
    <row r="52" spans="1:9" x14ac:dyDescent="0.2">
      <c r="A52" s="60" t="s">
        <v>1265</v>
      </c>
    </row>
    <row r="53" spans="1:9" x14ac:dyDescent="0.2">
      <c r="A53" s="60"/>
    </row>
    <row r="54" spans="1:9" x14ac:dyDescent="0.2">
      <c r="A54" s="57" t="s">
        <v>1351</v>
      </c>
    </row>
    <row r="55" spans="1:9" x14ac:dyDescent="0.2">
      <c r="A55" s="57" t="s">
        <v>1399</v>
      </c>
    </row>
    <row r="57" spans="1:9" x14ac:dyDescent="0.2">
      <c r="A57" s="14" t="s">
        <v>344</v>
      </c>
      <c r="D57" s="34">
        <v>24.755339188343001</v>
      </c>
      <c r="E57" s="10" t="s">
        <v>55</v>
      </c>
    </row>
    <row r="59" spans="1:9" x14ac:dyDescent="0.2">
      <c r="A59" s="14" t="s">
        <v>345</v>
      </c>
      <c r="D59" s="30" t="s">
        <v>56</v>
      </c>
    </row>
    <row r="61" spans="1:9" x14ac:dyDescent="0.2">
      <c r="A61" s="60" t="s">
        <v>1309</v>
      </c>
      <c r="B61" s="57"/>
      <c r="C61" s="57"/>
      <c r="D61" s="57"/>
      <c r="E61" s="11"/>
      <c r="G61" s="11"/>
      <c r="H61" s="57"/>
      <c r="I61" s="57"/>
    </row>
    <row r="62" spans="1:9" x14ac:dyDescent="0.2">
      <c r="A62" s="60"/>
      <c r="B62" s="57"/>
      <c r="C62" s="57"/>
      <c r="D62" s="57"/>
      <c r="E62" s="11"/>
      <c r="G62" s="11"/>
      <c r="H62" s="57"/>
      <c r="I62" s="57"/>
    </row>
    <row r="63" spans="1:9" x14ac:dyDescent="0.2">
      <c r="A63" s="60" t="s">
        <v>969</v>
      </c>
      <c r="B63" s="57"/>
      <c r="C63" s="57"/>
      <c r="D63" s="57"/>
      <c r="E63" s="11"/>
      <c r="G63" s="11"/>
      <c r="H63" s="57"/>
      <c r="I63" s="57"/>
    </row>
    <row r="64" spans="1:9" x14ac:dyDescent="0.2">
      <c r="A64" s="65"/>
      <c r="B64" s="57"/>
      <c r="C64" s="57"/>
      <c r="D64" s="57"/>
      <c r="E64" s="11"/>
      <c r="G64" s="11"/>
      <c r="H64" s="57"/>
      <c r="I64" s="57"/>
    </row>
    <row r="65" spans="1:9" x14ac:dyDescent="0.2">
      <c r="A65" s="57"/>
      <c r="B65" s="57"/>
      <c r="C65" s="57"/>
      <c r="D65" s="57"/>
      <c r="E65" s="11"/>
      <c r="G65" s="11"/>
      <c r="H65" s="57"/>
      <c r="I65" s="57"/>
    </row>
    <row r="66" spans="1:9" x14ac:dyDescent="0.2">
      <c r="A66" s="57"/>
      <c r="B66" s="57"/>
      <c r="C66" s="57"/>
      <c r="D66" s="57"/>
      <c r="E66" s="11"/>
      <c r="G66" s="11"/>
      <c r="H66" s="57"/>
      <c r="I66" s="57"/>
    </row>
    <row r="67" spans="1:9" x14ac:dyDescent="0.2">
      <c r="A67" s="57"/>
      <c r="B67" s="57"/>
      <c r="C67" s="57"/>
      <c r="D67" s="57"/>
      <c r="E67" s="11"/>
      <c r="G67" s="11"/>
      <c r="H67" s="57"/>
      <c r="I67" s="57"/>
    </row>
    <row r="68" spans="1:9" x14ac:dyDescent="0.2">
      <c r="A68" s="57"/>
      <c r="B68" s="57"/>
      <c r="C68" s="57"/>
      <c r="D68" s="57"/>
      <c r="E68" s="11"/>
      <c r="G68" s="11"/>
      <c r="H68" s="57"/>
      <c r="I68" s="57"/>
    </row>
    <row r="69" spans="1:9" x14ac:dyDescent="0.2">
      <c r="A69" s="57"/>
      <c r="B69" s="57"/>
      <c r="C69" s="57"/>
      <c r="D69" s="57"/>
      <c r="E69" s="11"/>
      <c r="G69" s="11"/>
      <c r="H69" s="57"/>
      <c r="I69" s="57"/>
    </row>
    <row r="70" spans="1:9" x14ac:dyDescent="0.2">
      <c r="A70" s="57"/>
      <c r="B70" s="57"/>
      <c r="C70" s="57"/>
      <c r="D70" s="57"/>
      <c r="E70" s="11"/>
      <c r="G70" s="11"/>
      <c r="H70" s="57"/>
      <c r="I70" s="57"/>
    </row>
    <row r="71" spans="1:9" x14ac:dyDescent="0.2">
      <c r="A71" s="57"/>
      <c r="B71" s="57"/>
      <c r="C71" s="57"/>
      <c r="D71" s="57"/>
      <c r="E71" s="11"/>
      <c r="G71" s="11"/>
      <c r="H71" s="57"/>
      <c r="I71" s="57"/>
    </row>
    <row r="72" spans="1:9" x14ac:dyDescent="0.2">
      <c r="A72" s="57"/>
      <c r="B72" s="57"/>
      <c r="C72" s="57"/>
      <c r="D72" s="57"/>
      <c r="E72" s="11"/>
      <c r="G72" s="11"/>
      <c r="H72" s="57"/>
      <c r="I72" s="57"/>
    </row>
    <row r="73" spans="1:9" x14ac:dyDescent="0.2">
      <c r="A73" s="57"/>
      <c r="B73" s="57"/>
      <c r="C73" s="57"/>
      <c r="D73" s="57"/>
      <c r="E73" s="11"/>
      <c r="G73" s="11"/>
      <c r="H73" s="57"/>
      <c r="I73" s="57"/>
    </row>
    <row r="74" spans="1:9" x14ac:dyDescent="0.2">
      <c r="A74" s="57"/>
      <c r="B74" s="57"/>
      <c r="C74" s="57"/>
      <c r="D74" s="57"/>
      <c r="E74" s="11"/>
      <c r="G74" s="11"/>
      <c r="H74" s="57"/>
      <c r="I74" s="57"/>
    </row>
    <row r="75" spans="1:9" x14ac:dyDescent="0.2">
      <c r="A75" s="57"/>
      <c r="B75" s="57"/>
      <c r="C75" s="57"/>
      <c r="D75" s="57"/>
      <c r="E75" s="11"/>
      <c r="G75" s="11"/>
      <c r="H75" s="57"/>
      <c r="I75" s="57"/>
    </row>
    <row r="76" spans="1:9" x14ac:dyDescent="0.2">
      <c r="A76" s="57"/>
      <c r="B76" s="57"/>
      <c r="C76" s="57"/>
      <c r="D76" s="57"/>
      <c r="E76" s="11"/>
      <c r="G76" s="11"/>
      <c r="H76" s="57"/>
      <c r="I76" s="57"/>
    </row>
    <row r="77" spans="1:9" x14ac:dyDescent="0.2">
      <c r="A77" s="57"/>
      <c r="B77" s="57"/>
      <c r="C77" s="57"/>
      <c r="D77" s="57"/>
      <c r="E77" s="11"/>
      <c r="G77" s="11"/>
      <c r="H77" s="57"/>
      <c r="I77" s="57"/>
    </row>
    <row r="78" spans="1:9" x14ac:dyDescent="0.2">
      <c r="A78" s="88" t="s">
        <v>1400</v>
      </c>
      <c r="B78" s="89"/>
      <c r="C78" s="89"/>
      <c r="D78" s="89"/>
      <c r="E78" s="89"/>
      <c r="F78" s="89"/>
      <c r="G78" s="89"/>
      <c r="H78" s="57"/>
      <c r="I78" s="57"/>
    </row>
    <row r="79" spans="1:9" x14ac:dyDescent="0.2">
      <c r="A79" s="57"/>
      <c r="B79" s="57"/>
      <c r="C79" s="57"/>
      <c r="D79" s="57"/>
      <c r="E79" s="11"/>
      <c r="G79" s="11"/>
      <c r="H79" s="57"/>
      <c r="I79" s="57"/>
    </row>
    <row r="80" spans="1:9" x14ac:dyDescent="0.2">
      <c r="A80" s="60" t="s">
        <v>970</v>
      </c>
      <c r="B80" s="57"/>
      <c r="C80" s="57"/>
      <c r="D80" s="57"/>
      <c r="E80" s="11"/>
      <c r="G80" s="11"/>
      <c r="H80" s="57"/>
      <c r="I80" s="57"/>
    </row>
    <row r="81" spans="1:9" x14ac:dyDescent="0.2">
      <c r="A81" s="57"/>
      <c r="B81" s="57"/>
      <c r="C81" s="57"/>
      <c r="D81" s="57"/>
      <c r="E81" s="11"/>
      <c r="G81" s="11"/>
      <c r="H81" s="57"/>
      <c r="I81" s="57"/>
    </row>
    <row r="82" spans="1:9" x14ac:dyDescent="0.2">
      <c r="A82" s="57"/>
      <c r="B82" s="57"/>
      <c r="C82" s="57"/>
      <c r="D82" s="57"/>
      <c r="E82" s="11"/>
      <c r="G82" s="11"/>
      <c r="H82" s="57"/>
      <c r="I82" s="57"/>
    </row>
    <row r="83" spans="1:9" x14ac:dyDescent="0.2">
      <c r="A83" s="57"/>
      <c r="B83" s="57"/>
      <c r="C83" s="57"/>
      <c r="D83" s="57"/>
      <c r="E83" s="11"/>
      <c r="G83" s="11"/>
      <c r="H83" s="57"/>
      <c r="I83" s="57"/>
    </row>
    <row r="84" spans="1:9" x14ac:dyDescent="0.2">
      <c r="A84" s="57"/>
      <c r="B84" s="57"/>
      <c r="C84" s="57"/>
      <c r="D84" s="57"/>
      <c r="E84" s="11"/>
      <c r="G84" s="11"/>
      <c r="H84" s="57"/>
      <c r="I84" s="57"/>
    </row>
    <row r="85" spans="1:9" x14ac:dyDescent="0.2">
      <c r="A85" s="57"/>
      <c r="B85" s="57"/>
      <c r="C85" s="57"/>
      <c r="D85" s="57"/>
      <c r="E85" s="11"/>
      <c r="G85" s="11"/>
      <c r="H85" s="57"/>
      <c r="I85" s="57"/>
    </row>
    <row r="86" spans="1:9" x14ac:dyDescent="0.2">
      <c r="A86" s="57"/>
      <c r="B86" s="57"/>
      <c r="C86" s="57"/>
      <c r="D86" s="57"/>
      <c r="E86" s="11"/>
      <c r="G86" s="11"/>
      <c r="H86" s="57"/>
      <c r="I86" s="57"/>
    </row>
    <row r="87" spans="1:9" x14ac:dyDescent="0.2">
      <c r="A87" s="57"/>
      <c r="B87" s="57"/>
      <c r="C87" s="57"/>
      <c r="D87" s="57"/>
      <c r="E87" s="11"/>
      <c r="G87" s="11"/>
      <c r="H87" s="57"/>
      <c r="I87" s="57"/>
    </row>
    <row r="88" spans="1:9" x14ac:dyDescent="0.2">
      <c r="A88" s="57"/>
      <c r="B88" s="57"/>
      <c r="C88" s="57"/>
      <c r="D88" s="57"/>
      <c r="E88" s="11"/>
      <c r="G88" s="11"/>
      <c r="H88" s="57"/>
      <c r="I88" s="57"/>
    </row>
    <row r="89" spans="1:9" x14ac:dyDescent="0.2">
      <c r="A89" s="57"/>
      <c r="B89" s="57"/>
      <c r="C89" s="57"/>
      <c r="D89" s="57"/>
      <c r="E89" s="11"/>
      <c r="G89" s="11"/>
      <c r="H89" s="57"/>
      <c r="I89" s="57"/>
    </row>
    <row r="90" spans="1:9" x14ac:dyDescent="0.2">
      <c r="A90" s="57"/>
      <c r="B90" s="57"/>
      <c r="C90" s="57"/>
      <c r="D90" s="57"/>
      <c r="E90" s="11"/>
      <c r="G90" s="11"/>
      <c r="H90" s="57"/>
      <c r="I90" s="57"/>
    </row>
    <row r="91" spans="1:9" x14ac:dyDescent="0.2">
      <c r="A91" s="57"/>
      <c r="B91" s="57"/>
      <c r="C91" s="57"/>
      <c r="D91" s="57"/>
      <c r="E91" s="11"/>
      <c r="G91" s="11"/>
      <c r="H91" s="57"/>
      <c r="I91" s="57"/>
    </row>
    <row r="92" spans="1:9" x14ac:dyDescent="0.2">
      <c r="A92" s="57"/>
      <c r="B92" s="57"/>
      <c r="C92" s="57"/>
      <c r="D92" s="57"/>
      <c r="E92" s="11"/>
      <c r="G92" s="11"/>
      <c r="H92" s="57"/>
      <c r="I92" s="57"/>
    </row>
    <row r="93" spans="1:9" x14ac:dyDescent="0.2">
      <c r="A93" s="57"/>
      <c r="B93" s="57"/>
      <c r="C93" s="57"/>
      <c r="D93" s="57"/>
      <c r="E93" s="11"/>
      <c r="G93" s="11"/>
      <c r="H93" s="57"/>
      <c r="I93" s="57"/>
    </row>
    <row r="94" spans="1:9" x14ac:dyDescent="0.2">
      <c r="A94" s="57"/>
      <c r="B94" s="57"/>
      <c r="C94" s="57"/>
      <c r="D94" s="57"/>
      <c r="E94" s="11"/>
      <c r="G94" s="11"/>
      <c r="H94" s="57"/>
      <c r="I94" s="57"/>
    </row>
    <row r="95" spans="1:9" x14ac:dyDescent="0.2">
      <c r="A95" s="57"/>
      <c r="B95" s="57"/>
      <c r="C95" s="57"/>
      <c r="D95" s="57"/>
      <c r="E95" s="11"/>
      <c r="G95" s="11"/>
      <c r="H95" s="57"/>
      <c r="I95" s="57"/>
    </row>
    <row r="96" spans="1:9" x14ac:dyDescent="0.2">
      <c r="A96" s="57"/>
      <c r="B96" s="57"/>
      <c r="C96" s="57"/>
      <c r="D96" s="57"/>
      <c r="E96" s="11"/>
      <c r="G96" s="11"/>
      <c r="H96" s="57"/>
      <c r="I96" s="57"/>
    </row>
    <row r="97" spans="1:9" x14ac:dyDescent="0.2">
      <c r="A97" s="57" t="s">
        <v>968</v>
      </c>
      <c r="B97" s="57"/>
      <c r="C97" s="57"/>
      <c r="D97" s="57"/>
      <c r="E97" s="11"/>
      <c r="G97" s="11"/>
      <c r="H97" s="57"/>
      <c r="I97" s="57"/>
    </row>
    <row r="98" spans="1:9" x14ac:dyDescent="0.2">
      <c r="A98" s="65"/>
      <c r="B98" s="57"/>
      <c r="C98" s="57"/>
      <c r="D98" s="57"/>
      <c r="E98" s="11"/>
      <c r="G98" s="11"/>
      <c r="H98" s="57"/>
      <c r="I98" s="57"/>
    </row>
    <row r="99" spans="1:9" x14ac:dyDescent="0.2">
      <c r="A99" s="57"/>
      <c r="B99" s="57"/>
      <c r="C99" s="57"/>
      <c r="D99" s="57"/>
      <c r="E99" s="11"/>
      <c r="G99" s="11"/>
      <c r="H99" s="57"/>
      <c r="I99" s="57"/>
    </row>
    <row r="100" spans="1:9" x14ac:dyDescent="0.2">
      <c r="A100" s="57"/>
      <c r="B100" s="57"/>
      <c r="C100" s="57"/>
      <c r="D100" s="57"/>
      <c r="E100" s="11"/>
      <c r="G100" s="11"/>
      <c r="H100" s="57"/>
      <c r="I100" s="57"/>
    </row>
    <row r="101" spans="1:9" x14ac:dyDescent="0.2">
      <c r="A101" s="65"/>
      <c r="B101" s="57"/>
      <c r="C101" s="57"/>
      <c r="D101" s="57"/>
      <c r="E101" s="11"/>
      <c r="G101" s="11"/>
      <c r="H101" s="57"/>
      <c r="I101" s="57"/>
    </row>
    <row r="102" spans="1:9" x14ac:dyDescent="0.2">
      <c r="A102" s="57"/>
      <c r="B102" s="57"/>
      <c r="C102" s="57"/>
      <c r="D102" s="57"/>
      <c r="E102" s="11"/>
      <c r="G102" s="11"/>
      <c r="H102" s="57"/>
      <c r="I102" s="57"/>
    </row>
    <row r="103" spans="1:9" x14ac:dyDescent="0.2">
      <c r="A103" s="57"/>
      <c r="B103" s="57"/>
      <c r="C103" s="57"/>
      <c r="D103" s="57"/>
      <c r="E103" s="11"/>
      <c r="G103" s="11"/>
      <c r="H103" s="57"/>
      <c r="I103" s="57"/>
    </row>
    <row r="104" spans="1:9" x14ac:dyDescent="0.2">
      <c r="A104" s="57"/>
      <c r="B104" s="57"/>
      <c r="C104" s="57"/>
      <c r="D104" s="57"/>
      <c r="E104" s="11"/>
      <c r="G104" s="11"/>
      <c r="H104" s="57"/>
      <c r="I104" s="57"/>
    </row>
    <row r="105" spans="1:9" x14ac:dyDescent="0.2">
      <c r="A105" s="57"/>
      <c r="B105" s="57"/>
      <c r="C105" s="57"/>
      <c r="D105" s="57"/>
      <c r="E105" s="11"/>
      <c r="G105" s="11"/>
      <c r="H105" s="57"/>
      <c r="I105" s="57"/>
    </row>
    <row r="106" spans="1:9" x14ac:dyDescent="0.2">
      <c r="A106" s="57"/>
      <c r="B106" s="57"/>
      <c r="C106" s="57"/>
      <c r="D106" s="57"/>
      <c r="E106" s="11"/>
      <c r="G106" s="11"/>
      <c r="H106" s="57"/>
      <c r="I106" s="57"/>
    </row>
    <row r="107" spans="1:9" x14ac:dyDescent="0.2">
      <c r="A107" s="57"/>
      <c r="B107" s="57"/>
      <c r="C107" s="57"/>
      <c r="D107" s="57"/>
      <c r="E107" s="11"/>
      <c r="G107" s="11"/>
      <c r="H107" s="57"/>
      <c r="I107" s="57"/>
    </row>
    <row r="108" spans="1:9" x14ac:dyDescent="0.2">
      <c r="A108" s="57"/>
      <c r="B108" s="57"/>
      <c r="C108" s="57"/>
      <c r="D108" s="57"/>
      <c r="E108" s="11"/>
      <c r="G108" s="11"/>
      <c r="H108" s="57"/>
      <c r="I108" s="57"/>
    </row>
    <row r="109" spans="1:9" x14ac:dyDescent="0.2">
      <c r="A109" s="57"/>
      <c r="B109" s="57"/>
      <c r="C109" s="57"/>
      <c r="D109" s="57"/>
      <c r="E109" s="11"/>
      <c r="G109" s="11"/>
      <c r="H109" s="57"/>
      <c r="I109" s="57"/>
    </row>
    <row r="110" spans="1:9" x14ac:dyDescent="0.2">
      <c r="A110" s="57"/>
      <c r="B110" s="57"/>
      <c r="C110" s="57"/>
      <c r="D110" s="57"/>
      <c r="E110" s="11"/>
      <c r="G110" s="11"/>
      <c r="H110" s="57"/>
      <c r="I110" s="57"/>
    </row>
    <row r="111" spans="1:9" x14ac:dyDescent="0.2">
      <c r="A111" s="57"/>
      <c r="B111" s="57"/>
      <c r="C111" s="57"/>
      <c r="D111" s="57"/>
      <c r="E111" s="11"/>
      <c r="G111" s="11"/>
      <c r="H111" s="57"/>
      <c r="I111" s="57"/>
    </row>
    <row r="112" spans="1:9" x14ac:dyDescent="0.2">
      <c r="A112" s="57"/>
      <c r="B112" s="57"/>
      <c r="C112" s="57"/>
      <c r="D112" s="57"/>
      <c r="E112" s="11"/>
      <c r="G112" s="11"/>
      <c r="H112" s="57"/>
      <c r="I112" s="57"/>
    </row>
    <row r="113" spans="1:9" x14ac:dyDescent="0.2">
      <c r="A113" s="57"/>
      <c r="B113" s="57"/>
      <c r="C113" s="57"/>
      <c r="D113" s="57"/>
      <c r="E113" s="11"/>
      <c r="G113" s="11"/>
      <c r="H113" s="57"/>
      <c r="I113" s="57"/>
    </row>
    <row r="114" spans="1:9" x14ac:dyDescent="0.2">
      <c r="A114" s="57"/>
      <c r="B114" s="57"/>
      <c r="C114" s="57"/>
      <c r="D114" s="57"/>
      <c r="E114" s="11"/>
      <c r="G114" s="11"/>
      <c r="H114" s="57"/>
      <c r="I114" s="57"/>
    </row>
    <row r="115" spans="1:9" x14ac:dyDescent="0.2">
      <c r="A115" s="57"/>
      <c r="B115" s="57"/>
      <c r="C115" s="57"/>
      <c r="D115" s="57"/>
      <c r="E115" s="11"/>
      <c r="G115" s="11"/>
      <c r="H115" s="57"/>
      <c r="I115" s="57"/>
    </row>
    <row r="116" spans="1:9" x14ac:dyDescent="0.2">
      <c r="A116" s="57"/>
      <c r="B116" s="57"/>
      <c r="C116" s="57"/>
      <c r="D116" s="57"/>
      <c r="E116" s="11"/>
      <c r="G116" s="11"/>
      <c r="H116" s="57"/>
      <c r="I116" s="57"/>
    </row>
    <row r="117" spans="1:9" x14ac:dyDescent="0.2">
      <c r="A117" s="57"/>
      <c r="B117" s="57"/>
      <c r="C117" s="57"/>
      <c r="D117" s="57"/>
      <c r="E117" s="11"/>
      <c r="G117" s="11"/>
      <c r="H117" s="57"/>
      <c r="I117" s="57"/>
    </row>
    <row r="118" spans="1:9" x14ac:dyDescent="0.2">
      <c r="A118" s="57"/>
      <c r="B118" s="57"/>
      <c r="C118" s="57"/>
      <c r="D118" s="57"/>
      <c r="E118" s="11"/>
      <c r="G118" s="11"/>
      <c r="H118" s="57"/>
      <c r="I118" s="57"/>
    </row>
    <row r="119" spans="1:9" x14ac:dyDescent="0.2">
      <c r="A119" s="57"/>
      <c r="B119" s="57"/>
      <c r="C119" s="57"/>
      <c r="D119" s="57"/>
      <c r="E119" s="11"/>
      <c r="G119" s="11"/>
      <c r="H119" s="57"/>
      <c r="I119" s="57"/>
    </row>
    <row r="120" spans="1:9" x14ac:dyDescent="0.2">
      <c r="A120" s="57"/>
      <c r="B120" s="57"/>
      <c r="C120" s="57"/>
      <c r="D120" s="57"/>
      <c r="E120" s="11"/>
      <c r="G120" s="11"/>
      <c r="H120" s="57"/>
      <c r="I120" s="57"/>
    </row>
    <row r="121" spans="1:9" x14ac:dyDescent="0.2">
      <c r="A121" s="57"/>
      <c r="B121" s="57"/>
      <c r="C121" s="57"/>
      <c r="D121" s="57"/>
      <c r="E121" s="11"/>
      <c r="G121" s="11"/>
      <c r="H121" s="57"/>
      <c r="I121" s="57"/>
    </row>
    <row r="122" spans="1:9" x14ac:dyDescent="0.2">
      <c r="A122" s="57"/>
      <c r="B122" s="57"/>
      <c r="C122" s="57"/>
      <c r="D122" s="57"/>
      <c r="E122" s="11"/>
      <c r="G122" s="11"/>
      <c r="H122" s="57"/>
      <c r="I122" s="57"/>
    </row>
    <row r="123" spans="1:9" x14ac:dyDescent="0.2">
      <c r="A123" s="57"/>
      <c r="B123" s="57"/>
      <c r="C123" s="57"/>
      <c r="D123" s="57"/>
      <c r="E123" s="11"/>
      <c r="G123" s="11"/>
      <c r="H123" s="57"/>
      <c r="I123" s="57"/>
    </row>
    <row r="124" spans="1:9" x14ac:dyDescent="0.2">
      <c r="A124" s="57"/>
      <c r="B124" s="57"/>
      <c r="C124" s="57"/>
      <c r="D124" s="57"/>
      <c r="E124" s="11"/>
      <c r="G124" s="11"/>
      <c r="H124" s="57"/>
      <c r="I124" s="57"/>
    </row>
    <row r="125" spans="1:9" x14ac:dyDescent="0.2">
      <c r="A125" s="57"/>
      <c r="B125" s="57"/>
      <c r="C125" s="57"/>
      <c r="D125" s="57"/>
      <c r="E125" s="11"/>
      <c r="G125" s="11"/>
      <c r="H125" s="57"/>
      <c r="I125" s="57"/>
    </row>
    <row r="126" spans="1:9" x14ac:dyDescent="0.2">
      <c r="A126" s="57"/>
      <c r="B126" s="57"/>
      <c r="C126" s="57"/>
      <c r="D126" s="57"/>
      <c r="E126" s="11"/>
      <c r="G126" s="11"/>
      <c r="H126" s="57"/>
      <c r="I126" s="57"/>
    </row>
    <row r="127" spans="1:9" x14ac:dyDescent="0.2">
      <c r="A127" s="57"/>
      <c r="B127" s="57"/>
      <c r="C127" s="57"/>
      <c r="D127" s="57"/>
      <c r="E127" s="11"/>
      <c r="G127" s="11"/>
      <c r="H127" s="57"/>
      <c r="I127" s="57"/>
    </row>
    <row r="128" spans="1:9" x14ac:dyDescent="0.2">
      <c r="A128" s="57"/>
      <c r="B128" s="57"/>
      <c r="C128" s="57"/>
      <c r="D128" s="57"/>
      <c r="E128" s="11"/>
      <c r="G128" s="11"/>
      <c r="H128" s="57"/>
      <c r="I128" s="57"/>
    </row>
    <row r="129" spans="1:9" x14ac:dyDescent="0.2">
      <c r="A129" s="57"/>
      <c r="B129" s="57"/>
      <c r="C129" s="57"/>
      <c r="D129" s="57"/>
      <c r="E129" s="11"/>
      <c r="G129" s="11"/>
      <c r="H129" s="57"/>
      <c r="I129" s="57"/>
    </row>
    <row r="130" spans="1:9" x14ac:dyDescent="0.2">
      <c r="A130" s="57"/>
      <c r="B130" s="57"/>
      <c r="C130" s="57"/>
      <c r="D130" s="57"/>
      <c r="E130" s="11"/>
      <c r="G130" s="11"/>
      <c r="H130" s="57"/>
      <c r="I130" s="57"/>
    </row>
    <row r="131" spans="1:9" x14ac:dyDescent="0.2">
      <c r="A131" s="57"/>
      <c r="B131" s="57"/>
      <c r="C131" s="57"/>
      <c r="D131" s="57"/>
      <c r="E131" s="11"/>
      <c r="G131" s="11"/>
      <c r="H131" s="57"/>
      <c r="I131" s="57"/>
    </row>
    <row r="132" spans="1:9" x14ac:dyDescent="0.2">
      <c r="A132" s="57"/>
      <c r="B132" s="57"/>
      <c r="C132" s="57"/>
      <c r="D132" s="57"/>
      <c r="E132" s="11"/>
      <c r="G132" s="11"/>
      <c r="H132" s="57"/>
      <c r="I132" s="57"/>
    </row>
    <row r="133" spans="1:9" x14ac:dyDescent="0.2">
      <c r="A133" s="57"/>
      <c r="B133" s="57"/>
      <c r="C133" s="57"/>
      <c r="D133" s="57"/>
      <c r="E133" s="11"/>
      <c r="G133" s="11"/>
      <c r="H133" s="57"/>
      <c r="I133" s="57"/>
    </row>
    <row r="134" spans="1:9" x14ac:dyDescent="0.2">
      <c r="A134" s="57"/>
      <c r="B134" s="57"/>
      <c r="C134" s="57"/>
      <c r="D134" s="57"/>
      <c r="E134" s="11"/>
      <c r="G134" s="11"/>
      <c r="H134" s="57"/>
      <c r="I134" s="57"/>
    </row>
    <row r="135" spans="1:9" x14ac:dyDescent="0.2">
      <c r="A135" s="57"/>
      <c r="B135" s="57"/>
      <c r="C135" s="57"/>
      <c r="D135" s="57"/>
      <c r="E135" s="11"/>
      <c r="G135" s="11"/>
      <c r="H135" s="57"/>
      <c r="I135" s="57"/>
    </row>
    <row r="136" spans="1:9" x14ac:dyDescent="0.2">
      <c r="A136" s="57"/>
      <c r="B136" s="57"/>
      <c r="C136" s="57"/>
      <c r="D136" s="57"/>
      <c r="E136" s="11"/>
      <c r="G136" s="11"/>
      <c r="H136" s="57"/>
      <c r="I136" s="57"/>
    </row>
    <row r="137" spans="1:9" x14ac:dyDescent="0.2">
      <c r="A137" s="57"/>
      <c r="B137" s="57"/>
      <c r="C137" s="57"/>
      <c r="D137" s="57"/>
      <c r="E137" s="11"/>
      <c r="G137" s="11"/>
      <c r="H137" s="57"/>
      <c r="I137" s="57"/>
    </row>
    <row r="138" spans="1:9" x14ac:dyDescent="0.2">
      <c r="A138" s="57"/>
      <c r="B138" s="57"/>
      <c r="C138" s="57"/>
      <c r="D138" s="57"/>
      <c r="E138" s="11"/>
      <c r="G138" s="11"/>
      <c r="H138" s="57"/>
      <c r="I138" s="57"/>
    </row>
    <row r="139" spans="1:9" x14ac:dyDescent="0.2">
      <c r="A139" s="57"/>
      <c r="B139" s="57"/>
      <c r="C139" s="57"/>
      <c r="D139" s="57"/>
      <c r="E139" s="11"/>
      <c r="G139" s="11"/>
      <c r="H139" s="57"/>
      <c r="I139" s="57"/>
    </row>
    <row r="140" spans="1:9" x14ac:dyDescent="0.2">
      <c r="A140" s="57"/>
      <c r="B140" s="57"/>
      <c r="C140" s="57"/>
      <c r="D140" s="57"/>
      <c r="E140" s="11"/>
      <c r="G140" s="11"/>
      <c r="H140" s="57"/>
      <c r="I140" s="57"/>
    </row>
    <row r="141" spans="1:9" x14ac:dyDescent="0.2">
      <c r="A141" s="57"/>
      <c r="B141" s="57"/>
      <c r="C141" s="57"/>
      <c r="D141" s="57"/>
      <c r="E141" s="11"/>
      <c r="G141" s="11"/>
      <c r="H141" s="57"/>
      <c r="I141" s="57"/>
    </row>
    <row r="142" spans="1:9" x14ac:dyDescent="0.2">
      <c r="A142" s="57"/>
      <c r="B142" s="57"/>
      <c r="C142" s="57"/>
      <c r="D142" s="57"/>
      <c r="E142" s="11"/>
      <c r="G142" s="11"/>
      <c r="H142" s="57"/>
      <c r="I142" s="57"/>
    </row>
    <row r="143" spans="1:9" x14ac:dyDescent="0.2">
      <c r="A143" s="57"/>
      <c r="B143" s="57"/>
      <c r="C143" s="57"/>
      <c r="D143" s="57"/>
      <c r="E143" s="11"/>
      <c r="G143" s="11"/>
      <c r="H143" s="57"/>
      <c r="I143" s="57"/>
    </row>
    <row r="144" spans="1:9" x14ac:dyDescent="0.2">
      <c r="A144" s="57"/>
      <c r="B144" s="57"/>
      <c r="C144" s="57"/>
      <c r="D144" s="57"/>
      <c r="E144" s="11"/>
      <c r="G144" s="11"/>
      <c r="H144" s="57"/>
      <c r="I144" s="57"/>
    </row>
    <row r="145" spans="1:9" x14ac:dyDescent="0.2">
      <c r="A145" s="57"/>
      <c r="B145" s="57"/>
      <c r="C145" s="57"/>
      <c r="D145" s="57"/>
      <c r="E145" s="11"/>
      <c r="G145" s="11"/>
      <c r="H145" s="57"/>
      <c r="I145" s="57"/>
    </row>
    <row r="146" spans="1:9" x14ac:dyDescent="0.2">
      <c r="A146" s="57"/>
      <c r="B146" s="57"/>
      <c r="C146" s="57"/>
      <c r="D146" s="57"/>
      <c r="E146" s="11"/>
      <c r="G146" s="11"/>
      <c r="H146" s="57"/>
      <c r="I146" s="57"/>
    </row>
    <row r="147" spans="1:9" x14ac:dyDescent="0.2">
      <c r="A147" s="57"/>
      <c r="B147" s="57"/>
      <c r="C147" s="57"/>
      <c r="D147" s="57"/>
      <c r="E147" s="11"/>
      <c r="G147" s="11"/>
      <c r="H147" s="57"/>
      <c r="I147" s="57"/>
    </row>
    <row r="148" spans="1:9" x14ac:dyDescent="0.2">
      <c r="A148" s="57"/>
      <c r="B148" s="57"/>
      <c r="C148" s="57"/>
      <c r="D148" s="57"/>
      <c r="E148" s="11"/>
      <c r="G148" s="11"/>
      <c r="H148" s="57"/>
      <c r="I148" s="57"/>
    </row>
    <row r="149" spans="1:9" x14ac:dyDescent="0.2">
      <c r="A149" s="57"/>
      <c r="B149" s="57"/>
      <c r="C149" s="57"/>
      <c r="D149" s="57"/>
      <c r="E149" s="11"/>
      <c r="G149" s="11"/>
      <c r="H149" s="57"/>
      <c r="I149" s="57"/>
    </row>
    <row r="150" spans="1:9" x14ac:dyDescent="0.2">
      <c r="A150" s="57"/>
      <c r="B150" s="57"/>
      <c r="C150" s="57"/>
      <c r="D150" s="57"/>
      <c r="E150" s="11"/>
      <c r="G150" s="11"/>
      <c r="H150" s="57"/>
      <c r="I150" s="57"/>
    </row>
    <row r="151" spans="1:9" x14ac:dyDescent="0.2">
      <c r="A151" s="57"/>
      <c r="B151" s="57"/>
      <c r="C151" s="57"/>
      <c r="D151" s="57"/>
      <c r="E151" s="11"/>
      <c r="G151" s="11"/>
      <c r="H151" s="57"/>
      <c r="I151" s="57"/>
    </row>
    <row r="152" spans="1:9" x14ac:dyDescent="0.2">
      <c r="A152" s="57"/>
      <c r="B152" s="57"/>
      <c r="C152" s="57"/>
      <c r="D152" s="57"/>
      <c r="E152" s="11"/>
      <c r="G152" s="11"/>
      <c r="H152" s="57"/>
      <c r="I152" s="57"/>
    </row>
    <row r="153" spans="1:9" x14ac:dyDescent="0.2">
      <c r="A153" s="57"/>
      <c r="B153" s="57"/>
      <c r="C153" s="57"/>
      <c r="D153" s="57"/>
      <c r="E153" s="11"/>
      <c r="G153" s="11"/>
      <c r="H153" s="57"/>
      <c r="I153" s="57"/>
    </row>
    <row r="154" spans="1:9" x14ac:dyDescent="0.2">
      <c r="A154" s="57"/>
      <c r="B154" s="57"/>
      <c r="C154" s="57"/>
      <c r="D154" s="57"/>
      <c r="E154" s="11"/>
      <c r="G154" s="11"/>
      <c r="H154" s="57"/>
      <c r="I154" s="57"/>
    </row>
    <row r="155" spans="1:9" x14ac:dyDescent="0.2">
      <c r="A155" s="57"/>
      <c r="B155" s="57"/>
      <c r="C155" s="57"/>
      <c r="D155" s="57"/>
      <c r="E155" s="11"/>
      <c r="G155" s="11"/>
      <c r="H155" s="57"/>
      <c r="I155" s="57"/>
    </row>
    <row r="156" spans="1:9" x14ac:dyDescent="0.2">
      <c r="A156" s="57"/>
      <c r="B156" s="57"/>
      <c r="C156" s="57"/>
      <c r="D156" s="57"/>
      <c r="E156" s="11"/>
      <c r="G156" s="11"/>
      <c r="H156" s="57"/>
      <c r="I156" s="57"/>
    </row>
    <row r="157" spans="1:9" x14ac:dyDescent="0.2">
      <c r="A157" s="57"/>
      <c r="B157" s="57"/>
      <c r="C157" s="57"/>
      <c r="D157" s="57"/>
      <c r="E157" s="11"/>
      <c r="G157" s="11"/>
      <c r="H157" s="57"/>
      <c r="I157" s="57"/>
    </row>
    <row r="158" spans="1:9" x14ac:dyDescent="0.2">
      <c r="A158" s="57"/>
      <c r="B158" s="57"/>
      <c r="C158" s="57"/>
      <c r="D158" s="57"/>
      <c r="E158" s="11"/>
      <c r="G158" s="11"/>
      <c r="H158" s="57"/>
      <c r="I158" s="57"/>
    </row>
    <row r="159" spans="1:9" x14ac:dyDescent="0.2">
      <c r="A159" s="57"/>
      <c r="B159" s="57"/>
      <c r="C159" s="57"/>
      <c r="D159" s="57"/>
      <c r="E159" s="11"/>
      <c r="G159" s="11"/>
      <c r="H159" s="57"/>
      <c r="I159" s="57"/>
    </row>
    <row r="160" spans="1:9" x14ac:dyDescent="0.2">
      <c r="A160" s="57"/>
      <c r="B160" s="57"/>
      <c r="C160" s="57"/>
      <c r="D160" s="57"/>
      <c r="E160" s="11"/>
      <c r="G160" s="11"/>
      <c r="H160" s="57"/>
      <c r="I160" s="57"/>
    </row>
    <row r="161" spans="1:9" x14ac:dyDescent="0.2">
      <c r="A161" s="57"/>
      <c r="B161" s="57"/>
      <c r="C161" s="57"/>
      <c r="D161" s="57"/>
      <c r="E161" s="11"/>
      <c r="G161" s="11"/>
      <c r="H161" s="57"/>
      <c r="I161" s="57"/>
    </row>
    <row r="162" spans="1:9" x14ac:dyDescent="0.2">
      <c r="A162" s="57"/>
      <c r="B162" s="57"/>
      <c r="C162" s="57"/>
      <c r="D162" s="57"/>
      <c r="E162" s="11"/>
      <c r="G162" s="11"/>
      <c r="H162" s="57"/>
      <c r="I162" s="57"/>
    </row>
    <row r="163" spans="1:9" x14ac:dyDescent="0.2">
      <c r="A163" s="57"/>
      <c r="B163" s="57"/>
      <c r="C163" s="57"/>
      <c r="D163" s="57"/>
      <c r="E163" s="11"/>
      <c r="G163" s="11"/>
      <c r="H163" s="57"/>
      <c r="I163" s="57"/>
    </row>
    <row r="164" spans="1:9" x14ac:dyDescent="0.2">
      <c r="A164" s="57"/>
      <c r="B164" s="57"/>
      <c r="C164" s="57"/>
      <c r="D164" s="57"/>
      <c r="E164" s="11"/>
      <c r="G164" s="11"/>
      <c r="H164" s="57"/>
      <c r="I164" s="57"/>
    </row>
    <row r="165" spans="1:9" x14ac:dyDescent="0.2">
      <c r="A165" s="57"/>
      <c r="B165" s="57"/>
      <c r="C165" s="57"/>
      <c r="D165" s="57"/>
      <c r="E165" s="11"/>
      <c r="G165" s="11"/>
      <c r="H165" s="57"/>
      <c r="I165" s="57"/>
    </row>
    <row r="166" spans="1:9" x14ac:dyDescent="0.2">
      <c r="A166" s="57"/>
      <c r="B166" s="57"/>
      <c r="C166" s="57"/>
      <c r="D166" s="57"/>
      <c r="E166" s="11"/>
      <c r="G166" s="11"/>
      <c r="H166" s="57"/>
      <c r="I166" s="57"/>
    </row>
    <row r="167" spans="1:9" x14ac:dyDescent="0.2">
      <c r="A167" s="57"/>
      <c r="B167" s="57"/>
      <c r="C167" s="57"/>
      <c r="D167" s="57"/>
      <c r="E167" s="11"/>
      <c r="G167" s="11"/>
      <c r="H167" s="57"/>
      <c r="I167" s="57"/>
    </row>
    <row r="168" spans="1:9" x14ac:dyDescent="0.2">
      <c r="A168" s="57"/>
      <c r="B168" s="57"/>
      <c r="C168" s="57"/>
      <c r="D168" s="57"/>
      <c r="E168" s="11"/>
      <c r="G168" s="11"/>
      <c r="H168" s="57"/>
      <c r="I168" s="57"/>
    </row>
    <row r="169" spans="1:9" x14ac:dyDescent="0.2">
      <c r="A169" s="57"/>
      <c r="B169" s="57"/>
      <c r="C169" s="57"/>
      <c r="D169" s="57"/>
      <c r="E169" s="11"/>
      <c r="G169" s="11"/>
      <c r="H169" s="57"/>
      <c r="I169" s="57"/>
    </row>
    <row r="170" spans="1:9" x14ac:dyDescent="0.2">
      <c r="A170" s="57"/>
      <c r="B170" s="57"/>
      <c r="C170" s="57"/>
      <c r="D170" s="57"/>
      <c r="E170" s="11"/>
      <c r="G170" s="11"/>
      <c r="H170" s="57"/>
      <c r="I170" s="57"/>
    </row>
    <row r="171" spans="1:9" x14ac:dyDescent="0.2">
      <c r="A171" s="57"/>
      <c r="B171" s="57"/>
      <c r="C171" s="57"/>
      <c r="D171" s="57"/>
      <c r="E171" s="11"/>
      <c r="G171" s="11"/>
      <c r="H171" s="57"/>
      <c r="I171" s="57"/>
    </row>
    <row r="172" spans="1:9" x14ac:dyDescent="0.2">
      <c r="A172" s="57"/>
      <c r="B172" s="57"/>
      <c r="C172" s="57"/>
      <c r="D172" s="57"/>
      <c r="E172" s="11"/>
      <c r="G172" s="11"/>
      <c r="H172" s="57"/>
      <c r="I172" s="57"/>
    </row>
    <row r="173" spans="1:9" x14ac:dyDescent="0.2">
      <c r="A173" s="57"/>
      <c r="B173" s="57"/>
      <c r="C173" s="57"/>
      <c r="D173" s="57"/>
      <c r="E173" s="11"/>
      <c r="G173" s="11"/>
      <c r="H173" s="57"/>
      <c r="I173" s="57"/>
    </row>
    <row r="174" spans="1:9" x14ac:dyDescent="0.2">
      <c r="A174" s="57"/>
      <c r="B174" s="57"/>
      <c r="C174" s="57"/>
      <c r="D174" s="57"/>
      <c r="E174" s="11"/>
      <c r="G174" s="11"/>
      <c r="H174" s="57"/>
      <c r="I174" s="57"/>
    </row>
    <row r="175" spans="1:9" x14ac:dyDescent="0.2">
      <c r="A175" s="57"/>
      <c r="B175" s="57"/>
      <c r="C175" s="57"/>
      <c r="D175" s="57"/>
      <c r="E175" s="11"/>
      <c r="G175" s="11"/>
      <c r="H175" s="57"/>
      <c r="I175" s="57"/>
    </row>
    <row r="176" spans="1:9" x14ac:dyDescent="0.2">
      <c r="A176" s="57"/>
      <c r="B176" s="57"/>
      <c r="C176" s="57"/>
      <c r="D176" s="57"/>
      <c r="E176" s="11"/>
      <c r="G176" s="11"/>
      <c r="H176" s="57"/>
      <c r="I176" s="57"/>
    </row>
    <row r="177" spans="1:9" x14ac:dyDescent="0.2">
      <c r="A177" s="57"/>
      <c r="B177" s="57"/>
      <c r="C177" s="57"/>
      <c r="D177" s="57"/>
      <c r="E177" s="11"/>
      <c r="G177" s="11"/>
      <c r="H177" s="57"/>
      <c r="I177" s="57"/>
    </row>
    <row r="178" spans="1:9" x14ac:dyDescent="0.2">
      <c r="A178" s="57"/>
      <c r="B178" s="57"/>
      <c r="C178" s="57"/>
      <c r="D178" s="57"/>
      <c r="E178" s="11"/>
      <c r="G178" s="11"/>
      <c r="H178" s="57"/>
      <c r="I178" s="57"/>
    </row>
    <row r="179" spans="1:9" x14ac:dyDescent="0.2">
      <c r="A179" s="57"/>
      <c r="B179" s="57"/>
      <c r="C179" s="57"/>
      <c r="D179" s="57"/>
      <c r="E179" s="11"/>
      <c r="G179" s="11"/>
      <c r="H179" s="57"/>
      <c r="I179" s="57"/>
    </row>
    <row r="180" spans="1:9" x14ac:dyDescent="0.2">
      <c r="A180" s="57"/>
      <c r="B180" s="57"/>
      <c r="C180" s="57"/>
      <c r="D180" s="57"/>
      <c r="E180" s="11"/>
      <c r="G180" s="11"/>
      <c r="H180" s="57"/>
      <c r="I180" s="57"/>
    </row>
    <row r="181" spans="1:9" x14ac:dyDescent="0.2">
      <c r="A181" s="57"/>
      <c r="B181" s="57"/>
      <c r="C181" s="57"/>
      <c r="D181" s="57"/>
      <c r="E181" s="11"/>
      <c r="G181" s="11"/>
      <c r="H181" s="57"/>
      <c r="I181" s="57"/>
    </row>
    <row r="182" spans="1:9" x14ac:dyDescent="0.2">
      <c r="A182" s="57"/>
      <c r="B182" s="57"/>
      <c r="C182" s="57"/>
      <c r="D182" s="57"/>
      <c r="E182" s="11"/>
      <c r="G182" s="11"/>
      <c r="H182" s="57"/>
      <c r="I182" s="57"/>
    </row>
    <row r="183" spans="1:9" x14ac:dyDescent="0.2">
      <c r="A183" s="57"/>
      <c r="B183" s="57"/>
      <c r="C183" s="57"/>
      <c r="D183" s="57"/>
      <c r="E183" s="11"/>
      <c r="G183" s="11"/>
      <c r="H183" s="57"/>
      <c r="I183" s="57"/>
    </row>
    <row r="184" spans="1:9" x14ac:dyDescent="0.2">
      <c r="A184" s="57"/>
      <c r="B184" s="57"/>
      <c r="C184" s="57"/>
      <c r="D184" s="57"/>
      <c r="E184" s="11"/>
      <c r="G184" s="11"/>
      <c r="H184" s="57"/>
      <c r="I184" s="57"/>
    </row>
    <row r="185" spans="1:9" x14ac:dyDescent="0.2">
      <c r="A185" s="57"/>
      <c r="B185" s="57"/>
      <c r="C185" s="57"/>
      <c r="D185" s="57"/>
      <c r="E185" s="11"/>
      <c r="G185" s="11"/>
      <c r="H185" s="57"/>
      <c r="I185" s="57"/>
    </row>
    <row r="186" spans="1:9" x14ac:dyDescent="0.2">
      <c r="A186" s="57"/>
      <c r="B186" s="57"/>
      <c r="C186" s="57"/>
      <c r="D186" s="57"/>
      <c r="E186" s="11"/>
      <c r="G186" s="11"/>
      <c r="H186" s="57"/>
      <c r="I186" s="57"/>
    </row>
    <row r="187" spans="1:9" x14ac:dyDescent="0.2">
      <c r="A187" s="57"/>
      <c r="B187" s="57"/>
      <c r="C187" s="57"/>
      <c r="D187" s="57"/>
      <c r="E187" s="11"/>
      <c r="G187" s="11"/>
      <c r="H187" s="57"/>
      <c r="I187" s="57"/>
    </row>
    <row r="188" spans="1:9" x14ac:dyDescent="0.2">
      <c r="A188" s="57"/>
      <c r="B188" s="57"/>
      <c r="C188" s="57"/>
      <c r="D188" s="57"/>
      <c r="E188" s="11"/>
      <c r="G188" s="11"/>
      <c r="H188" s="57"/>
      <c r="I188" s="57"/>
    </row>
    <row r="189" spans="1:9" x14ac:dyDescent="0.2">
      <c r="A189" s="57"/>
      <c r="B189" s="57"/>
      <c r="C189" s="57"/>
      <c r="D189" s="57"/>
      <c r="E189" s="11"/>
      <c r="G189" s="11"/>
      <c r="H189" s="57"/>
      <c r="I189" s="57"/>
    </row>
    <row r="190" spans="1:9" x14ac:dyDescent="0.2">
      <c r="A190" s="57"/>
      <c r="B190" s="57"/>
      <c r="C190" s="57"/>
      <c r="D190" s="57"/>
      <c r="E190" s="11"/>
      <c r="G190" s="11"/>
      <c r="H190" s="57"/>
      <c r="I190" s="57"/>
    </row>
    <row r="191" spans="1:9" x14ac:dyDescent="0.2">
      <c r="A191" s="57"/>
      <c r="B191" s="57"/>
      <c r="C191" s="57"/>
      <c r="D191" s="57"/>
      <c r="E191" s="11"/>
      <c r="G191" s="11"/>
      <c r="H191" s="57"/>
      <c r="I191" s="57"/>
    </row>
    <row r="192" spans="1:9" x14ac:dyDescent="0.2">
      <c r="A192" s="57"/>
      <c r="B192" s="57"/>
      <c r="C192" s="57"/>
      <c r="D192" s="57"/>
      <c r="E192" s="11"/>
      <c r="G192" s="11"/>
      <c r="H192" s="57"/>
      <c r="I192" s="57"/>
    </row>
    <row r="193" spans="1:9" x14ac:dyDescent="0.2">
      <c r="A193" s="57"/>
      <c r="B193" s="57"/>
      <c r="C193" s="57"/>
      <c r="D193" s="57"/>
      <c r="E193" s="11"/>
      <c r="G193" s="11"/>
      <c r="H193" s="57"/>
      <c r="I193" s="57"/>
    </row>
    <row r="194" spans="1:9" x14ac:dyDescent="0.2">
      <c r="A194" s="57"/>
      <c r="B194" s="57"/>
      <c r="C194" s="57"/>
      <c r="D194" s="57"/>
      <c r="E194" s="11"/>
      <c r="G194" s="11"/>
      <c r="H194" s="57"/>
      <c r="I194" s="57"/>
    </row>
    <row r="195" spans="1:9" x14ac:dyDescent="0.2">
      <c r="A195" s="57"/>
      <c r="B195" s="57"/>
      <c r="C195" s="57"/>
      <c r="D195" s="57"/>
      <c r="E195" s="11"/>
      <c r="G195" s="11"/>
      <c r="H195" s="57"/>
      <c r="I195" s="57"/>
    </row>
    <row r="196" spans="1:9" x14ac:dyDescent="0.2">
      <c r="A196" s="57"/>
      <c r="B196" s="57"/>
      <c r="C196" s="57"/>
      <c r="D196" s="57"/>
      <c r="E196" s="11"/>
      <c r="G196" s="11"/>
      <c r="H196" s="57"/>
      <c r="I196" s="57"/>
    </row>
    <row r="197" spans="1:9" x14ac:dyDescent="0.2">
      <c r="A197" s="57"/>
      <c r="B197" s="57"/>
      <c r="C197" s="57"/>
      <c r="D197" s="57"/>
      <c r="E197" s="11"/>
      <c r="G197" s="11"/>
      <c r="H197" s="57"/>
      <c r="I197" s="57"/>
    </row>
    <row r="198" spans="1:9" x14ac:dyDescent="0.2">
      <c r="A198" s="57"/>
      <c r="B198" s="57"/>
      <c r="C198" s="57"/>
      <c r="D198" s="57"/>
      <c r="E198" s="11"/>
      <c r="G198" s="11"/>
      <c r="H198" s="57"/>
      <c r="I198" s="57"/>
    </row>
    <row r="199" spans="1:9" x14ac:dyDescent="0.2">
      <c r="A199" s="57"/>
      <c r="B199" s="57"/>
      <c r="C199" s="57"/>
      <c r="D199" s="57"/>
      <c r="E199" s="11"/>
      <c r="G199" s="11"/>
      <c r="H199" s="57"/>
      <c r="I199" s="57"/>
    </row>
    <row r="200" spans="1:9" x14ac:dyDescent="0.2">
      <c r="A200" s="57"/>
      <c r="B200" s="57"/>
      <c r="C200" s="57"/>
      <c r="D200" s="57"/>
      <c r="E200" s="11"/>
      <c r="G200" s="11"/>
      <c r="H200" s="57"/>
      <c r="I200" s="57"/>
    </row>
    <row r="201" spans="1:9" x14ac:dyDescent="0.2">
      <c r="A201" s="57"/>
      <c r="B201" s="57"/>
      <c r="C201" s="57"/>
      <c r="D201" s="57"/>
      <c r="E201" s="11"/>
      <c r="G201" s="11"/>
      <c r="H201" s="57"/>
      <c r="I201" s="57"/>
    </row>
    <row r="202" spans="1:9" x14ac:dyDescent="0.2">
      <c r="A202" s="57"/>
      <c r="B202" s="57"/>
      <c r="C202" s="57"/>
      <c r="D202" s="57"/>
      <c r="E202" s="11"/>
      <c r="G202" s="11"/>
      <c r="H202" s="57"/>
      <c r="I202" s="57"/>
    </row>
  </sheetData>
  <mergeCells count="4">
    <mergeCell ref="A1:G1"/>
    <mergeCell ref="A46:B46"/>
    <mergeCell ref="A47:B47"/>
    <mergeCell ref="A48:B48"/>
  </mergeCells>
  <conditionalFormatting sqref="F2:F3">
    <cfRule type="cellIs" dxfId="95" priority="5" stopIfTrue="1" operator="between">
      <formula>0.009</formula>
      <formula>-0.009</formula>
    </cfRule>
  </conditionalFormatting>
  <conditionalFormatting sqref="F5:F22">
    <cfRule type="cellIs" dxfId="94" priority="3" stopIfTrue="1" operator="between">
      <formula>0.009</formula>
      <formula>-0.009</formula>
    </cfRule>
  </conditionalFormatting>
  <conditionalFormatting sqref="F24:F34">
    <cfRule type="cellIs" dxfId="93" priority="4" stopIfTrue="1" operator="between">
      <formula>0.009</formula>
      <formula>-0.009</formula>
    </cfRule>
  </conditionalFormatting>
  <conditionalFormatting sqref="F36:F77">
    <cfRule type="cellIs" dxfId="92" priority="1" stopIfTrue="1" operator="between">
      <formula>0.009</formula>
      <formula>-0.009</formula>
    </cfRule>
  </conditionalFormatting>
  <conditionalFormatting sqref="F79:F65536">
    <cfRule type="cellIs" dxfId="91" priority="2" stopIfTrue="1" operator="between">
      <formula>0.009</formula>
      <formula>-0.009</formula>
    </cfRule>
  </conditionalFormatting>
  <hyperlinks>
    <hyperlink ref="A62" r:id="rId1" tooltip="https://www.franklintempletonindia.com/downloadsServlet/pdf/product-labels-jg9o5k7l" display="https://www.franklintempletonindia.com/downloadsServlet/pdf/product-labels-jg9o5k7l" xr:uid="{00000000-0004-0000-0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47"/>
  <sheetViews>
    <sheetView workbookViewId="0">
      <selection sqref="A1:G1"/>
    </sheetView>
  </sheetViews>
  <sheetFormatPr defaultColWidth="9.140625" defaultRowHeight="11.25" x14ac:dyDescent="0.2"/>
  <cols>
    <col min="1" max="1" width="38.7109375" style="7" bestFit="1" customWidth="1"/>
    <col min="2" max="2" width="60.42578125" style="7" bestFit="1" customWidth="1"/>
    <col min="3" max="3" width="25.5703125" style="7" bestFit="1" customWidth="1"/>
    <col min="4" max="4" width="14.7109375" style="7" bestFit="1" customWidth="1"/>
    <col min="5" max="5" width="26.7109375" style="10" customWidth="1"/>
    <col min="6" max="6" width="13.5703125" style="11" bestFit="1" customWidth="1"/>
    <col min="7" max="7" width="4.5703125" style="10" bestFit="1" customWidth="1"/>
    <col min="8" max="16384" width="9.140625" style="7"/>
  </cols>
  <sheetData>
    <row r="1" spans="1:7" s="1" customFormat="1" ht="15" x14ac:dyDescent="0.2">
      <c r="A1" s="99" t="s">
        <v>1401</v>
      </c>
      <c r="B1" s="100"/>
      <c r="C1" s="100"/>
      <c r="D1" s="100"/>
      <c r="E1" s="100"/>
      <c r="F1" s="100"/>
      <c r="G1" s="100"/>
    </row>
    <row r="2" spans="1:7" s="1" customFormat="1" ht="12" x14ac:dyDescent="0.2">
      <c r="E2" s="5"/>
      <c r="F2" s="9"/>
      <c r="G2" s="10"/>
    </row>
    <row r="3" spans="1:7" s="1" customFormat="1" ht="12" x14ac:dyDescent="0.2">
      <c r="A3" s="8" t="s">
        <v>7</v>
      </c>
      <c r="B3" s="2"/>
      <c r="C3" s="3"/>
      <c r="D3" s="3"/>
      <c r="E3" s="4"/>
      <c r="F3" s="9"/>
      <c r="G3" s="10"/>
    </row>
    <row r="4" spans="1:7" s="1" customFormat="1" ht="27" customHeight="1" x14ac:dyDescent="0.2">
      <c r="A4" s="6" t="s">
        <v>2</v>
      </c>
      <c r="B4" s="6" t="s">
        <v>0</v>
      </c>
      <c r="C4" s="13" t="s">
        <v>4</v>
      </c>
      <c r="D4" s="13" t="s">
        <v>1</v>
      </c>
      <c r="E4" s="53" t="s">
        <v>6</v>
      </c>
      <c r="F4" s="12" t="s">
        <v>3</v>
      </c>
      <c r="G4" s="12" t="s">
        <v>5</v>
      </c>
    </row>
    <row r="5" spans="1:7" x14ac:dyDescent="0.2">
      <c r="A5" s="16" t="s">
        <v>113</v>
      </c>
      <c r="B5" s="17"/>
      <c r="C5" s="17"/>
      <c r="D5" s="17"/>
      <c r="E5" s="18"/>
      <c r="F5" s="19"/>
      <c r="G5" s="18"/>
    </row>
    <row r="6" spans="1:7" x14ac:dyDescent="0.2">
      <c r="A6" s="20" t="s">
        <v>19</v>
      </c>
      <c r="B6" s="21"/>
      <c r="C6" s="21"/>
      <c r="D6" s="21"/>
      <c r="E6" s="22"/>
      <c r="F6" s="23"/>
      <c r="G6" s="22"/>
    </row>
    <row r="7" spans="1:7" x14ac:dyDescent="0.2">
      <c r="A7" s="21" t="s">
        <v>115</v>
      </c>
      <c r="B7" s="21" t="s">
        <v>114</v>
      </c>
      <c r="C7" s="21" t="s">
        <v>116</v>
      </c>
      <c r="D7" s="24">
        <v>110000</v>
      </c>
      <c r="E7" s="22">
        <v>2220.02</v>
      </c>
      <c r="F7" s="23">
        <v>4.2669794938503598</v>
      </c>
      <c r="G7" s="22"/>
    </row>
    <row r="8" spans="1:7" x14ac:dyDescent="0.2">
      <c r="A8" s="21" t="s">
        <v>118</v>
      </c>
      <c r="B8" s="21" t="s">
        <v>117</v>
      </c>
      <c r="C8" s="21" t="s">
        <v>116</v>
      </c>
      <c r="D8" s="24">
        <v>112500</v>
      </c>
      <c r="E8" s="22">
        <v>1666.575</v>
      </c>
      <c r="F8" s="23">
        <v>3.2032330113979399</v>
      </c>
      <c r="G8" s="22"/>
    </row>
    <row r="9" spans="1:7" x14ac:dyDescent="0.2">
      <c r="A9" s="21" t="s">
        <v>120</v>
      </c>
      <c r="B9" s="21" t="s">
        <v>119</v>
      </c>
      <c r="C9" s="21" t="s">
        <v>121</v>
      </c>
      <c r="D9" s="24">
        <v>27100</v>
      </c>
      <c r="E9" s="22">
        <v>985.49149999999997</v>
      </c>
      <c r="F9" s="23">
        <v>1.8941595219249501</v>
      </c>
      <c r="G9" s="22"/>
    </row>
    <row r="10" spans="1:7" x14ac:dyDescent="0.2">
      <c r="A10" s="21" t="s">
        <v>123</v>
      </c>
      <c r="B10" s="21" t="s">
        <v>122</v>
      </c>
      <c r="C10" s="21" t="s">
        <v>124</v>
      </c>
      <c r="D10" s="24">
        <v>48000</v>
      </c>
      <c r="E10" s="22">
        <v>918.86400000000003</v>
      </c>
      <c r="F10" s="23">
        <v>1.7660984340849699</v>
      </c>
      <c r="G10" s="22"/>
    </row>
    <row r="11" spans="1:7" x14ac:dyDescent="0.2">
      <c r="A11" s="21" t="s">
        <v>126</v>
      </c>
      <c r="B11" s="21" t="s">
        <v>125</v>
      </c>
      <c r="C11" s="21" t="s">
        <v>127</v>
      </c>
      <c r="D11" s="24">
        <v>58000</v>
      </c>
      <c r="E11" s="22">
        <v>875.22</v>
      </c>
      <c r="F11" s="23">
        <v>1.6822126794387899</v>
      </c>
      <c r="G11" s="22"/>
    </row>
    <row r="12" spans="1:7" x14ac:dyDescent="0.2">
      <c r="A12" s="21" t="s">
        <v>129</v>
      </c>
      <c r="B12" s="21" t="s">
        <v>128</v>
      </c>
      <c r="C12" s="21" t="s">
        <v>130</v>
      </c>
      <c r="D12" s="24">
        <v>60000</v>
      </c>
      <c r="E12" s="22">
        <v>834.12</v>
      </c>
      <c r="F12" s="23">
        <v>1.60321660859382</v>
      </c>
      <c r="G12" s="22"/>
    </row>
    <row r="13" spans="1:7" x14ac:dyDescent="0.2">
      <c r="A13" s="21" t="s">
        <v>132</v>
      </c>
      <c r="B13" s="21" t="s">
        <v>131</v>
      </c>
      <c r="C13" s="21" t="s">
        <v>116</v>
      </c>
      <c r="D13" s="24">
        <v>73000</v>
      </c>
      <c r="E13" s="22">
        <v>779.93200000000002</v>
      </c>
      <c r="F13" s="23">
        <v>1.4990648059917</v>
      </c>
      <c r="G13" s="22"/>
    </row>
    <row r="14" spans="1:7" x14ac:dyDescent="0.2">
      <c r="A14" s="21" t="s">
        <v>134</v>
      </c>
      <c r="B14" s="21" t="s">
        <v>133</v>
      </c>
      <c r="C14" s="21" t="s">
        <v>135</v>
      </c>
      <c r="D14" s="24">
        <v>200000</v>
      </c>
      <c r="E14" s="22">
        <v>615.6</v>
      </c>
      <c r="F14" s="23">
        <v>1.18321122170714</v>
      </c>
      <c r="G14" s="22"/>
    </row>
    <row r="15" spans="1:7" x14ac:dyDescent="0.2">
      <c r="A15" s="21" t="s">
        <v>137</v>
      </c>
      <c r="B15" s="21" t="s">
        <v>136</v>
      </c>
      <c r="C15" s="21" t="s">
        <v>127</v>
      </c>
      <c r="D15" s="24">
        <v>41000</v>
      </c>
      <c r="E15" s="22">
        <v>601.83900000000006</v>
      </c>
      <c r="F15" s="23">
        <v>1.15676195331547</v>
      </c>
      <c r="G15" s="22"/>
    </row>
    <row r="16" spans="1:7" x14ac:dyDescent="0.2">
      <c r="A16" s="21" t="s">
        <v>139</v>
      </c>
      <c r="B16" s="21" t="s">
        <v>138</v>
      </c>
      <c r="C16" s="21" t="s">
        <v>140</v>
      </c>
      <c r="D16" s="24">
        <v>150000</v>
      </c>
      <c r="E16" s="22">
        <v>501.375</v>
      </c>
      <c r="F16" s="23">
        <v>0.96366557226025995</v>
      </c>
      <c r="G16" s="22"/>
    </row>
    <row r="17" spans="1:7" x14ac:dyDescent="0.2">
      <c r="A17" s="21" t="s">
        <v>142</v>
      </c>
      <c r="B17" s="21" t="s">
        <v>141</v>
      </c>
      <c r="C17" s="21" t="s">
        <v>143</v>
      </c>
      <c r="D17" s="24">
        <v>3900</v>
      </c>
      <c r="E17" s="22">
        <v>477.71100000000001</v>
      </c>
      <c r="F17" s="23">
        <v>0.91818228709054295</v>
      </c>
      <c r="G17" s="22"/>
    </row>
    <row r="18" spans="1:7" x14ac:dyDescent="0.2">
      <c r="A18" s="21" t="s">
        <v>145</v>
      </c>
      <c r="B18" s="21" t="s">
        <v>144</v>
      </c>
      <c r="C18" s="21" t="s">
        <v>146</v>
      </c>
      <c r="D18" s="24">
        <v>6000</v>
      </c>
      <c r="E18" s="22">
        <v>449.88</v>
      </c>
      <c r="F18" s="23">
        <v>0.86468983824172696</v>
      </c>
      <c r="G18" s="22"/>
    </row>
    <row r="19" spans="1:7" x14ac:dyDescent="0.2">
      <c r="A19" s="21" t="s">
        <v>148</v>
      </c>
      <c r="B19" s="21" t="s">
        <v>147</v>
      </c>
      <c r="C19" s="21" t="s">
        <v>149</v>
      </c>
      <c r="D19" s="24">
        <v>32000</v>
      </c>
      <c r="E19" s="22">
        <v>428.86399999999998</v>
      </c>
      <c r="F19" s="23">
        <v>0.82429612960722798</v>
      </c>
      <c r="G19" s="22"/>
    </row>
    <row r="20" spans="1:7" x14ac:dyDescent="0.2">
      <c r="A20" s="21" t="s">
        <v>151</v>
      </c>
      <c r="B20" s="21" t="s">
        <v>150</v>
      </c>
      <c r="C20" s="21" t="s">
        <v>116</v>
      </c>
      <c r="D20" s="24">
        <v>53000</v>
      </c>
      <c r="E20" s="22">
        <v>422.17149999999998</v>
      </c>
      <c r="F20" s="23">
        <v>0.81143283996903004</v>
      </c>
      <c r="G20" s="22"/>
    </row>
    <row r="21" spans="1:7" x14ac:dyDescent="0.2">
      <c r="A21" s="21" t="s">
        <v>153</v>
      </c>
      <c r="B21" s="21" t="s">
        <v>152</v>
      </c>
      <c r="C21" s="21" t="s">
        <v>154</v>
      </c>
      <c r="D21" s="24">
        <v>24000</v>
      </c>
      <c r="E21" s="22">
        <v>409.608</v>
      </c>
      <c r="F21" s="23">
        <v>0.78728522108677201</v>
      </c>
      <c r="G21" s="22"/>
    </row>
    <row r="22" spans="1:7" x14ac:dyDescent="0.2">
      <c r="A22" s="21" t="s">
        <v>156</v>
      </c>
      <c r="B22" s="21" t="s">
        <v>155</v>
      </c>
      <c r="C22" s="21" t="s">
        <v>157</v>
      </c>
      <c r="D22" s="24">
        <v>21000</v>
      </c>
      <c r="E22" s="22">
        <v>380.541</v>
      </c>
      <c r="F22" s="23">
        <v>0.73141712397604897</v>
      </c>
      <c r="G22" s="22"/>
    </row>
    <row r="23" spans="1:7" x14ac:dyDescent="0.2">
      <c r="A23" s="21" t="s">
        <v>159</v>
      </c>
      <c r="B23" s="21" t="s">
        <v>158</v>
      </c>
      <c r="C23" s="21" t="s">
        <v>160</v>
      </c>
      <c r="D23" s="24">
        <v>200000</v>
      </c>
      <c r="E23" s="22">
        <v>355.36</v>
      </c>
      <c r="F23" s="23">
        <v>0.68301809575349004</v>
      </c>
      <c r="G23" s="22"/>
    </row>
    <row r="24" spans="1:7" x14ac:dyDescent="0.2">
      <c r="A24" s="21" t="s">
        <v>162</v>
      </c>
      <c r="B24" s="21" t="s">
        <v>161</v>
      </c>
      <c r="C24" s="21" t="s">
        <v>163</v>
      </c>
      <c r="D24" s="24">
        <v>53000</v>
      </c>
      <c r="E24" s="22">
        <v>352.95350000000002</v>
      </c>
      <c r="F24" s="23">
        <v>0.678392693211192</v>
      </c>
      <c r="G24" s="22"/>
    </row>
    <row r="25" spans="1:7" x14ac:dyDescent="0.2">
      <c r="A25" s="21" t="s">
        <v>165</v>
      </c>
      <c r="B25" s="21" t="s">
        <v>164</v>
      </c>
      <c r="C25" s="21" t="s">
        <v>154</v>
      </c>
      <c r="D25" s="24">
        <v>17400</v>
      </c>
      <c r="E25" s="22">
        <v>313.0086</v>
      </c>
      <c r="F25" s="23">
        <v>0.60161677714561501</v>
      </c>
      <c r="G25" s="22"/>
    </row>
    <row r="26" spans="1:7" x14ac:dyDescent="0.2">
      <c r="A26" s="21" t="s">
        <v>167</v>
      </c>
      <c r="B26" s="21" t="s">
        <v>166</v>
      </c>
      <c r="C26" s="21" t="s">
        <v>168</v>
      </c>
      <c r="D26" s="24">
        <v>40000</v>
      </c>
      <c r="E26" s="22">
        <v>302.2</v>
      </c>
      <c r="F26" s="23">
        <v>0.58084215594525201</v>
      </c>
      <c r="G26" s="22"/>
    </row>
    <row r="27" spans="1:7" x14ac:dyDescent="0.2">
      <c r="A27" s="21" t="s">
        <v>170</v>
      </c>
      <c r="B27" s="21" t="s">
        <v>169</v>
      </c>
      <c r="C27" s="21" t="s">
        <v>171</v>
      </c>
      <c r="D27" s="24">
        <v>93000</v>
      </c>
      <c r="E27" s="22">
        <v>300.39</v>
      </c>
      <c r="F27" s="23">
        <v>0.57736325355524198</v>
      </c>
      <c r="G27" s="22"/>
    </row>
    <row r="28" spans="1:7" x14ac:dyDescent="0.2">
      <c r="A28" s="21" t="s">
        <v>173</v>
      </c>
      <c r="B28" s="21" t="s">
        <v>172</v>
      </c>
      <c r="C28" s="21" t="s">
        <v>174</v>
      </c>
      <c r="D28" s="24">
        <v>5000</v>
      </c>
      <c r="E28" s="22">
        <v>295.52499999999998</v>
      </c>
      <c r="F28" s="23">
        <v>0.56801250210364196</v>
      </c>
      <c r="G28" s="22"/>
    </row>
    <row r="29" spans="1:7" x14ac:dyDescent="0.2">
      <c r="A29" s="21" t="s">
        <v>176</v>
      </c>
      <c r="B29" s="21" t="s">
        <v>175</v>
      </c>
      <c r="C29" s="21" t="s">
        <v>177</v>
      </c>
      <c r="D29" s="24">
        <v>11500</v>
      </c>
      <c r="E29" s="22">
        <v>289.93799999999999</v>
      </c>
      <c r="F29" s="23">
        <v>0.55727403378707596</v>
      </c>
      <c r="G29" s="22"/>
    </row>
    <row r="30" spans="1:7" x14ac:dyDescent="0.2">
      <c r="A30" s="21" t="s">
        <v>179</v>
      </c>
      <c r="B30" s="21" t="s">
        <v>178</v>
      </c>
      <c r="C30" s="21" t="s">
        <v>180</v>
      </c>
      <c r="D30" s="24">
        <v>42300</v>
      </c>
      <c r="E30" s="22">
        <v>277.2765</v>
      </c>
      <c r="F30" s="23">
        <v>0.53293805444392295</v>
      </c>
      <c r="G30" s="22"/>
    </row>
    <row r="31" spans="1:7" x14ac:dyDescent="0.2">
      <c r="A31" s="21" t="s">
        <v>182</v>
      </c>
      <c r="B31" s="21" t="s">
        <v>181</v>
      </c>
      <c r="C31" s="21" t="s">
        <v>146</v>
      </c>
      <c r="D31" s="24">
        <v>13500</v>
      </c>
      <c r="E31" s="22">
        <v>269.3655</v>
      </c>
      <c r="F31" s="23">
        <v>0.51773275234040605</v>
      </c>
      <c r="G31" s="22"/>
    </row>
    <row r="32" spans="1:7" x14ac:dyDescent="0.2">
      <c r="A32" s="21" t="s">
        <v>184</v>
      </c>
      <c r="B32" s="21" t="s">
        <v>183</v>
      </c>
      <c r="C32" s="21" t="s">
        <v>185</v>
      </c>
      <c r="D32" s="24">
        <v>70000</v>
      </c>
      <c r="E32" s="22">
        <v>268.17</v>
      </c>
      <c r="F32" s="23">
        <v>0.51543494692203196</v>
      </c>
      <c r="G32" s="22"/>
    </row>
    <row r="33" spans="1:7" x14ac:dyDescent="0.2">
      <c r="A33" s="21" t="s">
        <v>187</v>
      </c>
      <c r="B33" s="21" t="s">
        <v>186</v>
      </c>
      <c r="C33" s="21" t="s">
        <v>171</v>
      </c>
      <c r="D33" s="24">
        <v>3365</v>
      </c>
      <c r="E33" s="22">
        <v>267.97177499999998</v>
      </c>
      <c r="F33" s="23">
        <v>0.51505394944896099</v>
      </c>
      <c r="G33" s="22"/>
    </row>
    <row r="34" spans="1:7" x14ac:dyDescent="0.2">
      <c r="A34" s="21" t="s">
        <v>189</v>
      </c>
      <c r="B34" s="21" t="s">
        <v>188</v>
      </c>
      <c r="C34" s="21" t="s">
        <v>190</v>
      </c>
      <c r="D34" s="24">
        <v>6000</v>
      </c>
      <c r="E34" s="22">
        <v>255.054</v>
      </c>
      <c r="F34" s="23">
        <v>0.49022539789033798</v>
      </c>
      <c r="G34" s="22"/>
    </row>
    <row r="35" spans="1:7" x14ac:dyDescent="0.2">
      <c r="A35" s="21" t="s">
        <v>192</v>
      </c>
      <c r="B35" s="21" t="s">
        <v>191</v>
      </c>
      <c r="C35" s="21" t="s">
        <v>180</v>
      </c>
      <c r="D35" s="24">
        <v>170000</v>
      </c>
      <c r="E35" s="22">
        <v>254.643</v>
      </c>
      <c r="F35" s="23">
        <v>0.48943543718188798</v>
      </c>
      <c r="G35" s="22"/>
    </row>
    <row r="36" spans="1:7" x14ac:dyDescent="0.2">
      <c r="A36" s="21" t="s">
        <v>194</v>
      </c>
      <c r="B36" s="21" t="s">
        <v>193</v>
      </c>
      <c r="C36" s="21" t="s">
        <v>195</v>
      </c>
      <c r="D36" s="24">
        <v>15500</v>
      </c>
      <c r="E36" s="22">
        <v>252.10749999999999</v>
      </c>
      <c r="F36" s="23">
        <v>0.48456209076759599</v>
      </c>
      <c r="G36" s="22"/>
    </row>
    <row r="37" spans="1:7" x14ac:dyDescent="0.2">
      <c r="A37" s="21" t="s">
        <v>197</v>
      </c>
      <c r="B37" s="21" t="s">
        <v>196</v>
      </c>
      <c r="C37" s="21" t="s">
        <v>180</v>
      </c>
      <c r="D37" s="24">
        <v>78000</v>
      </c>
      <c r="E37" s="22">
        <v>246.94800000000001</v>
      </c>
      <c r="F37" s="23">
        <v>0.47464529691054902</v>
      </c>
      <c r="G37" s="22"/>
    </row>
    <row r="38" spans="1:7" x14ac:dyDescent="0.2">
      <c r="A38" s="21" t="s">
        <v>199</v>
      </c>
      <c r="B38" s="21" t="s">
        <v>198</v>
      </c>
      <c r="C38" s="21" t="s">
        <v>200</v>
      </c>
      <c r="D38" s="24">
        <v>8000</v>
      </c>
      <c r="E38" s="22">
        <v>227.256</v>
      </c>
      <c r="F38" s="23">
        <v>0.43679637654365999</v>
      </c>
      <c r="G38" s="22"/>
    </row>
    <row r="39" spans="1:7" x14ac:dyDescent="0.2">
      <c r="A39" s="21" t="s">
        <v>202</v>
      </c>
      <c r="B39" s="21" t="s">
        <v>201</v>
      </c>
      <c r="C39" s="21" t="s">
        <v>203</v>
      </c>
      <c r="D39" s="24">
        <v>31800</v>
      </c>
      <c r="E39" s="22">
        <v>225.71639999999999</v>
      </c>
      <c r="F39" s="23">
        <v>0.43383719526208098</v>
      </c>
      <c r="G39" s="22"/>
    </row>
    <row r="40" spans="1:7" x14ac:dyDescent="0.2">
      <c r="A40" s="21" t="s">
        <v>205</v>
      </c>
      <c r="B40" s="21" t="s">
        <v>204</v>
      </c>
      <c r="C40" s="21" t="s">
        <v>206</v>
      </c>
      <c r="D40" s="24">
        <v>22000</v>
      </c>
      <c r="E40" s="22">
        <v>216.964</v>
      </c>
      <c r="F40" s="23">
        <v>0.41701468405858899</v>
      </c>
      <c r="G40" s="22"/>
    </row>
    <row r="41" spans="1:7" x14ac:dyDescent="0.2">
      <c r="A41" s="21" t="s">
        <v>208</v>
      </c>
      <c r="B41" s="21" t="s">
        <v>207</v>
      </c>
      <c r="C41" s="21" t="s">
        <v>209</v>
      </c>
      <c r="D41" s="24">
        <v>23000</v>
      </c>
      <c r="E41" s="22">
        <v>207.96600000000001</v>
      </c>
      <c r="F41" s="23">
        <v>0.399720118475547</v>
      </c>
      <c r="G41" s="22"/>
    </row>
    <row r="42" spans="1:7" x14ac:dyDescent="0.2">
      <c r="A42" s="21" t="s">
        <v>211</v>
      </c>
      <c r="B42" s="21" t="s">
        <v>210</v>
      </c>
      <c r="C42" s="21" t="s">
        <v>200</v>
      </c>
      <c r="D42" s="24">
        <v>21000</v>
      </c>
      <c r="E42" s="22">
        <v>202.35599999999999</v>
      </c>
      <c r="F42" s="23">
        <v>0.38893744311203599</v>
      </c>
      <c r="G42" s="22"/>
    </row>
    <row r="43" spans="1:7" x14ac:dyDescent="0.2">
      <c r="A43" s="21" t="s">
        <v>213</v>
      </c>
      <c r="B43" s="21" t="s">
        <v>212</v>
      </c>
      <c r="C43" s="21" t="s">
        <v>214</v>
      </c>
      <c r="D43" s="24">
        <v>127000</v>
      </c>
      <c r="E43" s="22">
        <v>200.5838</v>
      </c>
      <c r="F43" s="23">
        <v>0.38553119404265801</v>
      </c>
      <c r="G43" s="22"/>
    </row>
    <row r="44" spans="1:7" x14ac:dyDescent="0.2">
      <c r="A44" s="21" t="s">
        <v>216</v>
      </c>
      <c r="B44" s="21" t="s">
        <v>215</v>
      </c>
      <c r="C44" s="21" t="s">
        <v>200</v>
      </c>
      <c r="D44" s="24">
        <v>1482</v>
      </c>
      <c r="E44" s="22">
        <v>195.41651999999999</v>
      </c>
      <c r="F44" s="23">
        <v>0.37559944667146999</v>
      </c>
      <c r="G44" s="22"/>
    </row>
    <row r="45" spans="1:7" x14ac:dyDescent="0.2">
      <c r="A45" s="21" t="s">
        <v>218</v>
      </c>
      <c r="B45" s="21" t="s">
        <v>217</v>
      </c>
      <c r="C45" s="21" t="s">
        <v>135</v>
      </c>
      <c r="D45" s="24">
        <v>24638</v>
      </c>
      <c r="E45" s="22">
        <v>194.76338999999999</v>
      </c>
      <c r="F45" s="23">
        <v>0.37434410108142202</v>
      </c>
      <c r="G45" s="22"/>
    </row>
    <row r="46" spans="1:7" x14ac:dyDescent="0.2">
      <c r="A46" s="21" t="s">
        <v>220</v>
      </c>
      <c r="B46" s="21" t="s">
        <v>219</v>
      </c>
      <c r="C46" s="21" t="s">
        <v>221</v>
      </c>
      <c r="D46" s="24">
        <v>12992</v>
      </c>
      <c r="E46" s="22">
        <v>193.23001600000001</v>
      </c>
      <c r="F46" s="23">
        <v>0.37139688645524599</v>
      </c>
      <c r="G46" s="22"/>
    </row>
    <row r="47" spans="1:7" x14ac:dyDescent="0.2">
      <c r="A47" s="21" t="s">
        <v>223</v>
      </c>
      <c r="B47" s="21" t="s">
        <v>222</v>
      </c>
      <c r="C47" s="21" t="s">
        <v>168</v>
      </c>
      <c r="D47" s="24">
        <v>10000</v>
      </c>
      <c r="E47" s="22">
        <v>192.7</v>
      </c>
      <c r="F47" s="23">
        <v>0.37037817157726699</v>
      </c>
      <c r="G47" s="22"/>
    </row>
    <row r="48" spans="1:7" x14ac:dyDescent="0.2">
      <c r="A48" s="21" t="s">
        <v>225</v>
      </c>
      <c r="B48" s="21" t="s">
        <v>224</v>
      </c>
      <c r="C48" s="21" t="s">
        <v>163</v>
      </c>
      <c r="D48" s="24">
        <v>1500</v>
      </c>
      <c r="E48" s="22">
        <v>189.12</v>
      </c>
      <c r="F48" s="23">
        <v>0.36349724861802102</v>
      </c>
      <c r="G48" s="22"/>
    </row>
    <row r="49" spans="1:9" x14ac:dyDescent="0.2">
      <c r="A49" s="21" t="s">
        <v>227</v>
      </c>
      <c r="B49" s="21" t="s">
        <v>226</v>
      </c>
      <c r="C49" s="21" t="s">
        <v>228</v>
      </c>
      <c r="D49" s="24">
        <v>45000</v>
      </c>
      <c r="E49" s="22">
        <v>187.58250000000001</v>
      </c>
      <c r="F49" s="23">
        <v>0.36054210363203198</v>
      </c>
      <c r="G49" s="22"/>
    </row>
    <row r="50" spans="1:9" x14ac:dyDescent="0.2">
      <c r="A50" s="21" t="s">
        <v>230</v>
      </c>
      <c r="B50" s="21" t="s">
        <v>229</v>
      </c>
      <c r="C50" s="21" t="s">
        <v>124</v>
      </c>
      <c r="D50" s="24">
        <v>50000</v>
      </c>
      <c r="E50" s="22">
        <v>181.5</v>
      </c>
      <c r="F50" s="23">
        <v>0.34885126176063302</v>
      </c>
      <c r="G50" s="22"/>
    </row>
    <row r="51" spans="1:9" x14ac:dyDescent="0.2">
      <c r="A51" s="21" t="s">
        <v>232</v>
      </c>
      <c r="B51" s="21" t="s">
        <v>231</v>
      </c>
      <c r="C51" s="21" t="s">
        <v>140</v>
      </c>
      <c r="D51" s="24">
        <v>100000</v>
      </c>
      <c r="E51" s="22">
        <v>169.51</v>
      </c>
      <c r="F51" s="23">
        <v>0.32580593598371799</v>
      </c>
      <c r="G51" s="22"/>
    </row>
    <row r="52" spans="1:9" x14ac:dyDescent="0.2">
      <c r="A52" s="21" t="s">
        <v>234</v>
      </c>
      <c r="B52" s="21" t="s">
        <v>233</v>
      </c>
      <c r="C52" s="21" t="s">
        <v>235</v>
      </c>
      <c r="D52" s="24">
        <v>6000</v>
      </c>
      <c r="E52" s="22">
        <v>110.08199999999999</v>
      </c>
      <c r="F52" s="23">
        <v>0.21158261486024199</v>
      </c>
      <c r="G52" s="22"/>
    </row>
    <row r="53" spans="1:9" x14ac:dyDescent="0.2">
      <c r="A53" s="21" t="s">
        <v>237</v>
      </c>
      <c r="B53" s="21" t="s">
        <v>236</v>
      </c>
      <c r="C53" s="21" t="s">
        <v>206</v>
      </c>
      <c r="D53" s="24">
        <v>6000</v>
      </c>
      <c r="E53" s="22">
        <v>86.591999999999999</v>
      </c>
      <c r="F53" s="23">
        <v>0.16643376561089099</v>
      </c>
      <c r="G53" s="22"/>
    </row>
    <row r="54" spans="1:9" x14ac:dyDescent="0.2">
      <c r="A54" s="21" t="s">
        <v>239</v>
      </c>
      <c r="B54" s="21" t="s">
        <v>238</v>
      </c>
      <c r="C54" s="21" t="s">
        <v>240</v>
      </c>
      <c r="D54" s="24">
        <v>2000</v>
      </c>
      <c r="E54" s="22">
        <v>52.018000000000001</v>
      </c>
      <c r="F54" s="23">
        <v>9.9980963825149205E-2</v>
      </c>
      <c r="G54" s="22"/>
    </row>
    <row r="55" spans="1:9" x14ac:dyDescent="0.2">
      <c r="A55" s="21" t="s">
        <v>242</v>
      </c>
      <c r="B55" s="21" t="s">
        <v>241</v>
      </c>
      <c r="C55" s="21" t="s">
        <v>116</v>
      </c>
      <c r="D55" s="24">
        <v>50000</v>
      </c>
      <c r="E55" s="22">
        <v>34.380000000000003</v>
      </c>
      <c r="F55" s="23">
        <v>6.6079924954989294E-2</v>
      </c>
      <c r="G55" s="22"/>
    </row>
    <row r="56" spans="1:9" x14ac:dyDescent="0.2">
      <c r="A56" s="20" t="s">
        <v>28</v>
      </c>
      <c r="B56" s="20"/>
      <c r="C56" s="20"/>
      <c r="D56" s="20"/>
      <c r="E56" s="25">
        <f>SUM(E7:E55)</f>
        <v>19936.460000999999</v>
      </c>
      <c r="F56" s="26">
        <f>SUM(F7:F55)</f>
        <v>38.318783616469602</v>
      </c>
      <c r="G56" s="25"/>
      <c r="H56" s="14"/>
      <c r="I56" s="14"/>
    </row>
    <row r="57" spans="1:9" x14ac:dyDescent="0.2">
      <c r="A57" s="21"/>
      <c r="B57" s="21"/>
      <c r="C57" s="21"/>
      <c r="D57" s="21"/>
      <c r="E57" s="22"/>
      <c r="F57" s="23"/>
      <c r="G57" s="22"/>
    </row>
    <row r="58" spans="1:9" x14ac:dyDescent="0.2">
      <c r="A58" s="20" t="s">
        <v>18</v>
      </c>
      <c r="B58" s="21"/>
      <c r="C58" s="21"/>
      <c r="D58" s="21"/>
      <c r="E58" s="22"/>
      <c r="F58" s="23"/>
      <c r="G58" s="22"/>
    </row>
    <row r="59" spans="1:9" x14ac:dyDescent="0.2">
      <c r="A59" s="20" t="s">
        <v>19</v>
      </c>
      <c r="B59" s="21"/>
      <c r="C59" s="21"/>
      <c r="D59" s="21"/>
      <c r="E59" s="22"/>
      <c r="F59" s="23"/>
      <c r="G59" s="22"/>
    </row>
    <row r="60" spans="1:9" x14ac:dyDescent="0.2">
      <c r="A60" s="21" t="s">
        <v>1402</v>
      </c>
      <c r="B60" s="21" t="s">
        <v>1403</v>
      </c>
      <c r="C60" s="21" t="s">
        <v>82</v>
      </c>
      <c r="D60" s="24">
        <v>4500</v>
      </c>
      <c r="E60" s="22">
        <v>4720.4316986000003</v>
      </c>
      <c r="F60" s="23">
        <v>9.0728845956556192</v>
      </c>
      <c r="G60" s="22">
        <v>6.6950000000000003</v>
      </c>
    </row>
    <row r="61" spans="1:9" x14ac:dyDescent="0.2">
      <c r="A61" s="21" t="s">
        <v>24</v>
      </c>
      <c r="B61" s="21" t="s">
        <v>23</v>
      </c>
      <c r="C61" s="21" t="s">
        <v>25</v>
      </c>
      <c r="D61" s="24">
        <v>3300</v>
      </c>
      <c r="E61" s="22">
        <v>3428.4623999999999</v>
      </c>
      <c r="F61" s="23">
        <v>6.5896607941536498</v>
      </c>
      <c r="G61" s="22">
        <v>8.2177000000000007</v>
      </c>
    </row>
    <row r="62" spans="1:9" x14ac:dyDescent="0.2">
      <c r="A62" s="21" t="s">
        <v>104</v>
      </c>
      <c r="B62" s="21" t="s">
        <v>103</v>
      </c>
      <c r="C62" s="21" t="s">
        <v>22</v>
      </c>
      <c r="D62" s="24">
        <v>2500</v>
      </c>
      <c r="E62" s="22">
        <v>2617.2065068000002</v>
      </c>
      <c r="F62" s="23">
        <v>5.0303900395885304</v>
      </c>
      <c r="G62" s="22">
        <v>6.5925000000000002</v>
      </c>
    </row>
    <row r="63" spans="1:9" x14ac:dyDescent="0.2">
      <c r="A63" s="21" t="s">
        <v>1404</v>
      </c>
      <c r="B63" s="21" t="s">
        <v>1405</v>
      </c>
      <c r="C63" s="21" t="s">
        <v>22</v>
      </c>
      <c r="D63" s="24">
        <v>250</v>
      </c>
      <c r="E63" s="22">
        <v>2606.6666095999999</v>
      </c>
      <c r="F63" s="23">
        <v>5.0101318774009398</v>
      </c>
      <c r="G63" s="22">
        <v>6.9649999999999999</v>
      </c>
    </row>
    <row r="64" spans="1:9" x14ac:dyDescent="0.2">
      <c r="A64" s="21" t="s">
        <v>1406</v>
      </c>
      <c r="B64" s="21" t="s">
        <v>1407</v>
      </c>
      <c r="C64" s="21" t="s">
        <v>59</v>
      </c>
      <c r="D64" s="24">
        <v>250</v>
      </c>
      <c r="E64" s="22">
        <v>2567.4077397000001</v>
      </c>
      <c r="F64" s="23">
        <v>4.9346745424152001</v>
      </c>
      <c r="G64" s="22">
        <v>6.81</v>
      </c>
    </row>
    <row r="65" spans="1:9" x14ac:dyDescent="0.2">
      <c r="A65" s="21" t="s">
        <v>1287</v>
      </c>
      <c r="B65" s="21" t="s">
        <v>1288</v>
      </c>
      <c r="C65" s="21" t="s">
        <v>22</v>
      </c>
      <c r="D65" s="24">
        <v>2500</v>
      </c>
      <c r="E65" s="22">
        <v>2567.0032876999999</v>
      </c>
      <c r="F65" s="23">
        <v>4.9338971672608096</v>
      </c>
      <c r="G65" s="22">
        <v>6.8975</v>
      </c>
    </row>
    <row r="66" spans="1:9" x14ac:dyDescent="0.2">
      <c r="A66" s="21" t="s">
        <v>63</v>
      </c>
      <c r="B66" s="21" t="s">
        <v>62</v>
      </c>
      <c r="C66" s="21" t="s">
        <v>22</v>
      </c>
      <c r="D66" s="24">
        <v>2500</v>
      </c>
      <c r="E66" s="22">
        <v>2557.1345204999998</v>
      </c>
      <c r="F66" s="23">
        <v>4.9149289474826201</v>
      </c>
      <c r="G66" s="22">
        <v>7.62</v>
      </c>
    </row>
    <row r="67" spans="1:9" x14ac:dyDescent="0.2">
      <c r="A67" s="21" t="s">
        <v>27</v>
      </c>
      <c r="B67" s="21" t="s">
        <v>26</v>
      </c>
      <c r="C67" s="21" t="s">
        <v>25</v>
      </c>
      <c r="D67" s="24">
        <v>1784</v>
      </c>
      <c r="E67" s="22">
        <v>1842.9504959999999</v>
      </c>
      <c r="F67" s="23">
        <v>3.54223474320652</v>
      </c>
      <c r="G67" s="22">
        <v>8.2776999999999994</v>
      </c>
    </row>
    <row r="68" spans="1:9" x14ac:dyDescent="0.2">
      <c r="A68" s="21" t="s">
        <v>92</v>
      </c>
      <c r="B68" s="21" t="s">
        <v>91</v>
      </c>
      <c r="C68" s="21" t="s">
        <v>22</v>
      </c>
      <c r="D68" s="24">
        <v>2500</v>
      </c>
      <c r="E68" s="22">
        <v>1399.21</v>
      </c>
      <c r="F68" s="23">
        <v>2.6893453111189798</v>
      </c>
      <c r="G68" s="22">
        <v>6.47</v>
      </c>
    </row>
    <row r="69" spans="1:9" x14ac:dyDescent="0.2">
      <c r="A69" s="21" t="s">
        <v>1295</v>
      </c>
      <c r="B69" s="21" t="s">
        <v>1296</v>
      </c>
      <c r="C69" s="21" t="s">
        <v>22</v>
      </c>
      <c r="D69" s="24">
        <v>1000</v>
      </c>
      <c r="E69" s="22">
        <v>1104.9683014</v>
      </c>
      <c r="F69" s="23">
        <v>2.1237993727211699</v>
      </c>
      <c r="G69" s="22">
        <v>7.2885</v>
      </c>
    </row>
    <row r="70" spans="1:9" x14ac:dyDescent="0.2">
      <c r="A70" s="21" t="s">
        <v>84</v>
      </c>
      <c r="B70" s="21" t="s">
        <v>83</v>
      </c>
      <c r="C70" s="21" t="s">
        <v>22</v>
      </c>
      <c r="D70" s="24">
        <v>50</v>
      </c>
      <c r="E70" s="22">
        <v>519.61828079999998</v>
      </c>
      <c r="F70" s="23">
        <v>0.99872998838000404</v>
      </c>
      <c r="G70" s="22">
        <v>6.65</v>
      </c>
    </row>
    <row r="71" spans="1:9" x14ac:dyDescent="0.2">
      <c r="A71" s="21" t="s">
        <v>98</v>
      </c>
      <c r="B71" s="21" t="s">
        <v>97</v>
      </c>
      <c r="C71" s="21" t="s">
        <v>22</v>
      </c>
      <c r="D71" s="24">
        <v>500</v>
      </c>
      <c r="E71" s="22">
        <v>515.53211510000006</v>
      </c>
      <c r="F71" s="23">
        <v>0.99087619190502796</v>
      </c>
      <c r="G71" s="22">
        <v>7.0949999999999998</v>
      </c>
    </row>
    <row r="72" spans="1:9" x14ac:dyDescent="0.2">
      <c r="A72" s="21" t="s">
        <v>1323</v>
      </c>
      <c r="B72" s="21" t="s">
        <v>1324</v>
      </c>
      <c r="C72" s="21" t="s">
        <v>22</v>
      </c>
      <c r="D72" s="24">
        <v>5</v>
      </c>
      <c r="E72" s="22">
        <v>515.04668489999995</v>
      </c>
      <c r="F72" s="23">
        <v>0.98994317296416501</v>
      </c>
      <c r="G72" s="22">
        <v>6.64</v>
      </c>
    </row>
    <row r="73" spans="1:9" x14ac:dyDescent="0.2">
      <c r="A73" s="20" t="s">
        <v>28</v>
      </c>
      <c r="B73" s="20"/>
      <c r="C73" s="20"/>
      <c r="D73" s="20"/>
      <c r="E73" s="25">
        <f>SUM(E59:E72)</f>
        <v>26961.638641100002</v>
      </c>
      <c r="F73" s="26">
        <f>SUM(F59:F72)</f>
        <v>51.821496744253245</v>
      </c>
      <c r="G73" s="25"/>
      <c r="H73" s="14"/>
      <c r="I73" s="14"/>
    </row>
    <row r="74" spans="1:9" x14ac:dyDescent="0.2">
      <c r="A74" s="21"/>
      <c r="B74" s="21"/>
      <c r="C74" s="21"/>
      <c r="D74" s="21"/>
      <c r="E74" s="22"/>
      <c r="F74" s="23"/>
      <c r="G74" s="22"/>
    </row>
    <row r="75" spans="1:9" x14ac:dyDescent="0.2">
      <c r="A75" s="20" t="s">
        <v>34</v>
      </c>
      <c r="B75" s="21"/>
      <c r="C75" s="21"/>
      <c r="D75" s="21"/>
      <c r="E75" s="22"/>
      <c r="F75" s="23"/>
      <c r="G75" s="22"/>
    </row>
    <row r="76" spans="1:9" x14ac:dyDescent="0.2">
      <c r="A76" s="21" t="s">
        <v>61</v>
      </c>
      <c r="B76" s="21" t="s">
        <v>60</v>
      </c>
      <c r="C76" s="21" t="s">
        <v>35</v>
      </c>
      <c r="D76" s="24">
        <v>2000000</v>
      </c>
      <c r="E76" s="22">
        <v>1992.3473332999999</v>
      </c>
      <c r="F76" s="23">
        <v>3.8293822649428999</v>
      </c>
      <c r="G76" s="22">
        <v>7.2067827824499897</v>
      </c>
    </row>
    <row r="77" spans="1:9" x14ac:dyDescent="0.2">
      <c r="A77" s="21" t="s">
        <v>69</v>
      </c>
      <c r="B77" s="21" t="s">
        <v>68</v>
      </c>
      <c r="C77" s="21" t="s">
        <v>35</v>
      </c>
      <c r="D77" s="24">
        <v>1000000</v>
      </c>
      <c r="E77" s="22">
        <v>1042.1582222</v>
      </c>
      <c r="F77" s="23">
        <v>2.0030755414252801</v>
      </c>
      <c r="G77" s="22">
        <v>7.1525085512500004</v>
      </c>
    </row>
    <row r="78" spans="1:9" x14ac:dyDescent="0.2">
      <c r="A78" s="21" t="s">
        <v>86</v>
      </c>
      <c r="B78" s="21" t="s">
        <v>85</v>
      </c>
      <c r="C78" s="21" t="s">
        <v>35</v>
      </c>
      <c r="D78" s="24">
        <v>454700</v>
      </c>
      <c r="E78" s="22">
        <v>468.38525750000002</v>
      </c>
      <c r="F78" s="23">
        <v>0.90025778550387803</v>
      </c>
      <c r="G78" s="22">
        <v>7.1312497970124999</v>
      </c>
    </row>
    <row r="79" spans="1:9" x14ac:dyDescent="0.2">
      <c r="A79" s="21" t="s">
        <v>77</v>
      </c>
      <c r="B79" s="21" t="s">
        <v>76</v>
      </c>
      <c r="C79" s="21" t="s">
        <v>35</v>
      </c>
      <c r="D79" s="24">
        <v>41600</v>
      </c>
      <c r="E79" s="22">
        <v>42.475213199999999</v>
      </c>
      <c r="F79" s="23">
        <v>8.16392932141701E-2</v>
      </c>
      <c r="G79" s="22">
        <v>7.2622745000000002</v>
      </c>
    </row>
    <row r="80" spans="1:9" x14ac:dyDescent="0.2">
      <c r="A80" s="20" t="s">
        <v>28</v>
      </c>
      <c r="B80" s="20"/>
      <c r="C80" s="20"/>
      <c r="D80" s="20"/>
      <c r="E80" s="25">
        <f>SUM(E76:E79)</f>
        <v>3545.3660261999999</v>
      </c>
      <c r="F80" s="26">
        <f>SUM(F76:F79)</f>
        <v>6.8143548850862281</v>
      </c>
      <c r="G80" s="25"/>
      <c r="H80" s="14"/>
      <c r="I80" s="14"/>
    </row>
    <row r="81" spans="1:9" x14ac:dyDescent="0.2">
      <c r="A81" s="21"/>
      <c r="B81" s="21"/>
      <c r="C81" s="21"/>
      <c r="D81" s="21"/>
      <c r="E81" s="22"/>
      <c r="F81" s="23"/>
      <c r="G81" s="22"/>
    </row>
    <row r="82" spans="1:9" x14ac:dyDescent="0.2">
      <c r="A82" s="20" t="s">
        <v>37</v>
      </c>
      <c r="B82" s="20"/>
      <c r="C82" s="20"/>
      <c r="D82" s="20"/>
      <c r="E82" s="25">
        <f>E56+E73+E80</f>
        <v>50443.464668299996</v>
      </c>
      <c r="F82" s="26">
        <f>F56+F73+F80</f>
        <v>96.954635245809072</v>
      </c>
      <c r="G82" s="25"/>
      <c r="H82" s="14"/>
      <c r="I82" s="14"/>
    </row>
    <row r="83" spans="1:9" x14ac:dyDescent="0.2">
      <c r="A83" s="20"/>
      <c r="B83" s="20"/>
      <c r="C83" s="20"/>
      <c r="D83" s="20"/>
      <c r="E83" s="25"/>
      <c r="F83" s="26"/>
      <c r="G83" s="25"/>
      <c r="H83" s="14"/>
      <c r="I83" s="14"/>
    </row>
    <row r="84" spans="1:9" x14ac:dyDescent="0.2">
      <c r="A84" s="20" t="s">
        <v>39</v>
      </c>
      <c r="B84" s="20"/>
      <c r="C84" s="20"/>
      <c r="D84" s="20"/>
      <c r="E84" s="25">
        <f>E86-(E56+E73+E80)</f>
        <v>1584.4394545000032</v>
      </c>
      <c r="F84" s="26">
        <f>F86-(F56+F73+F80)</f>
        <v>3.0453647541909277</v>
      </c>
      <c r="G84" s="25"/>
      <c r="H84" s="14"/>
      <c r="I84" s="14"/>
    </row>
    <row r="85" spans="1:9" x14ac:dyDescent="0.2">
      <c r="A85" s="20"/>
      <c r="B85" s="20"/>
      <c r="C85" s="20"/>
      <c r="D85" s="20"/>
      <c r="E85" s="25"/>
      <c r="F85" s="26"/>
      <c r="G85" s="25"/>
      <c r="H85" s="14"/>
      <c r="I85" s="14"/>
    </row>
    <row r="86" spans="1:9" x14ac:dyDescent="0.2">
      <c r="A86" s="27" t="s">
        <v>38</v>
      </c>
      <c r="B86" s="27"/>
      <c r="C86" s="27"/>
      <c r="D86" s="27"/>
      <c r="E86" s="28">
        <v>52027.904122799999</v>
      </c>
      <c r="F86" s="29">
        <v>100</v>
      </c>
      <c r="G86" s="28"/>
      <c r="H86" s="14"/>
      <c r="I86" s="14"/>
    </row>
    <row r="88" spans="1:9" x14ac:dyDescent="0.2">
      <c r="A88" s="14" t="s">
        <v>40</v>
      </c>
    </row>
    <row r="90" spans="1:9" x14ac:dyDescent="0.2">
      <c r="A90" s="14" t="s">
        <v>41</v>
      </c>
    </row>
    <row r="91" spans="1:9" x14ac:dyDescent="0.2">
      <c r="A91" s="14" t="s">
        <v>42</v>
      </c>
    </row>
    <row r="92" spans="1:9" x14ac:dyDescent="0.2">
      <c r="A92" s="14" t="s">
        <v>43</v>
      </c>
      <c r="B92" s="14"/>
      <c r="C92" s="30" t="s">
        <v>45</v>
      </c>
      <c r="D92" s="14" t="s">
        <v>44</v>
      </c>
    </row>
    <row r="93" spans="1:9" x14ac:dyDescent="0.2">
      <c r="A93" s="7" t="s">
        <v>46</v>
      </c>
      <c r="C93" s="31">
        <v>208.71209999999999</v>
      </c>
      <c r="D93" s="31">
        <v>219.32429999999999</v>
      </c>
    </row>
    <row r="94" spans="1:9" x14ac:dyDescent="0.2">
      <c r="A94" s="7" t="s">
        <v>47</v>
      </c>
      <c r="C94" s="31">
        <v>17.165900000000001</v>
      </c>
      <c r="D94" s="31">
        <v>18.038799999999998</v>
      </c>
    </row>
    <row r="95" spans="1:9" x14ac:dyDescent="0.2">
      <c r="A95" s="7" t="s">
        <v>48</v>
      </c>
      <c r="C95" s="31">
        <v>227.9145</v>
      </c>
      <c r="D95" s="31">
        <v>240.42060000000001</v>
      </c>
    </row>
    <row r="96" spans="1:9" x14ac:dyDescent="0.2">
      <c r="A96" s="7" t="s">
        <v>49</v>
      </c>
      <c r="C96" s="31">
        <v>18.89</v>
      </c>
      <c r="D96" s="31">
        <v>19.922799999999999</v>
      </c>
    </row>
    <row r="98" spans="1:9" x14ac:dyDescent="0.2">
      <c r="A98" s="7" t="s">
        <v>54</v>
      </c>
    </row>
    <row r="100" spans="1:9" x14ac:dyDescent="0.2">
      <c r="A100" s="14" t="s">
        <v>50</v>
      </c>
      <c r="D100" s="30" t="s">
        <v>56</v>
      </c>
    </row>
    <row r="102" spans="1:9" x14ac:dyDescent="0.2">
      <c r="A102" s="14" t="s">
        <v>1123</v>
      </c>
      <c r="D102" s="34">
        <v>6.2594066951172289</v>
      </c>
      <c r="E102" s="10" t="s">
        <v>55</v>
      </c>
    </row>
    <row r="104" spans="1:9" x14ac:dyDescent="0.2">
      <c r="A104" s="14" t="s">
        <v>1446</v>
      </c>
      <c r="D104" s="30" t="s">
        <v>56</v>
      </c>
    </row>
    <row r="106" spans="1:9" x14ac:dyDescent="0.2">
      <c r="A106" s="60" t="s">
        <v>1124</v>
      </c>
      <c r="B106" s="57"/>
      <c r="C106" s="57"/>
      <c r="D106" s="57"/>
      <c r="E106" s="11"/>
      <c r="G106" s="11"/>
      <c r="H106" s="57"/>
      <c r="I106" s="57"/>
    </row>
    <row r="107" spans="1:9" x14ac:dyDescent="0.2">
      <c r="A107" s="60"/>
      <c r="B107" s="57"/>
      <c r="C107" s="57"/>
      <c r="D107" s="57"/>
      <c r="E107" s="11"/>
      <c r="G107" s="11"/>
      <c r="H107" s="57"/>
      <c r="I107" s="57"/>
    </row>
    <row r="108" spans="1:9" x14ac:dyDescent="0.2">
      <c r="A108" s="60" t="s">
        <v>969</v>
      </c>
      <c r="B108" s="57"/>
      <c r="C108" s="57"/>
      <c r="D108" s="57"/>
      <c r="E108" s="11"/>
      <c r="G108" s="11"/>
      <c r="H108" s="57"/>
      <c r="I108" s="57"/>
    </row>
    <row r="109" spans="1:9" x14ac:dyDescent="0.2">
      <c r="A109" s="65"/>
      <c r="B109" s="57"/>
      <c r="C109" s="57"/>
      <c r="D109" s="57"/>
      <c r="E109" s="11"/>
      <c r="G109" s="11"/>
      <c r="H109" s="57"/>
      <c r="I109" s="57"/>
    </row>
    <row r="110" spans="1:9" x14ac:dyDescent="0.2">
      <c r="A110" s="57"/>
      <c r="B110" s="57"/>
      <c r="C110" s="57"/>
      <c r="D110" s="57"/>
      <c r="E110" s="11"/>
      <c r="G110" s="11"/>
      <c r="H110" s="57"/>
      <c r="I110" s="57"/>
    </row>
    <row r="111" spans="1:9" x14ac:dyDescent="0.2">
      <c r="A111" s="57"/>
      <c r="B111" s="57"/>
      <c r="C111" s="57"/>
      <c r="D111" s="57"/>
      <c r="E111" s="11"/>
      <c r="G111" s="11"/>
      <c r="H111" s="57"/>
      <c r="I111" s="57"/>
    </row>
    <row r="112" spans="1:9" x14ac:dyDescent="0.2">
      <c r="A112" s="57"/>
      <c r="B112" s="57"/>
      <c r="C112" s="57"/>
      <c r="D112" s="57"/>
      <c r="E112" s="11"/>
      <c r="G112" s="11"/>
      <c r="H112" s="57"/>
      <c r="I112" s="57"/>
    </row>
    <row r="113" spans="1:9" x14ac:dyDescent="0.2">
      <c r="A113" s="57"/>
      <c r="B113" s="57"/>
      <c r="C113" s="57"/>
      <c r="D113" s="57"/>
      <c r="E113" s="11"/>
      <c r="G113" s="11"/>
      <c r="H113" s="57"/>
      <c r="I113" s="57"/>
    </row>
    <row r="114" spans="1:9" x14ac:dyDescent="0.2">
      <c r="A114" s="57"/>
      <c r="B114" s="57"/>
      <c r="C114" s="57"/>
      <c r="D114" s="57"/>
      <c r="E114" s="11"/>
      <c r="G114" s="11"/>
      <c r="H114" s="57"/>
      <c r="I114" s="57"/>
    </row>
    <row r="115" spans="1:9" x14ac:dyDescent="0.2">
      <c r="A115" s="57"/>
      <c r="B115" s="57"/>
      <c r="C115" s="57"/>
      <c r="D115" s="57"/>
      <c r="E115" s="11"/>
      <c r="G115" s="11"/>
      <c r="H115" s="57"/>
      <c r="I115" s="57"/>
    </row>
    <row r="116" spans="1:9" x14ac:dyDescent="0.2">
      <c r="A116" s="57"/>
      <c r="B116" s="57"/>
      <c r="C116" s="57"/>
      <c r="D116" s="57"/>
      <c r="E116" s="11"/>
      <c r="G116" s="11"/>
      <c r="H116" s="57"/>
      <c r="I116" s="57"/>
    </row>
    <row r="117" spans="1:9" x14ac:dyDescent="0.2">
      <c r="A117" s="57"/>
      <c r="B117" s="57"/>
      <c r="C117" s="57"/>
      <c r="D117" s="57"/>
      <c r="E117" s="11"/>
      <c r="G117" s="11"/>
      <c r="H117" s="57"/>
      <c r="I117" s="57"/>
    </row>
    <row r="118" spans="1:9" x14ac:dyDescent="0.2">
      <c r="A118" s="57"/>
      <c r="B118" s="57"/>
      <c r="C118" s="57"/>
      <c r="D118" s="57"/>
      <c r="E118" s="11"/>
      <c r="G118" s="11"/>
      <c r="H118" s="57"/>
      <c r="I118" s="57"/>
    </row>
    <row r="119" spans="1:9" x14ac:dyDescent="0.2">
      <c r="A119" s="57"/>
      <c r="B119" s="57"/>
      <c r="C119" s="57"/>
      <c r="D119" s="57"/>
      <c r="E119" s="11"/>
      <c r="G119" s="11"/>
      <c r="H119" s="57"/>
      <c r="I119" s="57"/>
    </row>
    <row r="120" spans="1:9" x14ac:dyDescent="0.2">
      <c r="A120" s="57"/>
      <c r="B120" s="57"/>
      <c r="C120" s="57"/>
      <c r="D120" s="57"/>
      <c r="E120" s="11"/>
      <c r="G120" s="11"/>
      <c r="H120" s="57"/>
      <c r="I120" s="57"/>
    </row>
    <row r="121" spans="1:9" x14ac:dyDescent="0.2">
      <c r="A121" s="57"/>
      <c r="B121" s="57"/>
      <c r="C121" s="57"/>
      <c r="D121" s="57"/>
      <c r="E121" s="11"/>
      <c r="G121" s="11"/>
      <c r="H121" s="57"/>
      <c r="I121" s="57"/>
    </row>
    <row r="122" spans="1:9" x14ac:dyDescent="0.2">
      <c r="A122" s="57"/>
      <c r="B122" s="57"/>
      <c r="C122" s="57"/>
      <c r="D122" s="57"/>
      <c r="E122" s="11"/>
      <c r="G122" s="11"/>
      <c r="H122" s="57"/>
      <c r="I122" s="57"/>
    </row>
    <row r="123" spans="1:9" x14ac:dyDescent="0.2">
      <c r="A123" s="57"/>
      <c r="B123" s="57"/>
      <c r="C123" s="57"/>
      <c r="D123" s="57"/>
      <c r="E123" s="11"/>
      <c r="G123" s="11"/>
      <c r="H123" s="57"/>
      <c r="I123" s="57"/>
    </row>
    <row r="124" spans="1:9" x14ac:dyDescent="0.2">
      <c r="A124" s="60" t="s">
        <v>1408</v>
      </c>
      <c r="B124" s="57"/>
      <c r="C124" s="57"/>
      <c r="D124" s="57"/>
      <c r="E124" s="11"/>
      <c r="G124" s="11"/>
      <c r="H124" s="57"/>
      <c r="I124" s="57"/>
    </row>
    <row r="125" spans="1:9" x14ac:dyDescent="0.2">
      <c r="A125" s="57"/>
      <c r="B125" s="57"/>
      <c r="C125" s="57"/>
      <c r="D125" s="57"/>
      <c r="E125" s="11"/>
      <c r="G125" s="11"/>
      <c r="H125" s="57"/>
      <c r="I125" s="57"/>
    </row>
    <row r="126" spans="1:9" x14ac:dyDescent="0.2">
      <c r="A126" s="60" t="s">
        <v>970</v>
      </c>
      <c r="B126" s="57"/>
      <c r="C126" s="57"/>
      <c r="D126" s="57"/>
      <c r="E126" s="11"/>
      <c r="G126" s="11"/>
      <c r="H126" s="57"/>
      <c r="I126" s="57"/>
    </row>
    <row r="127" spans="1:9" x14ac:dyDescent="0.2">
      <c r="A127" s="57"/>
      <c r="B127" s="57"/>
      <c r="C127" s="57"/>
      <c r="D127" s="57"/>
      <c r="E127" s="11"/>
      <c r="G127" s="11"/>
      <c r="H127" s="57"/>
      <c r="I127" s="57"/>
    </row>
    <row r="128" spans="1:9" x14ac:dyDescent="0.2">
      <c r="A128" s="57"/>
      <c r="B128" s="57"/>
      <c r="C128" s="57"/>
      <c r="D128" s="57"/>
      <c r="E128" s="11"/>
      <c r="G128" s="11"/>
      <c r="H128" s="57"/>
      <c r="I128" s="57"/>
    </row>
    <row r="129" spans="1:9" x14ac:dyDescent="0.2">
      <c r="A129" s="57"/>
      <c r="B129" s="57"/>
      <c r="C129" s="57"/>
      <c r="D129" s="57"/>
      <c r="E129" s="11"/>
      <c r="G129" s="11"/>
      <c r="H129" s="57"/>
      <c r="I129" s="57"/>
    </row>
    <row r="130" spans="1:9" x14ac:dyDescent="0.2">
      <c r="A130" s="57"/>
      <c r="B130" s="57"/>
      <c r="C130" s="57"/>
      <c r="D130" s="57"/>
      <c r="E130" s="11"/>
      <c r="G130" s="11"/>
      <c r="H130" s="57"/>
      <c r="I130" s="57"/>
    </row>
    <row r="131" spans="1:9" x14ac:dyDescent="0.2">
      <c r="A131" s="57"/>
      <c r="B131" s="57"/>
      <c r="C131" s="57"/>
      <c r="D131" s="57"/>
      <c r="E131" s="11"/>
      <c r="G131" s="11"/>
      <c r="H131" s="57"/>
      <c r="I131" s="57"/>
    </row>
    <row r="132" spans="1:9" x14ac:dyDescent="0.2">
      <c r="A132" s="57"/>
      <c r="B132" s="57"/>
      <c r="C132" s="57"/>
      <c r="D132" s="57"/>
      <c r="E132" s="11"/>
      <c r="G132" s="11"/>
      <c r="H132" s="57"/>
      <c r="I132" s="57"/>
    </row>
    <row r="133" spans="1:9" x14ac:dyDescent="0.2">
      <c r="A133" s="57"/>
      <c r="B133" s="57"/>
      <c r="C133" s="57"/>
      <c r="D133" s="57"/>
      <c r="E133" s="11"/>
      <c r="G133" s="11"/>
      <c r="H133" s="57"/>
      <c r="I133" s="57"/>
    </row>
    <row r="134" spans="1:9" x14ac:dyDescent="0.2">
      <c r="A134" s="57"/>
      <c r="B134" s="57"/>
      <c r="C134" s="57"/>
      <c r="D134" s="57"/>
      <c r="E134" s="11"/>
      <c r="G134" s="11"/>
      <c r="H134" s="57"/>
      <c r="I134" s="57"/>
    </row>
    <row r="135" spans="1:9" x14ac:dyDescent="0.2">
      <c r="A135" s="57"/>
      <c r="B135" s="57"/>
      <c r="C135" s="57"/>
      <c r="D135" s="57"/>
      <c r="E135" s="11"/>
      <c r="G135" s="11"/>
      <c r="H135" s="57"/>
      <c r="I135" s="57"/>
    </row>
    <row r="136" spans="1:9" x14ac:dyDescent="0.2">
      <c r="A136" s="57"/>
      <c r="B136" s="57"/>
      <c r="C136" s="57"/>
      <c r="D136" s="57"/>
      <c r="E136" s="11"/>
      <c r="G136" s="11"/>
      <c r="H136" s="57"/>
      <c r="I136" s="57"/>
    </row>
    <row r="137" spans="1:9" x14ac:dyDescent="0.2">
      <c r="A137" s="57"/>
      <c r="B137" s="57"/>
      <c r="C137" s="57"/>
      <c r="D137" s="57"/>
      <c r="E137" s="11"/>
      <c r="G137" s="11"/>
      <c r="H137" s="57"/>
      <c r="I137" s="57"/>
    </row>
    <row r="138" spans="1:9" x14ac:dyDescent="0.2">
      <c r="A138" s="57"/>
      <c r="B138" s="57"/>
      <c r="C138" s="57"/>
      <c r="D138" s="57"/>
      <c r="E138" s="11"/>
      <c r="G138" s="11"/>
      <c r="H138" s="57"/>
      <c r="I138" s="57"/>
    </row>
    <row r="139" spans="1:9" x14ac:dyDescent="0.2">
      <c r="A139" s="57"/>
      <c r="B139" s="57"/>
      <c r="C139" s="57"/>
      <c r="D139" s="57"/>
      <c r="E139" s="11"/>
      <c r="G139" s="11"/>
      <c r="H139" s="57"/>
      <c r="I139" s="57"/>
    </row>
    <row r="140" spans="1:9" x14ac:dyDescent="0.2">
      <c r="A140" s="57"/>
      <c r="B140" s="57"/>
      <c r="C140" s="57"/>
      <c r="D140" s="57"/>
      <c r="E140" s="11"/>
      <c r="G140" s="11"/>
      <c r="H140" s="57"/>
      <c r="I140" s="57"/>
    </row>
    <row r="141" spans="1:9" x14ac:dyDescent="0.2">
      <c r="A141" s="60" t="s">
        <v>1409</v>
      </c>
      <c r="B141" s="57"/>
      <c r="C141" s="57"/>
      <c r="D141" s="57"/>
      <c r="E141" s="11"/>
      <c r="G141" s="11"/>
      <c r="H141" s="57"/>
      <c r="I141" s="57"/>
    </row>
    <row r="142" spans="1:9" x14ac:dyDescent="0.2">
      <c r="A142" s="57"/>
      <c r="B142" s="57"/>
      <c r="C142" s="57"/>
      <c r="D142" s="57"/>
      <c r="E142" s="11"/>
      <c r="G142" s="11"/>
      <c r="H142" s="57"/>
      <c r="I142" s="57"/>
    </row>
    <row r="143" spans="1:9" x14ac:dyDescent="0.2">
      <c r="A143" s="57" t="s">
        <v>968</v>
      </c>
      <c r="B143" s="57"/>
      <c r="C143" s="57"/>
      <c r="D143" s="57"/>
      <c r="E143" s="11"/>
      <c r="G143" s="11"/>
      <c r="H143" s="57"/>
      <c r="I143" s="57"/>
    </row>
    <row r="146" spans="1:1" x14ac:dyDescent="0.2">
      <c r="A146" s="57"/>
    </row>
    <row r="147" spans="1:1" x14ac:dyDescent="0.2">
      <c r="A147" s="65"/>
    </row>
  </sheetData>
  <mergeCells count="1">
    <mergeCell ref="A1:G1"/>
  </mergeCells>
  <conditionalFormatting sqref="F2:F3">
    <cfRule type="cellIs" dxfId="90" priority="2" stopIfTrue="1" operator="between">
      <formula>0.009</formula>
      <formula>-0.009</formula>
    </cfRule>
  </conditionalFormatting>
  <conditionalFormatting sqref="F5:F65536">
    <cfRule type="cellIs" dxfId="89" priority="1" stopIfTrue="1" operator="between">
      <formula>0.009</formula>
      <formula>-0.009</formula>
    </cfRule>
  </conditionalFormatting>
  <hyperlinks>
    <hyperlink ref="A107" r:id="rId1" tooltip="https://www.franklintempletonindia.com/downloadsServlet/pdf/product-labels-jg9o5k7l" display="https://www.franklintempletonindia.com/downloadsServlet/pdf/product-labels-jg9o5k7l" xr:uid="{00000000-0004-0000-0B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61"/>
  <sheetViews>
    <sheetView workbookViewId="0">
      <selection sqref="A1:G1"/>
    </sheetView>
  </sheetViews>
  <sheetFormatPr defaultColWidth="9.140625" defaultRowHeight="11.25" x14ac:dyDescent="0.2"/>
  <cols>
    <col min="1" max="1" width="38.7109375" style="7" bestFit="1" customWidth="1"/>
    <col min="2" max="2" width="54.140625" style="7" bestFit="1" customWidth="1"/>
    <col min="3" max="3" width="25.5703125" style="7" bestFit="1" customWidth="1"/>
    <col min="4" max="4" width="14.7109375" style="7" bestFit="1" customWidth="1"/>
    <col min="5" max="5" width="26.7109375" style="10" customWidth="1"/>
    <col min="6" max="6" width="13.5703125" style="11" bestFit="1" customWidth="1"/>
    <col min="7" max="7" width="4.5703125" style="10" bestFit="1" customWidth="1"/>
    <col min="8" max="16384" width="9.140625" style="7"/>
  </cols>
  <sheetData>
    <row r="1" spans="1:7" s="1" customFormat="1" ht="15" customHeight="1" x14ac:dyDescent="0.2">
      <c r="A1" s="99" t="s">
        <v>1410</v>
      </c>
      <c r="B1" s="100"/>
      <c r="C1" s="100"/>
      <c r="D1" s="100"/>
      <c r="E1" s="100"/>
      <c r="F1" s="100"/>
      <c r="G1" s="100"/>
    </row>
    <row r="2" spans="1:7" s="1" customFormat="1" ht="12" x14ac:dyDescent="0.2">
      <c r="A2" s="35"/>
      <c r="E2" s="5"/>
      <c r="F2" s="9"/>
      <c r="G2" s="10"/>
    </row>
    <row r="3" spans="1:7" s="1" customFormat="1" ht="12" x14ac:dyDescent="0.2">
      <c r="A3" s="8" t="s">
        <v>7</v>
      </c>
      <c r="B3" s="2"/>
      <c r="C3" s="3"/>
      <c r="D3" s="3"/>
      <c r="E3" s="4"/>
      <c r="F3" s="9"/>
      <c r="G3" s="10"/>
    </row>
    <row r="4" spans="1:7" s="1" customFormat="1" ht="27" customHeight="1" x14ac:dyDescent="0.2">
      <c r="A4" s="6" t="s">
        <v>2</v>
      </c>
      <c r="B4" s="6" t="s">
        <v>0</v>
      </c>
      <c r="C4" s="13" t="s">
        <v>4</v>
      </c>
      <c r="D4" s="13" t="s">
        <v>1</v>
      </c>
      <c r="E4" s="53" t="s">
        <v>6</v>
      </c>
      <c r="F4" s="12" t="s">
        <v>3</v>
      </c>
      <c r="G4" s="12" t="s">
        <v>5</v>
      </c>
    </row>
    <row r="5" spans="1:7" x14ac:dyDescent="0.2">
      <c r="A5" s="16" t="s">
        <v>113</v>
      </c>
      <c r="B5" s="17"/>
      <c r="C5" s="17"/>
      <c r="D5" s="17"/>
      <c r="E5" s="18"/>
      <c r="F5" s="19"/>
      <c r="G5" s="18"/>
    </row>
    <row r="6" spans="1:7" x14ac:dyDescent="0.2">
      <c r="A6" s="20" t="s">
        <v>19</v>
      </c>
      <c r="B6" s="21"/>
      <c r="C6" s="21"/>
      <c r="D6" s="21"/>
      <c r="E6" s="22"/>
      <c r="F6" s="23"/>
      <c r="G6" s="22"/>
    </row>
    <row r="7" spans="1:7" x14ac:dyDescent="0.2">
      <c r="A7" s="21" t="s">
        <v>115</v>
      </c>
      <c r="B7" s="21" t="s">
        <v>114</v>
      </c>
      <c r="C7" s="21" t="s">
        <v>116</v>
      </c>
      <c r="D7" s="24">
        <v>25000</v>
      </c>
      <c r="E7" s="22">
        <v>504.55</v>
      </c>
      <c r="F7" s="23">
        <v>2.4788885239367602</v>
      </c>
      <c r="G7" s="22"/>
    </row>
    <row r="8" spans="1:7" x14ac:dyDescent="0.2">
      <c r="A8" s="21" t="s">
        <v>118</v>
      </c>
      <c r="B8" s="21" t="s">
        <v>117</v>
      </c>
      <c r="C8" s="21" t="s">
        <v>116</v>
      </c>
      <c r="D8" s="24">
        <v>27000</v>
      </c>
      <c r="E8" s="22">
        <v>399.97800000000001</v>
      </c>
      <c r="F8" s="23">
        <v>1.9651191636650001</v>
      </c>
      <c r="G8" s="22"/>
    </row>
    <row r="9" spans="1:7" x14ac:dyDescent="0.2">
      <c r="A9" s="21" t="s">
        <v>120</v>
      </c>
      <c r="B9" s="21" t="s">
        <v>119</v>
      </c>
      <c r="C9" s="21" t="s">
        <v>121</v>
      </c>
      <c r="D9" s="24">
        <v>6000</v>
      </c>
      <c r="E9" s="22">
        <v>218.19</v>
      </c>
      <c r="F9" s="23">
        <v>1.07198233482858</v>
      </c>
      <c r="G9" s="22"/>
    </row>
    <row r="10" spans="1:7" x14ac:dyDescent="0.2">
      <c r="A10" s="21" t="s">
        <v>123</v>
      </c>
      <c r="B10" s="21" t="s">
        <v>122</v>
      </c>
      <c r="C10" s="21" t="s">
        <v>124</v>
      </c>
      <c r="D10" s="24">
        <v>11300</v>
      </c>
      <c r="E10" s="22">
        <v>216.3159</v>
      </c>
      <c r="F10" s="23">
        <v>1.06277475385007</v>
      </c>
      <c r="G10" s="22"/>
    </row>
    <row r="11" spans="1:7" x14ac:dyDescent="0.2">
      <c r="A11" s="21" t="s">
        <v>126</v>
      </c>
      <c r="B11" s="21" t="s">
        <v>125</v>
      </c>
      <c r="C11" s="21" t="s">
        <v>127</v>
      </c>
      <c r="D11" s="24">
        <v>14000</v>
      </c>
      <c r="E11" s="22">
        <v>211.26</v>
      </c>
      <c r="F11" s="23">
        <v>1.0379347727021699</v>
      </c>
      <c r="G11" s="22"/>
    </row>
    <row r="12" spans="1:7" x14ac:dyDescent="0.2">
      <c r="A12" s="21" t="s">
        <v>132</v>
      </c>
      <c r="B12" s="21" t="s">
        <v>131</v>
      </c>
      <c r="C12" s="21" t="s">
        <v>116</v>
      </c>
      <c r="D12" s="24">
        <v>18000</v>
      </c>
      <c r="E12" s="22">
        <v>192.31200000000001</v>
      </c>
      <c r="F12" s="23">
        <v>0.94484195781453995</v>
      </c>
      <c r="G12" s="22"/>
    </row>
    <row r="13" spans="1:7" x14ac:dyDescent="0.2">
      <c r="A13" s="21" t="s">
        <v>129</v>
      </c>
      <c r="B13" s="21" t="s">
        <v>128</v>
      </c>
      <c r="C13" s="21" t="s">
        <v>130</v>
      </c>
      <c r="D13" s="24">
        <v>11000</v>
      </c>
      <c r="E13" s="22">
        <v>152.922</v>
      </c>
      <c r="F13" s="23">
        <v>0.75131620425618295</v>
      </c>
      <c r="G13" s="22"/>
    </row>
    <row r="14" spans="1:7" x14ac:dyDescent="0.2">
      <c r="A14" s="21" t="s">
        <v>134</v>
      </c>
      <c r="B14" s="21" t="s">
        <v>133</v>
      </c>
      <c r="C14" s="21" t="s">
        <v>135</v>
      </c>
      <c r="D14" s="24">
        <v>48000</v>
      </c>
      <c r="E14" s="22">
        <v>147.744</v>
      </c>
      <c r="F14" s="23">
        <v>0.72587633748986802</v>
      </c>
      <c r="G14" s="22"/>
    </row>
    <row r="15" spans="1:7" x14ac:dyDescent="0.2">
      <c r="A15" s="21" t="s">
        <v>137</v>
      </c>
      <c r="B15" s="21" t="s">
        <v>136</v>
      </c>
      <c r="C15" s="21" t="s">
        <v>127</v>
      </c>
      <c r="D15" s="24">
        <v>10000</v>
      </c>
      <c r="E15" s="22">
        <v>146.79</v>
      </c>
      <c r="F15" s="23">
        <v>0.72118927049584203</v>
      </c>
      <c r="G15" s="22"/>
    </row>
    <row r="16" spans="1:7" x14ac:dyDescent="0.2">
      <c r="A16" s="21" t="s">
        <v>139</v>
      </c>
      <c r="B16" s="21" t="s">
        <v>138</v>
      </c>
      <c r="C16" s="21" t="s">
        <v>140</v>
      </c>
      <c r="D16" s="24">
        <v>37000</v>
      </c>
      <c r="E16" s="22">
        <v>123.6725</v>
      </c>
      <c r="F16" s="23">
        <v>0.60761141804889296</v>
      </c>
      <c r="G16" s="22"/>
    </row>
    <row r="17" spans="1:7" x14ac:dyDescent="0.2">
      <c r="A17" s="21" t="s">
        <v>145</v>
      </c>
      <c r="B17" s="21" t="s">
        <v>144</v>
      </c>
      <c r="C17" s="21" t="s">
        <v>146</v>
      </c>
      <c r="D17" s="24">
        <v>1500</v>
      </c>
      <c r="E17" s="22">
        <v>112.47</v>
      </c>
      <c r="F17" s="23">
        <v>0.55257277234598601</v>
      </c>
      <c r="G17" s="22"/>
    </row>
    <row r="18" spans="1:7" x14ac:dyDescent="0.2">
      <c r="A18" s="21" t="s">
        <v>142</v>
      </c>
      <c r="B18" s="21" t="s">
        <v>141</v>
      </c>
      <c r="C18" s="21" t="s">
        <v>143</v>
      </c>
      <c r="D18" s="24">
        <v>900</v>
      </c>
      <c r="E18" s="22">
        <v>110.241</v>
      </c>
      <c r="F18" s="23">
        <v>0.54162154348887603</v>
      </c>
      <c r="G18" s="22"/>
    </row>
    <row r="19" spans="1:7" x14ac:dyDescent="0.2">
      <c r="A19" s="21" t="s">
        <v>148</v>
      </c>
      <c r="B19" s="21" t="s">
        <v>147</v>
      </c>
      <c r="C19" s="21" t="s">
        <v>149</v>
      </c>
      <c r="D19" s="24">
        <v>8200</v>
      </c>
      <c r="E19" s="22">
        <v>109.8964</v>
      </c>
      <c r="F19" s="23">
        <v>0.53992850021199801</v>
      </c>
      <c r="G19" s="22"/>
    </row>
    <row r="20" spans="1:7" x14ac:dyDescent="0.2">
      <c r="A20" s="21" t="s">
        <v>162</v>
      </c>
      <c r="B20" s="21" t="s">
        <v>161</v>
      </c>
      <c r="C20" s="21" t="s">
        <v>163</v>
      </c>
      <c r="D20" s="24">
        <v>15000</v>
      </c>
      <c r="E20" s="22">
        <v>99.892499999999998</v>
      </c>
      <c r="F20" s="23">
        <v>0.49077865796720399</v>
      </c>
      <c r="G20" s="22"/>
    </row>
    <row r="21" spans="1:7" x14ac:dyDescent="0.2">
      <c r="A21" s="21" t="s">
        <v>159</v>
      </c>
      <c r="B21" s="21" t="s">
        <v>158</v>
      </c>
      <c r="C21" s="21" t="s">
        <v>160</v>
      </c>
      <c r="D21" s="24">
        <v>55000</v>
      </c>
      <c r="E21" s="22">
        <v>97.724000000000004</v>
      </c>
      <c r="F21" s="23">
        <v>0.48012466973183199</v>
      </c>
      <c r="G21" s="22"/>
    </row>
    <row r="22" spans="1:7" x14ac:dyDescent="0.2">
      <c r="A22" s="21" t="s">
        <v>153</v>
      </c>
      <c r="B22" s="21" t="s">
        <v>152</v>
      </c>
      <c r="C22" s="21" t="s">
        <v>154</v>
      </c>
      <c r="D22" s="24">
        <v>5500</v>
      </c>
      <c r="E22" s="22">
        <v>93.868499999999997</v>
      </c>
      <c r="F22" s="23">
        <v>0.46118233556467703</v>
      </c>
      <c r="G22" s="22"/>
    </row>
    <row r="23" spans="1:7" x14ac:dyDescent="0.2">
      <c r="A23" s="21" t="s">
        <v>156</v>
      </c>
      <c r="B23" s="21" t="s">
        <v>155</v>
      </c>
      <c r="C23" s="21" t="s">
        <v>157</v>
      </c>
      <c r="D23" s="24">
        <v>5000</v>
      </c>
      <c r="E23" s="22">
        <v>90.605000000000004</v>
      </c>
      <c r="F23" s="23">
        <v>0.44514853772924401</v>
      </c>
      <c r="G23" s="22"/>
    </row>
    <row r="24" spans="1:7" x14ac:dyDescent="0.2">
      <c r="A24" s="21" t="s">
        <v>151</v>
      </c>
      <c r="B24" s="21" t="s">
        <v>150</v>
      </c>
      <c r="C24" s="21" t="s">
        <v>116</v>
      </c>
      <c r="D24" s="24">
        <v>11300</v>
      </c>
      <c r="E24" s="22">
        <v>90.010149999999996</v>
      </c>
      <c r="F24" s="23">
        <v>0.44222599915335697</v>
      </c>
      <c r="G24" s="22"/>
    </row>
    <row r="25" spans="1:7" x14ac:dyDescent="0.2">
      <c r="A25" s="21" t="s">
        <v>176</v>
      </c>
      <c r="B25" s="21" t="s">
        <v>175</v>
      </c>
      <c r="C25" s="21" t="s">
        <v>177</v>
      </c>
      <c r="D25" s="24">
        <v>3400</v>
      </c>
      <c r="E25" s="22">
        <v>85.720799999999997</v>
      </c>
      <c r="F25" s="23">
        <v>0.42115213037890797</v>
      </c>
      <c r="G25" s="22"/>
    </row>
    <row r="26" spans="1:7" x14ac:dyDescent="0.2">
      <c r="A26" s="21" t="s">
        <v>165</v>
      </c>
      <c r="B26" s="21" t="s">
        <v>164</v>
      </c>
      <c r="C26" s="21" t="s">
        <v>154</v>
      </c>
      <c r="D26" s="24">
        <v>4200</v>
      </c>
      <c r="E26" s="22">
        <v>75.553799999999995</v>
      </c>
      <c r="F26" s="23">
        <v>0.37120096672245201</v>
      </c>
      <c r="G26" s="22"/>
    </row>
    <row r="27" spans="1:7" x14ac:dyDescent="0.2">
      <c r="A27" s="21" t="s">
        <v>167</v>
      </c>
      <c r="B27" s="21" t="s">
        <v>166</v>
      </c>
      <c r="C27" s="21" t="s">
        <v>168</v>
      </c>
      <c r="D27" s="24">
        <v>10000</v>
      </c>
      <c r="E27" s="22">
        <v>75.55</v>
      </c>
      <c r="F27" s="23">
        <v>0.37118229706356598</v>
      </c>
      <c r="G27" s="22"/>
    </row>
    <row r="28" spans="1:7" x14ac:dyDescent="0.2">
      <c r="A28" s="21" t="s">
        <v>192</v>
      </c>
      <c r="B28" s="21" t="s">
        <v>191</v>
      </c>
      <c r="C28" s="21" t="s">
        <v>180</v>
      </c>
      <c r="D28" s="24">
        <v>50000</v>
      </c>
      <c r="E28" s="22">
        <v>74.894999999999996</v>
      </c>
      <c r="F28" s="23">
        <v>0.36796423743978501</v>
      </c>
      <c r="G28" s="22"/>
    </row>
    <row r="29" spans="1:7" x14ac:dyDescent="0.2">
      <c r="A29" s="21" t="s">
        <v>205</v>
      </c>
      <c r="B29" s="21" t="s">
        <v>204</v>
      </c>
      <c r="C29" s="21" t="s">
        <v>206</v>
      </c>
      <c r="D29" s="24">
        <v>7000</v>
      </c>
      <c r="E29" s="22">
        <v>69.034000000000006</v>
      </c>
      <c r="F29" s="23">
        <v>0.33916874514210699</v>
      </c>
      <c r="G29" s="22"/>
    </row>
    <row r="30" spans="1:7" x14ac:dyDescent="0.2">
      <c r="A30" s="21" t="s">
        <v>179</v>
      </c>
      <c r="B30" s="21" t="s">
        <v>178</v>
      </c>
      <c r="C30" s="21" t="s">
        <v>180</v>
      </c>
      <c r="D30" s="24">
        <v>10200</v>
      </c>
      <c r="E30" s="22">
        <v>66.861000000000004</v>
      </c>
      <c r="F30" s="23">
        <v>0.32849264810015999</v>
      </c>
      <c r="G30" s="22"/>
    </row>
    <row r="31" spans="1:7" x14ac:dyDescent="0.2">
      <c r="A31" s="21" t="s">
        <v>182</v>
      </c>
      <c r="B31" s="21" t="s">
        <v>181</v>
      </c>
      <c r="C31" s="21" t="s">
        <v>146</v>
      </c>
      <c r="D31" s="24">
        <v>3300</v>
      </c>
      <c r="E31" s="22">
        <v>65.844899999999996</v>
      </c>
      <c r="F31" s="23">
        <v>0.32350047957539102</v>
      </c>
      <c r="G31" s="22"/>
    </row>
    <row r="32" spans="1:7" x14ac:dyDescent="0.2">
      <c r="A32" s="21" t="s">
        <v>211</v>
      </c>
      <c r="B32" s="21" t="s">
        <v>210</v>
      </c>
      <c r="C32" s="21" t="s">
        <v>200</v>
      </c>
      <c r="D32" s="24">
        <v>6800</v>
      </c>
      <c r="E32" s="22">
        <v>65.524799999999999</v>
      </c>
      <c r="F32" s="23">
        <v>0.32192780646764702</v>
      </c>
      <c r="G32" s="22"/>
    </row>
    <row r="33" spans="1:7" x14ac:dyDescent="0.2">
      <c r="A33" s="21" t="s">
        <v>216</v>
      </c>
      <c r="B33" s="21" t="s">
        <v>215</v>
      </c>
      <c r="C33" s="21" t="s">
        <v>200</v>
      </c>
      <c r="D33" s="24">
        <v>494</v>
      </c>
      <c r="E33" s="22">
        <v>65.138840000000002</v>
      </c>
      <c r="F33" s="23">
        <v>0.32003155869299899</v>
      </c>
      <c r="G33" s="22"/>
    </row>
    <row r="34" spans="1:7" x14ac:dyDescent="0.2">
      <c r="A34" s="21" t="s">
        <v>170</v>
      </c>
      <c r="B34" s="21" t="s">
        <v>169</v>
      </c>
      <c r="C34" s="21" t="s">
        <v>171</v>
      </c>
      <c r="D34" s="24">
        <v>20000</v>
      </c>
      <c r="E34" s="22">
        <v>64.599999999999994</v>
      </c>
      <c r="F34" s="23">
        <v>0.31738420106295701</v>
      </c>
      <c r="G34" s="22"/>
    </row>
    <row r="35" spans="1:7" x14ac:dyDescent="0.2">
      <c r="A35" s="21" t="s">
        <v>187</v>
      </c>
      <c r="B35" s="21" t="s">
        <v>186</v>
      </c>
      <c r="C35" s="21" t="s">
        <v>171</v>
      </c>
      <c r="D35" s="24">
        <v>800</v>
      </c>
      <c r="E35" s="22">
        <v>63.707999999999998</v>
      </c>
      <c r="F35" s="23">
        <v>0.31300174429286098</v>
      </c>
      <c r="G35" s="22"/>
    </row>
    <row r="36" spans="1:7" x14ac:dyDescent="0.2">
      <c r="A36" s="21" t="s">
        <v>197</v>
      </c>
      <c r="B36" s="21" t="s">
        <v>196</v>
      </c>
      <c r="C36" s="21" t="s">
        <v>180</v>
      </c>
      <c r="D36" s="24">
        <v>19000</v>
      </c>
      <c r="E36" s="22">
        <v>60.154000000000003</v>
      </c>
      <c r="F36" s="23">
        <v>0.29554070016627099</v>
      </c>
      <c r="G36" s="22"/>
    </row>
    <row r="37" spans="1:7" x14ac:dyDescent="0.2">
      <c r="A37" s="21" t="s">
        <v>173</v>
      </c>
      <c r="B37" s="21" t="s">
        <v>172</v>
      </c>
      <c r="C37" s="21" t="s">
        <v>174</v>
      </c>
      <c r="D37" s="24">
        <v>1000</v>
      </c>
      <c r="E37" s="22">
        <v>59.104999999999997</v>
      </c>
      <c r="F37" s="23">
        <v>0.29038689170009402</v>
      </c>
      <c r="G37" s="22"/>
    </row>
    <row r="38" spans="1:7" x14ac:dyDescent="0.2">
      <c r="A38" s="21" t="s">
        <v>184</v>
      </c>
      <c r="B38" s="21" t="s">
        <v>183</v>
      </c>
      <c r="C38" s="21" t="s">
        <v>185</v>
      </c>
      <c r="D38" s="24">
        <v>15000</v>
      </c>
      <c r="E38" s="22">
        <v>57.465000000000003</v>
      </c>
      <c r="F38" s="23">
        <v>0.28232945997032199</v>
      </c>
      <c r="G38" s="22"/>
    </row>
    <row r="39" spans="1:7" x14ac:dyDescent="0.2">
      <c r="A39" s="21" t="s">
        <v>194</v>
      </c>
      <c r="B39" s="21" t="s">
        <v>193</v>
      </c>
      <c r="C39" s="21" t="s">
        <v>195</v>
      </c>
      <c r="D39" s="24">
        <v>3500</v>
      </c>
      <c r="E39" s="22">
        <v>56.927500000000002</v>
      </c>
      <c r="F39" s="23">
        <v>0.27968868585157097</v>
      </c>
      <c r="G39" s="22"/>
    </row>
    <row r="40" spans="1:7" x14ac:dyDescent="0.2">
      <c r="A40" s="21" t="s">
        <v>199</v>
      </c>
      <c r="B40" s="21" t="s">
        <v>198</v>
      </c>
      <c r="C40" s="21" t="s">
        <v>200</v>
      </c>
      <c r="D40" s="24">
        <v>2000</v>
      </c>
      <c r="E40" s="22">
        <v>56.814</v>
      </c>
      <c r="F40" s="23">
        <v>0.27913105261905302</v>
      </c>
      <c r="G40" s="22"/>
    </row>
    <row r="41" spans="1:7" x14ac:dyDescent="0.2">
      <c r="A41" s="21" t="s">
        <v>202</v>
      </c>
      <c r="B41" s="21" t="s">
        <v>201</v>
      </c>
      <c r="C41" s="21" t="s">
        <v>203</v>
      </c>
      <c r="D41" s="24">
        <v>7600</v>
      </c>
      <c r="E41" s="22">
        <v>53.944800000000001</v>
      </c>
      <c r="F41" s="23">
        <v>0.26503447754645498</v>
      </c>
      <c r="G41" s="22"/>
    </row>
    <row r="42" spans="1:7" x14ac:dyDescent="0.2">
      <c r="A42" s="21" t="s">
        <v>208</v>
      </c>
      <c r="B42" s="21" t="s">
        <v>207</v>
      </c>
      <c r="C42" s="21" t="s">
        <v>209</v>
      </c>
      <c r="D42" s="24">
        <v>5679</v>
      </c>
      <c r="E42" s="22">
        <v>51.349518000000003</v>
      </c>
      <c r="F42" s="23">
        <v>0.25228368026931702</v>
      </c>
      <c r="G42" s="22"/>
    </row>
    <row r="43" spans="1:7" x14ac:dyDescent="0.2">
      <c r="A43" s="21" t="s">
        <v>189</v>
      </c>
      <c r="B43" s="21" t="s">
        <v>188</v>
      </c>
      <c r="C43" s="21" t="s">
        <v>190</v>
      </c>
      <c r="D43" s="24">
        <v>1200</v>
      </c>
      <c r="E43" s="22">
        <v>51.010800000000003</v>
      </c>
      <c r="F43" s="23">
        <v>0.250619535659168</v>
      </c>
      <c r="G43" s="22"/>
    </row>
    <row r="44" spans="1:7" x14ac:dyDescent="0.2">
      <c r="A44" s="21" t="s">
        <v>213</v>
      </c>
      <c r="B44" s="21" t="s">
        <v>212</v>
      </c>
      <c r="C44" s="21" t="s">
        <v>214</v>
      </c>
      <c r="D44" s="24">
        <v>32000</v>
      </c>
      <c r="E44" s="22">
        <v>50.540799999999997</v>
      </c>
      <c r="F44" s="23">
        <v>0.248310393639051</v>
      </c>
      <c r="G44" s="22"/>
    </row>
    <row r="45" spans="1:7" x14ac:dyDescent="0.2">
      <c r="A45" s="21" t="s">
        <v>225</v>
      </c>
      <c r="B45" s="21" t="s">
        <v>224</v>
      </c>
      <c r="C45" s="21" t="s">
        <v>163</v>
      </c>
      <c r="D45" s="24">
        <v>400</v>
      </c>
      <c r="E45" s="22">
        <v>50.432000000000002</v>
      </c>
      <c r="F45" s="23">
        <v>0.24777585182673401</v>
      </c>
      <c r="G45" s="22"/>
    </row>
    <row r="46" spans="1:7" x14ac:dyDescent="0.2">
      <c r="A46" s="21" t="s">
        <v>230</v>
      </c>
      <c r="B46" s="21" t="s">
        <v>229</v>
      </c>
      <c r="C46" s="21" t="s">
        <v>124</v>
      </c>
      <c r="D46" s="24">
        <v>13000</v>
      </c>
      <c r="E46" s="22">
        <v>47.19</v>
      </c>
      <c r="F46" s="23">
        <v>0.23184768495605099</v>
      </c>
      <c r="G46" s="22"/>
    </row>
    <row r="47" spans="1:7" x14ac:dyDescent="0.2">
      <c r="A47" s="21" t="s">
        <v>220</v>
      </c>
      <c r="B47" s="21" t="s">
        <v>219</v>
      </c>
      <c r="C47" s="21" t="s">
        <v>221</v>
      </c>
      <c r="D47" s="24">
        <v>3098</v>
      </c>
      <c r="E47" s="22">
        <v>46.076554000000002</v>
      </c>
      <c r="F47" s="23">
        <v>0.22637724890130301</v>
      </c>
      <c r="G47" s="22"/>
    </row>
    <row r="48" spans="1:7" x14ac:dyDescent="0.2">
      <c r="A48" s="21" t="s">
        <v>227</v>
      </c>
      <c r="B48" s="21" t="s">
        <v>226</v>
      </c>
      <c r="C48" s="21" t="s">
        <v>228</v>
      </c>
      <c r="D48" s="24">
        <v>11000</v>
      </c>
      <c r="E48" s="22">
        <v>45.853499999999997</v>
      </c>
      <c r="F48" s="23">
        <v>0.22528136940310001</v>
      </c>
      <c r="G48" s="22"/>
    </row>
    <row r="49" spans="1:9" x14ac:dyDescent="0.2">
      <c r="A49" s="21" t="s">
        <v>232</v>
      </c>
      <c r="B49" s="21" t="s">
        <v>231</v>
      </c>
      <c r="C49" s="21" t="s">
        <v>140</v>
      </c>
      <c r="D49" s="24">
        <v>25000</v>
      </c>
      <c r="E49" s="22">
        <v>42.377499999999998</v>
      </c>
      <c r="F49" s="23">
        <v>0.20820354459048701</v>
      </c>
      <c r="G49" s="22"/>
    </row>
    <row r="50" spans="1:9" x14ac:dyDescent="0.2">
      <c r="A50" s="21" t="s">
        <v>218</v>
      </c>
      <c r="B50" s="21" t="s">
        <v>217</v>
      </c>
      <c r="C50" s="21" t="s">
        <v>135</v>
      </c>
      <c r="D50" s="24">
        <v>5042</v>
      </c>
      <c r="E50" s="22">
        <v>39.857010000000002</v>
      </c>
      <c r="F50" s="23">
        <v>0.195820205504772</v>
      </c>
      <c r="G50" s="22"/>
    </row>
    <row r="51" spans="1:9" x14ac:dyDescent="0.2">
      <c r="A51" s="21" t="s">
        <v>223</v>
      </c>
      <c r="B51" s="21" t="s">
        <v>222</v>
      </c>
      <c r="C51" s="21" t="s">
        <v>168</v>
      </c>
      <c r="D51" s="24">
        <v>2000</v>
      </c>
      <c r="E51" s="22">
        <v>38.54</v>
      </c>
      <c r="F51" s="23">
        <v>0.189349645649634</v>
      </c>
      <c r="G51" s="22"/>
    </row>
    <row r="52" spans="1:9" x14ac:dyDescent="0.2">
      <c r="A52" s="21" t="s">
        <v>237</v>
      </c>
      <c r="B52" s="21" t="s">
        <v>236</v>
      </c>
      <c r="C52" s="21" t="s">
        <v>206</v>
      </c>
      <c r="D52" s="24">
        <v>2500</v>
      </c>
      <c r="E52" s="22">
        <v>36.08</v>
      </c>
      <c r="F52" s="23">
        <v>0.17726349805497599</v>
      </c>
      <c r="G52" s="22"/>
    </row>
    <row r="53" spans="1:9" x14ac:dyDescent="0.2">
      <c r="A53" s="21" t="s">
        <v>234</v>
      </c>
      <c r="B53" s="21" t="s">
        <v>233</v>
      </c>
      <c r="C53" s="21" t="s">
        <v>235</v>
      </c>
      <c r="D53" s="24">
        <v>1300</v>
      </c>
      <c r="E53" s="22">
        <v>23.851099999999999</v>
      </c>
      <c r="F53" s="23">
        <v>0.11718207922558301</v>
      </c>
      <c r="G53" s="22"/>
    </row>
    <row r="54" spans="1:9" x14ac:dyDescent="0.2">
      <c r="A54" s="21" t="s">
        <v>239</v>
      </c>
      <c r="B54" s="21" t="s">
        <v>238</v>
      </c>
      <c r="C54" s="21" t="s">
        <v>240</v>
      </c>
      <c r="D54" s="24">
        <v>750</v>
      </c>
      <c r="E54" s="22">
        <v>19.50675</v>
      </c>
      <c r="F54" s="23">
        <v>9.5837991704099498E-2</v>
      </c>
      <c r="G54" s="22"/>
    </row>
    <row r="55" spans="1:9" x14ac:dyDescent="0.2">
      <c r="A55" s="21" t="s">
        <v>242</v>
      </c>
      <c r="B55" s="21" t="s">
        <v>241</v>
      </c>
      <c r="C55" s="21" t="s">
        <v>116</v>
      </c>
      <c r="D55" s="24">
        <v>13000</v>
      </c>
      <c r="E55" s="22">
        <v>8.9388000000000005</v>
      </c>
      <c r="F55" s="23">
        <v>4.3916933381757797E-2</v>
      </c>
      <c r="G55" s="22"/>
    </row>
    <row r="56" spans="1:9" x14ac:dyDescent="0.2">
      <c r="A56" s="20" t="s">
        <v>28</v>
      </c>
      <c r="B56" s="20"/>
      <c r="C56" s="20"/>
      <c r="D56" s="20"/>
      <c r="E56" s="25">
        <f>SUM(E7:E55)</f>
        <v>4786.8877219999995</v>
      </c>
      <c r="F56" s="26">
        <f>SUM(F7:F55)</f>
        <v>23.51830549883972</v>
      </c>
      <c r="G56" s="25"/>
      <c r="H56" s="14"/>
      <c r="I56" s="14"/>
    </row>
    <row r="57" spans="1:9" x14ac:dyDescent="0.2">
      <c r="A57" s="21"/>
      <c r="B57" s="21"/>
      <c r="C57" s="21"/>
      <c r="D57" s="21"/>
      <c r="E57" s="22"/>
      <c r="F57" s="23"/>
      <c r="G57" s="22"/>
    </row>
    <row r="58" spans="1:9" x14ac:dyDescent="0.2">
      <c r="A58" s="20" t="s">
        <v>18</v>
      </c>
      <c r="B58" s="21"/>
      <c r="C58" s="21"/>
      <c r="D58" s="21"/>
      <c r="E58" s="22"/>
      <c r="F58" s="23"/>
      <c r="G58" s="22"/>
    </row>
    <row r="59" spans="1:9" x14ac:dyDescent="0.2">
      <c r="A59" s="20" t="s">
        <v>19</v>
      </c>
      <c r="B59" s="21"/>
      <c r="C59" s="21"/>
      <c r="D59" s="21"/>
      <c r="E59" s="22"/>
      <c r="F59" s="23"/>
      <c r="G59" s="22"/>
    </row>
    <row r="60" spans="1:9" x14ac:dyDescent="0.2">
      <c r="A60" s="21" t="s">
        <v>24</v>
      </c>
      <c r="B60" s="21" t="s">
        <v>23</v>
      </c>
      <c r="C60" s="21" t="s">
        <v>25</v>
      </c>
      <c r="D60" s="24">
        <v>1568</v>
      </c>
      <c r="E60" s="22">
        <v>1629.039104</v>
      </c>
      <c r="F60" s="23">
        <v>8.0035801009807201</v>
      </c>
      <c r="G60" s="22">
        <v>8.2177000000000007</v>
      </c>
    </row>
    <row r="61" spans="1:9" x14ac:dyDescent="0.2">
      <c r="A61" s="21" t="s">
        <v>81</v>
      </c>
      <c r="B61" s="21" t="s">
        <v>80</v>
      </c>
      <c r="C61" s="21" t="s">
        <v>82</v>
      </c>
      <c r="D61" s="24">
        <v>1500</v>
      </c>
      <c r="E61" s="22">
        <v>1591.7818562</v>
      </c>
      <c r="F61" s="23">
        <v>7.8205327042809101</v>
      </c>
      <c r="G61" s="22">
        <v>7.42</v>
      </c>
    </row>
    <row r="62" spans="1:9" x14ac:dyDescent="0.2">
      <c r="A62" s="21" t="s">
        <v>92</v>
      </c>
      <c r="B62" s="21" t="s">
        <v>91</v>
      </c>
      <c r="C62" s="21" t="s">
        <v>22</v>
      </c>
      <c r="D62" s="24">
        <v>2000</v>
      </c>
      <c r="E62" s="22">
        <v>1119.3679999999999</v>
      </c>
      <c r="F62" s="23">
        <v>5.49953124420185</v>
      </c>
      <c r="G62" s="22">
        <v>6.47</v>
      </c>
    </row>
    <row r="63" spans="1:9" x14ac:dyDescent="0.2">
      <c r="A63" s="21" t="s">
        <v>1402</v>
      </c>
      <c r="B63" s="21" t="s">
        <v>1403</v>
      </c>
      <c r="C63" s="21" t="s">
        <v>82</v>
      </c>
      <c r="D63" s="24">
        <v>1000</v>
      </c>
      <c r="E63" s="22">
        <v>1048.9848219</v>
      </c>
      <c r="F63" s="23">
        <v>5.1537338951377603</v>
      </c>
      <c r="G63" s="22">
        <v>6.6950000000000003</v>
      </c>
    </row>
    <row r="64" spans="1:9" x14ac:dyDescent="0.2">
      <c r="A64" s="21" t="s">
        <v>1411</v>
      </c>
      <c r="B64" s="21" t="s">
        <v>1412</v>
      </c>
      <c r="C64" s="21" t="s">
        <v>22</v>
      </c>
      <c r="D64" s="24">
        <v>1000</v>
      </c>
      <c r="E64" s="22">
        <v>1047.8303288</v>
      </c>
      <c r="F64" s="23">
        <v>5.1480617918842597</v>
      </c>
      <c r="G64" s="22">
        <v>6.54</v>
      </c>
    </row>
    <row r="65" spans="1:9" x14ac:dyDescent="0.2">
      <c r="A65" s="21" t="s">
        <v>104</v>
      </c>
      <c r="B65" s="21" t="s">
        <v>103</v>
      </c>
      <c r="C65" s="21" t="s">
        <v>22</v>
      </c>
      <c r="D65" s="24">
        <v>1000</v>
      </c>
      <c r="E65" s="22">
        <v>1046.8826027</v>
      </c>
      <c r="F65" s="23">
        <v>5.1434055489883601</v>
      </c>
      <c r="G65" s="22">
        <v>6.5925000000000002</v>
      </c>
    </row>
    <row r="66" spans="1:9" x14ac:dyDescent="0.2">
      <c r="A66" s="21" t="s">
        <v>1404</v>
      </c>
      <c r="B66" s="21" t="s">
        <v>1405</v>
      </c>
      <c r="C66" s="21" t="s">
        <v>22</v>
      </c>
      <c r="D66" s="24">
        <v>100</v>
      </c>
      <c r="E66" s="22">
        <v>1042.6666438</v>
      </c>
      <c r="F66" s="23">
        <v>5.1226922556881904</v>
      </c>
      <c r="G66" s="22">
        <v>6.9649999999999999</v>
      </c>
    </row>
    <row r="67" spans="1:9" x14ac:dyDescent="0.2">
      <c r="A67" s="21" t="s">
        <v>63</v>
      </c>
      <c r="B67" s="21" t="s">
        <v>62</v>
      </c>
      <c r="C67" s="21" t="s">
        <v>22</v>
      </c>
      <c r="D67" s="24">
        <v>1000</v>
      </c>
      <c r="E67" s="22">
        <v>1022.8538082</v>
      </c>
      <c r="F67" s="23">
        <v>5.0253504445783204</v>
      </c>
      <c r="G67" s="22">
        <v>7.62</v>
      </c>
    </row>
    <row r="68" spans="1:9" x14ac:dyDescent="0.2">
      <c r="A68" s="21" t="s">
        <v>98</v>
      </c>
      <c r="B68" s="21" t="s">
        <v>97</v>
      </c>
      <c r="C68" s="21" t="s">
        <v>22</v>
      </c>
      <c r="D68" s="24">
        <v>500</v>
      </c>
      <c r="E68" s="22">
        <v>515.53211510000006</v>
      </c>
      <c r="F68" s="23">
        <v>2.5328444036116</v>
      </c>
      <c r="G68" s="22">
        <v>7.0949999999999998</v>
      </c>
    </row>
    <row r="69" spans="1:9" x14ac:dyDescent="0.2">
      <c r="A69" s="21" t="s">
        <v>1413</v>
      </c>
      <c r="B69" s="21" t="s">
        <v>1414</v>
      </c>
      <c r="C69" s="21" t="s">
        <v>22</v>
      </c>
      <c r="D69" s="24">
        <v>500</v>
      </c>
      <c r="E69" s="22">
        <v>512.21154109999998</v>
      </c>
      <c r="F69" s="23">
        <v>2.51653019732584</v>
      </c>
      <c r="G69" s="22">
        <v>6.88</v>
      </c>
    </row>
    <row r="70" spans="1:9" x14ac:dyDescent="0.2">
      <c r="A70" s="21" t="s">
        <v>27</v>
      </c>
      <c r="B70" s="21" t="s">
        <v>26</v>
      </c>
      <c r="C70" s="21" t="s">
        <v>25</v>
      </c>
      <c r="D70" s="24">
        <v>349</v>
      </c>
      <c r="E70" s="22">
        <v>360.53235599999999</v>
      </c>
      <c r="F70" s="23">
        <v>1.7713200273437399</v>
      </c>
      <c r="G70" s="22">
        <v>8.2776999999999994</v>
      </c>
    </row>
    <row r="71" spans="1:9" x14ac:dyDescent="0.2">
      <c r="A71" s="20" t="s">
        <v>28</v>
      </c>
      <c r="B71" s="20"/>
      <c r="C71" s="20"/>
      <c r="D71" s="20"/>
      <c r="E71" s="25">
        <f>SUM(E59:E70)</f>
        <v>10937.683177799998</v>
      </c>
      <c r="F71" s="26">
        <f>SUM(F59:F70)</f>
        <v>53.737582614021562</v>
      </c>
      <c r="G71" s="25"/>
      <c r="H71" s="14"/>
      <c r="I71" s="14"/>
    </row>
    <row r="72" spans="1:9" x14ac:dyDescent="0.2">
      <c r="A72" s="21"/>
      <c r="B72" s="21"/>
      <c r="C72" s="21"/>
      <c r="D72" s="21"/>
      <c r="E72" s="22"/>
      <c r="F72" s="23"/>
      <c r="G72" s="22"/>
    </row>
    <row r="73" spans="1:9" x14ac:dyDescent="0.2">
      <c r="A73" s="20" t="s">
        <v>34</v>
      </c>
      <c r="B73" s="21"/>
      <c r="C73" s="21"/>
      <c r="D73" s="21"/>
      <c r="E73" s="22"/>
      <c r="F73" s="23"/>
      <c r="G73" s="22"/>
    </row>
    <row r="74" spans="1:9" x14ac:dyDescent="0.2">
      <c r="A74" s="21" t="s">
        <v>61</v>
      </c>
      <c r="B74" s="21" t="s">
        <v>60</v>
      </c>
      <c r="C74" s="21" t="s">
        <v>35</v>
      </c>
      <c r="D74" s="24">
        <v>500000</v>
      </c>
      <c r="E74" s="22">
        <v>498.08683330000002</v>
      </c>
      <c r="F74" s="23">
        <v>2.4471345456176201</v>
      </c>
      <c r="G74" s="22">
        <v>7.2067827824499897</v>
      </c>
    </row>
    <row r="75" spans="1:9" x14ac:dyDescent="0.2">
      <c r="A75" s="21" t="s">
        <v>86</v>
      </c>
      <c r="B75" s="21" t="s">
        <v>85</v>
      </c>
      <c r="C75" s="21" t="s">
        <v>35</v>
      </c>
      <c r="D75" s="24">
        <v>454700</v>
      </c>
      <c r="E75" s="22">
        <v>468.38525750000002</v>
      </c>
      <c r="F75" s="23">
        <v>2.3012086802059599</v>
      </c>
      <c r="G75" s="22">
        <v>7.1312497970124999</v>
      </c>
    </row>
    <row r="76" spans="1:9" x14ac:dyDescent="0.2">
      <c r="A76" s="21" t="s">
        <v>77</v>
      </c>
      <c r="B76" s="21" t="s">
        <v>76</v>
      </c>
      <c r="C76" s="21" t="s">
        <v>35</v>
      </c>
      <c r="D76" s="24">
        <v>41700</v>
      </c>
      <c r="E76" s="22">
        <v>42.577317000000001</v>
      </c>
      <c r="F76" s="23">
        <v>0.20918525912460101</v>
      </c>
      <c r="G76" s="22">
        <v>7.2622745000000002</v>
      </c>
    </row>
    <row r="77" spans="1:9" x14ac:dyDescent="0.2">
      <c r="A77" s="20" t="s">
        <v>28</v>
      </c>
      <c r="B77" s="20"/>
      <c r="C77" s="20"/>
      <c r="D77" s="20"/>
      <c r="E77" s="25">
        <f>SUM(E74:E76)</f>
        <v>1009.0494078</v>
      </c>
      <c r="F77" s="26">
        <f>SUM(F74:F76)</f>
        <v>4.9575284849481811</v>
      </c>
      <c r="G77" s="25"/>
      <c r="H77" s="14"/>
      <c r="I77" s="14"/>
    </row>
    <row r="78" spans="1:9" x14ac:dyDescent="0.2">
      <c r="A78" s="21"/>
      <c r="B78" s="21"/>
      <c r="C78" s="21"/>
      <c r="D78" s="21"/>
      <c r="E78" s="22"/>
      <c r="F78" s="23"/>
      <c r="G78" s="22"/>
    </row>
    <row r="79" spans="1:9" x14ac:dyDescent="0.2">
      <c r="A79" s="20" t="s">
        <v>1100</v>
      </c>
      <c r="B79" s="21"/>
      <c r="C79" s="21"/>
      <c r="D79" s="21"/>
      <c r="E79" s="22"/>
      <c r="F79" s="23"/>
      <c r="G79" s="22"/>
    </row>
    <row r="80" spans="1:9" x14ac:dyDescent="0.2">
      <c r="A80" s="21" t="s">
        <v>1101</v>
      </c>
      <c r="B80" s="21" t="s">
        <v>1102</v>
      </c>
      <c r="C80" s="21" t="s">
        <v>1103</v>
      </c>
      <c r="D80" s="24">
        <v>636.86800000000005</v>
      </c>
      <c r="E80" s="22">
        <v>71.901050900000001</v>
      </c>
      <c r="F80" s="23">
        <v>0.35325476153999202</v>
      </c>
      <c r="G80" s="22">
        <v>5.58</v>
      </c>
    </row>
    <row r="81" spans="1:9" x14ac:dyDescent="0.2">
      <c r="A81" s="20" t="s">
        <v>28</v>
      </c>
      <c r="B81" s="20"/>
      <c r="C81" s="20"/>
      <c r="D81" s="20"/>
      <c r="E81" s="25">
        <f>SUM(E80:E80)</f>
        <v>71.901050900000001</v>
      </c>
      <c r="F81" s="26">
        <f>SUM(F80:F80)</f>
        <v>0.35325476153999202</v>
      </c>
      <c r="G81" s="25"/>
      <c r="H81" s="14"/>
      <c r="I81" s="14"/>
    </row>
    <row r="82" spans="1:9" x14ac:dyDescent="0.2">
      <c r="A82" s="21"/>
      <c r="B82" s="21"/>
      <c r="C82" s="21"/>
      <c r="D82" s="21"/>
      <c r="E82" s="22"/>
      <c r="F82" s="23"/>
      <c r="G82" s="22"/>
    </row>
    <row r="83" spans="1:9" x14ac:dyDescent="0.2">
      <c r="A83" s="20" t="s">
        <v>37</v>
      </c>
      <c r="B83" s="20"/>
      <c r="C83" s="20"/>
      <c r="D83" s="20"/>
      <c r="E83" s="25">
        <f>E56+E71+E77+E81</f>
        <v>16805.521358499998</v>
      </c>
      <c r="F83" s="26">
        <f>F56+F71+F77+F81</f>
        <v>82.566671359349456</v>
      </c>
      <c r="G83" s="25"/>
      <c r="H83" s="14"/>
      <c r="I83" s="14"/>
    </row>
    <row r="84" spans="1:9" x14ac:dyDescent="0.2">
      <c r="A84" s="20"/>
      <c r="B84" s="20"/>
      <c r="C84" s="20"/>
      <c r="D84" s="20"/>
      <c r="E84" s="25"/>
      <c r="F84" s="26"/>
      <c r="G84" s="25"/>
      <c r="H84" s="14"/>
      <c r="I84" s="14"/>
    </row>
    <row r="85" spans="1:9" x14ac:dyDescent="0.2">
      <c r="A85" s="20" t="s">
        <v>39</v>
      </c>
      <c r="B85" s="20"/>
      <c r="C85" s="20"/>
      <c r="D85" s="20"/>
      <c r="E85" s="25">
        <f>E87-(E56+E71+E77+E81)</f>
        <v>3548.3588232000002</v>
      </c>
      <c r="F85" s="26">
        <f>F87-(F56+F71+F77+F81)</f>
        <v>17.433328640650544</v>
      </c>
      <c r="G85" s="25"/>
      <c r="H85" s="14"/>
      <c r="I85" s="14"/>
    </row>
    <row r="86" spans="1:9" x14ac:dyDescent="0.2">
      <c r="A86" s="20"/>
      <c r="B86" s="20"/>
      <c r="C86" s="20"/>
      <c r="D86" s="20"/>
      <c r="E86" s="25"/>
      <c r="F86" s="26"/>
      <c r="G86" s="25"/>
      <c r="H86" s="14"/>
      <c r="I86" s="14"/>
    </row>
    <row r="87" spans="1:9" x14ac:dyDescent="0.2">
      <c r="A87" s="27" t="s">
        <v>38</v>
      </c>
      <c r="B87" s="27"/>
      <c r="C87" s="27"/>
      <c r="D87" s="27"/>
      <c r="E87" s="28">
        <v>20353.880181699999</v>
      </c>
      <c r="F87" s="29">
        <v>100</v>
      </c>
      <c r="G87" s="28"/>
      <c r="H87" s="14"/>
      <c r="I87" s="14"/>
    </row>
    <row r="89" spans="1:9" x14ac:dyDescent="0.2">
      <c r="A89" s="14" t="s">
        <v>40</v>
      </c>
    </row>
    <row r="90" spans="1:9" x14ac:dyDescent="0.2">
      <c r="A90" s="14" t="s">
        <v>1105</v>
      </c>
    </row>
    <row r="92" spans="1:9" x14ac:dyDescent="0.2">
      <c r="A92" s="14" t="s">
        <v>41</v>
      </c>
    </row>
    <row r="93" spans="1:9" x14ac:dyDescent="0.2">
      <c r="A93" s="14" t="s">
        <v>42</v>
      </c>
    </row>
    <row r="94" spans="1:9" x14ac:dyDescent="0.2">
      <c r="A94" s="14" t="s">
        <v>43</v>
      </c>
      <c r="B94" s="14"/>
      <c r="C94" s="30" t="s">
        <v>45</v>
      </c>
      <c r="D94" s="14" t="s">
        <v>44</v>
      </c>
    </row>
    <row r="95" spans="1:9" x14ac:dyDescent="0.2">
      <c r="A95" s="7" t="s">
        <v>46</v>
      </c>
      <c r="C95" s="31">
        <v>86.657600000000002</v>
      </c>
      <c r="D95" s="31">
        <v>91.241299999999995</v>
      </c>
    </row>
    <row r="96" spans="1:9" x14ac:dyDescent="0.2">
      <c r="A96" s="7" t="s">
        <v>99</v>
      </c>
      <c r="C96" s="31">
        <v>13.1501</v>
      </c>
      <c r="D96" s="31">
        <v>13.313599999999999</v>
      </c>
    </row>
    <row r="97" spans="1:5" x14ac:dyDescent="0.2">
      <c r="A97" s="7" t="s">
        <v>100</v>
      </c>
      <c r="C97" s="31">
        <v>12.2676</v>
      </c>
      <c r="D97" s="31">
        <v>12.399100000000001</v>
      </c>
    </row>
    <row r="98" spans="1:5" x14ac:dyDescent="0.2">
      <c r="A98" s="7" t="s">
        <v>48</v>
      </c>
      <c r="C98" s="31">
        <v>94.934600000000003</v>
      </c>
      <c r="D98" s="31">
        <v>100.30070000000001</v>
      </c>
    </row>
    <row r="99" spans="1:5" x14ac:dyDescent="0.2">
      <c r="A99" s="7" t="s">
        <v>101</v>
      </c>
      <c r="C99" s="31">
        <v>14.9444</v>
      </c>
      <c r="D99" s="31">
        <v>15.181699999999999</v>
      </c>
    </row>
    <row r="100" spans="1:5" x14ac:dyDescent="0.2">
      <c r="A100" s="7" t="s">
        <v>102</v>
      </c>
      <c r="C100" s="31">
        <v>14.0723</v>
      </c>
      <c r="D100" s="31">
        <v>14.297499999999999</v>
      </c>
    </row>
    <row r="102" spans="1:5" x14ac:dyDescent="0.2">
      <c r="A102" s="14" t="s">
        <v>50</v>
      </c>
    </row>
    <row r="103" spans="1:5" x14ac:dyDescent="0.2">
      <c r="A103" s="101" t="s">
        <v>51</v>
      </c>
      <c r="B103" s="102"/>
      <c r="C103" s="32" t="s">
        <v>52</v>
      </c>
    </row>
    <row r="104" spans="1:5" x14ac:dyDescent="0.2">
      <c r="A104" s="97" t="s">
        <v>99</v>
      </c>
      <c r="B104" s="98"/>
      <c r="C104" s="33">
        <v>0.52</v>
      </c>
    </row>
    <row r="105" spans="1:5" x14ac:dyDescent="0.2">
      <c r="A105" s="97" t="s">
        <v>100</v>
      </c>
      <c r="B105" s="98"/>
      <c r="C105" s="33">
        <v>0.505</v>
      </c>
    </row>
    <row r="106" spans="1:5" x14ac:dyDescent="0.2">
      <c r="A106" s="97" t="s">
        <v>101</v>
      </c>
      <c r="B106" s="98"/>
      <c r="C106" s="33">
        <v>0.59</v>
      </c>
    </row>
    <row r="107" spans="1:5" x14ac:dyDescent="0.2">
      <c r="A107" s="97" t="s">
        <v>102</v>
      </c>
      <c r="B107" s="98"/>
      <c r="C107" s="33">
        <v>0.55500000000000005</v>
      </c>
    </row>
    <row r="108" spans="1:5" x14ac:dyDescent="0.2">
      <c r="A108" s="7" t="s">
        <v>53</v>
      </c>
    </row>
    <row r="109" spans="1:5" x14ac:dyDescent="0.2">
      <c r="A109" s="7" t="s">
        <v>54</v>
      </c>
    </row>
    <row r="111" spans="1:5" x14ac:dyDescent="0.2">
      <c r="A111" s="14" t="s">
        <v>1123</v>
      </c>
      <c r="D111" s="34">
        <v>4.4342925527917441</v>
      </c>
      <c r="E111" s="10" t="s">
        <v>55</v>
      </c>
    </row>
    <row r="113" spans="1:9" x14ac:dyDescent="0.2">
      <c r="A113" s="14" t="s">
        <v>1446</v>
      </c>
      <c r="D113" s="30" t="s">
        <v>56</v>
      </c>
    </row>
    <row r="115" spans="1:9" x14ac:dyDescent="0.2">
      <c r="A115" s="60" t="s">
        <v>1124</v>
      </c>
      <c r="B115" s="57"/>
      <c r="C115" s="57"/>
      <c r="D115" s="57"/>
      <c r="E115" s="11"/>
      <c r="G115" s="11"/>
      <c r="H115" s="57"/>
      <c r="I115" s="57"/>
    </row>
    <row r="116" spans="1:9" x14ac:dyDescent="0.2">
      <c r="A116" s="60"/>
      <c r="B116" s="57"/>
      <c r="C116" s="57"/>
      <c r="D116" s="57"/>
      <c r="E116" s="11"/>
      <c r="G116" s="11"/>
      <c r="H116" s="57"/>
      <c r="I116" s="57"/>
    </row>
    <row r="117" spans="1:9" x14ac:dyDescent="0.2">
      <c r="A117" s="60" t="s">
        <v>969</v>
      </c>
      <c r="B117" s="57"/>
      <c r="C117" s="57"/>
      <c r="D117" s="57"/>
      <c r="E117" s="11"/>
      <c r="G117" s="11"/>
      <c r="H117" s="57"/>
      <c r="I117" s="57"/>
    </row>
    <row r="118" spans="1:9" x14ac:dyDescent="0.2">
      <c r="A118" s="65"/>
      <c r="B118" s="57"/>
      <c r="C118" s="57"/>
      <c r="D118" s="57"/>
      <c r="E118" s="11"/>
      <c r="G118" s="11"/>
      <c r="H118" s="57"/>
      <c r="I118" s="57"/>
    </row>
    <row r="119" spans="1:9" x14ac:dyDescent="0.2">
      <c r="A119" s="57"/>
      <c r="B119" s="57"/>
      <c r="C119" s="57"/>
      <c r="D119" s="57"/>
      <c r="E119" s="11"/>
      <c r="G119" s="11"/>
      <c r="H119" s="57"/>
      <c r="I119" s="57"/>
    </row>
    <row r="120" spans="1:9" x14ac:dyDescent="0.2">
      <c r="A120" s="57"/>
      <c r="B120" s="57"/>
      <c r="C120" s="57"/>
      <c r="D120" s="57"/>
      <c r="E120" s="11"/>
      <c r="G120" s="11"/>
      <c r="H120" s="57"/>
      <c r="I120" s="57"/>
    </row>
    <row r="121" spans="1:9" x14ac:dyDescent="0.2">
      <c r="A121" s="57"/>
      <c r="B121" s="57"/>
      <c r="C121" s="57"/>
      <c r="D121" s="57"/>
      <c r="E121" s="11"/>
      <c r="G121" s="11"/>
      <c r="H121" s="57"/>
      <c r="I121" s="57"/>
    </row>
    <row r="122" spans="1:9" x14ac:dyDescent="0.2">
      <c r="A122" s="57"/>
      <c r="B122" s="57"/>
      <c r="C122" s="57"/>
      <c r="D122" s="57"/>
      <c r="E122" s="11"/>
      <c r="G122" s="11"/>
      <c r="H122" s="57"/>
      <c r="I122" s="57"/>
    </row>
    <row r="123" spans="1:9" x14ac:dyDescent="0.2">
      <c r="A123" s="57"/>
      <c r="B123" s="57"/>
      <c r="C123" s="57"/>
      <c r="D123" s="57"/>
      <c r="E123" s="11"/>
      <c r="G123" s="11"/>
      <c r="H123" s="57"/>
      <c r="I123" s="57"/>
    </row>
    <row r="124" spans="1:9" x14ac:dyDescent="0.2">
      <c r="A124" s="57"/>
      <c r="B124" s="57"/>
      <c r="C124" s="57"/>
      <c r="D124" s="57"/>
      <c r="E124" s="11"/>
      <c r="G124" s="11"/>
      <c r="H124" s="57"/>
      <c r="I124" s="57"/>
    </row>
    <row r="125" spans="1:9" x14ac:dyDescent="0.2">
      <c r="A125" s="57"/>
      <c r="B125" s="57"/>
      <c r="C125" s="57"/>
      <c r="D125" s="57"/>
      <c r="E125" s="11"/>
      <c r="G125" s="11"/>
      <c r="H125" s="57"/>
      <c r="I125" s="57"/>
    </row>
    <row r="126" spans="1:9" x14ac:dyDescent="0.2">
      <c r="A126" s="57"/>
      <c r="B126" s="57"/>
      <c r="C126" s="57"/>
      <c r="D126" s="57"/>
      <c r="E126" s="11"/>
      <c r="G126" s="11"/>
      <c r="H126" s="57"/>
      <c r="I126" s="57"/>
    </row>
    <row r="127" spans="1:9" x14ac:dyDescent="0.2">
      <c r="A127" s="57"/>
      <c r="B127" s="57"/>
      <c r="C127" s="57"/>
      <c r="D127" s="57"/>
      <c r="E127" s="11"/>
      <c r="G127" s="11"/>
      <c r="H127" s="57"/>
      <c r="I127" s="57"/>
    </row>
    <row r="128" spans="1:9" x14ac:dyDescent="0.2">
      <c r="A128" s="57"/>
      <c r="B128" s="57"/>
      <c r="C128" s="57"/>
      <c r="D128" s="57"/>
      <c r="E128" s="11"/>
      <c r="G128" s="11"/>
      <c r="H128" s="57"/>
      <c r="I128" s="57"/>
    </row>
    <row r="129" spans="1:9" x14ac:dyDescent="0.2">
      <c r="A129" s="57"/>
      <c r="B129" s="57"/>
      <c r="C129" s="57"/>
      <c r="D129" s="57"/>
      <c r="E129" s="11"/>
      <c r="G129" s="11"/>
      <c r="H129" s="57"/>
      <c r="I129" s="57"/>
    </row>
    <row r="130" spans="1:9" x14ac:dyDescent="0.2">
      <c r="A130" s="57"/>
      <c r="B130" s="57"/>
      <c r="C130" s="57"/>
      <c r="D130" s="57"/>
      <c r="E130" s="11"/>
      <c r="G130" s="11"/>
      <c r="H130" s="57"/>
      <c r="I130" s="57"/>
    </row>
    <row r="131" spans="1:9" x14ac:dyDescent="0.2">
      <c r="A131" s="57"/>
      <c r="B131" s="57"/>
      <c r="C131" s="57"/>
      <c r="D131" s="57"/>
      <c r="E131" s="11"/>
      <c r="G131" s="11"/>
      <c r="H131" s="57"/>
      <c r="I131" s="57"/>
    </row>
    <row r="132" spans="1:9" x14ac:dyDescent="0.2">
      <c r="A132" s="57"/>
      <c r="B132" s="57"/>
      <c r="C132" s="57"/>
      <c r="D132" s="57"/>
      <c r="E132" s="11"/>
      <c r="G132" s="11"/>
      <c r="H132" s="57"/>
      <c r="I132" s="57"/>
    </row>
    <row r="133" spans="1:9" x14ac:dyDescent="0.2">
      <c r="A133" s="57"/>
      <c r="B133" s="57"/>
      <c r="C133" s="57"/>
      <c r="D133" s="57"/>
      <c r="E133" s="11"/>
      <c r="G133" s="11"/>
      <c r="H133" s="57"/>
      <c r="I133" s="57"/>
    </row>
    <row r="134" spans="1:9" x14ac:dyDescent="0.2">
      <c r="A134" s="57"/>
      <c r="B134" s="57"/>
      <c r="C134" s="57"/>
      <c r="D134" s="57"/>
      <c r="E134" s="11"/>
      <c r="G134" s="11"/>
      <c r="H134" s="57"/>
      <c r="I134" s="57"/>
    </row>
    <row r="135" spans="1:9" x14ac:dyDescent="0.2">
      <c r="A135" s="60" t="s">
        <v>1415</v>
      </c>
      <c r="B135" s="57"/>
      <c r="C135" s="57"/>
      <c r="D135" s="57"/>
      <c r="E135" s="11"/>
      <c r="G135" s="11"/>
      <c r="H135" s="57"/>
      <c r="I135" s="57"/>
    </row>
    <row r="136" spans="1:9" x14ac:dyDescent="0.2">
      <c r="A136" s="57"/>
      <c r="B136" s="57"/>
      <c r="C136" s="57"/>
      <c r="D136" s="57"/>
      <c r="E136" s="11"/>
      <c r="G136" s="11"/>
      <c r="H136" s="57"/>
      <c r="I136" s="57"/>
    </row>
    <row r="137" spans="1:9" x14ac:dyDescent="0.2">
      <c r="A137" s="60" t="s">
        <v>970</v>
      </c>
      <c r="B137" s="57"/>
      <c r="C137" s="57"/>
      <c r="D137" s="57"/>
      <c r="E137" s="11"/>
      <c r="G137" s="11"/>
      <c r="H137" s="57"/>
      <c r="I137" s="57"/>
    </row>
    <row r="138" spans="1:9" x14ac:dyDescent="0.2">
      <c r="A138" s="57"/>
      <c r="B138" s="57"/>
      <c r="C138" s="57"/>
      <c r="D138" s="57"/>
      <c r="E138" s="11"/>
      <c r="G138" s="11"/>
      <c r="H138" s="57"/>
      <c r="I138" s="57"/>
    </row>
    <row r="139" spans="1:9" x14ac:dyDescent="0.2">
      <c r="A139" s="57"/>
      <c r="B139" s="57"/>
      <c r="C139" s="57"/>
      <c r="D139" s="57"/>
      <c r="E139" s="11"/>
      <c r="G139" s="11"/>
      <c r="H139" s="57"/>
      <c r="I139" s="57"/>
    </row>
    <row r="140" spans="1:9" x14ac:dyDescent="0.2">
      <c r="A140" s="57"/>
      <c r="B140" s="57"/>
      <c r="C140" s="57"/>
      <c r="D140" s="57"/>
      <c r="E140" s="11"/>
      <c r="G140" s="11"/>
      <c r="H140" s="57"/>
      <c r="I140" s="57"/>
    </row>
    <row r="141" spans="1:9" x14ac:dyDescent="0.2">
      <c r="A141" s="57"/>
      <c r="B141" s="57"/>
      <c r="C141" s="57"/>
      <c r="D141" s="57"/>
      <c r="E141" s="11"/>
      <c r="G141" s="11"/>
      <c r="H141" s="57"/>
      <c r="I141" s="57"/>
    </row>
    <row r="142" spans="1:9" x14ac:dyDescent="0.2">
      <c r="A142" s="57"/>
      <c r="B142" s="57"/>
      <c r="C142" s="57"/>
      <c r="D142" s="57"/>
      <c r="E142" s="11"/>
      <c r="G142" s="11"/>
      <c r="H142" s="57"/>
      <c r="I142" s="57"/>
    </row>
    <row r="143" spans="1:9" x14ac:dyDescent="0.2">
      <c r="A143" s="57"/>
      <c r="B143" s="57"/>
      <c r="C143" s="57"/>
      <c r="D143" s="57"/>
      <c r="E143" s="11"/>
      <c r="G143" s="11"/>
      <c r="H143" s="57"/>
      <c r="I143" s="57"/>
    </row>
    <row r="144" spans="1:9" x14ac:dyDescent="0.2">
      <c r="A144" s="57"/>
      <c r="B144" s="57"/>
      <c r="C144" s="57"/>
      <c r="D144" s="57"/>
      <c r="E144" s="11"/>
      <c r="G144" s="11"/>
      <c r="H144" s="57"/>
      <c r="I144" s="57"/>
    </row>
    <row r="145" spans="1:9" x14ac:dyDescent="0.2">
      <c r="A145" s="57"/>
      <c r="B145" s="57"/>
      <c r="C145" s="57"/>
      <c r="D145" s="57"/>
      <c r="E145" s="11"/>
      <c r="G145" s="11"/>
      <c r="H145" s="57"/>
      <c r="I145" s="57"/>
    </row>
    <row r="146" spans="1:9" x14ac:dyDescent="0.2">
      <c r="A146" s="57"/>
      <c r="B146" s="57"/>
      <c r="C146" s="57"/>
      <c r="D146" s="57"/>
      <c r="E146" s="11"/>
      <c r="G146" s="11"/>
      <c r="H146" s="57"/>
      <c r="I146" s="57"/>
    </row>
    <row r="147" spans="1:9" x14ac:dyDescent="0.2">
      <c r="A147" s="57"/>
      <c r="B147" s="57"/>
      <c r="C147" s="57"/>
      <c r="D147" s="57"/>
      <c r="E147" s="11"/>
      <c r="G147" s="11"/>
      <c r="H147" s="57"/>
      <c r="I147" s="57"/>
    </row>
    <row r="148" spans="1:9" x14ac:dyDescent="0.2">
      <c r="A148" s="57"/>
      <c r="B148" s="57"/>
      <c r="C148" s="57"/>
      <c r="D148" s="57"/>
      <c r="E148" s="11"/>
      <c r="G148" s="11"/>
      <c r="H148" s="57"/>
      <c r="I148" s="57"/>
    </row>
    <row r="149" spans="1:9" x14ac:dyDescent="0.2">
      <c r="A149" s="57"/>
      <c r="B149" s="57"/>
      <c r="C149" s="57"/>
      <c r="D149" s="57"/>
      <c r="E149" s="11"/>
      <c r="G149" s="11"/>
      <c r="H149" s="57"/>
      <c r="I149" s="57"/>
    </row>
    <row r="150" spans="1:9" x14ac:dyDescent="0.2">
      <c r="A150" s="57"/>
      <c r="B150" s="57"/>
      <c r="C150" s="57"/>
      <c r="D150" s="57"/>
      <c r="E150" s="11"/>
      <c r="G150" s="11"/>
      <c r="H150" s="57"/>
      <c r="I150" s="57"/>
    </row>
    <row r="151" spans="1:9" x14ac:dyDescent="0.2">
      <c r="A151" s="57"/>
      <c r="B151" s="57"/>
      <c r="C151" s="57"/>
      <c r="D151" s="57"/>
      <c r="E151" s="11"/>
      <c r="G151" s="11"/>
      <c r="H151" s="57"/>
      <c r="I151" s="57"/>
    </row>
    <row r="152" spans="1:9" x14ac:dyDescent="0.2">
      <c r="A152" s="57"/>
      <c r="B152" s="57"/>
      <c r="C152" s="57"/>
      <c r="D152" s="57"/>
      <c r="E152" s="11"/>
      <c r="G152" s="11"/>
      <c r="H152" s="57"/>
      <c r="I152" s="57"/>
    </row>
    <row r="153" spans="1:9" x14ac:dyDescent="0.2">
      <c r="A153" s="57"/>
      <c r="B153" s="57"/>
      <c r="C153" s="57"/>
      <c r="D153" s="57"/>
      <c r="E153" s="11"/>
      <c r="G153" s="11"/>
      <c r="H153" s="57"/>
      <c r="I153" s="57"/>
    </row>
    <row r="154" spans="1:9" x14ac:dyDescent="0.2">
      <c r="A154" s="60" t="s">
        <v>1416</v>
      </c>
      <c r="B154" s="57"/>
      <c r="C154" s="57"/>
      <c r="D154" s="57"/>
      <c r="E154" s="11"/>
      <c r="G154" s="11"/>
      <c r="H154" s="57"/>
      <c r="I154" s="57"/>
    </row>
    <row r="155" spans="1:9" x14ac:dyDescent="0.2">
      <c r="A155" s="57"/>
      <c r="B155" s="57"/>
      <c r="C155" s="57"/>
      <c r="D155" s="57"/>
      <c r="E155" s="11"/>
      <c r="G155" s="11"/>
      <c r="H155" s="57"/>
      <c r="I155" s="57"/>
    </row>
    <row r="156" spans="1:9" x14ac:dyDescent="0.2">
      <c r="A156" s="57" t="s">
        <v>968</v>
      </c>
      <c r="B156" s="57"/>
      <c r="C156" s="57"/>
      <c r="D156" s="57"/>
      <c r="E156" s="11"/>
      <c r="G156" s="11"/>
      <c r="H156" s="57"/>
      <c r="I156" s="57"/>
    </row>
    <row r="160" spans="1:9" x14ac:dyDescent="0.2">
      <c r="A160" s="57"/>
    </row>
    <row r="161" spans="1:1" x14ac:dyDescent="0.2">
      <c r="A161" s="65"/>
    </row>
  </sheetData>
  <mergeCells count="6">
    <mergeCell ref="A107:B107"/>
    <mergeCell ref="A1:G1"/>
    <mergeCell ref="A103:B103"/>
    <mergeCell ref="A104:B104"/>
    <mergeCell ref="A105:B105"/>
    <mergeCell ref="A106:B106"/>
  </mergeCells>
  <conditionalFormatting sqref="F2:F3">
    <cfRule type="cellIs" dxfId="88" priority="2" stopIfTrue="1" operator="between">
      <formula>0.009</formula>
      <formula>-0.009</formula>
    </cfRule>
  </conditionalFormatting>
  <conditionalFormatting sqref="F5:F65536">
    <cfRule type="cellIs" dxfId="87" priority="1" stopIfTrue="1" operator="between">
      <formula>0.009</formula>
      <formula>-0.009</formula>
    </cfRule>
  </conditionalFormatting>
  <hyperlinks>
    <hyperlink ref="A116"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264"/>
  <sheetViews>
    <sheetView workbookViewId="0">
      <selection sqref="A1:G1"/>
    </sheetView>
  </sheetViews>
  <sheetFormatPr defaultColWidth="9.140625" defaultRowHeight="11.25" x14ac:dyDescent="0.2"/>
  <cols>
    <col min="1" max="1" width="38.7109375" style="7" bestFit="1" customWidth="1"/>
    <col min="2" max="2" width="35.42578125" style="7" bestFit="1" customWidth="1"/>
    <col min="3" max="3" width="25.5703125" style="7" bestFit="1" customWidth="1"/>
    <col min="4" max="4" width="14.7109375" style="7" bestFit="1" customWidth="1"/>
    <col min="5" max="5" width="26.5703125" style="10" customWidth="1"/>
    <col min="6" max="6" width="31.28515625" style="11" bestFit="1" customWidth="1"/>
    <col min="7" max="7" width="33.5703125" style="10" customWidth="1"/>
    <col min="8" max="8" width="27.5703125" style="7" customWidth="1"/>
    <col min="9" max="16384" width="9.140625" style="7"/>
  </cols>
  <sheetData>
    <row r="1" spans="1:11" s="1" customFormat="1" ht="15" x14ac:dyDescent="0.2">
      <c r="A1" s="99" t="s">
        <v>8</v>
      </c>
      <c r="B1" s="100"/>
      <c r="C1" s="100"/>
      <c r="D1" s="100"/>
      <c r="E1" s="100"/>
      <c r="F1" s="100"/>
      <c r="G1" s="100"/>
    </row>
    <row r="2" spans="1:11" s="1" customFormat="1" ht="12" x14ac:dyDescent="0.2">
      <c r="E2" s="5"/>
      <c r="F2" s="9"/>
      <c r="G2" s="10"/>
    </row>
    <row r="3" spans="1:11" s="1" customFormat="1" ht="12" x14ac:dyDescent="0.2">
      <c r="A3" s="8" t="s">
        <v>7</v>
      </c>
      <c r="B3" s="2"/>
      <c r="C3" s="3"/>
      <c r="D3" s="3"/>
      <c r="E3" s="4"/>
      <c r="F3" s="9"/>
      <c r="G3" s="10"/>
    </row>
    <row r="4" spans="1:11" s="1" customFormat="1" ht="36" x14ac:dyDescent="0.2">
      <c r="A4" s="36" t="s">
        <v>2</v>
      </c>
      <c r="B4" s="36" t="s">
        <v>0</v>
      </c>
      <c r="C4" s="37" t="s">
        <v>4</v>
      </c>
      <c r="D4" s="37" t="s">
        <v>1</v>
      </c>
      <c r="E4" s="52" t="s">
        <v>6</v>
      </c>
      <c r="F4" s="38" t="s">
        <v>243</v>
      </c>
      <c r="G4" s="52" t="s">
        <v>244</v>
      </c>
      <c r="H4" s="54" t="s">
        <v>245</v>
      </c>
      <c r="I4" s="39" t="s">
        <v>5</v>
      </c>
      <c r="J4" s="35"/>
      <c r="K4" s="35"/>
    </row>
    <row r="5" spans="1:11" x14ac:dyDescent="0.2">
      <c r="A5" s="40" t="s">
        <v>113</v>
      </c>
      <c r="B5" s="41"/>
      <c r="C5" s="41"/>
      <c r="D5" s="41"/>
      <c r="E5" s="42"/>
      <c r="F5" s="43"/>
      <c r="G5" s="42"/>
      <c r="H5" s="41"/>
      <c r="I5" s="41"/>
    </row>
    <row r="6" spans="1:11" x14ac:dyDescent="0.2">
      <c r="A6" s="40" t="s">
        <v>19</v>
      </c>
      <c r="B6" s="41"/>
      <c r="C6" s="41"/>
      <c r="D6" s="41"/>
      <c r="E6" s="42"/>
      <c r="F6" s="43"/>
      <c r="G6" s="42"/>
      <c r="H6" s="41"/>
      <c r="I6" s="41"/>
    </row>
    <row r="7" spans="1:11" x14ac:dyDescent="0.2">
      <c r="A7" s="41" t="s">
        <v>115</v>
      </c>
      <c r="B7" s="41" t="s">
        <v>114</v>
      </c>
      <c r="C7" s="41" t="s">
        <v>116</v>
      </c>
      <c r="D7" s="44">
        <v>151200</v>
      </c>
      <c r="E7" s="42">
        <v>3051.5183999999999</v>
      </c>
      <c r="F7" s="43">
        <v>4.5272683747052103</v>
      </c>
      <c r="G7" s="42">
        <v>-1450.5205000000001</v>
      </c>
      <c r="H7" s="42">
        <v>-2.1520091723882699</v>
      </c>
      <c r="I7" s="45"/>
    </row>
    <row r="8" spans="1:11" x14ac:dyDescent="0.2">
      <c r="A8" s="41" t="s">
        <v>132</v>
      </c>
      <c r="B8" s="41" t="s">
        <v>131</v>
      </c>
      <c r="C8" s="41" t="s">
        <v>116</v>
      </c>
      <c r="D8" s="44">
        <v>278750</v>
      </c>
      <c r="E8" s="42">
        <v>2978.165</v>
      </c>
      <c r="F8" s="43">
        <v>4.4184404128626404</v>
      </c>
      <c r="G8" s="42">
        <v>-2780.01</v>
      </c>
      <c r="H8" s="42">
        <v>-4.12445533815698</v>
      </c>
      <c r="I8" s="45"/>
    </row>
    <row r="9" spans="1:11" x14ac:dyDescent="0.2">
      <c r="A9" s="41" t="s">
        <v>129</v>
      </c>
      <c r="B9" s="41" t="s">
        <v>128</v>
      </c>
      <c r="C9" s="41" t="s">
        <v>130</v>
      </c>
      <c r="D9" s="44">
        <v>195000</v>
      </c>
      <c r="E9" s="42">
        <v>2710.89</v>
      </c>
      <c r="F9" s="43">
        <v>4.0219080980486996</v>
      </c>
      <c r="G9" s="42">
        <v>-2383.569</v>
      </c>
      <c r="H9" s="42">
        <v>-3.5362908356140799</v>
      </c>
      <c r="I9" s="45"/>
    </row>
    <row r="10" spans="1:11" x14ac:dyDescent="0.2">
      <c r="A10" s="41" t="s">
        <v>139</v>
      </c>
      <c r="B10" s="41" t="s">
        <v>138</v>
      </c>
      <c r="C10" s="41" t="s">
        <v>140</v>
      </c>
      <c r="D10" s="44">
        <v>755000</v>
      </c>
      <c r="E10" s="42">
        <v>2523.5875000000001</v>
      </c>
      <c r="F10" s="43">
        <v>3.7440239192237499</v>
      </c>
      <c r="G10" s="42">
        <v>-1752.876</v>
      </c>
      <c r="H10" s="42">
        <v>-2.6005873271417199</v>
      </c>
      <c r="I10" s="45"/>
    </row>
    <row r="11" spans="1:11" x14ac:dyDescent="0.2">
      <c r="A11" s="41" t="s">
        <v>118</v>
      </c>
      <c r="B11" s="41" t="s">
        <v>117</v>
      </c>
      <c r="C11" s="41" t="s">
        <v>116</v>
      </c>
      <c r="D11" s="44">
        <v>160100</v>
      </c>
      <c r="E11" s="42">
        <v>2371.7213999999999</v>
      </c>
      <c r="F11" s="43">
        <v>3.5187135977392701</v>
      </c>
      <c r="G11" s="42">
        <v>-1530.5863999999999</v>
      </c>
      <c r="H11" s="42">
        <v>-2.2707958777092401</v>
      </c>
      <c r="I11" s="45"/>
    </row>
    <row r="12" spans="1:11" x14ac:dyDescent="0.2">
      <c r="A12" s="41" t="s">
        <v>247</v>
      </c>
      <c r="B12" s="41" t="s">
        <v>246</v>
      </c>
      <c r="C12" s="41" t="s">
        <v>116</v>
      </c>
      <c r="D12" s="44">
        <v>110000</v>
      </c>
      <c r="E12" s="42">
        <v>2176.46</v>
      </c>
      <c r="F12" s="43">
        <v>3.2290215018237798</v>
      </c>
      <c r="G12" s="42">
        <v>-2189.33</v>
      </c>
      <c r="H12" s="42">
        <v>-3.2481155842918601</v>
      </c>
      <c r="I12" s="45"/>
    </row>
    <row r="13" spans="1:11" x14ac:dyDescent="0.2">
      <c r="A13" s="41" t="s">
        <v>126</v>
      </c>
      <c r="B13" s="41" t="s">
        <v>125</v>
      </c>
      <c r="C13" s="41" t="s">
        <v>127</v>
      </c>
      <c r="D13" s="44">
        <v>137200</v>
      </c>
      <c r="E13" s="42">
        <v>2070.348</v>
      </c>
      <c r="F13" s="43">
        <v>3.0715924980279299</v>
      </c>
      <c r="G13" s="42">
        <v>-1199.8800000000001</v>
      </c>
      <c r="H13" s="42">
        <v>-1.7801559962546201</v>
      </c>
      <c r="I13" s="45"/>
    </row>
    <row r="14" spans="1:11" x14ac:dyDescent="0.2">
      <c r="A14" s="41" t="s">
        <v>123</v>
      </c>
      <c r="B14" s="41" t="s">
        <v>122</v>
      </c>
      <c r="C14" s="41" t="s">
        <v>124</v>
      </c>
      <c r="D14" s="44">
        <v>107425</v>
      </c>
      <c r="E14" s="42">
        <v>2056.4367750000001</v>
      </c>
      <c r="F14" s="43">
        <v>3.05095364197649</v>
      </c>
      <c r="G14" s="42">
        <v>-1451.3639250000001</v>
      </c>
      <c r="H14" s="42">
        <v>-2.1532604875790802</v>
      </c>
      <c r="I14" s="45"/>
    </row>
    <row r="15" spans="1:11" x14ac:dyDescent="0.2">
      <c r="A15" s="41" t="s">
        <v>249</v>
      </c>
      <c r="B15" s="41" t="s">
        <v>248</v>
      </c>
      <c r="C15" s="41" t="s">
        <v>185</v>
      </c>
      <c r="D15" s="44">
        <v>42000</v>
      </c>
      <c r="E15" s="42">
        <v>1904.2380000000001</v>
      </c>
      <c r="F15" s="43">
        <v>2.8251497599725801</v>
      </c>
      <c r="G15" s="42">
        <v>-1905.33</v>
      </c>
      <c r="H15" s="42">
        <v>-2.8267698639395702</v>
      </c>
      <c r="I15" s="45"/>
    </row>
    <row r="16" spans="1:11" x14ac:dyDescent="0.2">
      <c r="A16" s="41" t="s">
        <v>251</v>
      </c>
      <c r="B16" s="41" t="s">
        <v>250</v>
      </c>
      <c r="C16" s="41" t="s">
        <v>163</v>
      </c>
      <c r="D16" s="44">
        <v>53500</v>
      </c>
      <c r="E16" s="42">
        <v>1713.6585</v>
      </c>
      <c r="F16" s="43">
        <v>2.5424037856349702</v>
      </c>
      <c r="G16" s="42">
        <v>-1601.3688</v>
      </c>
      <c r="H16" s="42">
        <v>-2.3758094738932698</v>
      </c>
      <c r="I16" s="45"/>
    </row>
    <row r="17" spans="1:9" x14ac:dyDescent="0.2">
      <c r="A17" s="41" t="s">
        <v>253</v>
      </c>
      <c r="B17" s="41" t="s">
        <v>252</v>
      </c>
      <c r="C17" s="41" t="s">
        <v>130</v>
      </c>
      <c r="D17" s="44">
        <v>319950</v>
      </c>
      <c r="E17" s="42">
        <v>1338.8307749999999</v>
      </c>
      <c r="F17" s="43">
        <v>1.9863049905711101</v>
      </c>
      <c r="G17" s="42">
        <v>-1338.8307749999999</v>
      </c>
      <c r="H17" s="42">
        <v>-1.9863049905711101</v>
      </c>
      <c r="I17" s="45"/>
    </row>
    <row r="18" spans="1:9" x14ac:dyDescent="0.2">
      <c r="A18" s="41" t="s">
        <v>120</v>
      </c>
      <c r="B18" s="41" t="s">
        <v>119</v>
      </c>
      <c r="C18" s="41" t="s">
        <v>121</v>
      </c>
      <c r="D18" s="44">
        <v>29150</v>
      </c>
      <c r="E18" s="42">
        <v>1060.0397499999999</v>
      </c>
      <c r="F18" s="43">
        <v>1.57268736642893</v>
      </c>
      <c r="G18" s="42">
        <v>-319.41874999999999</v>
      </c>
      <c r="H18" s="42">
        <v>-0.47389339194640601</v>
      </c>
      <c r="I18" s="45"/>
    </row>
    <row r="19" spans="1:9" x14ac:dyDescent="0.2">
      <c r="A19" s="41" t="s">
        <v>145</v>
      </c>
      <c r="B19" s="41" t="s">
        <v>144</v>
      </c>
      <c r="C19" s="41" t="s">
        <v>146</v>
      </c>
      <c r="D19" s="44">
        <v>13750</v>
      </c>
      <c r="E19" s="42">
        <v>1030.9749999999999</v>
      </c>
      <c r="F19" s="43">
        <v>1.5295665635218501</v>
      </c>
      <c r="G19" s="42">
        <v>-620.19375000000002</v>
      </c>
      <c r="H19" s="42">
        <v>-0.92012669842162198</v>
      </c>
      <c r="I19" s="45"/>
    </row>
    <row r="20" spans="1:9" x14ac:dyDescent="0.2">
      <c r="A20" s="41" t="s">
        <v>167</v>
      </c>
      <c r="B20" s="41" t="s">
        <v>166</v>
      </c>
      <c r="C20" s="41" t="s">
        <v>168</v>
      </c>
      <c r="D20" s="44">
        <v>132300</v>
      </c>
      <c r="E20" s="42">
        <v>999.52650000000006</v>
      </c>
      <c r="F20" s="43">
        <v>1.4829092012454499</v>
      </c>
      <c r="G20" s="42">
        <v>-618.64</v>
      </c>
      <c r="H20" s="42">
        <v>-0.91782153675613898</v>
      </c>
      <c r="I20" s="45"/>
    </row>
    <row r="21" spans="1:9" x14ac:dyDescent="0.2">
      <c r="A21" s="41" t="s">
        <v>176</v>
      </c>
      <c r="B21" s="41" t="s">
        <v>175</v>
      </c>
      <c r="C21" s="41" t="s">
        <v>177</v>
      </c>
      <c r="D21" s="44">
        <v>36300</v>
      </c>
      <c r="E21" s="42">
        <v>915.19560000000001</v>
      </c>
      <c r="F21" s="43">
        <v>1.3577948920607401</v>
      </c>
      <c r="G21" s="42">
        <v>-615.39750000000004</v>
      </c>
      <c r="H21" s="42">
        <v>-0.91301092584683496</v>
      </c>
      <c r="I21" s="45"/>
    </row>
    <row r="22" spans="1:9" x14ac:dyDescent="0.2">
      <c r="A22" s="41" t="s">
        <v>255</v>
      </c>
      <c r="B22" s="41" t="s">
        <v>254</v>
      </c>
      <c r="C22" s="41" t="s">
        <v>140</v>
      </c>
      <c r="D22" s="44">
        <v>226200</v>
      </c>
      <c r="E22" s="42">
        <v>899.71050000000002</v>
      </c>
      <c r="F22" s="43">
        <v>1.3348210166585299</v>
      </c>
      <c r="G22" s="42">
        <v>-904.12139999999999</v>
      </c>
      <c r="H22" s="42">
        <v>-1.3413650794680501</v>
      </c>
      <c r="I22" s="45"/>
    </row>
    <row r="23" spans="1:9" x14ac:dyDescent="0.2">
      <c r="A23" s="41" t="s">
        <v>142</v>
      </c>
      <c r="B23" s="41" t="s">
        <v>141</v>
      </c>
      <c r="C23" s="41" t="s">
        <v>143</v>
      </c>
      <c r="D23" s="44">
        <v>6500</v>
      </c>
      <c r="E23" s="42">
        <v>796.18499999999995</v>
      </c>
      <c r="F23" s="43">
        <v>1.18122937450243</v>
      </c>
      <c r="G23" s="42">
        <v>-616</v>
      </c>
      <c r="H23" s="42">
        <v>-0.91390480189089196</v>
      </c>
      <c r="I23" s="45"/>
    </row>
    <row r="24" spans="1:9" x14ac:dyDescent="0.2">
      <c r="A24" s="41" t="s">
        <v>230</v>
      </c>
      <c r="B24" s="41" t="s">
        <v>229</v>
      </c>
      <c r="C24" s="41" t="s">
        <v>124</v>
      </c>
      <c r="D24" s="44">
        <v>217302</v>
      </c>
      <c r="E24" s="42">
        <v>788.80625999999995</v>
      </c>
      <c r="F24" s="43">
        <v>1.17028218957077</v>
      </c>
      <c r="G24" s="42">
        <v>-544.84320000000002</v>
      </c>
      <c r="H24" s="42">
        <v>-0.80833574148960996</v>
      </c>
      <c r="I24" s="45"/>
    </row>
    <row r="25" spans="1:9" x14ac:dyDescent="0.2">
      <c r="A25" s="41" t="s">
        <v>257</v>
      </c>
      <c r="B25" s="41" t="s">
        <v>256</v>
      </c>
      <c r="C25" s="41" t="s">
        <v>127</v>
      </c>
      <c r="D25" s="44">
        <v>51600</v>
      </c>
      <c r="E25" s="42">
        <v>755.26919999999996</v>
      </c>
      <c r="F25" s="43">
        <v>1.12052621526021</v>
      </c>
      <c r="G25" s="42">
        <v>-758.21040000000005</v>
      </c>
      <c r="H25" s="42">
        <v>-1.1248898139669099</v>
      </c>
      <c r="I25" s="45"/>
    </row>
    <row r="26" spans="1:9" x14ac:dyDescent="0.2">
      <c r="A26" s="41" t="s">
        <v>259</v>
      </c>
      <c r="B26" s="41" t="s">
        <v>258</v>
      </c>
      <c r="C26" s="41" t="s">
        <v>171</v>
      </c>
      <c r="D26" s="44">
        <v>21175</v>
      </c>
      <c r="E26" s="42">
        <v>708.79077500000005</v>
      </c>
      <c r="F26" s="43">
        <v>1.0515702805332301</v>
      </c>
      <c r="G26" s="42">
        <v>-711.28942500000005</v>
      </c>
      <c r="H26" s="42">
        <v>-1.0552773068859</v>
      </c>
      <c r="I26" s="45"/>
    </row>
    <row r="27" spans="1:9" x14ac:dyDescent="0.2">
      <c r="A27" s="41" t="s">
        <v>134</v>
      </c>
      <c r="B27" s="41" t="s">
        <v>133</v>
      </c>
      <c r="C27" s="41" t="s">
        <v>135</v>
      </c>
      <c r="D27" s="44">
        <v>225000</v>
      </c>
      <c r="E27" s="42">
        <v>692.55</v>
      </c>
      <c r="F27" s="43">
        <v>1.0274752768661299</v>
      </c>
      <c r="G27" s="42"/>
      <c r="H27" s="42"/>
      <c r="I27" s="45"/>
    </row>
    <row r="28" spans="1:9" x14ac:dyDescent="0.2">
      <c r="A28" s="41" t="s">
        <v>261</v>
      </c>
      <c r="B28" s="41" t="s">
        <v>260</v>
      </c>
      <c r="C28" s="41" t="s">
        <v>154</v>
      </c>
      <c r="D28" s="44">
        <v>44250</v>
      </c>
      <c r="E28" s="42">
        <v>687.91049999999996</v>
      </c>
      <c r="F28" s="43">
        <v>1.02059206042397</v>
      </c>
      <c r="G28" s="42">
        <v>-456.53399999999999</v>
      </c>
      <c r="H28" s="42">
        <v>-0.67731917991307899</v>
      </c>
      <c r="I28" s="45"/>
    </row>
    <row r="29" spans="1:9" x14ac:dyDescent="0.2">
      <c r="A29" s="41" t="s">
        <v>263</v>
      </c>
      <c r="B29" s="41" t="s">
        <v>262</v>
      </c>
      <c r="C29" s="41" t="s">
        <v>124</v>
      </c>
      <c r="D29" s="44">
        <v>9649125</v>
      </c>
      <c r="E29" s="42">
        <v>666.75453749999997</v>
      </c>
      <c r="F29" s="43">
        <v>0.98920482711654301</v>
      </c>
      <c r="G29" s="42">
        <v>-668.68436250000002</v>
      </c>
      <c r="H29" s="42">
        <v>-0.99206793804886295</v>
      </c>
      <c r="I29" s="45"/>
    </row>
    <row r="30" spans="1:9" x14ac:dyDescent="0.2">
      <c r="A30" s="41" t="s">
        <v>265</v>
      </c>
      <c r="B30" s="41" t="s">
        <v>264</v>
      </c>
      <c r="C30" s="41" t="s">
        <v>116</v>
      </c>
      <c r="D30" s="44">
        <v>263250</v>
      </c>
      <c r="E30" s="42">
        <v>626.19277499999998</v>
      </c>
      <c r="F30" s="43">
        <v>0.92902692204851101</v>
      </c>
      <c r="G30" s="42">
        <v>-629.22014999999999</v>
      </c>
      <c r="H30" s="42">
        <v>-0.93351837099270696</v>
      </c>
      <c r="I30" s="45"/>
    </row>
    <row r="31" spans="1:9" x14ac:dyDescent="0.2">
      <c r="A31" s="41" t="s">
        <v>162</v>
      </c>
      <c r="B31" s="41" t="s">
        <v>161</v>
      </c>
      <c r="C31" s="41" t="s">
        <v>163</v>
      </c>
      <c r="D31" s="44">
        <v>87300</v>
      </c>
      <c r="E31" s="42">
        <v>581.37435000000005</v>
      </c>
      <c r="F31" s="43">
        <v>0.86253378272921399</v>
      </c>
      <c r="G31" s="42">
        <v>-347.56799999999998</v>
      </c>
      <c r="H31" s="42">
        <v>-0.51565594835002204</v>
      </c>
      <c r="I31" s="45"/>
    </row>
    <row r="32" spans="1:9" x14ac:dyDescent="0.2">
      <c r="A32" s="41" t="s">
        <v>267</v>
      </c>
      <c r="B32" s="41" t="s">
        <v>266</v>
      </c>
      <c r="C32" s="41" t="s">
        <v>206</v>
      </c>
      <c r="D32" s="44">
        <v>166850</v>
      </c>
      <c r="E32" s="42">
        <v>549.35362499999997</v>
      </c>
      <c r="F32" s="43">
        <v>0.81502746075270804</v>
      </c>
      <c r="G32" s="42">
        <v>-552.10664999999995</v>
      </c>
      <c r="H32" s="42">
        <v>-0.81911188082937303</v>
      </c>
      <c r="I32" s="45"/>
    </row>
    <row r="33" spans="1:9" x14ac:dyDescent="0.2">
      <c r="A33" s="41" t="s">
        <v>269</v>
      </c>
      <c r="B33" s="41" t="s">
        <v>268</v>
      </c>
      <c r="C33" s="41" t="s">
        <v>130</v>
      </c>
      <c r="D33" s="44">
        <v>163925</v>
      </c>
      <c r="E33" s="42">
        <v>539.805025</v>
      </c>
      <c r="F33" s="43">
        <v>0.80086104615638498</v>
      </c>
      <c r="G33" s="42">
        <v>-538.41166250000003</v>
      </c>
      <c r="H33" s="42">
        <v>-0.79879383726105202</v>
      </c>
      <c r="I33" s="45"/>
    </row>
    <row r="34" spans="1:9" x14ac:dyDescent="0.2">
      <c r="A34" s="41" t="s">
        <v>271</v>
      </c>
      <c r="B34" s="41" t="s">
        <v>270</v>
      </c>
      <c r="C34" s="41" t="s">
        <v>206</v>
      </c>
      <c r="D34" s="44">
        <v>123500</v>
      </c>
      <c r="E34" s="42">
        <v>506.28825000000001</v>
      </c>
      <c r="F34" s="43">
        <v>0.75113516690898796</v>
      </c>
      <c r="G34" s="42">
        <v>-505.05324999999999</v>
      </c>
      <c r="H34" s="42">
        <v>-0.74930290647013198</v>
      </c>
      <c r="I34" s="45"/>
    </row>
    <row r="35" spans="1:9" x14ac:dyDescent="0.2">
      <c r="A35" s="41" t="s">
        <v>273</v>
      </c>
      <c r="B35" s="41" t="s">
        <v>272</v>
      </c>
      <c r="C35" s="41" t="s">
        <v>143</v>
      </c>
      <c r="D35" s="44">
        <v>76650</v>
      </c>
      <c r="E35" s="42">
        <v>454.30455000000001</v>
      </c>
      <c r="F35" s="43">
        <v>0.67401154182772804</v>
      </c>
      <c r="G35" s="42">
        <v>-455.79922499999998</v>
      </c>
      <c r="H35" s="42">
        <v>-0.67622905913254405</v>
      </c>
      <c r="I35" s="45"/>
    </row>
    <row r="36" spans="1:9" x14ac:dyDescent="0.2">
      <c r="A36" s="41" t="s">
        <v>225</v>
      </c>
      <c r="B36" s="41" t="s">
        <v>224</v>
      </c>
      <c r="C36" s="41" t="s">
        <v>163</v>
      </c>
      <c r="D36" s="44">
        <v>3500</v>
      </c>
      <c r="E36" s="42">
        <v>441.28</v>
      </c>
      <c r="F36" s="43">
        <v>0.65468816717274803</v>
      </c>
      <c r="G36" s="42">
        <v>-62.755000000000003</v>
      </c>
      <c r="H36" s="42">
        <v>-9.3104051692634596E-2</v>
      </c>
      <c r="I36" s="45"/>
    </row>
    <row r="37" spans="1:9" x14ac:dyDescent="0.2">
      <c r="A37" s="41" t="s">
        <v>275</v>
      </c>
      <c r="B37" s="41" t="s">
        <v>274</v>
      </c>
      <c r="C37" s="41" t="s">
        <v>149</v>
      </c>
      <c r="D37" s="44">
        <v>76875</v>
      </c>
      <c r="E37" s="42">
        <v>401.74874999999997</v>
      </c>
      <c r="F37" s="43">
        <v>0.59603914249782997</v>
      </c>
      <c r="G37" s="42">
        <v>-402.74812500000002</v>
      </c>
      <c r="H37" s="42">
        <v>-0.59752182693190403</v>
      </c>
      <c r="I37" s="45"/>
    </row>
    <row r="38" spans="1:9" x14ac:dyDescent="0.2">
      <c r="A38" s="41" t="s">
        <v>277</v>
      </c>
      <c r="B38" s="41" t="s">
        <v>276</v>
      </c>
      <c r="C38" s="41" t="s">
        <v>140</v>
      </c>
      <c r="D38" s="44">
        <v>134900</v>
      </c>
      <c r="E38" s="42">
        <v>392.55900000000003</v>
      </c>
      <c r="F38" s="43">
        <v>0.58240512195695904</v>
      </c>
      <c r="G38" s="42">
        <v>-393.7731</v>
      </c>
      <c r="H38" s="42">
        <v>-0.58420637491146499</v>
      </c>
      <c r="I38" s="45"/>
    </row>
    <row r="39" spans="1:9" x14ac:dyDescent="0.2">
      <c r="A39" s="41" t="s">
        <v>137</v>
      </c>
      <c r="B39" s="41" t="s">
        <v>136</v>
      </c>
      <c r="C39" s="41" t="s">
        <v>127</v>
      </c>
      <c r="D39" s="44">
        <v>25000</v>
      </c>
      <c r="E39" s="42">
        <v>366.97500000000002</v>
      </c>
      <c r="F39" s="43">
        <v>0.54444840044465903</v>
      </c>
      <c r="G39" s="42"/>
      <c r="H39" s="42"/>
      <c r="I39" s="45"/>
    </row>
    <row r="40" spans="1:9" x14ac:dyDescent="0.2">
      <c r="A40" s="41" t="s">
        <v>156</v>
      </c>
      <c r="B40" s="41" t="s">
        <v>155</v>
      </c>
      <c r="C40" s="41" t="s">
        <v>157</v>
      </c>
      <c r="D40" s="44">
        <v>20000</v>
      </c>
      <c r="E40" s="42">
        <v>362.42</v>
      </c>
      <c r="F40" s="43">
        <v>0.53769054919041703</v>
      </c>
      <c r="G40" s="42"/>
      <c r="H40" s="42"/>
      <c r="I40" s="45"/>
    </row>
    <row r="41" spans="1:9" x14ac:dyDescent="0.2">
      <c r="A41" s="41" t="s">
        <v>279</v>
      </c>
      <c r="B41" s="41" t="s">
        <v>278</v>
      </c>
      <c r="C41" s="41" t="s">
        <v>195</v>
      </c>
      <c r="D41" s="44">
        <v>17050</v>
      </c>
      <c r="E41" s="42">
        <v>358.54444999999998</v>
      </c>
      <c r="F41" s="43">
        <v>0.53194073789988405</v>
      </c>
      <c r="G41" s="42">
        <v>-359.63565</v>
      </c>
      <c r="H41" s="42">
        <v>-0.53355965497752</v>
      </c>
      <c r="I41" s="45"/>
    </row>
    <row r="42" spans="1:9" x14ac:dyDescent="0.2">
      <c r="A42" s="41" t="s">
        <v>151</v>
      </c>
      <c r="B42" s="41" t="s">
        <v>150</v>
      </c>
      <c r="C42" s="41" t="s">
        <v>116</v>
      </c>
      <c r="D42" s="44">
        <v>42700</v>
      </c>
      <c r="E42" s="42">
        <v>340.12684999999999</v>
      </c>
      <c r="F42" s="43">
        <v>0.50461617121269997</v>
      </c>
      <c r="G42" s="42"/>
      <c r="H42" s="42"/>
      <c r="I42" s="45"/>
    </row>
    <row r="43" spans="1:9" x14ac:dyDescent="0.2">
      <c r="A43" s="41" t="s">
        <v>237</v>
      </c>
      <c r="B43" s="41" t="s">
        <v>236</v>
      </c>
      <c r="C43" s="41" t="s">
        <v>206</v>
      </c>
      <c r="D43" s="44">
        <v>23000</v>
      </c>
      <c r="E43" s="42">
        <v>331.93599999999998</v>
      </c>
      <c r="F43" s="43">
        <v>0.49246413039034898</v>
      </c>
      <c r="G43" s="42"/>
      <c r="H43" s="42"/>
      <c r="I43" s="45"/>
    </row>
    <row r="44" spans="1:9" x14ac:dyDescent="0.2">
      <c r="A44" s="41" t="s">
        <v>281</v>
      </c>
      <c r="B44" s="41" t="s">
        <v>280</v>
      </c>
      <c r="C44" s="41" t="s">
        <v>127</v>
      </c>
      <c r="D44" s="44">
        <v>10150</v>
      </c>
      <c r="E44" s="42">
        <v>308.23520000000002</v>
      </c>
      <c r="F44" s="43">
        <v>0.45730134641525899</v>
      </c>
      <c r="G44" s="42">
        <v>-309.76785000000001</v>
      </c>
      <c r="H44" s="42">
        <v>-0.45957520387405398</v>
      </c>
      <c r="I44" s="45"/>
    </row>
    <row r="45" spans="1:9" x14ac:dyDescent="0.2">
      <c r="A45" s="41" t="s">
        <v>170</v>
      </c>
      <c r="B45" s="41" t="s">
        <v>169</v>
      </c>
      <c r="C45" s="41" t="s">
        <v>171</v>
      </c>
      <c r="D45" s="44">
        <v>88000</v>
      </c>
      <c r="E45" s="42">
        <v>284.24</v>
      </c>
      <c r="F45" s="43">
        <v>0.42170178715822598</v>
      </c>
      <c r="G45" s="42"/>
      <c r="H45" s="42"/>
      <c r="I45" s="45"/>
    </row>
    <row r="46" spans="1:9" x14ac:dyDescent="0.2">
      <c r="A46" s="41" t="s">
        <v>148</v>
      </c>
      <c r="B46" s="41" t="s">
        <v>147</v>
      </c>
      <c r="C46" s="41" t="s">
        <v>149</v>
      </c>
      <c r="D46" s="44">
        <v>19500</v>
      </c>
      <c r="E46" s="42">
        <v>261.339</v>
      </c>
      <c r="F46" s="43">
        <v>0.38772559581390198</v>
      </c>
      <c r="G46" s="42"/>
      <c r="H46" s="42"/>
      <c r="I46" s="45"/>
    </row>
    <row r="47" spans="1:9" x14ac:dyDescent="0.2">
      <c r="A47" s="41" t="s">
        <v>283</v>
      </c>
      <c r="B47" s="41" t="s">
        <v>282</v>
      </c>
      <c r="C47" s="41" t="s">
        <v>206</v>
      </c>
      <c r="D47" s="44">
        <v>12500</v>
      </c>
      <c r="E47" s="42">
        <v>243.5</v>
      </c>
      <c r="F47" s="43">
        <v>0.36125944685135097</v>
      </c>
      <c r="G47" s="42">
        <v>-244.27500000000001</v>
      </c>
      <c r="H47" s="42">
        <v>-0.362409245912171</v>
      </c>
      <c r="I47" s="45"/>
    </row>
    <row r="48" spans="1:9" x14ac:dyDescent="0.2">
      <c r="A48" s="41" t="s">
        <v>285</v>
      </c>
      <c r="B48" s="41" t="s">
        <v>284</v>
      </c>
      <c r="C48" s="41" t="s">
        <v>130</v>
      </c>
      <c r="D48" s="44">
        <v>165750</v>
      </c>
      <c r="E48" s="42">
        <v>241.36515</v>
      </c>
      <c r="F48" s="43">
        <v>0.35809215843200498</v>
      </c>
      <c r="G48" s="42">
        <v>-242.06129999999999</v>
      </c>
      <c r="H48" s="42">
        <v>-0.359124974710961</v>
      </c>
      <c r="I48" s="45"/>
    </row>
    <row r="49" spans="1:9" x14ac:dyDescent="0.2">
      <c r="A49" s="41" t="s">
        <v>153</v>
      </c>
      <c r="B49" s="41" t="s">
        <v>152</v>
      </c>
      <c r="C49" s="41" t="s">
        <v>154</v>
      </c>
      <c r="D49" s="44">
        <v>14000</v>
      </c>
      <c r="E49" s="42">
        <v>238.93799999999999</v>
      </c>
      <c r="F49" s="43">
        <v>0.35449121031526898</v>
      </c>
      <c r="G49" s="42">
        <v>-239.946</v>
      </c>
      <c r="H49" s="42">
        <v>-0.35598669090018198</v>
      </c>
      <c r="I49" s="45"/>
    </row>
    <row r="50" spans="1:9" x14ac:dyDescent="0.2">
      <c r="A50" s="41" t="s">
        <v>287</v>
      </c>
      <c r="B50" s="41" t="s">
        <v>286</v>
      </c>
      <c r="C50" s="41" t="s">
        <v>116</v>
      </c>
      <c r="D50" s="44">
        <v>222750</v>
      </c>
      <c r="E50" s="42">
        <v>238.89937499999999</v>
      </c>
      <c r="F50" s="43">
        <v>0.35443390581369</v>
      </c>
      <c r="G50" s="42">
        <v>-240.21360000000001</v>
      </c>
      <c r="H50" s="42">
        <v>-0.35638370538879499</v>
      </c>
      <c r="I50" s="45"/>
    </row>
    <row r="51" spans="1:9" x14ac:dyDescent="0.2">
      <c r="A51" s="41" t="s">
        <v>289</v>
      </c>
      <c r="B51" s="41" t="s">
        <v>288</v>
      </c>
      <c r="C51" s="41" t="s">
        <v>116</v>
      </c>
      <c r="D51" s="44">
        <v>140400</v>
      </c>
      <c r="E51" s="42">
        <v>235.98432</v>
      </c>
      <c r="F51" s="43">
        <v>0.35010909613467001</v>
      </c>
      <c r="G51" s="42">
        <v>-235.19808</v>
      </c>
      <c r="H51" s="42">
        <v>-0.348942621278439</v>
      </c>
      <c r="I51" s="45"/>
    </row>
    <row r="52" spans="1:9" x14ac:dyDescent="0.2">
      <c r="A52" s="41" t="s">
        <v>291</v>
      </c>
      <c r="B52" s="41" t="s">
        <v>290</v>
      </c>
      <c r="C52" s="41" t="s">
        <v>206</v>
      </c>
      <c r="D52" s="44">
        <v>51000</v>
      </c>
      <c r="E52" s="42">
        <v>201.55199999999999</v>
      </c>
      <c r="F52" s="43">
        <v>0.29902490362128697</v>
      </c>
      <c r="G52" s="42">
        <v>-198.95099999999999</v>
      </c>
      <c r="H52" s="42">
        <v>-0.295166029612005</v>
      </c>
      <c r="I52" s="45"/>
    </row>
    <row r="53" spans="1:9" x14ac:dyDescent="0.2">
      <c r="A53" s="41" t="s">
        <v>202</v>
      </c>
      <c r="B53" s="41" t="s">
        <v>201</v>
      </c>
      <c r="C53" s="41" t="s">
        <v>203</v>
      </c>
      <c r="D53" s="44">
        <v>18000</v>
      </c>
      <c r="E53" s="42">
        <v>127.764</v>
      </c>
      <c r="F53" s="43">
        <v>0.189552164137643</v>
      </c>
      <c r="G53" s="42"/>
      <c r="H53" s="42"/>
      <c r="I53" s="45"/>
    </row>
    <row r="54" spans="1:9" x14ac:dyDescent="0.2">
      <c r="A54" s="41" t="s">
        <v>223</v>
      </c>
      <c r="B54" s="41" t="s">
        <v>222</v>
      </c>
      <c r="C54" s="41" t="s">
        <v>168</v>
      </c>
      <c r="D54" s="44">
        <v>6000</v>
      </c>
      <c r="E54" s="42">
        <v>115.62</v>
      </c>
      <c r="F54" s="43">
        <v>0.17153518375750801</v>
      </c>
      <c r="G54" s="42"/>
      <c r="H54" s="42"/>
      <c r="I54" s="45"/>
    </row>
    <row r="55" spans="1:9" x14ac:dyDescent="0.2">
      <c r="A55" s="41" t="s">
        <v>293</v>
      </c>
      <c r="B55" s="41" t="s">
        <v>292</v>
      </c>
      <c r="C55" s="41" t="s">
        <v>294</v>
      </c>
      <c r="D55" s="44">
        <v>16800</v>
      </c>
      <c r="E55" s="42">
        <v>114.75239999999999</v>
      </c>
      <c r="F55" s="43">
        <v>0.170248002254066</v>
      </c>
      <c r="G55" s="42">
        <v>-114.2736</v>
      </c>
      <c r="H55" s="42">
        <v>-0.169537648976232</v>
      </c>
      <c r="I55" s="45"/>
    </row>
    <row r="56" spans="1:9" x14ac:dyDescent="0.2">
      <c r="A56" s="41" t="s">
        <v>184</v>
      </c>
      <c r="B56" s="41" t="s">
        <v>183</v>
      </c>
      <c r="C56" s="41" t="s">
        <v>185</v>
      </c>
      <c r="D56" s="44">
        <v>26000</v>
      </c>
      <c r="E56" s="42">
        <v>99.605999999999995</v>
      </c>
      <c r="F56" s="43">
        <v>0.14777662613172801</v>
      </c>
      <c r="G56" s="42"/>
      <c r="H56" s="42"/>
      <c r="I56" s="45"/>
    </row>
    <row r="57" spans="1:9" x14ac:dyDescent="0.2">
      <c r="A57" s="41" t="s">
        <v>179</v>
      </c>
      <c r="B57" s="41" t="s">
        <v>178</v>
      </c>
      <c r="C57" s="41" t="s">
        <v>180</v>
      </c>
      <c r="D57" s="44">
        <v>14500</v>
      </c>
      <c r="E57" s="42">
        <v>95.047499999999999</v>
      </c>
      <c r="F57" s="43">
        <v>0.14101358223656599</v>
      </c>
      <c r="G57" s="42"/>
      <c r="H57" s="42"/>
      <c r="I57" s="45"/>
    </row>
    <row r="58" spans="1:9" x14ac:dyDescent="0.2">
      <c r="A58" s="41" t="s">
        <v>213</v>
      </c>
      <c r="B58" s="41" t="s">
        <v>212</v>
      </c>
      <c r="C58" s="41" t="s">
        <v>214</v>
      </c>
      <c r="D58" s="44">
        <v>55000</v>
      </c>
      <c r="E58" s="42">
        <v>86.867000000000004</v>
      </c>
      <c r="F58" s="43">
        <v>0.12887689679522099</v>
      </c>
      <c r="G58" s="42">
        <v>-87.131</v>
      </c>
      <c r="H58" s="42">
        <v>-0.12926857028174599</v>
      </c>
      <c r="I58" s="45"/>
    </row>
    <row r="59" spans="1:9" x14ac:dyDescent="0.2">
      <c r="A59" s="41" t="s">
        <v>296</v>
      </c>
      <c r="B59" s="41" t="s">
        <v>295</v>
      </c>
      <c r="C59" s="41" t="s">
        <v>127</v>
      </c>
      <c r="D59" s="44">
        <v>3375</v>
      </c>
      <c r="E59" s="42">
        <v>59.001750000000001</v>
      </c>
      <c r="F59" s="43">
        <v>8.7535686111957695E-2</v>
      </c>
      <c r="G59" s="42">
        <v>-59.15025</v>
      </c>
      <c r="H59" s="42">
        <v>-8.7756002448127798E-2</v>
      </c>
      <c r="I59" s="45"/>
    </row>
    <row r="60" spans="1:9" x14ac:dyDescent="0.2">
      <c r="A60" s="41" t="s">
        <v>298</v>
      </c>
      <c r="B60" s="41" t="s">
        <v>297</v>
      </c>
      <c r="C60" s="41" t="s">
        <v>154</v>
      </c>
      <c r="D60" s="44">
        <v>15000</v>
      </c>
      <c r="E60" s="42">
        <v>58.71</v>
      </c>
      <c r="F60" s="43">
        <v>8.7102842400997194E-2</v>
      </c>
      <c r="G60" s="42">
        <v>-59.032499999999999</v>
      </c>
      <c r="H60" s="42">
        <v>-8.7581307171467698E-2</v>
      </c>
      <c r="I60" s="45"/>
    </row>
    <row r="61" spans="1:9" x14ac:dyDescent="0.2">
      <c r="A61" s="41" t="s">
        <v>234</v>
      </c>
      <c r="B61" s="41" t="s">
        <v>233</v>
      </c>
      <c r="C61" s="41" t="s">
        <v>235</v>
      </c>
      <c r="D61" s="44">
        <v>2499</v>
      </c>
      <c r="E61" s="42">
        <v>45.849153000000001</v>
      </c>
      <c r="F61" s="43">
        <v>6.8022339430730799E-2</v>
      </c>
      <c r="G61" s="42"/>
      <c r="H61" s="42"/>
      <c r="I61" s="45"/>
    </row>
    <row r="62" spans="1:9" x14ac:dyDescent="0.2">
      <c r="A62" s="41" t="s">
        <v>300</v>
      </c>
      <c r="B62" s="41" t="s">
        <v>299</v>
      </c>
      <c r="C62" s="41" t="s">
        <v>301</v>
      </c>
      <c r="D62" s="44">
        <v>4050</v>
      </c>
      <c r="E62" s="42">
        <v>15.242175</v>
      </c>
      <c r="F62" s="43">
        <v>2.2613469032079999E-2</v>
      </c>
      <c r="G62" s="42">
        <v>-15.013350000000001</v>
      </c>
      <c r="H62" s="42">
        <v>-2.2273981586799701E-2</v>
      </c>
      <c r="I62" s="45"/>
    </row>
    <row r="63" spans="1:9" x14ac:dyDescent="0.2">
      <c r="A63" s="41" t="s">
        <v>303</v>
      </c>
      <c r="B63" s="41" t="s">
        <v>302</v>
      </c>
      <c r="C63" s="41" t="s">
        <v>214</v>
      </c>
      <c r="D63" s="44">
        <v>1350</v>
      </c>
      <c r="E63" s="42">
        <v>14.152049999999999</v>
      </c>
      <c r="F63" s="43">
        <v>2.0996146837013001E-2</v>
      </c>
      <c r="G63" s="42">
        <v>-14.2128</v>
      </c>
      <c r="H63" s="42">
        <v>-2.1086276247264401E-2</v>
      </c>
      <c r="I63" s="45"/>
    </row>
    <row r="64" spans="1:9" x14ac:dyDescent="0.2">
      <c r="A64" s="40" t="s">
        <v>28</v>
      </c>
      <c r="B64" s="40"/>
      <c r="C64" s="40"/>
      <c r="D64" s="40"/>
      <c r="E64" s="46">
        <f>SUM(E7:E63)</f>
        <v>44237.141670500016</v>
      </c>
      <c r="F64" s="47">
        <f>SUM(F7:F63)</f>
        <v>65.630740575645461</v>
      </c>
      <c r="G64" s="46">
        <f>SUM(G7:G63)</f>
        <v>-32723.295329999997</v>
      </c>
      <c r="H64" s="46">
        <f>SUM(H7:H63)</f>
        <v>-48.548663532111703</v>
      </c>
      <c r="I64" s="40"/>
    </row>
    <row r="65" spans="1:9" x14ac:dyDescent="0.2">
      <c r="A65" s="41"/>
      <c r="B65" s="41"/>
      <c r="C65" s="41"/>
      <c r="D65" s="41"/>
      <c r="E65" s="42"/>
      <c r="F65" s="43"/>
      <c r="G65" s="42"/>
      <c r="H65" s="41"/>
      <c r="I65" s="41"/>
    </row>
    <row r="66" spans="1:9" x14ac:dyDescent="0.2">
      <c r="A66" s="40" t="s">
        <v>18</v>
      </c>
      <c r="B66" s="41"/>
      <c r="C66" s="41"/>
      <c r="D66" s="41"/>
      <c r="E66" s="42"/>
      <c r="F66" s="43"/>
      <c r="G66" s="42"/>
      <c r="H66" s="41"/>
      <c r="I66" s="41"/>
    </row>
    <row r="67" spans="1:9" x14ac:dyDescent="0.2">
      <c r="A67" s="40" t="s">
        <v>19</v>
      </c>
      <c r="B67" s="41"/>
      <c r="C67" s="41"/>
      <c r="D67" s="41"/>
      <c r="E67" s="42"/>
      <c r="F67" s="43"/>
      <c r="G67" s="42"/>
      <c r="H67" s="41"/>
      <c r="I67" s="41"/>
    </row>
    <row r="68" spans="1:9" x14ac:dyDescent="0.2">
      <c r="A68" s="41" t="s">
        <v>81</v>
      </c>
      <c r="B68" s="41" t="s">
        <v>80</v>
      </c>
      <c r="C68" s="41" t="s">
        <v>82</v>
      </c>
      <c r="D68" s="44">
        <v>3000</v>
      </c>
      <c r="E68" s="42">
        <v>3183.5637123000001</v>
      </c>
      <c r="F68" s="43">
        <v>4.7231723438255901</v>
      </c>
      <c r="G68" s="45"/>
      <c r="H68" s="45"/>
      <c r="I68" s="45">
        <v>7.42</v>
      </c>
    </row>
    <row r="69" spans="1:9" x14ac:dyDescent="0.2">
      <c r="A69" s="41" t="s">
        <v>305</v>
      </c>
      <c r="B69" s="41" t="s">
        <v>304</v>
      </c>
      <c r="C69" s="41" t="s">
        <v>22</v>
      </c>
      <c r="D69" s="44">
        <v>2500</v>
      </c>
      <c r="E69" s="42">
        <v>2726.7207877000001</v>
      </c>
      <c r="F69" s="43">
        <v>4.0453948397642003</v>
      </c>
      <c r="G69" s="45"/>
      <c r="H69" s="45"/>
      <c r="I69" s="45">
        <v>7.2866</v>
      </c>
    </row>
    <row r="70" spans="1:9" x14ac:dyDescent="0.2">
      <c r="A70" s="41" t="s">
        <v>90</v>
      </c>
      <c r="B70" s="41" t="s">
        <v>89</v>
      </c>
      <c r="C70" s="41" t="s">
        <v>22</v>
      </c>
      <c r="D70" s="44">
        <v>2500</v>
      </c>
      <c r="E70" s="42">
        <v>2534.5102397000001</v>
      </c>
      <c r="F70" s="43">
        <v>3.7602290235445901</v>
      </c>
      <c r="G70" s="45"/>
      <c r="H70" s="45"/>
      <c r="I70" s="45">
        <v>7.0755999999999997</v>
      </c>
    </row>
    <row r="71" spans="1:9" x14ac:dyDescent="0.2">
      <c r="A71" s="41" t="s">
        <v>24</v>
      </c>
      <c r="B71" s="41" t="s">
        <v>23</v>
      </c>
      <c r="C71" s="41" t="s">
        <v>25</v>
      </c>
      <c r="D71" s="44">
        <v>2327</v>
      </c>
      <c r="E71" s="42">
        <v>2417.5854559999998</v>
      </c>
      <c r="F71" s="43">
        <v>3.5867580474350298</v>
      </c>
      <c r="G71" s="45"/>
      <c r="H71" s="45"/>
      <c r="I71" s="45">
        <v>8.2177000000000007</v>
      </c>
    </row>
    <row r="72" spans="1:9" x14ac:dyDescent="0.2">
      <c r="A72" s="41" t="s">
        <v>27</v>
      </c>
      <c r="B72" s="41" t="s">
        <v>26</v>
      </c>
      <c r="C72" s="41" t="s">
        <v>25</v>
      </c>
      <c r="D72" s="44">
        <v>1018</v>
      </c>
      <c r="E72" s="42">
        <v>1051.638792</v>
      </c>
      <c r="F72" s="43">
        <v>1.56022360692133</v>
      </c>
      <c r="G72" s="45"/>
      <c r="H72" s="45"/>
      <c r="I72" s="45">
        <v>8.2776999999999994</v>
      </c>
    </row>
    <row r="73" spans="1:9" x14ac:dyDescent="0.2">
      <c r="A73" s="41" t="s">
        <v>63</v>
      </c>
      <c r="B73" s="41" t="s">
        <v>62</v>
      </c>
      <c r="C73" s="41" t="s">
        <v>22</v>
      </c>
      <c r="D73" s="44">
        <v>1000</v>
      </c>
      <c r="E73" s="42">
        <v>1022.8538082</v>
      </c>
      <c r="F73" s="43">
        <v>1.5175178684194199</v>
      </c>
      <c r="G73" s="45"/>
      <c r="H73" s="45"/>
      <c r="I73" s="45">
        <v>7.62</v>
      </c>
    </row>
    <row r="74" spans="1:9" x14ac:dyDescent="0.2">
      <c r="A74" s="41" t="s">
        <v>92</v>
      </c>
      <c r="B74" s="41" t="s">
        <v>91</v>
      </c>
      <c r="C74" s="41" t="s">
        <v>22</v>
      </c>
      <c r="D74" s="44">
        <v>500</v>
      </c>
      <c r="E74" s="42">
        <v>279.84199999999998</v>
      </c>
      <c r="F74" s="43">
        <v>0.41517686293953099</v>
      </c>
      <c r="G74" s="45"/>
      <c r="H74" s="45"/>
      <c r="I74" s="45">
        <v>6.47</v>
      </c>
    </row>
    <row r="75" spans="1:9" x14ac:dyDescent="0.2">
      <c r="A75" s="40" t="s">
        <v>28</v>
      </c>
      <c r="B75" s="40"/>
      <c r="C75" s="40"/>
      <c r="D75" s="40"/>
      <c r="E75" s="46">
        <f>SUM(E67:E74)</f>
        <v>13216.714795899999</v>
      </c>
      <c r="F75" s="47">
        <f>SUM(F67:F74)</f>
        <v>19.608472592849694</v>
      </c>
      <c r="G75" s="46"/>
      <c r="H75" s="40"/>
      <c r="I75" s="40"/>
    </row>
    <row r="76" spans="1:9" x14ac:dyDescent="0.2">
      <c r="A76" s="41"/>
      <c r="B76" s="41"/>
      <c r="C76" s="41"/>
      <c r="D76" s="41"/>
      <c r="E76" s="42"/>
      <c r="F76" s="43"/>
      <c r="G76" s="42"/>
      <c r="H76" s="41"/>
      <c r="I76" s="41"/>
    </row>
    <row r="77" spans="1:9" x14ac:dyDescent="0.2">
      <c r="A77" s="40" t="s">
        <v>34</v>
      </c>
      <c r="B77" s="41"/>
      <c r="C77" s="41"/>
      <c r="D77" s="41"/>
      <c r="E77" s="42"/>
      <c r="F77" s="43"/>
      <c r="G77" s="42"/>
      <c r="H77" s="41"/>
      <c r="I77" s="41"/>
    </row>
    <row r="78" spans="1:9" x14ac:dyDescent="0.2">
      <c r="A78" s="41" t="s">
        <v>307</v>
      </c>
      <c r="B78" s="41" t="s">
        <v>306</v>
      </c>
      <c r="C78" s="41" t="s">
        <v>35</v>
      </c>
      <c r="D78" s="44">
        <v>2500000</v>
      </c>
      <c r="E78" s="42">
        <v>2656.8244444000002</v>
      </c>
      <c r="F78" s="43">
        <v>3.9416958076595101</v>
      </c>
      <c r="G78" s="45"/>
      <c r="H78" s="45"/>
      <c r="I78" s="45">
        <v>5.9813814128124996</v>
      </c>
    </row>
    <row r="79" spans="1:9" x14ac:dyDescent="0.2">
      <c r="A79" s="41" t="s">
        <v>61</v>
      </c>
      <c r="B79" s="41" t="s">
        <v>60</v>
      </c>
      <c r="C79" s="41" t="s">
        <v>35</v>
      </c>
      <c r="D79" s="44">
        <v>1466600</v>
      </c>
      <c r="E79" s="42">
        <v>1460.9882993000001</v>
      </c>
      <c r="F79" s="43">
        <v>2.1675393218127899</v>
      </c>
      <c r="G79" s="45"/>
      <c r="H79" s="45"/>
      <c r="I79" s="45">
        <v>7.2067827824499897</v>
      </c>
    </row>
    <row r="80" spans="1:9" x14ac:dyDescent="0.2">
      <c r="A80" s="41" t="s">
        <v>309</v>
      </c>
      <c r="B80" s="41" t="s">
        <v>308</v>
      </c>
      <c r="C80" s="41" t="s">
        <v>35</v>
      </c>
      <c r="D80" s="44">
        <v>1000000</v>
      </c>
      <c r="E80" s="42">
        <v>1050.9693333</v>
      </c>
      <c r="F80" s="43">
        <v>1.5592303901671101</v>
      </c>
      <c r="G80" s="45"/>
      <c r="H80" s="45"/>
      <c r="I80" s="45">
        <v>5.9525197778125003</v>
      </c>
    </row>
    <row r="81" spans="1:9" x14ac:dyDescent="0.2">
      <c r="A81" s="41" t="s">
        <v>77</v>
      </c>
      <c r="B81" s="41" t="s">
        <v>76</v>
      </c>
      <c r="C81" s="41" t="s">
        <v>35</v>
      </c>
      <c r="D81" s="44">
        <v>41700</v>
      </c>
      <c r="E81" s="42">
        <v>42.577317000000001</v>
      </c>
      <c r="F81" s="43">
        <v>6.3168205288848506E-2</v>
      </c>
      <c r="G81" s="45"/>
      <c r="H81" s="45"/>
      <c r="I81" s="45">
        <v>7.2622745000000002</v>
      </c>
    </row>
    <row r="82" spans="1:9" x14ac:dyDescent="0.2">
      <c r="A82" s="40" t="s">
        <v>28</v>
      </c>
      <c r="B82" s="40"/>
      <c r="C82" s="40"/>
      <c r="D82" s="40"/>
      <c r="E82" s="46">
        <f>SUM(E78:E81)</f>
        <v>5211.3593940000001</v>
      </c>
      <c r="F82" s="47">
        <f>SUM(F78:F81)</f>
        <v>7.7316337249282583</v>
      </c>
      <c r="G82" s="46"/>
      <c r="H82" s="40"/>
      <c r="I82" s="40"/>
    </row>
    <row r="83" spans="1:9" x14ac:dyDescent="0.2">
      <c r="A83" s="41"/>
      <c r="B83" s="41"/>
      <c r="C83" s="41"/>
      <c r="D83" s="41"/>
      <c r="E83" s="42"/>
      <c r="F83" s="43"/>
      <c r="G83" s="42"/>
      <c r="H83" s="41"/>
      <c r="I83" s="41"/>
    </row>
    <row r="84" spans="1:9" x14ac:dyDescent="0.2">
      <c r="A84" s="40" t="s">
        <v>37</v>
      </c>
      <c r="B84" s="40"/>
      <c r="C84" s="40"/>
      <c r="D84" s="40"/>
      <c r="E84" s="46">
        <f>E64+E75+E82</f>
        <v>62665.215860400014</v>
      </c>
      <c r="F84" s="47">
        <f>F64+F75+F82</f>
        <v>92.970846893423413</v>
      </c>
      <c r="G84" s="46"/>
      <c r="H84" s="40"/>
      <c r="I84" s="40"/>
    </row>
    <row r="85" spans="1:9" x14ac:dyDescent="0.2">
      <c r="A85" s="40"/>
      <c r="B85" s="40"/>
      <c r="C85" s="40"/>
      <c r="D85" s="40"/>
      <c r="E85" s="46"/>
      <c r="F85" s="47"/>
      <c r="G85" s="46"/>
      <c r="H85" s="40"/>
      <c r="I85" s="40"/>
    </row>
    <row r="86" spans="1:9" x14ac:dyDescent="0.2">
      <c r="A86" s="40" t="s">
        <v>310</v>
      </c>
      <c r="B86" s="40"/>
      <c r="C86" s="40"/>
      <c r="D86" s="40"/>
      <c r="E86" s="63">
        <v>1736.9577173999999</v>
      </c>
      <c r="F86" s="63">
        <f>E86/E90*100</f>
        <v>2.576970776969647</v>
      </c>
      <c r="G86" s="46"/>
      <c r="H86" s="40"/>
      <c r="I86" s="40"/>
    </row>
    <row r="87" spans="1:9" x14ac:dyDescent="0.2">
      <c r="A87" s="40"/>
      <c r="B87" s="40"/>
      <c r="C87" s="40"/>
      <c r="D87" s="40"/>
      <c r="E87" s="46"/>
      <c r="F87" s="47"/>
      <c r="G87" s="46"/>
      <c r="H87" s="40"/>
      <c r="I87" s="40"/>
    </row>
    <row r="88" spans="1:9" x14ac:dyDescent="0.2">
      <c r="A88" s="40" t="s">
        <v>39</v>
      </c>
      <c r="B88" s="40"/>
      <c r="C88" s="40"/>
      <c r="D88" s="40"/>
      <c r="E88" s="46">
        <f>E90-(E64+E75+E82+E86)</f>
        <v>3000.908091699981</v>
      </c>
      <c r="F88" s="47">
        <f>F90-(F64+F75+F82+F86)</f>
        <v>4.4521823296069414</v>
      </c>
      <c r="G88" s="46"/>
      <c r="H88" s="40"/>
      <c r="I88" s="40"/>
    </row>
    <row r="89" spans="1:9" x14ac:dyDescent="0.2">
      <c r="A89" s="41"/>
      <c r="B89" s="41"/>
      <c r="C89" s="41"/>
      <c r="D89" s="41"/>
      <c r="E89" s="42"/>
      <c r="F89" s="43"/>
      <c r="G89" s="42"/>
      <c r="H89" s="41"/>
      <c r="I89" s="41"/>
    </row>
    <row r="90" spans="1:9" x14ac:dyDescent="0.2">
      <c r="A90" s="48" t="s">
        <v>38</v>
      </c>
      <c r="B90" s="48"/>
      <c r="C90" s="48"/>
      <c r="D90" s="48"/>
      <c r="E90" s="49">
        <v>67403.081669499996</v>
      </c>
      <c r="F90" s="50">
        <v>100</v>
      </c>
      <c r="G90" s="49"/>
      <c r="H90" s="48"/>
      <c r="I90" s="48"/>
    </row>
    <row r="92" spans="1:9" x14ac:dyDescent="0.2">
      <c r="A92" s="14" t="s">
        <v>40</v>
      </c>
    </row>
    <row r="94" spans="1:9" x14ac:dyDescent="0.2">
      <c r="A94" s="14" t="s">
        <v>41</v>
      </c>
    </row>
    <row r="95" spans="1:9" x14ac:dyDescent="0.2">
      <c r="A95" s="14" t="s">
        <v>42</v>
      </c>
    </row>
    <row r="96" spans="1:9" x14ac:dyDescent="0.2">
      <c r="A96" s="14" t="s">
        <v>43</v>
      </c>
      <c r="B96" s="14"/>
      <c r="C96" s="30" t="s">
        <v>45</v>
      </c>
      <c r="D96" s="14" t="s">
        <v>44</v>
      </c>
    </row>
    <row r="97" spans="1:4" x14ac:dyDescent="0.2">
      <c r="A97" s="7" t="s">
        <v>46</v>
      </c>
      <c r="C97" s="31">
        <v>15.8233</v>
      </c>
      <c r="D97" s="31">
        <v>16.392900000000001</v>
      </c>
    </row>
    <row r="98" spans="1:4" x14ac:dyDescent="0.2">
      <c r="A98" s="7" t="s">
        <v>47</v>
      </c>
      <c r="C98" s="31">
        <v>13.690099999999999</v>
      </c>
      <c r="D98" s="31">
        <v>14.1829</v>
      </c>
    </row>
    <row r="99" spans="1:4" x14ac:dyDescent="0.2">
      <c r="A99" s="7" t="s">
        <v>99</v>
      </c>
      <c r="C99" s="31">
        <v>13.2615</v>
      </c>
      <c r="D99" s="31">
        <v>13.3688</v>
      </c>
    </row>
    <row r="100" spans="1:4" x14ac:dyDescent="0.2">
      <c r="A100" s="7" t="s">
        <v>100</v>
      </c>
      <c r="C100" s="31">
        <v>12.416499999999999</v>
      </c>
      <c r="D100" s="31">
        <v>12.478999999999999</v>
      </c>
    </row>
    <row r="101" spans="1:4" x14ac:dyDescent="0.2">
      <c r="A101" s="7" t="s">
        <v>48</v>
      </c>
      <c r="C101" s="31">
        <v>17.232500000000002</v>
      </c>
      <c r="D101" s="31">
        <v>17.922000000000001</v>
      </c>
    </row>
    <row r="102" spans="1:4" x14ac:dyDescent="0.2">
      <c r="A102" s="7" t="s">
        <v>49</v>
      </c>
      <c r="C102" s="31">
        <v>14.9772</v>
      </c>
      <c r="D102" s="31">
        <v>15.5761</v>
      </c>
    </row>
    <row r="103" spans="1:4" x14ac:dyDescent="0.2">
      <c r="A103" s="7" t="s">
        <v>101</v>
      </c>
      <c r="C103" s="31">
        <v>13.8444</v>
      </c>
      <c r="D103" s="31">
        <v>13.9535</v>
      </c>
    </row>
    <row r="104" spans="1:4" x14ac:dyDescent="0.2">
      <c r="A104" s="7" t="s">
        <v>102</v>
      </c>
      <c r="C104" s="31">
        <v>13.760899999999999</v>
      </c>
      <c r="D104" s="31">
        <v>14.0084</v>
      </c>
    </row>
    <row r="106" spans="1:4" x14ac:dyDescent="0.2">
      <c r="A106" s="14" t="s">
        <v>50</v>
      </c>
    </row>
    <row r="107" spans="1:4" x14ac:dyDescent="0.2">
      <c r="A107" s="101" t="s">
        <v>51</v>
      </c>
      <c r="B107" s="102"/>
      <c r="C107" s="32" t="s">
        <v>52</v>
      </c>
    </row>
    <row r="108" spans="1:4" x14ac:dyDescent="0.2">
      <c r="A108" s="97" t="s">
        <v>99</v>
      </c>
      <c r="B108" s="98"/>
      <c r="C108" s="33">
        <v>0.36499999999999999</v>
      </c>
    </row>
    <row r="109" spans="1:4" x14ac:dyDescent="0.2">
      <c r="A109" s="97" t="s">
        <v>100</v>
      </c>
      <c r="B109" s="98"/>
      <c r="C109" s="33">
        <v>0.375</v>
      </c>
    </row>
    <row r="110" spans="1:4" x14ac:dyDescent="0.2">
      <c r="A110" s="97" t="s">
        <v>101</v>
      </c>
      <c r="B110" s="98"/>
      <c r="C110" s="33">
        <v>0.435</v>
      </c>
    </row>
    <row r="111" spans="1:4" x14ac:dyDescent="0.2">
      <c r="A111" s="97" t="s">
        <v>102</v>
      </c>
      <c r="B111" s="98"/>
      <c r="C111" s="33">
        <v>0.29499999999999998</v>
      </c>
    </row>
    <row r="112" spans="1:4" x14ac:dyDescent="0.2">
      <c r="A112" s="7" t="s">
        <v>53</v>
      </c>
    </row>
    <row r="113" spans="1:9" x14ac:dyDescent="0.2">
      <c r="A113" s="7" t="s">
        <v>54</v>
      </c>
    </row>
    <row r="115" spans="1:9" x14ac:dyDescent="0.2">
      <c r="A115" s="14" t="s">
        <v>311</v>
      </c>
      <c r="D115" s="34" t="s">
        <v>312</v>
      </c>
    </row>
    <row r="117" spans="1:9" x14ac:dyDescent="0.2">
      <c r="A117" s="14" t="s">
        <v>313</v>
      </c>
      <c r="D117" s="34">
        <f>ABS(+H64)</f>
        <v>48.548663532111703</v>
      </c>
    </row>
    <row r="119" spans="1:9" x14ac:dyDescent="0.2">
      <c r="A119" s="14" t="s">
        <v>314</v>
      </c>
      <c r="D119" s="51">
        <v>3.4735852183348301</v>
      </c>
    </row>
    <row r="121" spans="1:9" x14ac:dyDescent="0.2">
      <c r="A121" s="14" t="s">
        <v>315</v>
      </c>
      <c r="D121" s="34">
        <v>5.8627438121540898</v>
      </c>
      <c r="E121" s="10" t="s">
        <v>55</v>
      </c>
    </row>
    <row r="123" spans="1:9" x14ac:dyDescent="0.2">
      <c r="A123" s="14" t="s">
        <v>951</v>
      </c>
      <c r="D123" s="30" t="s">
        <v>56</v>
      </c>
    </row>
    <row r="125" spans="1:9" x14ac:dyDescent="0.2">
      <c r="A125" s="60" t="s">
        <v>966</v>
      </c>
      <c r="B125" s="57"/>
      <c r="C125" s="57"/>
      <c r="D125" s="57"/>
      <c r="E125" s="11"/>
      <c r="G125" s="11"/>
      <c r="H125" s="11"/>
      <c r="I125" s="11"/>
    </row>
    <row r="126" spans="1:9" x14ac:dyDescent="0.2">
      <c r="A126" s="65"/>
      <c r="B126" s="57"/>
      <c r="C126" s="57"/>
      <c r="D126" s="57"/>
      <c r="E126" s="11"/>
      <c r="G126" s="11"/>
      <c r="H126" s="11"/>
      <c r="I126" s="11"/>
    </row>
    <row r="127" spans="1:9" x14ac:dyDescent="0.2">
      <c r="A127" s="60" t="s">
        <v>969</v>
      </c>
      <c r="B127" s="57"/>
      <c r="C127" s="57"/>
      <c r="D127" s="57"/>
      <c r="E127" s="11"/>
      <c r="G127" s="11"/>
      <c r="H127" s="11"/>
      <c r="I127" s="11"/>
    </row>
    <row r="128" spans="1:9" x14ac:dyDescent="0.2">
      <c r="A128" s="65"/>
      <c r="B128" s="57"/>
      <c r="C128" s="57"/>
      <c r="D128" s="57"/>
      <c r="E128" s="11"/>
      <c r="G128" s="11"/>
      <c r="H128" s="11"/>
      <c r="I128" s="11"/>
    </row>
    <row r="129" spans="1:9" x14ac:dyDescent="0.2">
      <c r="A129" s="57"/>
      <c r="B129" s="57"/>
      <c r="C129" s="57"/>
      <c r="D129" s="57"/>
      <c r="E129" s="11"/>
      <c r="G129" s="11"/>
      <c r="H129" s="11"/>
      <c r="I129" s="11"/>
    </row>
    <row r="130" spans="1:9" x14ac:dyDescent="0.2">
      <c r="A130" s="57"/>
      <c r="B130" s="57"/>
      <c r="C130" s="57"/>
      <c r="D130" s="57"/>
      <c r="E130" s="11"/>
      <c r="G130" s="11"/>
      <c r="H130" s="11"/>
      <c r="I130" s="11"/>
    </row>
    <row r="131" spans="1:9" x14ac:dyDescent="0.2">
      <c r="A131" s="57"/>
      <c r="B131" s="57"/>
      <c r="C131" s="57"/>
      <c r="D131" s="57"/>
      <c r="E131" s="11"/>
      <c r="G131" s="11"/>
      <c r="H131" s="11"/>
      <c r="I131" s="11"/>
    </row>
    <row r="132" spans="1:9" x14ac:dyDescent="0.2">
      <c r="A132" s="57"/>
      <c r="B132" s="57"/>
      <c r="C132" s="57"/>
      <c r="D132" s="57"/>
      <c r="E132" s="11"/>
      <c r="G132" s="11"/>
      <c r="H132" s="11"/>
      <c r="I132" s="11"/>
    </row>
    <row r="133" spans="1:9" x14ac:dyDescent="0.2">
      <c r="A133" s="57"/>
      <c r="B133" s="57"/>
      <c r="C133" s="57"/>
      <c r="D133" s="57"/>
      <c r="E133" s="11"/>
      <c r="G133" s="11"/>
      <c r="H133" s="11"/>
      <c r="I133" s="11"/>
    </row>
    <row r="134" spans="1:9" x14ac:dyDescent="0.2">
      <c r="A134" s="57"/>
      <c r="B134" s="57"/>
      <c r="C134" s="57"/>
      <c r="D134" s="57"/>
      <c r="E134" s="11"/>
      <c r="G134" s="11"/>
      <c r="H134" s="11"/>
      <c r="I134" s="11"/>
    </row>
    <row r="135" spans="1:9" x14ac:dyDescent="0.2">
      <c r="A135" s="57"/>
      <c r="B135" s="57"/>
      <c r="C135" s="57"/>
      <c r="D135" s="57"/>
      <c r="E135" s="11"/>
      <c r="G135" s="11"/>
      <c r="H135" s="11"/>
      <c r="I135" s="11"/>
    </row>
    <row r="136" spans="1:9" x14ac:dyDescent="0.2">
      <c r="A136" s="57"/>
      <c r="B136" s="57"/>
      <c r="C136" s="57"/>
      <c r="D136" s="57"/>
      <c r="E136" s="11"/>
      <c r="G136" s="11"/>
      <c r="H136" s="11"/>
      <c r="I136" s="11"/>
    </row>
    <row r="137" spans="1:9" x14ac:dyDescent="0.2">
      <c r="A137" s="57"/>
      <c r="B137" s="57"/>
      <c r="C137" s="57"/>
      <c r="D137" s="57"/>
      <c r="E137" s="11"/>
      <c r="G137" s="11"/>
      <c r="H137" s="11"/>
      <c r="I137" s="11"/>
    </row>
    <row r="138" spans="1:9" x14ac:dyDescent="0.2">
      <c r="A138" s="57"/>
      <c r="B138" s="57"/>
      <c r="C138" s="57"/>
      <c r="D138" s="57"/>
      <c r="E138" s="11"/>
      <c r="G138" s="11"/>
      <c r="H138" s="11"/>
      <c r="I138" s="11"/>
    </row>
    <row r="139" spans="1:9" x14ac:dyDescent="0.2">
      <c r="A139" s="57"/>
      <c r="B139" s="57"/>
      <c r="C139" s="57"/>
      <c r="D139" s="57"/>
      <c r="E139" s="11"/>
      <c r="G139" s="11"/>
      <c r="H139" s="11"/>
      <c r="I139" s="11"/>
    </row>
    <row r="140" spans="1:9" x14ac:dyDescent="0.2">
      <c r="A140" s="57"/>
      <c r="B140" s="57"/>
      <c r="C140" s="57"/>
      <c r="D140" s="57"/>
      <c r="E140" s="11"/>
      <c r="G140" s="11"/>
      <c r="H140" s="11"/>
      <c r="I140" s="11"/>
    </row>
    <row r="141" spans="1:9" x14ac:dyDescent="0.2">
      <c r="A141" s="57"/>
      <c r="B141" s="57"/>
      <c r="C141" s="57"/>
      <c r="D141" s="57"/>
      <c r="E141" s="11"/>
      <c r="G141" s="11"/>
      <c r="H141" s="11"/>
      <c r="I141" s="11"/>
    </row>
    <row r="142" spans="1:9" x14ac:dyDescent="0.2">
      <c r="A142" s="57"/>
      <c r="B142" s="57"/>
      <c r="C142" s="57"/>
      <c r="D142" s="57"/>
      <c r="E142" s="11"/>
      <c r="G142" s="11"/>
      <c r="H142" s="11"/>
      <c r="I142" s="11"/>
    </row>
    <row r="143" spans="1:9" x14ac:dyDescent="0.2">
      <c r="A143" s="57"/>
      <c r="B143" s="57"/>
      <c r="C143" s="57"/>
      <c r="D143" s="57"/>
      <c r="E143" s="11"/>
      <c r="G143" s="11"/>
      <c r="H143" s="11"/>
      <c r="I143" s="11"/>
    </row>
    <row r="144" spans="1:9" x14ac:dyDescent="0.2">
      <c r="A144" s="60" t="s">
        <v>967</v>
      </c>
      <c r="B144" s="57"/>
      <c r="C144" s="57"/>
      <c r="D144" s="57"/>
      <c r="E144" s="11"/>
      <c r="G144" s="11"/>
      <c r="H144" s="11"/>
      <c r="I144" s="11"/>
    </row>
    <row r="145" spans="1:9" x14ac:dyDescent="0.2">
      <c r="A145" s="57"/>
      <c r="B145" s="57"/>
      <c r="C145" s="57"/>
      <c r="D145" s="57"/>
      <c r="E145" s="11"/>
      <c r="G145" s="11"/>
      <c r="H145" s="11"/>
      <c r="I145" s="11"/>
    </row>
    <row r="146" spans="1:9" x14ac:dyDescent="0.2">
      <c r="A146" s="60" t="s">
        <v>970</v>
      </c>
      <c r="B146" s="57"/>
      <c r="C146" s="57"/>
      <c r="D146" s="57"/>
      <c r="E146" s="11"/>
      <c r="G146" s="11"/>
      <c r="H146" s="11"/>
      <c r="I146" s="11"/>
    </row>
    <row r="147" spans="1:9" x14ac:dyDescent="0.2">
      <c r="A147" s="57"/>
      <c r="B147" s="57"/>
      <c r="C147" s="57"/>
      <c r="D147" s="57"/>
      <c r="E147" s="11"/>
      <c r="G147" s="11"/>
      <c r="H147" s="11"/>
      <c r="I147" s="11"/>
    </row>
    <row r="148" spans="1:9" x14ac:dyDescent="0.2">
      <c r="A148" s="57"/>
      <c r="B148" s="57"/>
      <c r="C148" s="57"/>
      <c r="D148" s="57"/>
      <c r="E148" s="11"/>
      <c r="G148" s="11"/>
      <c r="H148" s="11"/>
      <c r="I148" s="11"/>
    </row>
    <row r="149" spans="1:9" x14ac:dyDescent="0.2">
      <c r="A149" s="57"/>
      <c r="B149" s="57"/>
      <c r="C149" s="57"/>
      <c r="D149" s="57"/>
      <c r="E149" s="11"/>
      <c r="G149" s="11"/>
      <c r="H149" s="11"/>
      <c r="I149" s="11"/>
    </row>
    <row r="150" spans="1:9" x14ac:dyDescent="0.2">
      <c r="A150" s="57"/>
      <c r="B150" s="57"/>
      <c r="C150" s="57"/>
      <c r="D150" s="57"/>
      <c r="E150" s="11"/>
      <c r="G150" s="11"/>
      <c r="H150" s="11"/>
      <c r="I150" s="11"/>
    </row>
    <row r="151" spans="1:9" x14ac:dyDescent="0.2">
      <c r="A151" s="57"/>
      <c r="B151" s="57"/>
      <c r="C151" s="57"/>
      <c r="D151" s="57"/>
      <c r="E151" s="11"/>
      <c r="G151" s="11"/>
      <c r="H151" s="11"/>
      <c r="I151" s="11"/>
    </row>
    <row r="152" spans="1:9" x14ac:dyDescent="0.2">
      <c r="A152" s="57"/>
      <c r="B152" s="57"/>
      <c r="C152" s="57"/>
      <c r="D152" s="57"/>
      <c r="E152" s="11"/>
      <c r="G152" s="11"/>
      <c r="H152" s="11"/>
      <c r="I152" s="11"/>
    </row>
    <row r="153" spans="1:9" x14ac:dyDescent="0.2">
      <c r="A153" s="57"/>
      <c r="B153" s="57"/>
      <c r="C153" s="57"/>
      <c r="D153" s="57"/>
      <c r="E153" s="11"/>
      <c r="G153" s="11"/>
      <c r="H153" s="11"/>
      <c r="I153" s="11"/>
    </row>
    <row r="154" spans="1:9" x14ac:dyDescent="0.2">
      <c r="A154" s="57"/>
      <c r="B154" s="57"/>
      <c r="C154" s="57"/>
      <c r="D154" s="57"/>
      <c r="E154" s="11"/>
      <c r="G154" s="11"/>
      <c r="H154" s="11"/>
      <c r="I154" s="11"/>
    </row>
    <row r="155" spans="1:9" x14ac:dyDescent="0.2">
      <c r="A155" s="57"/>
      <c r="B155" s="57"/>
      <c r="C155" s="57"/>
      <c r="D155" s="57"/>
      <c r="E155" s="11"/>
      <c r="G155" s="11"/>
      <c r="H155" s="11"/>
      <c r="I155" s="11"/>
    </row>
    <row r="156" spans="1:9" x14ac:dyDescent="0.2">
      <c r="A156" s="57"/>
      <c r="B156" s="57"/>
      <c r="C156" s="57"/>
      <c r="D156" s="57"/>
      <c r="E156" s="11"/>
      <c r="G156" s="11"/>
      <c r="H156" s="11"/>
      <c r="I156" s="11"/>
    </row>
    <row r="157" spans="1:9" x14ac:dyDescent="0.2">
      <c r="A157" s="57"/>
      <c r="B157" s="57"/>
      <c r="C157" s="57"/>
      <c r="D157" s="57"/>
      <c r="E157" s="11"/>
      <c r="G157" s="11"/>
      <c r="H157" s="11"/>
      <c r="I157" s="11"/>
    </row>
    <row r="158" spans="1:9" x14ac:dyDescent="0.2">
      <c r="A158" s="57"/>
      <c r="B158" s="57"/>
      <c r="C158" s="57"/>
      <c r="D158" s="57"/>
      <c r="E158" s="11"/>
      <c r="G158" s="11"/>
      <c r="H158" s="11"/>
      <c r="I158" s="11"/>
    </row>
    <row r="159" spans="1:9" x14ac:dyDescent="0.2">
      <c r="A159" s="57"/>
      <c r="B159" s="57"/>
      <c r="C159" s="57"/>
      <c r="D159" s="57"/>
      <c r="E159" s="11"/>
      <c r="G159" s="11"/>
      <c r="H159" s="11"/>
      <c r="I159" s="11"/>
    </row>
    <row r="160" spans="1:9" x14ac:dyDescent="0.2">
      <c r="A160" s="57"/>
      <c r="B160" s="57"/>
      <c r="C160" s="57"/>
      <c r="D160" s="57"/>
      <c r="E160" s="11"/>
      <c r="G160" s="11"/>
      <c r="H160" s="11"/>
      <c r="I160" s="11"/>
    </row>
    <row r="161" spans="1:9" x14ac:dyDescent="0.2">
      <c r="A161" s="57"/>
      <c r="B161" s="57"/>
      <c r="C161" s="57"/>
      <c r="D161" s="57"/>
      <c r="E161" s="11"/>
      <c r="G161" s="11"/>
      <c r="H161" s="11"/>
      <c r="I161" s="11"/>
    </row>
    <row r="162" spans="1:9" x14ac:dyDescent="0.2">
      <c r="A162" s="57" t="s">
        <v>968</v>
      </c>
      <c r="B162" s="57"/>
      <c r="C162" s="57"/>
      <c r="D162" s="57"/>
      <c r="E162" s="11"/>
      <c r="G162" s="11"/>
      <c r="H162" s="57"/>
      <c r="I162" s="57"/>
    </row>
    <row r="163" spans="1:9" x14ac:dyDescent="0.2">
      <c r="A163" s="57"/>
      <c r="B163" s="57"/>
      <c r="C163" s="57"/>
      <c r="D163" s="57"/>
      <c r="E163" s="11"/>
      <c r="G163" s="11"/>
      <c r="H163" s="57"/>
      <c r="I163" s="57"/>
    </row>
    <row r="164" spans="1:9" x14ac:dyDescent="0.2">
      <c r="A164" s="57"/>
      <c r="B164" s="57"/>
      <c r="C164" s="57"/>
      <c r="D164" s="57"/>
      <c r="E164" s="11"/>
      <c r="G164" s="11"/>
      <c r="H164" s="57"/>
      <c r="I164" s="57"/>
    </row>
    <row r="165" spans="1:9" x14ac:dyDescent="0.2">
      <c r="A165" s="57"/>
      <c r="B165" s="57"/>
      <c r="C165" s="57"/>
      <c r="D165" s="57"/>
      <c r="E165" s="11"/>
      <c r="G165" s="11"/>
      <c r="H165" s="57"/>
      <c r="I165" s="57"/>
    </row>
    <row r="166" spans="1:9" x14ac:dyDescent="0.2">
      <c r="A166" s="57"/>
      <c r="B166" s="57"/>
      <c r="C166" s="57"/>
      <c r="D166" s="57"/>
      <c r="E166" s="11"/>
      <c r="G166" s="11"/>
      <c r="H166" s="57"/>
      <c r="I166" s="57"/>
    </row>
    <row r="167" spans="1:9" x14ac:dyDescent="0.2">
      <c r="A167" s="57"/>
      <c r="B167" s="57"/>
      <c r="C167" s="57"/>
      <c r="D167" s="57"/>
      <c r="E167" s="11"/>
      <c r="G167" s="11"/>
      <c r="H167" s="57"/>
      <c r="I167" s="57"/>
    </row>
    <row r="168" spans="1:9" x14ac:dyDescent="0.2">
      <c r="A168" s="57"/>
      <c r="B168" s="57"/>
      <c r="C168" s="57"/>
      <c r="D168" s="57"/>
      <c r="E168" s="11"/>
      <c r="G168" s="11"/>
      <c r="H168" s="57"/>
      <c r="I168" s="57"/>
    </row>
    <row r="169" spans="1:9" x14ac:dyDescent="0.2">
      <c r="A169" s="57"/>
      <c r="B169" s="57"/>
      <c r="C169" s="57"/>
      <c r="D169" s="57"/>
      <c r="E169" s="11"/>
      <c r="G169" s="11"/>
      <c r="H169" s="57"/>
      <c r="I169" s="57"/>
    </row>
    <row r="170" spans="1:9" x14ac:dyDescent="0.2">
      <c r="A170" s="57"/>
      <c r="B170" s="57"/>
      <c r="C170" s="57"/>
      <c r="D170" s="57"/>
      <c r="E170" s="11"/>
      <c r="G170" s="11"/>
      <c r="H170" s="57"/>
      <c r="I170" s="57"/>
    </row>
    <row r="171" spans="1:9" x14ac:dyDescent="0.2">
      <c r="A171" s="57"/>
      <c r="B171" s="57"/>
      <c r="C171" s="57"/>
      <c r="D171" s="57"/>
      <c r="E171" s="11"/>
      <c r="G171" s="11"/>
      <c r="H171" s="57"/>
      <c r="I171" s="57"/>
    </row>
    <row r="172" spans="1:9" x14ac:dyDescent="0.2">
      <c r="A172" s="57"/>
      <c r="B172" s="57"/>
      <c r="C172" s="57"/>
      <c r="D172" s="57"/>
      <c r="E172" s="11"/>
      <c r="G172" s="11"/>
      <c r="H172" s="57"/>
      <c r="I172" s="57"/>
    </row>
    <row r="173" spans="1:9" x14ac:dyDescent="0.2">
      <c r="A173" s="57"/>
      <c r="B173" s="57"/>
      <c r="C173" s="57"/>
      <c r="D173" s="57"/>
      <c r="E173" s="11"/>
      <c r="G173" s="11"/>
      <c r="H173" s="57"/>
      <c r="I173" s="57"/>
    </row>
    <row r="174" spans="1:9" x14ac:dyDescent="0.2">
      <c r="A174" s="57"/>
      <c r="B174" s="57"/>
      <c r="C174" s="57"/>
      <c r="D174" s="57"/>
      <c r="E174" s="11"/>
      <c r="G174" s="11"/>
      <c r="H174" s="57"/>
      <c r="I174" s="57"/>
    </row>
    <row r="175" spans="1:9" x14ac:dyDescent="0.2">
      <c r="A175" s="57"/>
      <c r="B175" s="57"/>
      <c r="C175" s="57"/>
      <c r="D175" s="57"/>
      <c r="E175" s="11"/>
      <c r="G175" s="11"/>
      <c r="H175" s="57"/>
      <c r="I175" s="57"/>
    </row>
    <row r="176" spans="1:9" x14ac:dyDescent="0.2">
      <c r="A176" s="57"/>
      <c r="B176" s="57"/>
      <c r="C176" s="57"/>
      <c r="D176" s="57"/>
      <c r="E176" s="11"/>
      <c r="G176" s="11"/>
      <c r="H176" s="57"/>
      <c r="I176" s="57"/>
    </row>
    <row r="177" spans="1:9" x14ac:dyDescent="0.2">
      <c r="A177" s="57"/>
      <c r="B177" s="57"/>
      <c r="C177" s="57"/>
      <c r="D177" s="57"/>
      <c r="E177" s="11"/>
      <c r="G177" s="11"/>
      <c r="H177" s="57"/>
      <c r="I177" s="57"/>
    </row>
    <row r="178" spans="1:9" x14ac:dyDescent="0.2">
      <c r="A178" s="57"/>
      <c r="B178" s="57"/>
      <c r="C178" s="57"/>
      <c r="D178" s="57"/>
      <c r="E178" s="11"/>
      <c r="G178" s="11"/>
      <c r="H178" s="57"/>
      <c r="I178" s="57"/>
    </row>
    <row r="179" spans="1:9" x14ac:dyDescent="0.2">
      <c r="A179" s="57"/>
      <c r="B179" s="57"/>
      <c r="C179" s="57"/>
      <c r="D179" s="57"/>
      <c r="E179" s="11"/>
      <c r="G179" s="11"/>
      <c r="H179" s="57"/>
      <c r="I179" s="57"/>
    </row>
    <row r="180" spans="1:9" x14ac:dyDescent="0.2">
      <c r="A180" s="57"/>
      <c r="B180" s="57"/>
      <c r="C180" s="57"/>
      <c r="D180" s="57"/>
      <c r="E180" s="11"/>
      <c r="G180" s="11"/>
      <c r="H180" s="57"/>
      <c r="I180" s="57"/>
    </row>
    <row r="181" spans="1:9" x14ac:dyDescent="0.2">
      <c r="A181" s="57"/>
      <c r="B181" s="57"/>
      <c r="C181" s="57"/>
      <c r="D181" s="57"/>
      <c r="E181" s="11"/>
      <c r="G181" s="11"/>
      <c r="H181" s="57"/>
      <c r="I181" s="57"/>
    </row>
    <row r="182" spans="1:9" x14ac:dyDescent="0.2">
      <c r="A182" s="57"/>
      <c r="B182" s="57"/>
      <c r="C182" s="57"/>
      <c r="D182" s="57"/>
      <c r="E182" s="11"/>
      <c r="G182" s="11"/>
      <c r="H182" s="57"/>
      <c r="I182" s="57"/>
    </row>
    <row r="183" spans="1:9" x14ac:dyDescent="0.2">
      <c r="A183" s="57"/>
      <c r="B183" s="57"/>
      <c r="C183" s="57"/>
      <c r="D183" s="57"/>
      <c r="E183" s="11"/>
      <c r="G183" s="11"/>
      <c r="H183" s="57"/>
      <c r="I183" s="57"/>
    </row>
    <row r="184" spans="1:9" x14ac:dyDescent="0.2">
      <c r="A184" s="57"/>
      <c r="B184" s="57"/>
      <c r="C184" s="57"/>
      <c r="D184" s="57"/>
      <c r="E184" s="11"/>
      <c r="G184" s="11"/>
      <c r="H184" s="57"/>
      <c r="I184" s="57"/>
    </row>
    <row r="185" spans="1:9" x14ac:dyDescent="0.2">
      <c r="A185" s="57"/>
      <c r="B185" s="57"/>
      <c r="C185" s="57"/>
      <c r="D185" s="57"/>
      <c r="E185" s="11"/>
      <c r="G185" s="11"/>
      <c r="H185" s="57"/>
      <c r="I185" s="57"/>
    </row>
    <row r="186" spans="1:9" x14ac:dyDescent="0.2">
      <c r="A186" s="57"/>
      <c r="B186" s="57"/>
      <c r="C186" s="57"/>
      <c r="D186" s="57"/>
      <c r="E186" s="11"/>
      <c r="G186" s="11"/>
      <c r="H186" s="57"/>
      <c r="I186" s="57"/>
    </row>
    <row r="187" spans="1:9" x14ac:dyDescent="0.2">
      <c r="A187" s="57"/>
      <c r="B187" s="57"/>
      <c r="C187" s="57"/>
      <c r="D187" s="57"/>
      <c r="E187" s="11"/>
      <c r="G187" s="11"/>
      <c r="H187" s="57"/>
      <c r="I187" s="57"/>
    </row>
    <row r="188" spans="1:9" x14ac:dyDescent="0.2">
      <c r="A188" s="57"/>
      <c r="B188" s="57"/>
      <c r="C188" s="57"/>
      <c r="D188" s="57"/>
      <c r="E188" s="11"/>
      <c r="G188" s="11"/>
      <c r="H188" s="57"/>
      <c r="I188" s="57"/>
    </row>
    <row r="189" spans="1:9" x14ac:dyDescent="0.2">
      <c r="A189" s="57"/>
      <c r="B189" s="57"/>
      <c r="C189" s="57"/>
      <c r="D189" s="57"/>
      <c r="E189" s="11"/>
      <c r="G189" s="11"/>
      <c r="H189" s="57"/>
      <c r="I189" s="57"/>
    </row>
    <row r="190" spans="1:9" x14ac:dyDescent="0.2">
      <c r="A190" s="57"/>
      <c r="B190" s="57"/>
      <c r="C190" s="57"/>
      <c r="D190" s="57"/>
      <c r="E190" s="11"/>
      <c r="G190" s="11"/>
      <c r="H190" s="57"/>
      <c r="I190" s="57"/>
    </row>
    <row r="191" spans="1:9" x14ac:dyDescent="0.2">
      <c r="A191" s="57"/>
      <c r="B191" s="57"/>
      <c r="C191" s="57"/>
      <c r="D191" s="57"/>
      <c r="E191" s="11"/>
      <c r="G191" s="11"/>
      <c r="H191" s="57"/>
      <c r="I191" s="57"/>
    </row>
    <row r="192" spans="1:9" x14ac:dyDescent="0.2">
      <c r="A192" s="57"/>
      <c r="B192" s="57"/>
      <c r="C192" s="57"/>
      <c r="D192" s="57"/>
      <c r="E192" s="11"/>
      <c r="G192" s="11"/>
      <c r="H192" s="57"/>
      <c r="I192" s="57"/>
    </row>
    <row r="193" spans="1:9" x14ac:dyDescent="0.2">
      <c r="A193" s="57"/>
      <c r="B193" s="57"/>
      <c r="C193" s="57"/>
      <c r="D193" s="57"/>
      <c r="E193" s="11"/>
      <c r="G193" s="11"/>
      <c r="H193" s="57"/>
      <c r="I193" s="57"/>
    </row>
    <row r="194" spans="1:9" x14ac:dyDescent="0.2">
      <c r="A194" s="57"/>
      <c r="B194" s="57"/>
      <c r="C194" s="57"/>
      <c r="D194" s="57"/>
      <c r="E194" s="11"/>
      <c r="G194" s="11"/>
      <c r="H194" s="57"/>
      <c r="I194" s="57"/>
    </row>
    <row r="195" spans="1:9" x14ac:dyDescent="0.2">
      <c r="A195" s="57"/>
      <c r="B195" s="57"/>
      <c r="C195" s="57"/>
      <c r="D195" s="57"/>
      <c r="E195" s="11"/>
      <c r="G195" s="11"/>
      <c r="H195" s="57"/>
      <c r="I195" s="57"/>
    </row>
    <row r="196" spans="1:9" x14ac:dyDescent="0.2">
      <c r="A196" s="57"/>
      <c r="B196" s="57"/>
      <c r="C196" s="57"/>
      <c r="D196" s="57"/>
      <c r="E196" s="11"/>
      <c r="G196" s="11"/>
      <c r="H196" s="57"/>
      <c r="I196" s="57"/>
    </row>
    <row r="197" spans="1:9" x14ac:dyDescent="0.2">
      <c r="A197" s="57"/>
      <c r="B197" s="57"/>
      <c r="C197" s="57"/>
      <c r="D197" s="57"/>
      <c r="E197" s="11"/>
      <c r="G197" s="11"/>
      <c r="H197" s="57"/>
      <c r="I197" s="57"/>
    </row>
    <row r="198" spans="1:9" x14ac:dyDescent="0.2">
      <c r="A198" s="57"/>
      <c r="B198" s="57"/>
      <c r="C198" s="57"/>
      <c r="D198" s="57"/>
      <c r="E198" s="11"/>
      <c r="G198" s="11"/>
      <c r="H198" s="57"/>
      <c r="I198" s="57"/>
    </row>
    <row r="199" spans="1:9" x14ac:dyDescent="0.2">
      <c r="A199" s="57"/>
      <c r="B199" s="57"/>
      <c r="C199" s="57"/>
      <c r="D199" s="57"/>
      <c r="E199" s="11"/>
      <c r="G199" s="11"/>
      <c r="H199" s="57"/>
      <c r="I199" s="57"/>
    </row>
    <row r="200" spans="1:9" x14ac:dyDescent="0.2">
      <c r="A200" s="57"/>
      <c r="B200" s="57"/>
      <c r="C200" s="57"/>
      <c r="D200" s="57"/>
      <c r="E200" s="11"/>
      <c r="G200" s="11"/>
      <c r="H200" s="57"/>
      <c r="I200" s="57"/>
    </row>
    <row r="201" spans="1:9" x14ac:dyDescent="0.2">
      <c r="A201" s="57"/>
      <c r="B201" s="57"/>
      <c r="C201" s="57"/>
      <c r="D201" s="57"/>
      <c r="E201" s="11"/>
      <c r="G201" s="11"/>
      <c r="H201" s="57"/>
      <c r="I201" s="57"/>
    </row>
    <row r="202" spans="1:9" x14ac:dyDescent="0.2">
      <c r="A202" s="57"/>
      <c r="B202" s="57"/>
      <c r="C202" s="57"/>
      <c r="D202" s="57"/>
      <c r="E202" s="11"/>
      <c r="G202" s="11"/>
      <c r="H202" s="57"/>
      <c r="I202" s="57"/>
    </row>
    <row r="203" spans="1:9" x14ac:dyDescent="0.2">
      <c r="A203" s="57"/>
      <c r="B203" s="57"/>
      <c r="C203" s="57"/>
      <c r="D203" s="57"/>
      <c r="E203" s="11"/>
      <c r="G203" s="11"/>
      <c r="H203" s="57"/>
      <c r="I203" s="57"/>
    </row>
    <row r="204" spans="1:9" x14ac:dyDescent="0.2">
      <c r="A204" s="57"/>
      <c r="B204" s="57"/>
      <c r="C204" s="57"/>
      <c r="D204" s="57"/>
      <c r="E204" s="11"/>
      <c r="G204" s="11"/>
      <c r="H204" s="57"/>
      <c r="I204" s="57"/>
    </row>
    <row r="205" spans="1:9" x14ac:dyDescent="0.2">
      <c r="A205" s="57"/>
      <c r="B205" s="57"/>
      <c r="C205" s="57"/>
      <c r="D205" s="57"/>
      <c r="E205" s="11"/>
      <c r="G205" s="11"/>
      <c r="H205" s="57"/>
      <c r="I205" s="57"/>
    </row>
    <row r="206" spans="1:9" x14ac:dyDescent="0.2">
      <c r="A206" s="57"/>
      <c r="B206" s="57"/>
      <c r="C206" s="57"/>
      <c r="D206" s="57"/>
      <c r="E206" s="11"/>
      <c r="G206" s="11"/>
      <c r="H206" s="57"/>
      <c r="I206" s="57"/>
    </row>
    <row r="207" spans="1:9" x14ac:dyDescent="0.2">
      <c r="A207" s="57"/>
      <c r="B207" s="57"/>
      <c r="C207" s="57"/>
      <c r="D207" s="57"/>
      <c r="E207" s="11"/>
      <c r="G207" s="11"/>
      <c r="H207" s="57"/>
      <c r="I207" s="57"/>
    </row>
    <row r="208" spans="1:9" x14ac:dyDescent="0.2">
      <c r="A208" s="57"/>
      <c r="B208" s="57"/>
      <c r="C208" s="57"/>
      <c r="D208" s="57"/>
      <c r="E208" s="11"/>
      <c r="G208" s="11"/>
      <c r="H208" s="57"/>
      <c r="I208" s="57"/>
    </row>
    <row r="209" spans="1:9" x14ac:dyDescent="0.2">
      <c r="A209" s="57"/>
      <c r="B209" s="57"/>
      <c r="C209" s="57"/>
      <c r="D209" s="57"/>
      <c r="E209" s="11"/>
      <c r="G209" s="11"/>
      <c r="H209" s="57"/>
      <c r="I209" s="57"/>
    </row>
    <row r="210" spans="1:9" x14ac:dyDescent="0.2">
      <c r="A210" s="57"/>
      <c r="B210" s="57"/>
      <c r="C210" s="57"/>
      <c r="D210" s="57"/>
      <c r="E210" s="11"/>
      <c r="G210" s="11"/>
      <c r="H210" s="57"/>
      <c r="I210" s="57"/>
    </row>
    <row r="211" spans="1:9" x14ac:dyDescent="0.2">
      <c r="A211" s="57"/>
      <c r="B211" s="57"/>
      <c r="C211" s="57"/>
      <c r="D211" s="57"/>
      <c r="E211" s="11"/>
      <c r="G211" s="11"/>
      <c r="H211" s="57"/>
      <c r="I211" s="57"/>
    </row>
    <row r="212" spans="1:9" x14ac:dyDescent="0.2">
      <c r="A212" s="57"/>
      <c r="B212" s="57"/>
      <c r="C212" s="57"/>
      <c r="D212" s="57"/>
      <c r="E212" s="11"/>
      <c r="G212" s="11"/>
      <c r="H212" s="57"/>
      <c r="I212" s="57"/>
    </row>
    <row r="213" spans="1:9" x14ac:dyDescent="0.2">
      <c r="A213" s="57"/>
      <c r="B213" s="57"/>
      <c r="C213" s="57"/>
      <c r="D213" s="57"/>
      <c r="E213" s="11"/>
      <c r="G213" s="11"/>
      <c r="H213" s="57"/>
      <c r="I213" s="57"/>
    </row>
    <row r="214" spans="1:9" x14ac:dyDescent="0.2">
      <c r="A214" s="57"/>
      <c r="B214" s="57"/>
      <c r="C214" s="57"/>
      <c r="D214" s="57"/>
      <c r="E214" s="11"/>
      <c r="G214" s="11"/>
      <c r="H214" s="57"/>
      <c r="I214" s="57"/>
    </row>
    <row r="215" spans="1:9" x14ac:dyDescent="0.2">
      <c r="A215" s="57"/>
      <c r="B215" s="57"/>
      <c r="C215" s="57"/>
      <c r="D215" s="57"/>
      <c r="E215" s="11"/>
      <c r="G215" s="11"/>
      <c r="H215" s="57"/>
      <c r="I215" s="57"/>
    </row>
    <row r="216" spans="1:9" x14ac:dyDescent="0.2">
      <c r="A216" s="57"/>
      <c r="B216" s="57"/>
      <c r="C216" s="57"/>
      <c r="D216" s="57"/>
      <c r="E216" s="11"/>
      <c r="G216" s="11"/>
      <c r="H216" s="57"/>
      <c r="I216" s="57"/>
    </row>
    <row r="217" spans="1:9" x14ac:dyDescent="0.2">
      <c r="A217" s="57"/>
      <c r="B217" s="57"/>
      <c r="C217" s="57"/>
      <c r="D217" s="57"/>
      <c r="E217" s="11"/>
      <c r="G217" s="11"/>
      <c r="H217" s="57"/>
      <c r="I217" s="57"/>
    </row>
    <row r="218" spans="1:9" x14ac:dyDescent="0.2">
      <c r="A218" s="57"/>
      <c r="B218" s="57"/>
      <c r="C218" s="57"/>
      <c r="D218" s="57"/>
      <c r="E218" s="11"/>
      <c r="G218" s="11"/>
      <c r="H218" s="57"/>
      <c r="I218" s="57"/>
    </row>
    <row r="219" spans="1:9" x14ac:dyDescent="0.2">
      <c r="A219" s="57"/>
      <c r="B219" s="57"/>
      <c r="C219" s="57"/>
      <c r="D219" s="57"/>
      <c r="E219" s="11"/>
      <c r="G219" s="11"/>
      <c r="H219" s="57"/>
      <c r="I219" s="57"/>
    </row>
    <row r="220" spans="1:9" x14ac:dyDescent="0.2">
      <c r="A220" s="57"/>
      <c r="B220" s="57"/>
      <c r="C220" s="57"/>
      <c r="D220" s="57"/>
      <c r="E220" s="11"/>
      <c r="G220" s="11"/>
      <c r="H220" s="57"/>
      <c r="I220" s="57"/>
    </row>
    <row r="221" spans="1:9" x14ac:dyDescent="0.2">
      <c r="A221" s="57"/>
      <c r="B221" s="57"/>
      <c r="C221" s="57"/>
      <c r="D221" s="57"/>
      <c r="E221" s="11"/>
      <c r="G221" s="11"/>
      <c r="H221" s="57"/>
      <c r="I221" s="57"/>
    </row>
    <row r="222" spans="1:9" x14ac:dyDescent="0.2">
      <c r="A222" s="57"/>
      <c r="B222" s="57"/>
      <c r="C222" s="57"/>
      <c r="D222" s="57"/>
      <c r="E222" s="11"/>
      <c r="G222" s="11"/>
      <c r="H222" s="57"/>
      <c r="I222" s="57"/>
    </row>
    <row r="223" spans="1:9" x14ac:dyDescent="0.2">
      <c r="A223" s="57"/>
      <c r="B223" s="57"/>
      <c r="C223" s="57"/>
      <c r="D223" s="57"/>
      <c r="E223" s="11"/>
      <c r="G223" s="11"/>
      <c r="H223" s="57"/>
      <c r="I223" s="57"/>
    </row>
    <row r="224" spans="1:9" x14ac:dyDescent="0.2">
      <c r="A224" s="57"/>
      <c r="B224" s="57"/>
      <c r="C224" s="57"/>
      <c r="D224" s="57"/>
      <c r="E224" s="11"/>
      <c r="G224" s="11"/>
      <c r="H224" s="57"/>
      <c r="I224" s="57"/>
    </row>
    <row r="225" spans="1:9" x14ac:dyDescent="0.2">
      <c r="A225" s="57"/>
      <c r="B225" s="57"/>
      <c r="C225" s="57"/>
      <c r="D225" s="57"/>
      <c r="E225" s="11"/>
      <c r="G225" s="11"/>
      <c r="H225" s="57"/>
      <c r="I225" s="57"/>
    </row>
    <row r="226" spans="1:9" x14ac:dyDescent="0.2">
      <c r="A226" s="57"/>
      <c r="B226" s="57"/>
      <c r="C226" s="57"/>
      <c r="D226" s="57"/>
      <c r="E226" s="11"/>
      <c r="G226" s="11"/>
      <c r="H226" s="57"/>
      <c r="I226" s="57"/>
    </row>
    <row r="227" spans="1:9" x14ac:dyDescent="0.2">
      <c r="A227" s="57"/>
      <c r="B227" s="57"/>
      <c r="C227" s="57"/>
      <c r="D227" s="57"/>
      <c r="E227" s="11"/>
      <c r="G227" s="11"/>
      <c r="H227" s="57"/>
      <c r="I227" s="57"/>
    </row>
    <row r="228" spans="1:9" x14ac:dyDescent="0.2">
      <c r="A228" s="57"/>
      <c r="B228" s="57"/>
      <c r="C228" s="57"/>
      <c r="D228" s="57"/>
      <c r="E228" s="11"/>
      <c r="G228" s="11"/>
      <c r="H228" s="57"/>
      <c r="I228" s="57"/>
    </row>
    <row r="229" spans="1:9" x14ac:dyDescent="0.2">
      <c r="A229" s="57"/>
      <c r="B229" s="57"/>
      <c r="C229" s="57"/>
      <c r="D229" s="57"/>
      <c r="E229" s="11"/>
      <c r="G229" s="11"/>
      <c r="H229" s="57"/>
      <c r="I229" s="57"/>
    </row>
    <row r="230" spans="1:9" x14ac:dyDescent="0.2">
      <c r="A230" s="57"/>
      <c r="B230" s="57"/>
      <c r="C230" s="57"/>
      <c r="D230" s="57"/>
      <c r="E230" s="11"/>
      <c r="G230" s="11"/>
      <c r="H230" s="57"/>
      <c r="I230" s="57"/>
    </row>
    <row r="231" spans="1:9" x14ac:dyDescent="0.2">
      <c r="A231" s="57"/>
      <c r="B231" s="57"/>
      <c r="C231" s="57"/>
      <c r="D231" s="57"/>
      <c r="E231" s="11"/>
      <c r="G231" s="11"/>
      <c r="H231" s="57"/>
      <c r="I231" s="57"/>
    </row>
    <row r="232" spans="1:9" x14ac:dyDescent="0.2">
      <c r="A232" s="57"/>
      <c r="B232" s="57"/>
      <c r="C232" s="57"/>
      <c r="D232" s="57"/>
      <c r="E232" s="11"/>
      <c r="G232" s="11"/>
      <c r="H232" s="57"/>
      <c r="I232" s="57"/>
    </row>
    <row r="233" spans="1:9" x14ac:dyDescent="0.2">
      <c r="A233" s="57"/>
      <c r="B233" s="57"/>
      <c r="C233" s="57"/>
      <c r="D233" s="57"/>
      <c r="E233" s="11"/>
      <c r="G233" s="11"/>
      <c r="H233" s="57"/>
      <c r="I233" s="57"/>
    </row>
    <row r="234" spans="1:9" x14ac:dyDescent="0.2">
      <c r="A234" s="57"/>
      <c r="B234" s="57"/>
      <c r="C234" s="57"/>
      <c r="D234" s="57"/>
      <c r="E234" s="11"/>
      <c r="G234" s="11"/>
      <c r="H234" s="57"/>
      <c r="I234" s="57"/>
    </row>
    <row r="235" spans="1:9" x14ac:dyDescent="0.2">
      <c r="A235" s="57"/>
      <c r="B235" s="57"/>
      <c r="C235" s="57"/>
      <c r="D235" s="57"/>
      <c r="E235" s="11"/>
      <c r="G235" s="11"/>
      <c r="H235" s="57"/>
      <c r="I235" s="57"/>
    </row>
    <row r="236" spans="1:9" x14ac:dyDescent="0.2">
      <c r="A236" s="57"/>
      <c r="B236" s="57"/>
      <c r="C236" s="57"/>
      <c r="D236" s="57"/>
      <c r="E236" s="11"/>
      <c r="G236" s="11"/>
      <c r="H236" s="57"/>
      <c r="I236" s="57"/>
    </row>
    <row r="237" spans="1:9" x14ac:dyDescent="0.2">
      <c r="A237" s="57"/>
      <c r="B237" s="57"/>
      <c r="C237" s="57"/>
      <c r="D237" s="57"/>
      <c r="E237" s="11"/>
      <c r="G237" s="11"/>
      <c r="H237" s="57"/>
      <c r="I237" s="57"/>
    </row>
    <row r="238" spans="1:9" x14ac:dyDescent="0.2">
      <c r="A238" s="57"/>
      <c r="B238" s="57"/>
      <c r="C238" s="57"/>
      <c r="D238" s="57"/>
      <c r="E238" s="11"/>
      <c r="G238" s="11"/>
      <c r="H238" s="57"/>
      <c r="I238" s="57"/>
    </row>
    <row r="239" spans="1:9" x14ac:dyDescent="0.2">
      <c r="A239" s="57"/>
      <c r="B239" s="57"/>
      <c r="C239" s="57"/>
      <c r="D239" s="57"/>
      <c r="E239" s="11"/>
      <c r="G239" s="11"/>
      <c r="H239" s="57"/>
      <c r="I239" s="57"/>
    </row>
    <row r="240" spans="1:9" x14ac:dyDescent="0.2">
      <c r="A240" s="57"/>
      <c r="B240" s="57"/>
      <c r="C240" s="57"/>
      <c r="D240" s="57"/>
      <c r="E240" s="11"/>
      <c r="G240" s="11"/>
      <c r="H240" s="57"/>
      <c r="I240" s="57"/>
    </row>
    <row r="241" spans="1:9" x14ac:dyDescent="0.2">
      <c r="A241" s="57"/>
      <c r="B241" s="57"/>
      <c r="C241" s="57"/>
      <c r="D241" s="57"/>
      <c r="E241" s="11"/>
      <c r="G241" s="11"/>
      <c r="H241" s="57"/>
      <c r="I241" s="57"/>
    </row>
    <row r="242" spans="1:9" x14ac:dyDescent="0.2">
      <c r="A242" s="57"/>
      <c r="B242" s="57"/>
      <c r="C242" s="57"/>
      <c r="D242" s="57"/>
      <c r="E242" s="11"/>
      <c r="G242" s="11"/>
      <c r="H242" s="57"/>
      <c r="I242" s="57"/>
    </row>
    <row r="243" spans="1:9" x14ac:dyDescent="0.2">
      <c r="A243" s="57"/>
      <c r="B243" s="57"/>
      <c r="C243" s="57"/>
      <c r="D243" s="57"/>
      <c r="E243" s="11"/>
      <c r="G243" s="11"/>
      <c r="H243" s="57"/>
      <c r="I243" s="57"/>
    </row>
    <row r="244" spans="1:9" x14ac:dyDescent="0.2">
      <c r="A244" s="57"/>
      <c r="B244" s="57"/>
      <c r="C244" s="57"/>
      <c r="D244" s="57"/>
      <c r="E244" s="11"/>
      <c r="G244" s="11"/>
      <c r="H244" s="57"/>
      <c r="I244" s="57"/>
    </row>
    <row r="245" spans="1:9" x14ac:dyDescent="0.2">
      <c r="A245" s="57"/>
      <c r="B245" s="57"/>
      <c r="C245" s="57"/>
      <c r="D245" s="57"/>
      <c r="E245" s="11"/>
      <c r="G245" s="11"/>
      <c r="H245" s="57"/>
      <c r="I245" s="57"/>
    </row>
    <row r="246" spans="1:9" x14ac:dyDescent="0.2">
      <c r="A246" s="57"/>
      <c r="B246" s="57"/>
      <c r="C246" s="57"/>
      <c r="D246" s="57"/>
      <c r="E246" s="11"/>
      <c r="G246" s="11"/>
      <c r="H246" s="57"/>
      <c r="I246" s="57"/>
    </row>
    <row r="247" spans="1:9" x14ac:dyDescent="0.2">
      <c r="A247" s="57"/>
      <c r="B247" s="57"/>
      <c r="C247" s="57"/>
      <c r="D247" s="57"/>
      <c r="E247" s="11"/>
      <c r="G247" s="11"/>
      <c r="H247" s="57"/>
      <c r="I247" s="57"/>
    </row>
    <row r="248" spans="1:9" x14ac:dyDescent="0.2">
      <c r="A248" s="57"/>
      <c r="B248" s="57"/>
      <c r="C248" s="57"/>
      <c r="D248" s="57"/>
      <c r="E248" s="11"/>
      <c r="G248" s="11"/>
      <c r="H248" s="57"/>
      <c r="I248" s="57"/>
    </row>
    <row r="249" spans="1:9" x14ac:dyDescent="0.2">
      <c r="A249" s="57"/>
      <c r="B249" s="57"/>
      <c r="C249" s="57"/>
      <c r="D249" s="57"/>
      <c r="E249" s="11"/>
      <c r="G249" s="11"/>
      <c r="H249" s="57"/>
      <c r="I249" s="57"/>
    </row>
    <row r="250" spans="1:9" x14ac:dyDescent="0.2">
      <c r="A250" s="57"/>
      <c r="B250" s="57"/>
      <c r="C250" s="57"/>
      <c r="D250" s="57"/>
      <c r="E250" s="11"/>
      <c r="G250" s="11"/>
      <c r="H250" s="57"/>
      <c r="I250" s="57"/>
    </row>
    <row r="251" spans="1:9" x14ac:dyDescent="0.2">
      <c r="A251" s="57"/>
      <c r="B251" s="57"/>
      <c r="C251" s="57"/>
      <c r="D251" s="57"/>
      <c r="E251" s="11"/>
      <c r="G251" s="11"/>
      <c r="H251" s="57"/>
      <c r="I251" s="57"/>
    </row>
    <row r="252" spans="1:9" x14ac:dyDescent="0.2">
      <c r="A252" s="57"/>
      <c r="B252" s="57"/>
      <c r="C252" s="57"/>
      <c r="D252" s="57"/>
      <c r="E252" s="11"/>
      <c r="G252" s="11"/>
      <c r="H252" s="57"/>
      <c r="I252" s="57"/>
    </row>
    <row r="253" spans="1:9" x14ac:dyDescent="0.2">
      <c r="A253" s="57"/>
      <c r="B253" s="57"/>
      <c r="C253" s="57"/>
      <c r="D253" s="57"/>
      <c r="E253" s="11"/>
      <c r="G253" s="11"/>
      <c r="H253" s="57"/>
      <c r="I253" s="57"/>
    </row>
    <row r="254" spans="1:9" x14ac:dyDescent="0.2">
      <c r="A254" s="57"/>
      <c r="B254" s="57"/>
      <c r="C254" s="57"/>
      <c r="D254" s="57"/>
      <c r="E254" s="11"/>
      <c r="G254" s="11"/>
      <c r="H254" s="57"/>
      <c r="I254" s="57"/>
    </row>
    <row r="255" spans="1:9" x14ac:dyDescent="0.2">
      <c r="A255" s="57"/>
      <c r="B255" s="57"/>
      <c r="C255" s="57"/>
      <c r="D255" s="57"/>
      <c r="E255" s="11"/>
      <c r="G255" s="11"/>
      <c r="H255" s="57"/>
      <c r="I255" s="57"/>
    </row>
    <row r="256" spans="1:9" x14ac:dyDescent="0.2">
      <c r="A256" s="57"/>
      <c r="B256" s="57"/>
      <c r="C256" s="57"/>
      <c r="D256" s="57"/>
      <c r="E256" s="11"/>
      <c r="G256" s="11"/>
      <c r="H256" s="57"/>
      <c r="I256" s="57"/>
    </row>
    <row r="257" spans="1:9" x14ac:dyDescent="0.2">
      <c r="A257" s="57"/>
      <c r="B257" s="57"/>
      <c r="C257" s="57"/>
      <c r="D257" s="57"/>
      <c r="E257" s="11"/>
      <c r="G257" s="11"/>
      <c r="H257" s="57"/>
      <c r="I257" s="57"/>
    </row>
    <row r="258" spans="1:9" x14ac:dyDescent="0.2">
      <c r="A258" s="57"/>
      <c r="B258" s="57"/>
      <c r="C258" s="57"/>
      <c r="D258" s="57"/>
      <c r="E258" s="11"/>
      <c r="G258" s="11"/>
      <c r="H258" s="57"/>
      <c r="I258" s="57"/>
    </row>
    <row r="259" spans="1:9" x14ac:dyDescent="0.2">
      <c r="A259" s="57"/>
      <c r="B259" s="57"/>
      <c r="C259" s="57"/>
      <c r="D259" s="57"/>
      <c r="E259" s="11"/>
      <c r="G259" s="11"/>
      <c r="H259" s="57"/>
      <c r="I259" s="57"/>
    </row>
    <row r="260" spans="1:9" x14ac:dyDescent="0.2">
      <c r="A260" s="57"/>
      <c r="B260" s="57"/>
      <c r="C260" s="57"/>
      <c r="D260" s="57"/>
      <c r="E260" s="11"/>
      <c r="G260" s="11"/>
      <c r="H260" s="57"/>
      <c r="I260" s="57"/>
    </row>
    <row r="261" spans="1:9" x14ac:dyDescent="0.2">
      <c r="A261" s="57"/>
      <c r="B261" s="57"/>
      <c r="C261" s="57"/>
      <c r="D261" s="57"/>
      <c r="E261" s="11"/>
      <c r="G261" s="11"/>
      <c r="H261" s="57"/>
      <c r="I261" s="57"/>
    </row>
    <row r="262" spans="1:9" x14ac:dyDescent="0.2">
      <c r="A262" s="57"/>
      <c r="B262" s="57"/>
      <c r="C262" s="57"/>
      <c r="D262" s="57"/>
      <c r="E262" s="11"/>
      <c r="G262" s="11"/>
      <c r="H262" s="57"/>
      <c r="I262" s="57"/>
    </row>
    <row r="263" spans="1:9" x14ac:dyDescent="0.2">
      <c r="A263" s="57"/>
      <c r="B263" s="57"/>
      <c r="C263" s="57"/>
      <c r="D263" s="57"/>
      <c r="E263" s="11"/>
      <c r="G263" s="11"/>
      <c r="H263" s="57"/>
      <c r="I263" s="57"/>
    </row>
    <row r="264" spans="1:9" x14ac:dyDescent="0.2">
      <c r="A264" s="57"/>
      <c r="B264" s="57"/>
      <c r="C264" s="57"/>
      <c r="D264" s="57"/>
      <c r="E264" s="11"/>
      <c r="G264" s="11"/>
      <c r="H264" s="57"/>
      <c r="I264" s="57"/>
    </row>
  </sheetData>
  <mergeCells count="6">
    <mergeCell ref="A111:B111"/>
    <mergeCell ref="A1:G1"/>
    <mergeCell ref="A107:B107"/>
    <mergeCell ref="A108:B108"/>
    <mergeCell ref="A109:B109"/>
    <mergeCell ref="A110:B110"/>
  </mergeCells>
  <conditionalFormatting sqref="F2:F3 F5:F124">
    <cfRule type="cellIs" dxfId="86" priority="2" stopIfTrue="1" operator="between">
      <formula>0.009</formula>
      <formula>-0.009</formula>
    </cfRule>
  </conditionalFormatting>
  <conditionalFormatting sqref="F264:F65536">
    <cfRule type="cellIs" dxfId="8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276"/>
  <sheetViews>
    <sheetView workbookViewId="0">
      <selection sqref="A1:G1"/>
    </sheetView>
  </sheetViews>
  <sheetFormatPr defaultColWidth="9.140625" defaultRowHeight="11.25" x14ac:dyDescent="0.2"/>
  <cols>
    <col min="1" max="1" width="38.7109375" style="7" bestFit="1" customWidth="1"/>
    <col min="2" max="2" width="53.85546875" style="7" bestFit="1" customWidth="1"/>
    <col min="3" max="3" width="25.5703125" style="7" bestFit="1" customWidth="1"/>
    <col min="4" max="4" width="14.7109375" style="7" bestFit="1" customWidth="1"/>
    <col min="5" max="5" width="26.5703125" style="10" customWidth="1"/>
    <col min="6" max="6" width="31.28515625" style="11" bestFit="1" customWidth="1"/>
    <col min="7" max="7" width="33.140625" style="10" customWidth="1"/>
    <col min="8" max="8" width="30" style="7" customWidth="1"/>
    <col min="9" max="9" width="14.7109375" style="7" bestFit="1" customWidth="1"/>
    <col min="10" max="16384" width="9.140625" style="7"/>
  </cols>
  <sheetData>
    <row r="1" spans="1:11" s="1" customFormat="1" ht="15" x14ac:dyDescent="0.2">
      <c r="A1" s="99" t="s">
        <v>9</v>
      </c>
      <c r="B1" s="100"/>
      <c r="C1" s="100"/>
      <c r="D1" s="100"/>
      <c r="E1" s="100"/>
      <c r="F1" s="100"/>
      <c r="G1" s="100"/>
    </row>
    <row r="2" spans="1:11" s="1" customFormat="1" ht="12" x14ac:dyDescent="0.2">
      <c r="E2" s="5"/>
      <c r="F2" s="9"/>
      <c r="G2" s="10"/>
    </row>
    <row r="3" spans="1:11" s="1" customFormat="1" ht="12" x14ac:dyDescent="0.2">
      <c r="A3" s="8" t="s">
        <v>7</v>
      </c>
      <c r="B3" s="2"/>
      <c r="C3" s="3"/>
      <c r="D3" s="3"/>
      <c r="E3" s="4"/>
      <c r="F3" s="9"/>
      <c r="G3" s="10"/>
    </row>
    <row r="4" spans="1:11" s="1" customFormat="1" ht="33.75" x14ac:dyDescent="0.2">
      <c r="A4" s="36" t="s">
        <v>2</v>
      </c>
      <c r="B4" s="36" t="s">
        <v>0</v>
      </c>
      <c r="C4" s="37" t="s">
        <v>4</v>
      </c>
      <c r="D4" s="37" t="s">
        <v>1</v>
      </c>
      <c r="E4" s="52" t="s">
        <v>6</v>
      </c>
      <c r="F4" s="38" t="s">
        <v>243</v>
      </c>
      <c r="G4" s="52" t="s">
        <v>244</v>
      </c>
      <c r="H4" s="54" t="s">
        <v>245</v>
      </c>
      <c r="I4" s="39" t="s">
        <v>5</v>
      </c>
      <c r="J4" s="35"/>
      <c r="K4" s="35"/>
    </row>
    <row r="5" spans="1:11" x14ac:dyDescent="0.2">
      <c r="A5" s="40" t="s">
        <v>113</v>
      </c>
      <c r="B5" s="41"/>
      <c r="C5" s="41"/>
      <c r="D5" s="41"/>
      <c r="E5" s="42"/>
      <c r="F5" s="43"/>
      <c r="G5" s="42"/>
      <c r="H5" s="41"/>
      <c r="I5" s="41"/>
    </row>
    <row r="6" spans="1:11" x14ac:dyDescent="0.2">
      <c r="A6" s="40" t="s">
        <v>19</v>
      </c>
      <c r="B6" s="41"/>
      <c r="C6" s="41"/>
      <c r="D6" s="41"/>
      <c r="E6" s="42"/>
      <c r="F6" s="43"/>
      <c r="G6" s="42"/>
      <c r="H6" s="41"/>
      <c r="I6" s="41"/>
    </row>
    <row r="7" spans="1:11" x14ac:dyDescent="0.2">
      <c r="A7" s="41" t="s">
        <v>115</v>
      </c>
      <c r="B7" s="41" t="s">
        <v>114</v>
      </c>
      <c r="C7" s="41" t="s">
        <v>116</v>
      </c>
      <c r="D7" s="44">
        <v>965500</v>
      </c>
      <c r="E7" s="42">
        <v>19485.721000000001</v>
      </c>
      <c r="F7" s="43">
        <v>7.0916719451210604</v>
      </c>
      <c r="G7" s="42">
        <v>-5355.768</v>
      </c>
      <c r="H7" s="42">
        <v>-1.9491888275613301</v>
      </c>
      <c r="I7" s="45"/>
    </row>
    <row r="8" spans="1:11" x14ac:dyDescent="0.2">
      <c r="A8" s="41" t="s">
        <v>118</v>
      </c>
      <c r="B8" s="41" t="s">
        <v>117</v>
      </c>
      <c r="C8" s="41" t="s">
        <v>116</v>
      </c>
      <c r="D8" s="44">
        <v>926000</v>
      </c>
      <c r="E8" s="42">
        <v>13717.763999999999</v>
      </c>
      <c r="F8" s="43">
        <v>4.9924702354401802</v>
      </c>
      <c r="G8" s="42">
        <v>-2823.3114</v>
      </c>
      <c r="H8" s="42">
        <v>-1.0275215501505199</v>
      </c>
      <c r="I8" s="45"/>
    </row>
    <row r="9" spans="1:11" x14ac:dyDescent="0.2">
      <c r="A9" s="41" t="s">
        <v>123</v>
      </c>
      <c r="B9" s="41" t="s">
        <v>122</v>
      </c>
      <c r="C9" s="41" t="s">
        <v>124</v>
      </c>
      <c r="D9" s="44">
        <v>498225</v>
      </c>
      <c r="E9" s="42">
        <v>9537.5211749999999</v>
      </c>
      <c r="F9" s="43">
        <v>3.4711043713879302</v>
      </c>
      <c r="G9" s="42">
        <v>-3742.5107499999999</v>
      </c>
      <c r="H9" s="42">
        <v>-1.36205678455978</v>
      </c>
      <c r="I9" s="45"/>
    </row>
    <row r="10" spans="1:11" x14ac:dyDescent="0.2">
      <c r="A10" s="41" t="s">
        <v>120</v>
      </c>
      <c r="B10" s="41" t="s">
        <v>119</v>
      </c>
      <c r="C10" s="41" t="s">
        <v>121</v>
      </c>
      <c r="D10" s="44">
        <v>242000</v>
      </c>
      <c r="E10" s="42">
        <v>8800.33</v>
      </c>
      <c r="F10" s="43">
        <v>3.2028095531495699</v>
      </c>
      <c r="G10" s="42">
        <v>-2427.5825</v>
      </c>
      <c r="H10" s="42">
        <v>-0.88349918946888595</v>
      </c>
      <c r="I10" s="45"/>
    </row>
    <row r="11" spans="1:11" x14ac:dyDescent="0.2">
      <c r="A11" s="41" t="s">
        <v>129</v>
      </c>
      <c r="B11" s="41" t="s">
        <v>128</v>
      </c>
      <c r="C11" s="41" t="s">
        <v>130</v>
      </c>
      <c r="D11" s="44">
        <v>628000</v>
      </c>
      <c r="E11" s="42">
        <v>8730.4560000000001</v>
      </c>
      <c r="F11" s="43">
        <v>3.1773794710143801</v>
      </c>
      <c r="G11" s="42">
        <v>-3066.58</v>
      </c>
      <c r="H11" s="42">
        <v>-1.1160572068885399</v>
      </c>
      <c r="I11" s="45"/>
    </row>
    <row r="12" spans="1:11" x14ac:dyDescent="0.2">
      <c r="A12" s="41" t="s">
        <v>126</v>
      </c>
      <c r="B12" s="41" t="s">
        <v>125</v>
      </c>
      <c r="C12" s="41" t="s">
        <v>127</v>
      </c>
      <c r="D12" s="44">
        <v>546800</v>
      </c>
      <c r="E12" s="42">
        <v>8251.2119999999995</v>
      </c>
      <c r="F12" s="43">
        <v>3.0029624592103201</v>
      </c>
      <c r="G12" s="42">
        <v>-2424</v>
      </c>
      <c r="H12" s="42">
        <v>-0.88219536731401604</v>
      </c>
      <c r="I12" s="45"/>
    </row>
    <row r="13" spans="1:11" x14ac:dyDescent="0.2">
      <c r="A13" s="41" t="s">
        <v>132</v>
      </c>
      <c r="B13" s="41" t="s">
        <v>131</v>
      </c>
      <c r="C13" s="41" t="s">
        <v>116</v>
      </c>
      <c r="D13" s="44">
        <v>645900</v>
      </c>
      <c r="E13" s="42">
        <v>6900.7956000000004</v>
      </c>
      <c r="F13" s="43">
        <v>2.5114892364277801</v>
      </c>
      <c r="G13" s="42">
        <v>-1846.625</v>
      </c>
      <c r="H13" s="42">
        <v>-0.67206436475505205</v>
      </c>
      <c r="I13" s="45"/>
    </row>
    <row r="14" spans="1:11" x14ac:dyDescent="0.2">
      <c r="A14" s="41" t="s">
        <v>162</v>
      </c>
      <c r="B14" s="41" t="s">
        <v>161</v>
      </c>
      <c r="C14" s="41" t="s">
        <v>163</v>
      </c>
      <c r="D14" s="44">
        <v>919500</v>
      </c>
      <c r="E14" s="42">
        <v>6123.4102499999999</v>
      </c>
      <c r="F14" s="43">
        <v>2.2285660704262198</v>
      </c>
      <c r="G14" s="42">
        <v>-3636.096</v>
      </c>
      <c r="H14" s="42">
        <v>-1.3233279894014101</v>
      </c>
      <c r="I14" s="45"/>
    </row>
    <row r="15" spans="1:11" x14ac:dyDescent="0.2">
      <c r="A15" s="41" t="s">
        <v>137</v>
      </c>
      <c r="B15" s="41" t="s">
        <v>136</v>
      </c>
      <c r="C15" s="41" t="s">
        <v>127</v>
      </c>
      <c r="D15" s="44">
        <v>400000</v>
      </c>
      <c r="E15" s="42">
        <v>5871.6</v>
      </c>
      <c r="F15" s="43">
        <v>2.13692174864727</v>
      </c>
      <c r="G15" s="42">
        <v>-2040.8465000000001</v>
      </c>
      <c r="H15" s="42">
        <v>-0.74274972264811301</v>
      </c>
      <c r="I15" s="45"/>
    </row>
    <row r="16" spans="1:11" x14ac:dyDescent="0.2">
      <c r="A16" s="41" t="s">
        <v>159</v>
      </c>
      <c r="B16" s="41" t="s">
        <v>158</v>
      </c>
      <c r="C16" s="41" t="s">
        <v>160</v>
      </c>
      <c r="D16" s="44">
        <v>3091000</v>
      </c>
      <c r="E16" s="42">
        <v>5492.0888000000004</v>
      </c>
      <c r="F16" s="43">
        <v>1.9988016898668299</v>
      </c>
      <c r="G16" s="42">
        <v>-2988.9594000000002</v>
      </c>
      <c r="H16" s="42">
        <v>-1.08780781178617</v>
      </c>
      <c r="I16" s="45"/>
    </row>
    <row r="17" spans="1:9" x14ac:dyDescent="0.2">
      <c r="A17" s="41" t="s">
        <v>142</v>
      </c>
      <c r="B17" s="41" t="s">
        <v>141</v>
      </c>
      <c r="C17" s="41" t="s">
        <v>143</v>
      </c>
      <c r="D17" s="44">
        <v>36850</v>
      </c>
      <c r="E17" s="42">
        <v>4513.7565000000004</v>
      </c>
      <c r="F17" s="43">
        <v>1.6427454923611899</v>
      </c>
      <c r="G17" s="42">
        <v>-2002</v>
      </c>
      <c r="H17" s="42">
        <v>-0.72861185039713705</v>
      </c>
      <c r="I17" s="45"/>
    </row>
    <row r="18" spans="1:9" x14ac:dyDescent="0.2">
      <c r="A18" s="41" t="s">
        <v>134</v>
      </c>
      <c r="B18" s="41" t="s">
        <v>133</v>
      </c>
      <c r="C18" s="41" t="s">
        <v>135</v>
      </c>
      <c r="D18" s="44">
        <v>1310000</v>
      </c>
      <c r="E18" s="42">
        <v>4032.18</v>
      </c>
      <c r="F18" s="43">
        <v>1.4674795858812799</v>
      </c>
      <c r="G18" s="42">
        <v>-300.40899999999999</v>
      </c>
      <c r="H18" s="42">
        <v>-0.10933144723574099</v>
      </c>
      <c r="I18" s="45"/>
    </row>
    <row r="19" spans="1:9" x14ac:dyDescent="0.2">
      <c r="A19" s="41" t="s">
        <v>148</v>
      </c>
      <c r="B19" s="41" t="s">
        <v>147</v>
      </c>
      <c r="C19" s="41" t="s">
        <v>149</v>
      </c>
      <c r="D19" s="44">
        <v>298200</v>
      </c>
      <c r="E19" s="42">
        <v>3996.4764</v>
      </c>
      <c r="F19" s="43">
        <v>1.45448554688936</v>
      </c>
      <c r="G19" s="42">
        <v>-1594.896</v>
      </c>
      <c r="H19" s="42">
        <v>-0.58044961326223399</v>
      </c>
      <c r="I19" s="45"/>
    </row>
    <row r="20" spans="1:9" x14ac:dyDescent="0.2">
      <c r="A20" s="41" t="s">
        <v>153</v>
      </c>
      <c r="B20" s="41" t="s">
        <v>152</v>
      </c>
      <c r="C20" s="41" t="s">
        <v>154</v>
      </c>
      <c r="D20" s="44">
        <v>234000</v>
      </c>
      <c r="E20" s="42">
        <v>3993.6779999999999</v>
      </c>
      <c r="F20" s="43">
        <v>1.4534670916435299</v>
      </c>
      <c r="G20" s="42">
        <v>-1241.72055</v>
      </c>
      <c r="H20" s="42">
        <v>-0.45191423956625898</v>
      </c>
      <c r="I20" s="45"/>
    </row>
    <row r="21" spans="1:9" x14ac:dyDescent="0.2">
      <c r="A21" s="41" t="s">
        <v>145</v>
      </c>
      <c r="B21" s="41" t="s">
        <v>144</v>
      </c>
      <c r="C21" s="41" t="s">
        <v>146</v>
      </c>
      <c r="D21" s="44">
        <v>51000</v>
      </c>
      <c r="E21" s="42">
        <v>3823.98</v>
      </c>
      <c r="F21" s="43">
        <v>1.3917068649758499</v>
      </c>
      <c r="G21" s="42">
        <v>-1221.59375</v>
      </c>
      <c r="H21" s="42">
        <v>-0.44458925205848099</v>
      </c>
      <c r="I21" s="45"/>
    </row>
    <row r="22" spans="1:9" x14ac:dyDescent="0.2">
      <c r="A22" s="41" t="s">
        <v>139</v>
      </c>
      <c r="B22" s="41" t="s">
        <v>138</v>
      </c>
      <c r="C22" s="41" t="s">
        <v>140</v>
      </c>
      <c r="D22" s="44">
        <v>1140000</v>
      </c>
      <c r="E22" s="42">
        <v>3810.45</v>
      </c>
      <c r="F22" s="43">
        <v>1.3867827299429401</v>
      </c>
      <c r="G22" s="42">
        <v>-805.92</v>
      </c>
      <c r="H22" s="42">
        <v>-0.29330812311291798</v>
      </c>
      <c r="I22" s="45"/>
    </row>
    <row r="23" spans="1:9" x14ac:dyDescent="0.2">
      <c r="A23" s="41" t="s">
        <v>213</v>
      </c>
      <c r="B23" s="41" t="s">
        <v>212</v>
      </c>
      <c r="C23" s="41" t="s">
        <v>214</v>
      </c>
      <c r="D23" s="44">
        <v>2170000</v>
      </c>
      <c r="E23" s="42">
        <v>3427.2979999999998</v>
      </c>
      <c r="F23" s="43">
        <v>1.24733763119001</v>
      </c>
      <c r="G23" s="42">
        <v>-2091.1439999999998</v>
      </c>
      <c r="H23" s="42">
        <v>-0.76105509454888698</v>
      </c>
      <c r="I23" s="45"/>
    </row>
    <row r="24" spans="1:9" x14ac:dyDescent="0.2">
      <c r="A24" s="41" t="s">
        <v>184</v>
      </c>
      <c r="B24" s="41" t="s">
        <v>183</v>
      </c>
      <c r="C24" s="41" t="s">
        <v>185</v>
      </c>
      <c r="D24" s="44">
        <v>860000</v>
      </c>
      <c r="E24" s="42">
        <v>3294.66</v>
      </c>
      <c r="F24" s="43">
        <v>1.1990650944203001</v>
      </c>
      <c r="G24" s="42">
        <v>-1700.29575</v>
      </c>
      <c r="H24" s="42">
        <v>-0.61880900730763699</v>
      </c>
      <c r="I24" s="45"/>
    </row>
    <row r="25" spans="1:9" x14ac:dyDescent="0.2">
      <c r="A25" s="41" t="s">
        <v>167</v>
      </c>
      <c r="B25" s="41" t="s">
        <v>166</v>
      </c>
      <c r="C25" s="41" t="s">
        <v>168</v>
      </c>
      <c r="D25" s="44">
        <v>430000</v>
      </c>
      <c r="E25" s="42">
        <v>3248.65</v>
      </c>
      <c r="F25" s="43">
        <v>1.18232012377256</v>
      </c>
      <c r="G25" s="42">
        <v>-1254</v>
      </c>
      <c r="H25" s="42">
        <v>-0.45638324695205301</v>
      </c>
      <c r="I25" s="45"/>
    </row>
    <row r="26" spans="1:9" x14ac:dyDescent="0.2">
      <c r="A26" s="41" t="s">
        <v>170</v>
      </c>
      <c r="B26" s="41" t="s">
        <v>169</v>
      </c>
      <c r="C26" s="41" t="s">
        <v>171</v>
      </c>
      <c r="D26" s="44">
        <v>980000</v>
      </c>
      <c r="E26" s="42">
        <v>3165.4</v>
      </c>
      <c r="F26" s="43">
        <v>1.1520219536698799</v>
      </c>
      <c r="G26" s="42">
        <v>-1461.825</v>
      </c>
      <c r="H26" s="42">
        <v>-0.53201948961378398</v>
      </c>
      <c r="I26" s="45"/>
    </row>
    <row r="27" spans="1:9" x14ac:dyDescent="0.2">
      <c r="A27" s="41" t="s">
        <v>151</v>
      </c>
      <c r="B27" s="41" t="s">
        <v>150</v>
      </c>
      <c r="C27" s="41" t="s">
        <v>116</v>
      </c>
      <c r="D27" s="44">
        <v>388000</v>
      </c>
      <c r="E27" s="42">
        <v>3090.614</v>
      </c>
      <c r="F27" s="43">
        <v>1.1248041885131399</v>
      </c>
      <c r="G27" s="42">
        <v>-306.42075</v>
      </c>
      <c r="H27" s="42">
        <v>-0.111519375453336</v>
      </c>
      <c r="I27" s="45"/>
    </row>
    <row r="28" spans="1:9" x14ac:dyDescent="0.2">
      <c r="A28" s="41" t="s">
        <v>156</v>
      </c>
      <c r="B28" s="41" t="s">
        <v>155</v>
      </c>
      <c r="C28" s="41" t="s">
        <v>157</v>
      </c>
      <c r="D28" s="44">
        <v>145300</v>
      </c>
      <c r="E28" s="42">
        <v>2632.9812999999999</v>
      </c>
      <c r="F28" s="43">
        <v>0.95825243609093902</v>
      </c>
      <c r="G28" s="42">
        <v>-242.06</v>
      </c>
      <c r="H28" s="42">
        <v>-8.8095796457108397E-2</v>
      </c>
      <c r="I28" s="45"/>
    </row>
    <row r="29" spans="1:9" x14ac:dyDescent="0.2">
      <c r="A29" s="41" t="s">
        <v>179</v>
      </c>
      <c r="B29" s="41" t="s">
        <v>178</v>
      </c>
      <c r="C29" s="41" t="s">
        <v>180</v>
      </c>
      <c r="D29" s="44">
        <v>400000</v>
      </c>
      <c r="E29" s="42">
        <v>2622</v>
      </c>
      <c r="F29" s="43">
        <v>0.95425587999065598</v>
      </c>
      <c r="G29" s="42">
        <v>-888.23249999999996</v>
      </c>
      <c r="H29" s="42">
        <v>-0.32326509760633099</v>
      </c>
      <c r="I29" s="45"/>
    </row>
    <row r="30" spans="1:9" x14ac:dyDescent="0.2">
      <c r="A30" s="41" t="s">
        <v>176</v>
      </c>
      <c r="B30" s="41" t="s">
        <v>175</v>
      </c>
      <c r="C30" s="41" t="s">
        <v>177</v>
      </c>
      <c r="D30" s="44">
        <v>95000</v>
      </c>
      <c r="E30" s="42">
        <v>2395.14</v>
      </c>
      <c r="F30" s="43">
        <v>0.87169200167842098</v>
      </c>
      <c r="G30" s="42">
        <v>-182.34</v>
      </c>
      <c r="H30" s="42">
        <v>-6.6361181219487503E-2</v>
      </c>
      <c r="I30" s="45"/>
    </row>
    <row r="31" spans="1:9" x14ac:dyDescent="0.2">
      <c r="A31" s="41" t="s">
        <v>187</v>
      </c>
      <c r="B31" s="41" t="s">
        <v>186</v>
      </c>
      <c r="C31" s="41" t="s">
        <v>171</v>
      </c>
      <c r="D31" s="44">
        <v>29500</v>
      </c>
      <c r="E31" s="42">
        <v>2349.2325000000001</v>
      </c>
      <c r="F31" s="43">
        <v>0.85498433508396199</v>
      </c>
      <c r="G31" s="42"/>
      <c r="H31" s="42"/>
      <c r="I31" s="45"/>
    </row>
    <row r="32" spans="1:9" x14ac:dyDescent="0.2">
      <c r="A32" s="41" t="s">
        <v>165</v>
      </c>
      <c r="B32" s="41" t="s">
        <v>164</v>
      </c>
      <c r="C32" s="41" t="s">
        <v>154</v>
      </c>
      <c r="D32" s="44">
        <v>120000</v>
      </c>
      <c r="E32" s="42">
        <v>2158.6799999999998</v>
      </c>
      <c r="F32" s="43">
        <v>0.78563428032731897</v>
      </c>
      <c r="G32" s="42"/>
      <c r="H32" s="42"/>
      <c r="I32" s="45"/>
    </row>
    <row r="33" spans="1:9" x14ac:dyDescent="0.2">
      <c r="A33" s="41" t="s">
        <v>192</v>
      </c>
      <c r="B33" s="41" t="s">
        <v>191</v>
      </c>
      <c r="C33" s="41" t="s">
        <v>180</v>
      </c>
      <c r="D33" s="44">
        <v>1350000</v>
      </c>
      <c r="E33" s="42">
        <v>2022.165</v>
      </c>
      <c r="F33" s="43">
        <v>0.73595074048867504</v>
      </c>
      <c r="G33" s="42"/>
      <c r="H33" s="42"/>
      <c r="I33" s="45"/>
    </row>
    <row r="34" spans="1:9" x14ac:dyDescent="0.2">
      <c r="A34" s="41" t="s">
        <v>205</v>
      </c>
      <c r="B34" s="41" t="s">
        <v>204</v>
      </c>
      <c r="C34" s="41" t="s">
        <v>206</v>
      </c>
      <c r="D34" s="44">
        <v>197000</v>
      </c>
      <c r="E34" s="42">
        <v>1942.8140000000001</v>
      </c>
      <c r="F34" s="43">
        <v>0.70707158017855298</v>
      </c>
      <c r="G34" s="42"/>
      <c r="H34" s="42"/>
      <c r="I34" s="45"/>
    </row>
    <row r="35" spans="1:9" x14ac:dyDescent="0.2">
      <c r="A35" s="41" t="s">
        <v>182</v>
      </c>
      <c r="B35" s="41" t="s">
        <v>181</v>
      </c>
      <c r="C35" s="41" t="s">
        <v>146</v>
      </c>
      <c r="D35" s="44">
        <v>95000</v>
      </c>
      <c r="E35" s="42">
        <v>1895.5350000000001</v>
      </c>
      <c r="F35" s="43">
        <v>0.68986476715411504</v>
      </c>
      <c r="G35" s="42"/>
      <c r="H35" s="42"/>
      <c r="I35" s="45"/>
    </row>
    <row r="36" spans="1:9" x14ac:dyDescent="0.2">
      <c r="A36" s="41" t="s">
        <v>189</v>
      </c>
      <c r="B36" s="41" t="s">
        <v>188</v>
      </c>
      <c r="C36" s="41" t="s">
        <v>190</v>
      </c>
      <c r="D36" s="44">
        <v>42000</v>
      </c>
      <c r="E36" s="42">
        <v>1785.3779999999999</v>
      </c>
      <c r="F36" s="43">
        <v>0.649774010109061</v>
      </c>
      <c r="G36" s="42"/>
      <c r="H36" s="42"/>
      <c r="I36" s="45"/>
    </row>
    <row r="37" spans="1:9" x14ac:dyDescent="0.2">
      <c r="A37" s="41" t="s">
        <v>202</v>
      </c>
      <c r="B37" s="41" t="s">
        <v>201</v>
      </c>
      <c r="C37" s="41" t="s">
        <v>203</v>
      </c>
      <c r="D37" s="44">
        <v>250000</v>
      </c>
      <c r="E37" s="42">
        <v>1774.5</v>
      </c>
      <c r="F37" s="43">
        <v>0.64581504921564403</v>
      </c>
      <c r="G37" s="42">
        <v>-253.89</v>
      </c>
      <c r="H37" s="42">
        <v>-9.2401230118546104E-2</v>
      </c>
      <c r="I37" s="45"/>
    </row>
    <row r="38" spans="1:9" x14ac:dyDescent="0.2">
      <c r="A38" s="41" t="s">
        <v>197</v>
      </c>
      <c r="B38" s="41" t="s">
        <v>196</v>
      </c>
      <c r="C38" s="41" t="s">
        <v>180</v>
      </c>
      <c r="D38" s="44">
        <v>520000</v>
      </c>
      <c r="E38" s="42">
        <v>1646.32</v>
      </c>
      <c r="F38" s="43">
        <v>0.59916496580709999</v>
      </c>
      <c r="G38" s="42"/>
      <c r="H38" s="42"/>
      <c r="I38" s="45"/>
    </row>
    <row r="39" spans="1:9" x14ac:dyDescent="0.2">
      <c r="A39" s="41" t="s">
        <v>211</v>
      </c>
      <c r="B39" s="41" t="s">
        <v>210</v>
      </c>
      <c r="C39" s="41" t="s">
        <v>200</v>
      </c>
      <c r="D39" s="44">
        <v>170000</v>
      </c>
      <c r="E39" s="42">
        <v>1638.12</v>
      </c>
      <c r="F39" s="43">
        <v>0.59618064154473505</v>
      </c>
      <c r="G39" s="42"/>
      <c r="H39" s="42"/>
      <c r="I39" s="45"/>
    </row>
    <row r="40" spans="1:9" x14ac:dyDescent="0.2">
      <c r="A40" s="41" t="s">
        <v>194</v>
      </c>
      <c r="B40" s="41" t="s">
        <v>193</v>
      </c>
      <c r="C40" s="41" t="s">
        <v>195</v>
      </c>
      <c r="D40" s="44">
        <v>100000</v>
      </c>
      <c r="E40" s="42">
        <v>1626.5</v>
      </c>
      <c r="F40" s="43">
        <v>0.59195163569977205</v>
      </c>
      <c r="G40" s="42"/>
      <c r="H40" s="42"/>
      <c r="I40" s="45"/>
    </row>
    <row r="41" spans="1:9" x14ac:dyDescent="0.2">
      <c r="A41" s="41" t="s">
        <v>173</v>
      </c>
      <c r="B41" s="41" t="s">
        <v>172</v>
      </c>
      <c r="C41" s="41" t="s">
        <v>174</v>
      </c>
      <c r="D41" s="44">
        <v>27500</v>
      </c>
      <c r="E41" s="42">
        <v>1625.3875</v>
      </c>
      <c r="F41" s="43">
        <v>0.59154675024344505</v>
      </c>
      <c r="G41" s="42"/>
      <c r="H41" s="42"/>
      <c r="I41" s="45"/>
    </row>
    <row r="42" spans="1:9" x14ac:dyDescent="0.2">
      <c r="A42" s="41" t="s">
        <v>199</v>
      </c>
      <c r="B42" s="41" t="s">
        <v>198</v>
      </c>
      <c r="C42" s="41" t="s">
        <v>200</v>
      </c>
      <c r="D42" s="44">
        <v>57000</v>
      </c>
      <c r="E42" s="42">
        <v>1619.1990000000001</v>
      </c>
      <c r="F42" s="43">
        <v>0.58929449528031697</v>
      </c>
      <c r="G42" s="42"/>
      <c r="H42" s="42"/>
      <c r="I42" s="45"/>
    </row>
    <row r="43" spans="1:9" x14ac:dyDescent="0.2">
      <c r="A43" s="41" t="s">
        <v>232</v>
      </c>
      <c r="B43" s="41" t="s">
        <v>231</v>
      </c>
      <c r="C43" s="41" t="s">
        <v>140</v>
      </c>
      <c r="D43" s="44">
        <v>900000</v>
      </c>
      <c r="E43" s="42">
        <v>1525.59</v>
      </c>
      <c r="F43" s="43">
        <v>0.55522625017351102</v>
      </c>
      <c r="G43" s="42"/>
      <c r="H43" s="42"/>
      <c r="I43" s="45"/>
    </row>
    <row r="44" spans="1:9" x14ac:dyDescent="0.2">
      <c r="A44" s="41" t="s">
        <v>223</v>
      </c>
      <c r="B44" s="41" t="s">
        <v>222</v>
      </c>
      <c r="C44" s="41" t="s">
        <v>168</v>
      </c>
      <c r="D44" s="44">
        <v>75000</v>
      </c>
      <c r="E44" s="42">
        <v>1445.25</v>
      </c>
      <c r="F44" s="43">
        <v>0.52598715124198903</v>
      </c>
      <c r="G44" s="42"/>
      <c r="H44" s="42"/>
      <c r="I44" s="45"/>
    </row>
    <row r="45" spans="1:9" x14ac:dyDescent="0.2">
      <c r="A45" s="41" t="s">
        <v>225</v>
      </c>
      <c r="B45" s="41" t="s">
        <v>224</v>
      </c>
      <c r="C45" s="41" t="s">
        <v>163</v>
      </c>
      <c r="D45" s="44">
        <v>11100</v>
      </c>
      <c r="E45" s="42">
        <v>1399.4880000000001</v>
      </c>
      <c r="F45" s="43">
        <v>0.50933243820608798</v>
      </c>
      <c r="G45" s="42"/>
      <c r="H45" s="42"/>
      <c r="I45" s="45"/>
    </row>
    <row r="46" spans="1:9" x14ac:dyDescent="0.2">
      <c r="A46" s="41" t="s">
        <v>251</v>
      </c>
      <c r="B46" s="41" t="s">
        <v>250</v>
      </c>
      <c r="C46" s="41" t="s">
        <v>163</v>
      </c>
      <c r="D46" s="44">
        <v>43000</v>
      </c>
      <c r="E46" s="42">
        <v>1377.3330000000001</v>
      </c>
      <c r="F46" s="43">
        <v>0.50126930356795196</v>
      </c>
      <c r="G46" s="42"/>
      <c r="H46" s="42"/>
      <c r="I46" s="45"/>
    </row>
    <row r="47" spans="1:9" x14ac:dyDescent="0.2">
      <c r="A47" s="41" t="s">
        <v>230</v>
      </c>
      <c r="B47" s="41" t="s">
        <v>229</v>
      </c>
      <c r="C47" s="41" t="s">
        <v>124</v>
      </c>
      <c r="D47" s="44">
        <v>375000</v>
      </c>
      <c r="E47" s="42">
        <v>1361.25</v>
      </c>
      <c r="F47" s="43">
        <v>0.49541602465189999</v>
      </c>
      <c r="G47" s="42"/>
      <c r="H47" s="42"/>
      <c r="I47" s="45"/>
    </row>
    <row r="48" spans="1:9" x14ac:dyDescent="0.2">
      <c r="A48" s="41" t="s">
        <v>218</v>
      </c>
      <c r="B48" s="41" t="s">
        <v>217</v>
      </c>
      <c r="C48" s="41" t="s">
        <v>135</v>
      </c>
      <c r="D48" s="44">
        <v>169999</v>
      </c>
      <c r="E48" s="42">
        <v>1343.842095</v>
      </c>
      <c r="F48" s="43">
        <v>0.48908055718257498</v>
      </c>
      <c r="G48" s="42"/>
      <c r="H48" s="42"/>
      <c r="I48" s="45"/>
    </row>
    <row r="49" spans="1:9" x14ac:dyDescent="0.2">
      <c r="A49" s="41" t="s">
        <v>220</v>
      </c>
      <c r="B49" s="41" t="s">
        <v>219</v>
      </c>
      <c r="C49" s="41" t="s">
        <v>221</v>
      </c>
      <c r="D49" s="44">
        <v>89961</v>
      </c>
      <c r="E49" s="42">
        <v>1337.989953</v>
      </c>
      <c r="F49" s="43">
        <v>0.48695071701703702</v>
      </c>
      <c r="G49" s="42"/>
      <c r="H49" s="42"/>
      <c r="I49" s="45"/>
    </row>
    <row r="50" spans="1:9" x14ac:dyDescent="0.2">
      <c r="A50" s="41" t="s">
        <v>216</v>
      </c>
      <c r="B50" s="41" t="s">
        <v>215</v>
      </c>
      <c r="C50" s="41" t="s">
        <v>200</v>
      </c>
      <c r="D50" s="44">
        <v>9878</v>
      </c>
      <c r="E50" s="42">
        <v>1302.5130799999999</v>
      </c>
      <c r="F50" s="43">
        <v>0.47403919349913798</v>
      </c>
      <c r="G50" s="42"/>
      <c r="H50" s="42"/>
      <c r="I50" s="45"/>
    </row>
    <row r="51" spans="1:9" x14ac:dyDescent="0.2">
      <c r="A51" s="41" t="s">
        <v>237</v>
      </c>
      <c r="B51" s="41" t="s">
        <v>236</v>
      </c>
      <c r="C51" s="41" t="s">
        <v>206</v>
      </c>
      <c r="D51" s="44">
        <v>88000</v>
      </c>
      <c r="E51" s="42">
        <v>1270.0160000000001</v>
      </c>
      <c r="F51" s="43">
        <v>0.46221214175523001</v>
      </c>
      <c r="G51" s="42"/>
      <c r="H51" s="42"/>
      <c r="I51" s="45"/>
    </row>
    <row r="52" spans="1:9" x14ac:dyDescent="0.2">
      <c r="A52" s="41" t="s">
        <v>227</v>
      </c>
      <c r="B52" s="41" t="s">
        <v>226</v>
      </c>
      <c r="C52" s="41" t="s">
        <v>228</v>
      </c>
      <c r="D52" s="44">
        <v>290000</v>
      </c>
      <c r="E52" s="42">
        <v>1208.865</v>
      </c>
      <c r="F52" s="43">
        <v>0.439956725539628</v>
      </c>
      <c r="G52" s="42"/>
      <c r="H52" s="42"/>
      <c r="I52" s="45"/>
    </row>
    <row r="53" spans="1:9" x14ac:dyDescent="0.2">
      <c r="A53" s="41" t="s">
        <v>208</v>
      </c>
      <c r="B53" s="41" t="s">
        <v>207</v>
      </c>
      <c r="C53" s="41" t="s">
        <v>209</v>
      </c>
      <c r="D53" s="44">
        <v>115012</v>
      </c>
      <c r="E53" s="42">
        <v>1039.938504</v>
      </c>
      <c r="F53" s="43">
        <v>0.378477281567768</v>
      </c>
      <c r="G53" s="42"/>
      <c r="H53" s="42"/>
      <c r="I53" s="45"/>
    </row>
    <row r="54" spans="1:9" x14ac:dyDescent="0.2">
      <c r="A54" s="41" t="s">
        <v>234</v>
      </c>
      <c r="B54" s="41" t="s">
        <v>233</v>
      </c>
      <c r="C54" s="41" t="s">
        <v>235</v>
      </c>
      <c r="D54" s="44">
        <v>50318</v>
      </c>
      <c r="E54" s="42">
        <v>923.18434600000001</v>
      </c>
      <c r="F54" s="43">
        <v>0.335985541756609</v>
      </c>
      <c r="G54" s="42"/>
      <c r="H54" s="42"/>
      <c r="I54" s="45"/>
    </row>
    <row r="55" spans="1:9" x14ac:dyDescent="0.2">
      <c r="A55" s="41" t="s">
        <v>239</v>
      </c>
      <c r="B55" s="41" t="s">
        <v>238</v>
      </c>
      <c r="C55" s="41" t="s">
        <v>240</v>
      </c>
      <c r="D55" s="44">
        <v>20000</v>
      </c>
      <c r="E55" s="42">
        <v>520.17999999999995</v>
      </c>
      <c r="F55" s="43">
        <v>0.18931534082896201</v>
      </c>
      <c r="G55" s="42"/>
      <c r="H55" s="42"/>
      <c r="I55" s="45"/>
    </row>
    <row r="56" spans="1:9" x14ac:dyDescent="0.2">
      <c r="A56" s="41" t="s">
        <v>257</v>
      </c>
      <c r="B56" s="41" t="s">
        <v>256</v>
      </c>
      <c r="C56" s="41" t="s">
        <v>127</v>
      </c>
      <c r="D56" s="44">
        <v>27000</v>
      </c>
      <c r="E56" s="42">
        <v>395.19900000000001</v>
      </c>
      <c r="F56" s="43">
        <v>0.14382950782472401</v>
      </c>
      <c r="G56" s="42">
        <v>-396.738</v>
      </c>
      <c r="H56" s="42">
        <v>-0.144389614536893</v>
      </c>
      <c r="I56" s="45"/>
    </row>
    <row r="57" spans="1:9" x14ac:dyDescent="0.2">
      <c r="A57" s="41" t="s">
        <v>242</v>
      </c>
      <c r="B57" s="41" t="s">
        <v>241</v>
      </c>
      <c r="C57" s="41" t="s">
        <v>116</v>
      </c>
      <c r="D57" s="44">
        <v>400000</v>
      </c>
      <c r="E57" s="42">
        <v>275.04000000000002</v>
      </c>
      <c r="F57" s="43">
        <v>0.10009860306355101</v>
      </c>
      <c r="G57" s="42"/>
      <c r="H57" s="42"/>
      <c r="I57" s="45"/>
    </row>
    <row r="58" spans="1:9" x14ac:dyDescent="0.2">
      <c r="A58" s="40" t="s">
        <v>28</v>
      </c>
      <c r="B58" s="40"/>
      <c r="C58" s="40"/>
      <c r="D58" s="40"/>
      <c r="E58" s="46">
        <f>SUM(E7:E57)</f>
        <v>179767.67300300006</v>
      </c>
      <c r="F58" s="47">
        <f>SUM(F7:F57)</f>
        <v>65.425003430720949</v>
      </c>
      <c r="G58" s="46">
        <f>SUM(G7:G57)</f>
        <v>-46295.764849999978</v>
      </c>
      <c r="H58" s="46">
        <f>SUM(H7:H57)</f>
        <v>-16.848972473980652</v>
      </c>
      <c r="I58" s="40"/>
    </row>
    <row r="59" spans="1:9" x14ac:dyDescent="0.2">
      <c r="A59" s="41"/>
      <c r="B59" s="41"/>
      <c r="C59" s="41"/>
      <c r="D59" s="41"/>
      <c r="E59" s="42"/>
      <c r="F59" s="43"/>
      <c r="G59" s="42"/>
      <c r="H59" s="41"/>
      <c r="I59" s="41"/>
    </row>
    <row r="60" spans="1:9" x14ac:dyDescent="0.2">
      <c r="A60" s="40" t="s">
        <v>317</v>
      </c>
      <c r="B60" s="41"/>
      <c r="C60" s="41"/>
      <c r="D60" s="41"/>
      <c r="E60" s="42"/>
      <c r="F60" s="43"/>
      <c r="G60" s="42"/>
      <c r="H60" s="41"/>
      <c r="I60" s="41"/>
    </row>
    <row r="61" spans="1:9" x14ac:dyDescent="0.2">
      <c r="A61" s="41"/>
      <c r="B61" s="41" t="s">
        <v>965</v>
      </c>
      <c r="C61" s="41"/>
      <c r="D61" s="41"/>
      <c r="E61" s="42"/>
      <c r="F61" s="43"/>
      <c r="G61" s="42">
        <v>-6062.4525000000003</v>
      </c>
      <c r="H61" s="42">
        <v>-2.2063809859988801</v>
      </c>
      <c r="I61" s="45"/>
    </row>
    <row r="62" spans="1:9" x14ac:dyDescent="0.2">
      <c r="A62" s="40" t="s">
        <v>28</v>
      </c>
      <c r="B62" s="40"/>
      <c r="C62" s="40"/>
      <c r="D62" s="40"/>
      <c r="E62" s="46"/>
      <c r="F62" s="47"/>
      <c r="G62" s="46">
        <f>SUM(G60:G61)</f>
        <v>-6062.4525000000003</v>
      </c>
      <c r="H62" s="46">
        <f>SUM(H60:H61)</f>
        <v>-2.2063809859988801</v>
      </c>
      <c r="I62" s="40"/>
    </row>
    <row r="63" spans="1:9" x14ac:dyDescent="0.2">
      <c r="A63" s="41"/>
      <c r="B63" s="41"/>
      <c r="C63" s="41"/>
      <c r="D63" s="41"/>
      <c r="E63" s="42"/>
      <c r="F63" s="43"/>
      <c r="G63" s="42"/>
      <c r="H63" s="41"/>
      <c r="I63" s="41"/>
    </row>
    <row r="64" spans="1:9" x14ac:dyDescent="0.2">
      <c r="A64" s="40" t="s">
        <v>18</v>
      </c>
      <c r="B64" s="41"/>
      <c r="C64" s="41"/>
      <c r="D64" s="41"/>
      <c r="E64" s="42"/>
      <c r="F64" s="43"/>
      <c r="G64" s="42"/>
      <c r="H64" s="41"/>
      <c r="I64" s="41"/>
    </row>
    <row r="65" spans="1:9" x14ac:dyDescent="0.2">
      <c r="A65" s="40" t="s">
        <v>19</v>
      </c>
      <c r="B65" s="41"/>
      <c r="C65" s="41"/>
      <c r="D65" s="41"/>
      <c r="E65" s="42"/>
      <c r="F65" s="43"/>
      <c r="G65" s="42"/>
      <c r="H65" s="41"/>
      <c r="I65" s="41"/>
    </row>
    <row r="66" spans="1:9" x14ac:dyDescent="0.2">
      <c r="A66" s="41" t="s">
        <v>24</v>
      </c>
      <c r="B66" s="41" t="s">
        <v>23</v>
      </c>
      <c r="C66" s="41" t="s">
        <v>25</v>
      </c>
      <c r="D66" s="44">
        <v>11897</v>
      </c>
      <c r="E66" s="42">
        <v>12360.126420000001</v>
      </c>
      <c r="F66" s="43">
        <v>4.4983689220872796</v>
      </c>
      <c r="G66" s="45"/>
      <c r="H66" s="45"/>
      <c r="I66" s="45">
        <v>8.2177000000000007</v>
      </c>
    </row>
    <row r="67" spans="1:9" x14ac:dyDescent="0.2">
      <c r="A67" s="41" t="s">
        <v>27</v>
      </c>
      <c r="B67" s="41" t="s">
        <v>26</v>
      </c>
      <c r="C67" s="41" t="s">
        <v>25</v>
      </c>
      <c r="D67" s="44">
        <v>7820</v>
      </c>
      <c r="E67" s="42">
        <v>8078.4040800000002</v>
      </c>
      <c r="F67" s="43">
        <v>2.9400704020902002</v>
      </c>
      <c r="G67" s="45"/>
      <c r="H67" s="45"/>
      <c r="I67" s="45">
        <v>8.2776999999999994</v>
      </c>
    </row>
    <row r="68" spans="1:9" x14ac:dyDescent="0.2">
      <c r="A68" s="41" t="s">
        <v>305</v>
      </c>
      <c r="B68" s="41" t="s">
        <v>304</v>
      </c>
      <c r="C68" s="41" t="s">
        <v>22</v>
      </c>
      <c r="D68" s="44">
        <v>5000</v>
      </c>
      <c r="E68" s="42">
        <v>5453.4415753000003</v>
      </c>
      <c r="F68" s="43">
        <v>1.9847363422637401</v>
      </c>
      <c r="G68" s="45"/>
      <c r="H68" s="45"/>
      <c r="I68" s="45">
        <v>7.2866</v>
      </c>
    </row>
    <row r="69" spans="1:9" x14ac:dyDescent="0.2">
      <c r="A69" s="41" t="s">
        <v>88</v>
      </c>
      <c r="B69" s="41" t="s">
        <v>87</v>
      </c>
      <c r="C69" s="41" t="s">
        <v>22</v>
      </c>
      <c r="D69" s="44">
        <v>5000</v>
      </c>
      <c r="E69" s="42">
        <v>5172.8455479000004</v>
      </c>
      <c r="F69" s="43">
        <v>1.8826156675694401</v>
      </c>
      <c r="G69" s="45"/>
      <c r="H69" s="45"/>
      <c r="I69" s="45">
        <v>7.335</v>
      </c>
    </row>
    <row r="70" spans="1:9" x14ac:dyDescent="0.2">
      <c r="A70" s="41" t="s">
        <v>96</v>
      </c>
      <c r="B70" s="41" t="s">
        <v>95</v>
      </c>
      <c r="C70" s="41" t="s">
        <v>22</v>
      </c>
      <c r="D70" s="44">
        <v>5000</v>
      </c>
      <c r="E70" s="42">
        <v>5115.7654110000003</v>
      </c>
      <c r="F70" s="43">
        <v>1.86184180934385</v>
      </c>
      <c r="G70" s="45"/>
      <c r="H70" s="45"/>
      <c r="I70" s="45">
        <v>7.5007000000000001</v>
      </c>
    </row>
    <row r="71" spans="1:9" x14ac:dyDescent="0.2">
      <c r="A71" s="41" t="s">
        <v>90</v>
      </c>
      <c r="B71" s="41" t="s">
        <v>89</v>
      </c>
      <c r="C71" s="41" t="s">
        <v>22</v>
      </c>
      <c r="D71" s="44">
        <v>4500</v>
      </c>
      <c r="E71" s="42">
        <v>4562.1184315</v>
      </c>
      <c r="F71" s="43">
        <v>1.66034642962343</v>
      </c>
      <c r="G71" s="45"/>
      <c r="H71" s="45"/>
      <c r="I71" s="45">
        <v>7.0755999999999997</v>
      </c>
    </row>
    <row r="72" spans="1:9" x14ac:dyDescent="0.2">
      <c r="A72" s="41" t="s">
        <v>92</v>
      </c>
      <c r="B72" s="41" t="s">
        <v>91</v>
      </c>
      <c r="C72" s="41" t="s">
        <v>22</v>
      </c>
      <c r="D72" s="44">
        <v>7000</v>
      </c>
      <c r="E72" s="42">
        <v>3917.788</v>
      </c>
      <c r="F72" s="43">
        <v>1.4258475345373101</v>
      </c>
      <c r="G72" s="45"/>
      <c r="H72" s="45"/>
      <c r="I72" s="45">
        <v>6.47</v>
      </c>
    </row>
    <row r="73" spans="1:9" x14ac:dyDescent="0.2">
      <c r="A73" s="41" t="s">
        <v>94</v>
      </c>
      <c r="B73" s="41" t="s">
        <v>93</v>
      </c>
      <c r="C73" s="41" t="s">
        <v>22</v>
      </c>
      <c r="D73" s="44">
        <v>300</v>
      </c>
      <c r="E73" s="42">
        <v>3117.5260684999998</v>
      </c>
      <c r="F73" s="43">
        <v>1.1345986200954501</v>
      </c>
      <c r="G73" s="45"/>
      <c r="H73" s="45"/>
      <c r="I73" s="45">
        <v>6.9749999999999996</v>
      </c>
    </row>
    <row r="74" spans="1:9" x14ac:dyDescent="0.2">
      <c r="A74" s="41" t="s">
        <v>79</v>
      </c>
      <c r="B74" s="41" t="s">
        <v>78</v>
      </c>
      <c r="C74" s="41" t="s">
        <v>22</v>
      </c>
      <c r="D74" s="44">
        <v>2500</v>
      </c>
      <c r="E74" s="42">
        <v>2779.2157533999998</v>
      </c>
      <c r="F74" s="43">
        <v>1.01147329307575</v>
      </c>
      <c r="G74" s="45"/>
      <c r="H74" s="45"/>
      <c r="I74" s="45">
        <v>7.4016000000000002</v>
      </c>
    </row>
    <row r="75" spans="1:9" x14ac:dyDescent="0.2">
      <c r="A75" s="41" t="s">
        <v>319</v>
      </c>
      <c r="B75" s="41" t="s">
        <v>318</v>
      </c>
      <c r="C75" s="41" t="s">
        <v>22</v>
      </c>
      <c r="D75" s="44">
        <v>2500</v>
      </c>
      <c r="E75" s="42">
        <v>2683.7890410999998</v>
      </c>
      <c r="F75" s="43">
        <v>0.97674350614956496</v>
      </c>
      <c r="G75" s="45"/>
      <c r="H75" s="45"/>
      <c r="I75" s="45">
        <v>6.7949999999999999</v>
      </c>
    </row>
    <row r="76" spans="1:9" x14ac:dyDescent="0.2">
      <c r="A76" s="41" t="s">
        <v>321</v>
      </c>
      <c r="B76" s="41" t="s">
        <v>320</v>
      </c>
      <c r="C76" s="41" t="s">
        <v>22</v>
      </c>
      <c r="D76" s="44">
        <v>2500</v>
      </c>
      <c r="E76" s="42">
        <v>2654.3403082</v>
      </c>
      <c r="F76" s="43">
        <v>0.96602587589475997</v>
      </c>
      <c r="G76" s="45"/>
      <c r="H76" s="45"/>
      <c r="I76" s="45">
        <v>6.6669999999999998</v>
      </c>
    </row>
    <row r="77" spans="1:9" x14ac:dyDescent="0.2">
      <c r="A77" s="41" t="s">
        <v>323</v>
      </c>
      <c r="B77" s="41" t="s">
        <v>322</v>
      </c>
      <c r="C77" s="41" t="s">
        <v>324</v>
      </c>
      <c r="D77" s="44">
        <v>2500</v>
      </c>
      <c r="E77" s="42">
        <v>2613.8189726000001</v>
      </c>
      <c r="F77" s="43">
        <v>0.95127846065396104</v>
      </c>
      <c r="G77" s="45"/>
      <c r="H77" s="45"/>
      <c r="I77" s="45">
        <v>7.27</v>
      </c>
    </row>
    <row r="78" spans="1:9" x14ac:dyDescent="0.2">
      <c r="A78" s="41" t="s">
        <v>325</v>
      </c>
      <c r="B78" s="41" t="s">
        <v>1456</v>
      </c>
      <c r="C78" s="41" t="s">
        <v>22</v>
      </c>
      <c r="D78" s="44">
        <v>2500</v>
      </c>
      <c r="E78" s="42">
        <v>2584.4222945000001</v>
      </c>
      <c r="F78" s="43">
        <v>0.94057977532630399</v>
      </c>
      <c r="G78" s="45"/>
      <c r="H78" s="45"/>
      <c r="I78" s="45">
        <v>6.81</v>
      </c>
    </row>
    <row r="79" spans="1:9" x14ac:dyDescent="0.2">
      <c r="A79" s="41" t="s">
        <v>21</v>
      </c>
      <c r="B79" s="41" t="s">
        <v>20</v>
      </c>
      <c r="C79" s="41" t="s">
        <v>22</v>
      </c>
      <c r="D79" s="44">
        <v>150</v>
      </c>
      <c r="E79" s="42">
        <v>1540.8054451999999</v>
      </c>
      <c r="F79" s="43">
        <v>0.56076378947510297</v>
      </c>
      <c r="G79" s="45"/>
      <c r="H79" s="45"/>
      <c r="I79" s="45">
        <v>6.2515999999999998</v>
      </c>
    </row>
    <row r="80" spans="1:9" x14ac:dyDescent="0.2">
      <c r="A80" s="41" t="s">
        <v>65</v>
      </c>
      <c r="B80" s="41" t="s">
        <v>64</v>
      </c>
      <c r="C80" s="41" t="s">
        <v>22</v>
      </c>
      <c r="D80" s="44">
        <v>1500</v>
      </c>
      <c r="E80" s="42">
        <v>1515.3220068000001</v>
      </c>
      <c r="F80" s="43">
        <v>0.55148929636466104</v>
      </c>
      <c r="G80" s="45"/>
      <c r="H80" s="45"/>
      <c r="I80" s="45">
        <v>6.5101000000000004</v>
      </c>
    </row>
    <row r="81" spans="1:9" x14ac:dyDescent="0.2">
      <c r="A81" s="41" t="s">
        <v>327</v>
      </c>
      <c r="B81" s="41" t="s">
        <v>326</v>
      </c>
      <c r="C81" s="41" t="s">
        <v>59</v>
      </c>
      <c r="D81" s="44">
        <v>1000</v>
      </c>
      <c r="E81" s="42">
        <v>1076.683589</v>
      </c>
      <c r="F81" s="43">
        <v>0.39185036067608398</v>
      </c>
      <c r="G81" s="45"/>
      <c r="H81" s="45"/>
      <c r="I81" s="45">
        <v>6.52</v>
      </c>
    </row>
    <row r="82" spans="1:9" x14ac:dyDescent="0.2">
      <c r="A82" s="41" t="s">
        <v>329</v>
      </c>
      <c r="B82" s="41" t="s">
        <v>328</v>
      </c>
      <c r="C82" s="41" t="s">
        <v>59</v>
      </c>
      <c r="D82" s="44">
        <v>1000</v>
      </c>
      <c r="E82" s="42">
        <v>1065.6455616000001</v>
      </c>
      <c r="F82" s="43">
        <v>0.38783315909334298</v>
      </c>
      <c r="G82" s="45"/>
      <c r="H82" s="45"/>
      <c r="I82" s="45">
        <v>6.9046000000000003</v>
      </c>
    </row>
    <row r="83" spans="1:9" x14ac:dyDescent="0.2">
      <c r="A83" s="40" t="s">
        <v>28</v>
      </c>
      <c r="B83" s="40"/>
      <c r="C83" s="40"/>
      <c r="D83" s="40"/>
      <c r="E83" s="46">
        <f>SUM(E65:E82)</f>
        <v>66292.058506599991</v>
      </c>
      <c r="F83" s="47">
        <f>SUM(F65:F82)</f>
        <v>24.126463244320231</v>
      </c>
      <c r="G83" s="46"/>
      <c r="H83" s="40"/>
      <c r="I83" s="40"/>
    </row>
    <row r="84" spans="1:9" x14ac:dyDescent="0.2">
      <c r="A84" s="41"/>
      <c r="B84" s="41"/>
      <c r="C84" s="41"/>
      <c r="D84" s="41"/>
      <c r="E84" s="42"/>
      <c r="F84" s="43"/>
      <c r="G84" s="42"/>
      <c r="H84" s="41"/>
      <c r="I84" s="41"/>
    </row>
    <row r="85" spans="1:9" x14ac:dyDescent="0.2">
      <c r="A85" s="40" t="s">
        <v>29</v>
      </c>
      <c r="B85" s="41"/>
      <c r="C85" s="41"/>
      <c r="D85" s="41"/>
      <c r="E85" s="42"/>
      <c r="F85" s="43"/>
      <c r="G85" s="42"/>
      <c r="H85" s="41"/>
      <c r="I85" s="41"/>
    </row>
    <row r="86" spans="1:9" x14ac:dyDescent="0.2">
      <c r="A86" s="40" t="s">
        <v>30</v>
      </c>
      <c r="B86" s="41"/>
      <c r="C86" s="41"/>
      <c r="D86" s="41"/>
      <c r="E86" s="42"/>
      <c r="F86" s="43"/>
      <c r="G86" s="42"/>
      <c r="H86" s="41"/>
      <c r="I86" s="41"/>
    </row>
    <row r="87" spans="1:9" x14ac:dyDescent="0.2">
      <c r="A87" s="41" t="s">
        <v>58</v>
      </c>
      <c r="B87" s="41" t="s">
        <v>57</v>
      </c>
      <c r="C87" s="41" t="s">
        <v>32</v>
      </c>
      <c r="D87" s="44">
        <v>300</v>
      </c>
      <c r="E87" s="42">
        <v>1448.6310000000001</v>
      </c>
      <c r="F87" s="43">
        <v>0.52721763908724095</v>
      </c>
      <c r="G87" s="45"/>
      <c r="H87" s="45"/>
      <c r="I87" s="45">
        <v>6.02</v>
      </c>
    </row>
    <row r="88" spans="1:9" x14ac:dyDescent="0.2">
      <c r="A88" s="40" t="s">
        <v>28</v>
      </c>
      <c r="B88" s="40"/>
      <c r="C88" s="40"/>
      <c r="D88" s="40"/>
      <c r="E88" s="46">
        <f>SUM(E86:E87)</f>
        <v>1448.6310000000001</v>
      </c>
      <c r="F88" s="47">
        <f>SUM(F86:F87)</f>
        <v>0.52721763908724095</v>
      </c>
      <c r="G88" s="46"/>
      <c r="H88" s="40"/>
      <c r="I88" s="40"/>
    </row>
    <row r="89" spans="1:9" x14ac:dyDescent="0.2">
      <c r="A89" s="41"/>
      <c r="B89" s="41"/>
      <c r="C89" s="41"/>
      <c r="D89" s="41"/>
      <c r="E89" s="42"/>
      <c r="F89" s="43"/>
      <c r="G89" s="42"/>
      <c r="H89" s="41"/>
      <c r="I89" s="41"/>
    </row>
    <row r="90" spans="1:9" x14ac:dyDescent="0.2">
      <c r="A90" s="40" t="s">
        <v>34</v>
      </c>
      <c r="B90" s="41"/>
      <c r="C90" s="41"/>
      <c r="D90" s="41"/>
      <c r="E90" s="42"/>
      <c r="F90" s="43"/>
      <c r="G90" s="42"/>
      <c r="H90" s="41"/>
      <c r="I90" s="41"/>
    </row>
    <row r="91" spans="1:9" x14ac:dyDescent="0.2">
      <c r="A91" s="41" t="s">
        <v>61</v>
      </c>
      <c r="B91" s="41" t="s">
        <v>60</v>
      </c>
      <c r="C91" s="41" t="s">
        <v>35</v>
      </c>
      <c r="D91" s="44">
        <v>4271400</v>
      </c>
      <c r="E91" s="42">
        <v>4255.0562</v>
      </c>
      <c r="F91" s="43">
        <v>1.5485935921207801</v>
      </c>
      <c r="G91" s="45"/>
      <c r="H91" s="45"/>
      <c r="I91" s="45">
        <v>7.2067827824499897</v>
      </c>
    </row>
    <row r="92" spans="1:9" x14ac:dyDescent="0.2">
      <c r="A92" s="41" t="s">
        <v>69</v>
      </c>
      <c r="B92" s="41" t="s">
        <v>68</v>
      </c>
      <c r="C92" s="41" t="s">
        <v>35</v>
      </c>
      <c r="D92" s="44">
        <v>2500000</v>
      </c>
      <c r="E92" s="42">
        <v>2605.3955556000001</v>
      </c>
      <c r="F92" s="43">
        <v>0.94821282556553099</v>
      </c>
      <c r="G92" s="45"/>
      <c r="H92" s="45"/>
      <c r="I92" s="45">
        <v>7.1525085512500004</v>
      </c>
    </row>
    <row r="93" spans="1:9" x14ac:dyDescent="0.2">
      <c r="A93" s="41" t="s">
        <v>67</v>
      </c>
      <c r="B93" s="41" t="s">
        <v>66</v>
      </c>
      <c r="C93" s="41" t="s">
        <v>35</v>
      </c>
      <c r="D93" s="44">
        <v>2500000</v>
      </c>
      <c r="E93" s="42">
        <v>2543.2109722</v>
      </c>
      <c r="F93" s="43">
        <v>0.92558124495751504</v>
      </c>
      <c r="G93" s="45"/>
      <c r="H93" s="45"/>
      <c r="I93" s="45">
        <v>5.6589858465124898</v>
      </c>
    </row>
    <row r="94" spans="1:9" x14ac:dyDescent="0.2">
      <c r="A94" s="41" t="s">
        <v>71</v>
      </c>
      <c r="B94" s="41" t="s">
        <v>70</v>
      </c>
      <c r="C94" s="41" t="s">
        <v>35</v>
      </c>
      <c r="D94" s="44">
        <v>2500000</v>
      </c>
      <c r="E94" s="42">
        <v>2479.4425000000001</v>
      </c>
      <c r="F94" s="43">
        <v>0.90237322071843395</v>
      </c>
      <c r="G94" s="45"/>
      <c r="H94" s="45"/>
      <c r="I94" s="45">
        <v>7.19151642361249</v>
      </c>
    </row>
    <row r="95" spans="1:9" x14ac:dyDescent="0.2">
      <c r="A95" s="41" t="s">
        <v>309</v>
      </c>
      <c r="B95" s="41" t="s">
        <v>308</v>
      </c>
      <c r="C95" s="41" t="s">
        <v>35</v>
      </c>
      <c r="D95" s="44">
        <v>2000000</v>
      </c>
      <c r="E95" s="42">
        <v>2101.9386666999999</v>
      </c>
      <c r="F95" s="43">
        <v>0.76498372695583405</v>
      </c>
      <c r="G95" s="45"/>
      <c r="H95" s="45"/>
      <c r="I95" s="45">
        <v>5.9525197778125003</v>
      </c>
    </row>
    <row r="96" spans="1:9" x14ac:dyDescent="0.2">
      <c r="A96" s="41" t="s">
        <v>331</v>
      </c>
      <c r="B96" s="41" t="s">
        <v>330</v>
      </c>
      <c r="C96" s="41" t="s">
        <v>35</v>
      </c>
      <c r="D96" s="44">
        <v>480000</v>
      </c>
      <c r="E96" s="42">
        <v>498.14688000000001</v>
      </c>
      <c r="F96" s="43">
        <v>0.18129656343974099</v>
      </c>
      <c r="G96" s="45"/>
      <c r="H96" s="45"/>
      <c r="I96" s="45">
        <v>5.7899837153124896</v>
      </c>
    </row>
    <row r="97" spans="1:9" x14ac:dyDescent="0.2">
      <c r="A97" s="41" t="s">
        <v>77</v>
      </c>
      <c r="B97" s="41" t="s">
        <v>76</v>
      </c>
      <c r="C97" s="41" t="s">
        <v>35</v>
      </c>
      <c r="D97" s="44">
        <v>83300</v>
      </c>
      <c r="E97" s="42">
        <v>85.052530200000007</v>
      </c>
      <c r="F97" s="43">
        <v>3.0954186518471701E-2</v>
      </c>
      <c r="G97" s="45"/>
      <c r="H97" s="45"/>
      <c r="I97" s="45">
        <v>7.2622745000000002</v>
      </c>
    </row>
    <row r="98" spans="1:9" x14ac:dyDescent="0.2">
      <c r="A98" s="41" t="s">
        <v>73</v>
      </c>
      <c r="B98" s="41" t="s">
        <v>72</v>
      </c>
      <c r="C98" s="41" t="s">
        <v>35</v>
      </c>
      <c r="D98" s="44">
        <v>52560</v>
      </c>
      <c r="E98" s="42">
        <v>55.547545399999997</v>
      </c>
      <c r="F98" s="43">
        <v>2.0216083835620902E-2</v>
      </c>
      <c r="G98" s="45"/>
      <c r="H98" s="45"/>
      <c r="I98" s="45">
        <v>7.09504807201251</v>
      </c>
    </row>
    <row r="99" spans="1:9" x14ac:dyDescent="0.2">
      <c r="A99" s="41" t="s">
        <v>75</v>
      </c>
      <c r="B99" s="41" t="s">
        <v>74</v>
      </c>
      <c r="C99" s="41" t="s">
        <v>35</v>
      </c>
      <c r="D99" s="44">
        <v>50000</v>
      </c>
      <c r="E99" s="42">
        <v>52.394683299999997</v>
      </c>
      <c r="F99" s="43">
        <v>1.9068624950142402E-2</v>
      </c>
      <c r="G99" s="45"/>
      <c r="H99" s="45"/>
      <c r="I99" s="45">
        <v>7.2237101628124902</v>
      </c>
    </row>
    <row r="100" spans="1:9" x14ac:dyDescent="0.2">
      <c r="A100" s="41" t="s">
        <v>86</v>
      </c>
      <c r="B100" s="41" t="s">
        <v>85</v>
      </c>
      <c r="C100" s="41" t="s">
        <v>35</v>
      </c>
      <c r="D100" s="44">
        <v>46150</v>
      </c>
      <c r="E100" s="42">
        <v>47.538991899999999</v>
      </c>
      <c r="F100" s="43">
        <v>1.73014349921446E-2</v>
      </c>
      <c r="G100" s="45"/>
      <c r="H100" s="45"/>
      <c r="I100" s="45">
        <v>7.1312497970124999</v>
      </c>
    </row>
    <row r="101" spans="1:9" x14ac:dyDescent="0.2">
      <c r="A101" s="41" t="s">
        <v>333</v>
      </c>
      <c r="B101" s="41" t="s">
        <v>332</v>
      </c>
      <c r="C101" s="41" t="s">
        <v>35</v>
      </c>
      <c r="D101" s="44">
        <v>14900</v>
      </c>
      <c r="E101" s="42">
        <v>15.1646886</v>
      </c>
      <c r="F101" s="43">
        <v>0.01</v>
      </c>
      <c r="G101" s="45"/>
      <c r="H101" s="45"/>
      <c r="I101" s="45">
        <v>7.28236052180001</v>
      </c>
    </row>
    <row r="102" spans="1:9" x14ac:dyDescent="0.2">
      <c r="A102" s="40" t="s">
        <v>28</v>
      </c>
      <c r="B102" s="40"/>
      <c r="C102" s="40"/>
      <c r="D102" s="40"/>
      <c r="E102" s="46">
        <f>SUM(E91:E101)</f>
        <v>14738.8892139</v>
      </c>
      <c r="F102" s="47">
        <f>SUM(F91:F101)</f>
        <v>5.3685815040542133</v>
      </c>
      <c r="G102" s="46"/>
      <c r="H102" s="40"/>
      <c r="I102" s="40"/>
    </row>
    <row r="103" spans="1:9" x14ac:dyDescent="0.2">
      <c r="A103" s="41"/>
      <c r="B103" s="41"/>
      <c r="C103" s="41"/>
      <c r="D103" s="41"/>
      <c r="E103" s="42"/>
      <c r="F103" s="43"/>
      <c r="G103" s="42"/>
      <c r="H103" s="41"/>
      <c r="I103" s="41"/>
    </row>
    <row r="104" spans="1:9" x14ac:dyDescent="0.2">
      <c r="A104" s="40" t="s">
        <v>37</v>
      </c>
      <c r="B104" s="40"/>
      <c r="C104" s="40"/>
      <c r="D104" s="40"/>
      <c r="E104" s="46">
        <f>E58+E62+E83+E88+E102</f>
        <v>262247.25172350009</v>
      </c>
      <c r="F104" s="47">
        <f>F58+F62+F83+F88+F102</f>
        <v>95.447265818182643</v>
      </c>
      <c r="G104" s="46"/>
      <c r="H104" s="40"/>
      <c r="I104" s="40"/>
    </row>
    <row r="105" spans="1:9" x14ac:dyDescent="0.2">
      <c r="A105" s="40"/>
      <c r="B105" s="40"/>
      <c r="C105" s="40"/>
      <c r="D105" s="40"/>
      <c r="E105" s="46"/>
      <c r="F105" s="47"/>
      <c r="G105" s="46"/>
      <c r="H105" s="40"/>
      <c r="I105" s="40"/>
    </row>
    <row r="106" spans="1:9" x14ac:dyDescent="0.2">
      <c r="A106" s="40" t="s">
        <v>310</v>
      </c>
      <c r="B106" s="40"/>
      <c r="C106" s="40"/>
      <c r="D106" s="40"/>
      <c r="E106" s="63">
        <v>2349.3507442</v>
      </c>
      <c r="F106" s="63">
        <f>E106/E110*100</f>
        <v>0.85502736911261412</v>
      </c>
      <c r="G106" s="46"/>
      <c r="H106" s="40"/>
      <c r="I106" s="40"/>
    </row>
    <row r="107" spans="1:9" x14ac:dyDescent="0.2">
      <c r="A107" s="40"/>
      <c r="B107" s="40"/>
      <c r="C107" s="40"/>
      <c r="D107" s="40"/>
      <c r="E107" s="46"/>
      <c r="F107" s="47"/>
      <c r="G107" s="46"/>
      <c r="H107" s="40"/>
      <c r="I107" s="40"/>
    </row>
    <row r="108" spans="1:9" x14ac:dyDescent="0.2">
      <c r="A108" s="40" t="s">
        <v>39</v>
      </c>
      <c r="B108" s="40"/>
      <c r="C108" s="40"/>
      <c r="D108" s="40"/>
      <c r="E108" s="46">
        <f>E110-(E58+E62+E83+E88+E102+E106)</f>
        <v>10172.466812299914</v>
      </c>
      <c r="F108" s="47">
        <f>F110-(F58+F62+F83+F88+F102+F106)</f>
        <v>3.6977068127047374</v>
      </c>
      <c r="G108" s="46"/>
      <c r="H108" s="40"/>
      <c r="I108" s="40"/>
    </row>
    <row r="109" spans="1:9" x14ac:dyDescent="0.2">
      <c r="A109" s="41"/>
      <c r="B109" s="41"/>
      <c r="C109" s="41"/>
      <c r="D109" s="41"/>
      <c r="E109" s="42"/>
      <c r="F109" s="43"/>
      <c r="G109" s="42"/>
      <c r="H109" s="41"/>
      <c r="I109" s="41"/>
    </row>
    <row r="110" spans="1:9" x14ac:dyDescent="0.2">
      <c r="A110" s="48" t="s">
        <v>38</v>
      </c>
      <c r="B110" s="48"/>
      <c r="C110" s="48"/>
      <c r="D110" s="48"/>
      <c r="E110" s="49">
        <v>274769.06928</v>
      </c>
      <c r="F110" s="50">
        <v>100</v>
      </c>
      <c r="G110" s="49"/>
      <c r="H110" s="48"/>
      <c r="I110" s="48"/>
    </row>
    <row r="111" spans="1:9" x14ac:dyDescent="0.2">
      <c r="F111" s="64"/>
      <c r="I111" s="15"/>
    </row>
    <row r="112" spans="1:9" x14ac:dyDescent="0.2">
      <c r="A112" s="14" t="s">
        <v>40</v>
      </c>
    </row>
    <row r="114" spans="1:4" x14ac:dyDescent="0.2">
      <c r="A114" s="14" t="s">
        <v>41</v>
      </c>
    </row>
    <row r="115" spans="1:4" x14ac:dyDescent="0.2">
      <c r="A115" s="14" t="s">
        <v>42</v>
      </c>
    </row>
    <row r="116" spans="1:4" x14ac:dyDescent="0.2">
      <c r="A116" s="14" t="s">
        <v>43</v>
      </c>
      <c r="B116" s="14"/>
      <c r="C116" s="30" t="s">
        <v>45</v>
      </c>
      <c r="D116" s="14" t="s">
        <v>44</v>
      </c>
    </row>
    <row r="117" spans="1:4" x14ac:dyDescent="0.2">
      <c r="A117" s="7" t="s">
        <v>46</v>
      </c>
      <c r="C117" s="31">
        <v>13.682600000000001</v>
      </c>
      <c r="D117" s="31">
        <v>14.376799999999999</v>
      </c>
    </row>
    <row r="118" spans="1:4" x14ac:dyDescent="0.2">
      <c r="A118" s="7" t="s">
        <v>47</v>
      </c>
      <c r="C118" s="31">
        <v>13.246</v>
      </c>
      <c r="D118" s="31">
        <v>13.917999999999999</v>
      </c>
    </row>
    <row r="119" spans="1:4" x14ac:dyDescent="0.2">
      <c r="A119" s="7" t="s">
        <v>48</v>
      </c>
      <c r="C119" s="31">
        <v>14.255699999999999</v>
      </c>
      <c r="D119" s="31">
        <v>15.090400000000001</v>
      </c>
    </row>
    <row r="120" spans="1:4" x14ac:dyDescent="0.2">
      <c r="A120" s="7" t="s">
        <v>49</v>
      </c>
      <c r="C120" s="31">
        <v>13.5238</v>
      </c>
      <c r="D120" s="31">
        <v>14.315099999999999</v>
      </c>
    </row>
    <row r="122" spans="1:4" x14ac:dyDescent="0.2">
      <c r="A122" s="7" t="s">
        <v>54</v>
      </c>
    </row>
    <row r="124" spans="1:4" x14ac:dyDescent="0.2">
      <c r="A124" s="14" t="s">
        <v>50</v>
      </c>
      <c r="D124" s="30" t="s">
        <v>56</v>
      </c>
    </row>
    <row r="126" spans="1:4" x14ac:dyDescent="0.2">
      <c r="A126" s="14" t="s">
        <v>311</v>
      </c>
      <c r="D126" s="34" t="s">
        <v>334</v>
      </c>
    </row>
    <row r="128" spans="1:4" x14ac:dyDescent="0.2">
      <c r="A128" s="14" t="s">
        <v>313</v>
      </c>
      <c r="D128" s="34">
        <f>ABS(+H58+H62)</f>
        <v>19.055353459979532</v>
      </c>
    </row>
    <row r="130" spans="1:9" x14ac:dyDescent="0.2">
      <c r="A130" s="14" t="s">
        <v>314</v>
      </c>
      <c r="D130" s="51">
        <v>1.6598393495756476</v>
      </c>
    </row>
    <row r="132" spans="1:9" x14ac:dyDescent="0.2">
      <c r="A132" s="14" t="s">
        <v>315</v>
      </c>
      <c r="D132" s="34">
        <v>5.3216859652056296</v>
      </c>
      <c r="E132" s="10" t="s">
        <v>55</v>
      </c>
    </row>
    <row r="134" spans="1:9" x14ac:dyDescent="0.2">
      <c r="A134" s="14" t="s">
        <v>316</v>
      </c>
      <c r="D134" s="30" t="s">
        <v>56</v>
      </c>
    </row>
    <row r="136" spans="1:9" x14ac:dyDescent="0.2">
      <c r="A136" s="60" t="s">
        <v>966</v>
      </c>
      <c r="B136" s="57"/>
      <c r="C136" s="57"/>
      <c r="D136" s="57"/>
      <c r="E136" s="11"/>
      <c r="G136" s="11"/>
      <c r="H136" s="11"/>
      <c r="I136" s="11"/>
    </row>
    <row r="137" spans="1:9" x14ac:dyDescent="0.2">
      <c r="A137" s="57"/>
      <c r="B137" s="57"/>
      <c r="C137" s="57"/>
      <c r="D137" s="57"/>
      <c r="E137" s="11"/>
      <c r="G137" s="11"/>
      <c r="H137" s="11"/>
      <c r="I137" s="11"/>
    </row>
    <row r="138" spans="1:9" x14ac:dyDescent="0.2">
      <c r="A138" s="60" t="s">
        <v>969</v>
      </c>
      <c r="B138" s="57"/>
      <c r="C138" s="57"/>
      <c r="D138" s="57"/>
      <c r="E138" s="11"/>
      <c r="G138" s="11"/>
      <c r="H138" s="11"/>
      <c r="I138" s="11"/>
    </row>
    <row r="139" spans="1:9" x14ac:dyDescent="0.2">
      <c r="A139" s="57"/>
      <c r="B139" s="57"/>
      <c r="C139" s="57"/>
      <c r="D139" s="57"/>
      <c r="E139" s="11"/>
      <c r="G139" s="11"/>
      <c r="H139" s="11"/>
      <c r="I139" s="11"/>
    </row>
    <row r="140" spans="1:9" x14ac:dyDescent="0.2">
      <c r="A140" s="57"/>
      <c r="B140" s="57"/>
      <c r="C140" s="57"/>
      <c r="D140" s="57"/>
      <c r="E140" s="11"/>
      <c r="G140" s="11"/>
      <c r="H140" s="11"/>
      <c r="I140" s="11"/>
    </row>
    <row r="141" spans="1:9" x14ac:dyDescent="0.2">
      <c r="A141" s="57"/>
      <c r="B141" s="57"/>
      <c r="C141" s="57"/>
      <c r="D141" s="57"/>
      <c r="E141" s="11"/>
      <c r="G141" s="11"/>
      <c r="H141" s="11"/>
      <c r="I141" s="11"/>
    </row>
    <row r="142" spans="1:9" x14ac:dyDescent="0.2">
      <c r="A142" s="57"/>
      <c r="B142" s="57"/>
      <c r="C142" s="57"/>
      <c r="D142" s="57"/>
      <c r="E142" s="11"/>
      <c r="G142" s="11"/>
      <c r="H142" s="11"/>
      <c r="I142" s="11"/>
    </row>
    <row r="143" spans="1:9" x14ac:dyDescent="0.2">
      <c r="A143" s="57"/>
      <c r="B143" s="57"/>
      <c r="C143" s="57"/>
      <c r="D143" s="57"/>
      <c r="E143" s="11"/>
      <c r="G143" s="11"/>
      <c r="H143" s="11"/>
      <c r="I143" s="11"/>
    </row>
    <row r="144" spans="1:9" x14ac:dyDescent="0.2">
      <c r="A144" s="57"/>
      <c r="B144" s="57"/>
      <c r="C144" s="57"/>
      <c r="D144" s="57"/>
      <c r="E144" s="11"/>
      <c r="G144" s="11"/>
      <c r="H144" s="11"/>
      <c r="I144" s="11"/>
    </row>
    <row r="145" spans="1:9" x14ac:dyDescent="0.2">
      <c r="A145" s="57"/>
      <c r="B145" s="57"/>
      <c r="C145" s="57"/>
      <c r="D145" s="57"/>
      <c r="E145" s="11"/>
      <c r="G145" s="11"/>
      <c r="H145" s="11"/>
      <c r="I145" s="11"/>
    </row>
    <row r="146" spans="1:9" x14ac:dyDescent="0.2">
      <c r="A146" s="57"/>
      <c r="B146" s="57"/>
      <c r="C146" s="57"/>
      <c r="D146" s="57"/>
      <c r="E146" s="11"/>
      <c r="G146" s="11"/>
      <c r="H146" s="11"/>
      <c r="I146" s="11"/>
    </row>
    <row r="147" spans="1:9" x14ac:dyDescent="0.2">
      <c r="A147" s="57"/>
      <c r="B147" s="57"/>
      <c r="C147" s="57"/>
      <c r="D147" s="57"/>
      <c r="E147" s="11"/>
      <c r="G147" s="11"/>
      <c r="H147" s="11"/>
      <c r="I147" s="11"/>
    </row>
    <row r="148" spans="1:9" x14ac:dyDescent="0.2">
      <c r="A148" s="57"/>
      <c r="B148" s="57"/>
      <c r="C148" s="57"/>
      <c r="D148" s="57"/>
      <c r="E148" s="11"/>
      <c r="G148" s="11"/>
      <c r="H148" s="11"/>
      <c r="I148" s="11"/>
    </row>
    <row r="149" spans="1:9" x14ac:dyDescent="0.2">
      <c r="A149" s="57"/>
      <c r="B149" s="57"/>
      <c r="C149" s="57"/>
      <c r="D149" s="57"/>
      <c r="E149" s="11"/>
      <c r="G149" s="11"/>
      <c r="H149" s="11"/>
      <c r="I149" s="11"/>
    </row>
    <row r="150" spans="1:9" x14ac:dyDescent="0.2">
      <c r="A150" s="57"/>
      <c r="B150" s="57"/>
      <c r="C150" s="57"/>
      <c r="D150" s="57"/>
      <c r="E150" s="11"/>
      <c r="G150" s="11"/>
      <c r="H150" s="11"/>
      <c r="I150" s="11"/>
    </row>
    <row r="151" spans="1:9" x14ac:dyDescent="0.2">
      <c r="A151" s="57"/>
      <c r="B151" s="57"/>
      <c r="C151" s="57"/>
      <c r="D151" s="57"/>
      <c r="E151" s="11"/>
      <c r="G151" s="11"/>
      <c r="H151" s="11"/>
      <c r="I151" s="11"/>
    </row>
    <row r="152" spans="1:9" x14ac:dyDescent="0.2">
      <c r="A152" s="57"/>
      <c r="B152" s="57"/>
      <c r="C152" s="57"/>
      <c r="D152" s="57"/>
      <c r="E152" s="11"/>
      <c r="G152" s="11"/>
      <c r="H152" s="11"/>
      <c r="I152" s="11"/>
    </row>
    <row r="153" spans="1:9" x14ac:dyDescent="0.2">
      <c r="A153" s="57"/>
      <c r="B153" s="57"/>
      <c r="C153" s="57"/>
      <c r="D153" s="57"/>
      <c r="E153" s="11"/>
      <c r="G153" s="11"/>
      <c r="H153" s="11"/>
      <c r="I153" s="11"/>
    </row>
    <row r="154" spans="1:9" x14ac:dyDescent="0.2">
      <c r="A154" s="57"/>
      <c r="B154" s="57"/>
      <c r="C154" s="57"/>
      <c r="D154" s="57"/>
      <c r="E154" s="11"/>
      <c r="G154" s="11"/>
      <c r="H154" s="11"/>
      <c r="I154" s="11"/>
    </row>
    <row r="155" spans="1:9" x14ac:dyDescent="0.2">
      <c r="A155" s="57"/>
      <c r="B155" s="57"/>
      <c r="C155" s="57"/>
      <c r="D155" s="57"/>
      <c r="E155" s="11"/>
      <c r="G155" s="11"/>
      <c r="H155" s="11"/>
      <c r="I155" s="11"/>
    </row>
    <row r="156" spans="1:9" x14ac:dyDescent="0.2">
      <c r="A156" s="60" t="s">
        <v>971</v>
      </c>
      <c r="B156" s="57"/>
      <c r="C156" s="57"/>
      <c r="D156" s="57"/>
      <c r="E156" s="11"/>
      <c r="G156" s="11"/>
      <c r="H156" s="11"/>
      <c r="I156" s="11"/>
    </row>
    <row r="157" spans="1:9" x14ac:dyDescent="0.2">
      <c r="A157" s="57"/>
      <c r="B157" s="57"/>
      <c r="C157" s="57"/>
      <c r="D157" s="57"/>
      <c r="E157" s="11"/>
      <c r="G157" s="11"/>
      <c r="H157" s="11"/>
      <c r="I157" s="11"/>
    </row>
    <row r="158" spans="1:9" x14ac:dyDescent="0.2">
      <c r="A158" s="60" t="s">
        <v>970</v>
      </c>
      <c r="B158" s="57"/>
      <c r="C158" s="57"/>
      <c r="D158" s="57"/>
      <c r="E158" s="11"/>
      <c r="G158" s="11"/>
      <c r="H158" s="11"/>
      <c r="I158" s="11"/>
    </row>
    <row r="159" spans="1:9" x14ac:dyDescent="0.2">
      <c r="A159" s="57"/>
      <c r="B159" s="57"/>
      <c r="C159" s="57"/>
      <c r="D159" s="57"/>
      <c r="E159" s="11"/>
      <c r="G159" s="11"/>
      <c r="H159" s="11"/>
      <c r="I159" s="11"/>
    </row>
    <row r="160" spans="1:9" x14ac:dyDescent="0.2">
      <c r="A160" s="57"/>
      <c r="B160" s="57"/>
      <c r="C160" s="57"/>
      <c r="D160" s="57"/>
      <c r="E160" s="11"/>
      <c r="G160" s="11"/>
      <c r="H160" s="11"/>
      <c r="I160" s="11"/>
    </row>
    <row r="161" spans="1:9" x14ac:dyDescent="0.2">
      <c r="A161" s="57"/>
      <c r="B161" s="57"/>
      <c r="C161" s="57"/>
      <c r="D161" s="57"/>
      <c r="E161" s="11"/>
      <c r="G161" s="11"/>
      <c r="H161" s="11"/>
      <c r="I161" s="11"/>
    </row>
    <row r="162" spans="1:9" x14ac:dyDescent="0.2">
      <c r="A162" s="57"/>
      <c r="B162" s="57"/>
      <c r="C162" s="57"/>
      <c r="D162" s="57"/>
      <c r="E162" s="11"/>
      <c r="G162" s="11"/>
      <c r="H162" s="11"/>
      <c r="I162" s="11"/>
    </row>
    <row r="163" spans="1:9" x14ac:dyDescent="0.2">
      <c r="A163" s="57"/>
      <c r="B163" s="57"/>
      <c r="C163" s="57"/>
      <c r="D163" s="57"/>
      <c r="E163" s="11"/>
      <c r="G163" s="11"/>
      <c r="H163" s="11"/>
      <c r="I163" s="11"/>
    </row>
    <row r="164" spans="1:9" x14ac:dyDescent="0.2">
      <c r="A164" s="57"/>
      <c r="B164" s="57"/>
      <c r="C164" s="57"/>
      <c r="D164" s="57"/>
      <c r="E164" s="11"/>
      <c r="G164" s="11"/>
      <c r="H164" s="11"/>
      <c r="I164" s="11"/>
    </row>
    <row r="165" spans="1:9" x14ac:dyDescent="0.2">
      <c r="A165" s="57"/>
      <c r="B165" s="57"/>
      <c r="C165" s="57"/>
      <c r="D165" s="57"/>
      <c r="E165" s="11"/>
      <c r="G165" s="11"/>
      <c r="H165" s="11"/>
      <c r="I165" s="11"/>
    </row>
    <row r="166" spans="1:9" x14ac:dyDescent="0.2">
      <c r="A166" s="57"/>
      <c r="B166" s="57"/>
      <c r="C166" s="57"/>
      <c r="D166" s="57"/>
      <c r="E166" s="11"/>
      <c r="G166" s="11"/>
      <c r="H166" s="11"/>
      <c r="I166" s="11"/>
    </row>
    <row r="167" spans="1:9" x14ac:dyDescent="0.2">
      <c r="A167" s="57"/>
      <c r="B167" s="57"/>
      <c r="C167" s="57"/>
      <c r="D167" s="57"/>
      <c r="E167" s="11"/>
      <c r="G167" s="11"/>
      <c r="H167" s="11"/>
      <c r="I167" s="11"/>
    </row>
    <row r="168" spans="1:9" x14ac:dyDescent="0.2">
      <c r="A168" s="57"/>
      <c r="B168" s="57"/>
      <c r="C168" s="57"/>
      <c r="D168" s="57"/>
      <c r="E168" s="11"/>
      <c r="G168" s="11"/>
      <c r="H168" s="11"/>
      <c r="I168" s="11"/>
    </row>
    <row r="169" spans="1:9" x14ac:dyDescent="0.2">
      <c r="A169" s="57"/>
      <c r="B169" s="57"/>
      <c r="C169" s="57"/>
      <c r="D169" s="57"/>
      <c r="E169" s="11"/>
      <c r="G169" s="11"/>
      <c r="H169" s="11"/>
      <c r="I169" s="11"/>
    </row>
    <row r="170" spans="1:9" x14ac:dyDescent="0.2">
      <c r="A170" s="57"/>
      <c r="B170" s="57"/>
      <c r="C170" s="57"/>
      <c r="D170" s="57"/>
      <c r="E170" s="11"/>
      <c r="G170" s="11"/>
      <c r="H170" s="11"/>
      <c r="I170" s="11"/>
    </row>
    <row r="171" spans="1:9" x14ac:dyDescent="0.2">
      <c r="A171" s="57"/>
      <c r="B171" s="57"/>
      <c r="C171" s="57"/>
      <c r="D171" s="57"/>
      <c r="E171" s="11"/>
      <c r="G171" s="11"/>
      <c r="H171" s="11"/>
      <c r="I171" s="11"/>
    </row>
    <row r="172" spans="1:9" x14ac:dyDescent="0.2">
      <c r="A172" s="57"/>
      <c r="B172" s="57"/>
      <c r="C172" s="57"/>
      <c r="D172" s="57"/>
      <c r="E172" s="11"/>
      <c r="G172" s="11"/>
      <c r="H172" s="57"/>
      <c r="I172" s="57"/>
    </row>
    <row r="173" spans="1:9" x14ac:dyDescent="0.2">
      <c r="A173" s="57"/>
      <c r="B173" s="57"/>
      <c r="C173" s="57"/>
      <c r="D173" s="57"/>
      <c r="E173" s="11"/>
      <c r="G173" s="11"/>
      <c r="H173" s="57"/>
      <c r="I173" s="57"/>
    </row>
    <row r="174" spans="1:9" x14ac:dyDescent="0.2">
      <c r="A174" s="57" t="s">
        <v>968</v>
      </c>
      <c r="B174" s="57"/>
      <c r="C174" s="57"/>
      <c r="D174" s="57"/>
      <c r="E174" s="11"/>
      <c r="G174" s="11"/>
      <c r="H174" s="57"/>
      <c r="I174" s="57"/>
    </row>
    <row r="175" spans="1:9" x14ac:dyDescent="0.2">
      <c r="A175" s="57"/>
      <c r="B175" s="57"/>
      <c r="C175" s="57"/>
      <c r="D175" s="57"/>
      <c r="E175" s="11"/>
      <c r="G175" s="11"/>
      <c r="H175" s="57"/>
      <c r="I175" s="57"/>
    </row>
    <row r="176" spans="1:9" x14ac:dyDescent="0.2">
      <c r="A176" s="57"/>
      <c r="B176" s="57"/>
      <c r="C176" s="57"/>
      <c r="D176" s="57"/>
      <c r="E176" s="11"/>
      <c r="G176" s="11"/>
      <c r="H176" s="57"/>
      <c r="I176" s="57"/>
    </row>
    <row r="177" spans="1:9" x14ac:dyDescent="0.2">
      <c r="A177" s="57"/>
      <c r="B177" s="57"/>
      <c r="C177" s="57"/>
      <c r="D177" s="57"/>
      <c r="E177" s="11"/>
      <c r="G177" s="11"/>
      <c r="H177" s="57"/>
      <c r="I177" s="57"/>
    </row>
    <row r="178" spans="1:9" x14ac:dyDescent="0.2">
      <c r="A178" s="57"/>
      <c r="B178" s="57"/>
      <c r="C178" s="57"/>
      <c r="D178" s="57"/>
      <c r="E178" s="11"/>
      <c r="G178" s="11"/>
      <c r="H178" s="57"/>
      <c r="I178" s="57"/>
    </row>
    <row r="179" spans="1:9" x14ac:dyDescent="0.2">
      <c r="A179" s="57"/>
      <c r="B179" s="57"/>
      <c r="C179" s="57"/>
      <c r="D179" s="57"/>
      <c r="E179" s="11"/>
      <c r="G179" s="11"/>
      <c r="H179" s="57"/>
      <c r="I179" s="57"/>
    </row>
    <row r="180" spans="1:9" x14ac:dyDescent="0.2">
      <c r="A180" s="57"/>
      <c r="B180" s="57"/>
      <c r="C180" s="57"/>
      <c r="D180" s="57"/>
      <c r="E180" s="11"/>
      <c r="G180" s="11"/>
      <c r="H180" s="57"/>
      <c r="I180" s="57"/>
    </row>
    <row r="181" spans="1:9" x14ac:dyDescent="0.2">
      <c r="A181" s="57"/>
      <c r="B181" s="57"/>
      <c r="C181" s="57"/>
      <c r="D181" s="57"/>
      <c r="E181" s="11"/>
      <c r="G181" s="11"/>
      <c r="H181" s="57"/>
      <c r="I181" s="57"/>
    </row>
    <row r="182" spans="1:9" x14ac:dyDescent="0.2">
      <c r="A182" s="57"/>
      <c r="B182" s="57"/>
      <c r="C182" s="57"/>
      <c r="D182" s="57"/>
      <c r="E182" s="11"/>
      <c r="G182" s="11"/>
      <c r="H182" s="57"/>
      <c r="I182" s="57"/>
    </row>
    <row r="183" spans="1:9" x14ac:dyDescent="0.2">
      <c r="A183" s="57"/>
      <c r="B183" s="57"/>
      <c r="C183" s="57"/>
      <c r="D183" s="57"/>
      <c r="E183" s="11"/>
      <c r="G183" s="11"/>
      <c r="H183" s="57"/>
      <c r="I183" s="57"/>
    </row>
    <row r="184" spans="1:9" x14ac:dyDescent="0.2">
      <c r="A184" s="57"/>
      <c r="B184" s="57"/>
      <c r="C184" s="57"/>
      <c r="D184" s="57"/>
      <c r="E184" s="11"/>
      <c r="G184" s="11"/>
      <c r="H184" s="57"/>
      <c r="I184" s="57"/>
    </row>
    <row r="185" spans="1:9" x14ac:dyDescent="0.2">
      <c r="A185" s="57"/>
      <c r="B185" s="57"/>
      <c r="C185" s="57"/>
      <c r="D185" s="57"/>
      <c r="E185" s="11"/>
      <c r="G185" s="11"/>
      <c r="H185" s="57"/>
      <c r="I185" s="57"/>
    </row>
    <row r="186" spans="1:9" x14ac:dyDescent="0.2">
      <c r="A186" s="57"/>
      <c r="B186" s="57"/>
      <c r="C186" s="57"/>
      <c r="D186" s="57"/>
      <c r="E186" s="11"/>
      <c r="G186" s="11"/>
      <c r="H186" s="57"/>
      <c r="I186" s="57"/>
    </row>
    <row r="187" spans="1:9" x14ac:dyDescent="0.2">
      <c r="A187" s="57"/>
      <c r="B187" s="57"/>
      <c r="C187" s="57"/>
      <c r="D187" s="57"/>
      <c r="E187" s="11"/>
      <c r="G187" s="11"/>
      <c r="H187" s="57"/>
      <c r="I187" s="57"/>
    </row>
    <row r="188" spans="1:9" x14ac:dyDescent="0.2">
      <c r="A188" s="57"/>
      <c r="B188" s="57"/>
      <c r="C188" s="57"/>
      <c r="D188" s="57"/>
      <c r="E188" s="11"/>
      <c r="G188" s="11"/>
      <c r="H188" s="57"/>
      <c r="I188" s="57"/>
    </row>
    <row r="189" spans="1:9" x14ac:dyDescent="0.2">
      <c r="A189" s="57"/>
      <c r="B189" s="57"/>
      <c r="C189" s="57"/>
      <c r="D189" s="57"/>
      <c r="E189" s="11"/>
      <c r="G189" s="11"/>
      <c r="H189" s="57"/>
      <c r="I189" s="57"/>
    </row>
    <row r="190" spans="1:9" x14ac:dyDescent="0.2">
      <c r="A190" s="57"/>
      <c r="B190" s="57"/>
      <c r="C190" s="57"/>
      <c r="D190" s="57"/>
      <c r="E190" s="11"/>
      <c r="G190" s="11"/>
      <c r="H190" s="57"/>
      <c r="I190" s="57"/>
    </row>
    <row r="191" spans="1:9" x14ac:dyDescent="0.2">
      <c r="A191" s="57"/>
      <c r="B191" s="57"/>
      <c r="C191" s="57"/>
      <c r="D191" s="57"/>
      <c r="E191" s="11"/>
      <c r="G191" s="11"/>
      <c r="H191" s="57"/>
      <c r="I191" s="57"/>
    </row>
    <row r="192" spans="1:9" x14ac:dyDescent="0.2">
      <c r="A192" s="57"/>
      <c r="B192" s="57"/>
      <c r="C192" s="57"/>
      <c r="D192" s="57"/>
      <c r="E192" s="11"/>
      <c r="G192" s="11"/>
      <c r="H192" s="57"/>
      <c r="I192" s="57"/>
    </row>
    <row r="193" spans="1:9" x14ac:dyDescent="0.2">
      <c r="A193" s="57"/>
      <c r="B193" s="57"/>
      <c r="C193" s="57"/>
      <c r="D193" s="57"/>
      <c r="E193" s="11"/>
      <c r="G193" s="11"/>
      <c r="H193" s="57"/>
      <c r="I193" s="57"/>
    </row>
    <row r="194" spans="1:9" x14ac:dyDescent="0.2">
      <c r="A194" s="57"/>
      <c r="B194" s="57"/>
      <c r="C194" s="57"/>
      <c r="D194" s="57"/>
      <c r="E194" s="11"/>
      <c r="G194" s="11"/>
      <c r="H194" s="57"/>
      <c r="I194" s="57"/>
    </row>
    <row r="195" spans="1:9" x14ac:dyDescent="0.2">
      <c r="A195" s="57"/>
      <c r="B195" s="57"/>
      <c r="C195" s="57"/>
      <c r="D195" s="57"/>
      <c r="E195" s="11"/>
      <c r="G195" s="11"/>
      <c r="H195" s="57"/>
      <c r="I195" s="57"/>
    </row>
    <row r="196" spans="1:9" x14ac:dyDescent="0.2">
      <c r="A196" s="57"/>
      <c r="B196" s="57"/>
      <c r="C196" s="57"/>
      <c r="D196" s="57"/>
      <c r="E196" s="11"/>
      <c r="G196" s="11"/>
      <c r="H196" s="57"/>
      <c r="I196" s="57"/>
    </row>
    <row r="197" spans="1:9" x14ac:dyDescent="0.2">
      <c r="A197" s="57"/>
      <c r="B197" s="57"/>
      <c r="C197" s="57"/>
      <c r="D197" s="57"/>
      <c r="E197" s="11"/>
      <c r="G197" s="11"/>
      <c r="H197" s="57"/>
      <c r="I197" s="57"/>
    </row>
    <row r="198" spans="1:9" x14ac:dyDescent="0.2">
      <c r="A198" s="57"/>
      <c r="B198" s="57"/>
      <c r="C198" s="57"/>
      <c r="D198" s="57"/>
      <c r="E198" s="11"/>
      <c r="G198" s="11"/>
      <c r="H198" s="57"/>
      <c r="I198" s="57"/>
    </row>
    <row r="199" spans="1:9" x14ac:dyDescent="0.2">
      <c r="A199" s="57"/>
      <c r="B199" s="57"/>
      <c r="C199" s="57"/>
      <c r="D199" s="57"/>
      <c r="E199" s="11"/>
      <c r="G199" s="11"/>
      <c r="H199" s="57"/>
      <c r="I199" s="57"/>
    </row>
    <row r="200" spans="1:9" x14ac:dyDescent="0.2">
      <c r="A200" s="57"/>
      <c r="B200" s="57"/>
      <c r="C200" s="57"/>
      <c r="D200" s="57"/>
      <c r="E200" s="11"/>
      <c r="G200" s="11"/>
      <c r="H200" s="57"/>
      <c r="I200" s="57"/>
    </row>
    <row r="201" spans="1:9" x14ac:dyDescent="0.2">
      <c r="A201" s="57"/>
      <c r="B201" s="57"/>
      <c r="C201" s="57"/>
      <c r="D201" s="57"/>
      <c r="E201" s="11"/>
      <c r="G201" s="11"/>
      <c r="H201" s="57"/>
      <c r="I201" s="57"/>
    </row>
    <row r="202" spans="1:9" x14ac:dyDescent="0.2">
      <c r="A202" s="57"/>
      <c r="B202" s="57"/>
      <c r="C202" s="57"/>
      <c r="D202" s="57"/>
      <c r="E202" s="11"/>
      <c r="G202" s="11"/>
      <c r="H202" s="57"/>
      <c r="I202" s="57"/>
    </row>
    <row r="203" spans="1:9" x14ac:dyDescent="0.2">
      <c r="A203" s="57"/>
      <c r="B203" s="57"/>
      <c r="C203" s="57"/>
      <c r="D203" s="57"/>
      <c r="E203" s="11"/>
      <c r="G203" s="11"/>
      <c r="H203" s="57"/>
      <c r="I203" s="57"/>
    </row>
    <row r="204" spans="1:9" x14ac:dyDescent="0.2">
      <c r="A204" s="57"/>
      <c r="B204" s="57"/>
      <c r="C204" s="57"/>
      <c r="D204" s="57"/>
      <c r="E204" s="11"/>
      <c r="G204" s="11"/>
      <c r="H204" s="57"/>
      <c r="I204" s="57"/>
    </row>
    <row r="205" spans="1:9" x14ac:dyDescent="0.2">
      <c r="A205" s="57"/>
      <c r="B205" s="57"/>
      <c r="C205" s="57"/>
      <c r="D205" s="57"/>
      <c r="E205" s="11"/>
      <c r="G205" s="11"/>
      <c r="H205" s="57"/>
      <c r="I205" s="57"/>
    </row>
    <row r="206" spans="1:9" x14ac:dyDescent="0.2">
      <c r="A206" s="57"/>
      <c r="B206" s="57"/>
      <c r="C206" s="57"/>
      <c r="D206" s="57"/>
      <c r="E206" s="11"/>
      <c r="G206" s="11"/>
      <c r="H206" s="57"/>
      <c r="I206" s="57"/>
    </row>
    <row r="207" spans="1:9" x14ac:dyDescent="0.2">
      <c r="A207" s="57"/>
      <c r="B207" s="57"/>
      <c r="C207" s="57"/>
      <c r="D207" s="57"/>
      <c r="E207" s="11"/>
      <c r="G207" s="11"/>
      <c r="H207" s="57"/>
      <c r="I207" s="57"/>
    </row>
    <row r="208" spans="1:9" x14ac:dyDescent="0.2">
      <c r="A208" s="57"/>
      <c r="B208" s="57"/>
      <c r="C208" s="57"/>
      <c r="D208" s="57"/>
      <c r="E208" s="11"/>
      <c r="G208" s="11"/>
      <c r="H208" s="57"/>
      <c r="I208" s="57"/>
    </row>
    <row r="209" spans="1:9" x14ac:dyDescent="0.2">
      <c r="A209" s="57"/>
      <c r="B209" s="57"/>
      <c r="C209" s="57"/>
      <c r="D209" s="57"/>
      <c r="E209" s="11"/>
      <c r="G209" s="11"/>
      <c r="H209" s="57"/>
      <c r="I209" s="57"/>
    </row>
    <row r="210" spans="1:9" x14ac:dyDescent="0.2">
      <c r="A210" s="57"/>
      <c r="B210" s="57"/>
      <c r="C210" s="57"/>
      <c r="D210" s="57"/>
      <c r="E210" s="11"/>
      <c r="G210" s="11"/>
      <c r="H210" s="57"/>
      <c r="I210" s="57"/>
    </row>
    <row r="211" spans="1:9" x14ac:dyDescent="0.2">
      <c r="A211" s="57"/>
      <c r="B211" s="57"/>
      <c r="C211" s="57"/>
      <c r="D211" s="57"/>
      <c r="E211" s="11"/>
      <c r="G211" s="11"/>
      <c r="H211" s="57"/>
      <c r="I211" s="57"/>
    </row>
    <row r="212" spans="1:9" x14ac:dyDescent="0.2">
      <c r="A212" s="57"/>
      <c r="B212" s="57"/>
      <c r="C212" s="57"/>
      <c r="D212" s="57"/>
      <c r="E212" s="11"/>
      <c r="G212" s="11"/>
      <c r="H212" s="57"/>
      <c r="I212" s="57"/>
    </row>
    <row r="213" spans="1:9" x14ac:dyDescent="0.2">
      <c r="A213" s="57"/>
      <c r="B213" s="57"/>
      <c r="C213" s="57"/>
      <c r="D213" s="57"/>
      <c r="E213" s="11"/>
      <c r="G213" s="11"/>
      <c r="H213" s="57"/>
      <c r="I213" s="57"/>
    </row>
    <row r="214" spans="1:9" x14ac:dyDescent="0.2">
      <c r="A214" s="57"/>
      <c r="B214" s="57"/>
      <c r="C214" s="57"/>
      <c r="D214" s="57"/>
      <c r="E214" s="11"/>
      <c r="G214" s="11"/>
      <c r="H214" s="57"/>
      <c r="I214" s="57"/>
    </row>
    <row r="215" spans="1:9" x14ac:dyDescent="0.2">
      <c r="A215" s="57"/>
      <c r="B215" s="57"/>
      <c r="C215" s="57"/>
      <c r="D215" s="57"/>
      <c r="E215" s="11"/>
      <c r="G215" s="11"/>
      <c r="H215" s="57"/>
      <c r="I215" s="57"/>
    </row>
    <row r="216" spans="1:9" x14ac:dyDescent="0.2">
      <c r="A216" s="57"/>
      <c r="B216" s="57"/>
      <c r="C216" s="57"/>
      <c r="D216" s="57"/>
      <c r="E216" s="11"/>
      <c r="G216" s="11"/>
      <c r="H216" s="57"/>
      <c r="I216" s="57"/>
    </row>
    <row r="217" spans="1:9" x14ac:dyDescent="0.2">
      <c r="A217" s="57"/>
      <c r="B217" s="57"/>
      <c r="C217" s="57"/>
      <c r="D217" s="57"/>
      <c r="E217" s="11"/>
      <c r="G217" s="11"/>
      <c r="H217" s="57"/>
      <c r="I217" s="57"/>
    </row>
    <row r="218" spans="1:9" x14ac:dyDescent="0.2">
      <c r="A218" s="57"/>
      <c r="B218" s="57"/>
      <c r="C218" s="57"/>
      <c r="D218" s="57"/>
      <c r="E218" s="11"/>
      <c r="G218" s="11"/>
      <c r="H218" s="57"/>
      <c r="I218" s="57"/>
    </row>
    <row r="219" spans="1:9" x14ac:dyDescent="0.2">
      <c r="A219" s="57"/>
      <c r="B219" s="57"/>
      <c r="C219" s="57"/>
      <c r="D219" s="57"/>
      <c r="E219" s="11"/>
      <c r="G219" s="11"/>
      <c r="H219" s="57"/>
      <c r="I219" s="57"/>
    </row>
    <row r="220" spans="1:9" x14ac:dyDescent="0.2">
      <c r="A220" s="57"/>
      <c r="B220" s="57"/>
      <c r="C220" s="57"/>
      <c r="D220" s="57"/>
      <c r="E220" s="11"/>
      <c r="G220" s="11"/>
      <c r="H220" s="57"/>
      <c r="I220" s="57"/>
    </row>
    <row r="221" spans="1:9" x14ac:dyDescent="0.2">
      <c r="A221" s="57"/>
      <c r="B221" s="57"/>
      <c r="C221" s="57"/>
      <c r="D221" s="57"/>
      <c r="E221" s="11"/>
      <c r="G221" s="11"/>
      <c r="H221" s="57"/>
      <c r="I221" s="57"/>
    </row>
    <row r="222" spans="1:9" x14ac:dyDescent="0.2">
      <c r="A222" s="57"/>
      <c r="B222" s="57"/>
      <c r="C222" s="57"/>
      <c r="D222" s="57"/>
      <c r="E222" s="11"/>
      <c r="G222" s="11"/>
      <c r="H222" s="57"/>
      <c r="I222" s="57"/>
    </row>
    <row r="223" spans="1:9" x14ac:dyDescent="0.2">
      <c r="A223" s="57"/>
      <c r="B223" s="57"/>
      <c r="C223" s="57"/>
      <c r="D223" s="57"/>
      <c r="E223" s="11"/>
      <c r="G223" s="11"/>
      <c r="H223" s="57"/>
      <c r="I223" s="57"/>
    </row>
    <row r="224" spans="1:9" x14ac:dyDescent="0.2">
      <c r="A224" s="57"/>
      <c r="B224" s="57"/>
      <c r="C224" s="57"/>
      <c r="D224" s="57"/>
      <c r="E224" s="11"/>
      <c r="G224" s="11"/>
      <c r="H224" s="57"/>
      <c r="I224" s="57"/>
    </row>
    <row r="225" spans="1:9" x14ac:dyDescent="0.2">
      <c r="A225" s="57"/>
      <c r="B225" s="57"/>
      <c r="C225" s="57"/>
      <c r="D225" s="57"/>
      <c r="E225" s="11"/>
      <c r="G225" s="11"/>
      <c r="H225" s="57"/>
      <c r="I225" s="57"/>
    </row>
    <row r="226" spans="1:9" x14ac:dyDescent="0.2">
      <c r="A226" s="57"/>
      <c r="B226" s="57"/>
      <c r="C226" s="57"/>
      <c r="D226" s="57"/>
      <c r="E226" s="11"/>
      <c r="G226" s="11"/>
      <c r="H226" s="57"/>
      <c r="I226" s="57"/>
    </row>
    <row r="227" spans="1:9" x14ac:dyDescent="0.2">
      <c r="A227" s="57"/>
      <c r="B227" s="57"/>
      <c r="C227" s="57"/>
      <c r="D227" s="57"/>
      <c r="E227" s="11"/>
      <c r="G227" s="11"/>
      <c r="H227" s="57"/>
      <c r="I227" s="57"/>
    </row>
    <row r="228" spans="1:9" x14ac:dyDescent="0.2">
      <c r="A228" s="57"/>
      <c r="B228" s="57"/>
      <c r="C228" s="57"/>
      <c r="D228" s="57"/>
      <c r="E228" s="11"/>
      <c r="G228" s="11"/>
      <c r="H228" s="57"/>
      <c r="I228" s="57"/>
    </row>
    <row r="229" spans="1:9" x14ac:dyDescent="0.2">
      <c r="A229" s="57"/>
      <c r="B229" s="57"/>
      <c r="C229" s="57"/>
      <c r="D229" s="57"/>
      <c r="E229" s="11"/>
      <c r="G229" s="11"/>
      <c r="H229" s="57"/>
      <c r="I229" s="57"/>
    </row>
    <row r="230" spans="1:9" x14ac:dyDescent="0.2">
      <c r="A230" s="57"/>
      <c r="B230" s="57"/>
      <c r="C230" s="57"/>
      <c r="D230" s="57"/>
      <c r="E230" s="11"/>
      <c r="G230" s="11"/>
      <c r="H230" s="57"/>
      <c r="I230" s="57"/>
    </row>
    <row r="231" spans="1:9" x14ac:dyDescent="0.2">
      <c r="A231" s="57"/>
      <c r="B231" s="57"/>
      <c r="C231" s="57"/>
      <c r="D231" s="57"/>
      <c r="E231" s="11"/>
      <c r="G231" s="11"/>
      <c r="H231" s="57"/>
      <c r="I231" s="57"/>
    </row>
    <row r="232" spans="1:9" x14ac:dyDescent="0.2">
      <c r="A232" s="57"/>
      <c r="B232" s="57"/>
      <c r="C232" s="57"/>
      <c r="D232" s="57"/>
      <c r="E232" s="11"/>
      <c r="G232" s="11"/>
      <c r="H232" s="57"/>
      <c r="I232" s="57"/>
    </row>
    <row r="233" spans="1:9" x14ac:dyDescent="0.2">
      <c r="A233" s="57"/>
      <c r="B233" s="57"/>
      <c r="C233" s="57"/>
      <c r="D233" s="57"/>
      <c r="E233" s="11"/>
      <c r="G233" s="11"/>
      <c r="H233" s="57"/>
      <c r="I233" s="57"/>
    </row>
    <row r="234" spans="1:9" x14ac:dyDescent="0.2">
      <c r="A234" s="57"/>
      <c r="B234" s="57"/>
      <c r="C234" s="57"/>
      <c r="D234" s="57"/>
      <c r="E234" s="11"/>
      <c r="G234" s="11"/>
      <c r="H234" s="57"/>
      <c r="I234" s="57"/>
    </row>
    <row r="235" spans="1:9" x14ac:dyDescent="0.2">
      <c r="A235" s="57"/>
      <c r="B235" s="57"/>
      <c r="C235" s="57"/>
      <c r="D235" s="57"/>
      <c r="E235" s="11"/>
      <c r="G235" s="11"/>
      <c r="H235" s="57"/>
      <c r="I235" s="57"/>
    </row>
    <row r="236" spans="1:9" x14ac:dyDescent="0.2">
      <c r="A236" s="57"/>
      <c r="B236" s="57"/>
      <c r="C236" s="57"/>
      <c r="D236" s="57"/>
      <c r="E236" s="11"/>
      <c r="G236" s="11"/>
      <c r="H236" s="57"/>
      <c r="I236" s="57"/>
    </row>
    <row r="237" spans="1:9" x14ac:dyDescent="0.2">
      <c r="A237" s="57"/>
      <c r="B237" s="57"/>
      <c r="C237" s="57"/>
      <c r="D237" s="57"/>
      <c r="E237" s="11"/>
      <c r="G237" s="11"/>
      <c r="H237" s="57"/>
      <c r="I237" s="57"/>
    </row>
    <row r="238" spans="1:9" x14ac:dyDescent="0.2">
      <c r="A238" s="57"/>
      <c r="B238" s="57"/>
      <c r="C238" s="57"/>
      <c r="D238" s="57"/>
      <c r="E238" s="11"/>
      <c r="G238" s="11"/>
      <c r="H238" s="57"/>
      <c r="I238" s="57"/>
    </row>
    <row r="239" spans="1:9" x14ac:dyDescent="0.2">
      <c r="A239" s="57"/>
      <c r="B239" s="57"/>
      <c r="C239" s="57"/>
      <c r="D239" s="57"/>
      <c r="E239" s="11"/>
      <c r="G239" s="11"/>
      <c r="H239" s="57"/>
      <c r="I239" s="57"/>
    </row>
    <row r="240" spans="1:9" x14ac:dyDescent="0.2">
      <c r="A240" s="57"/>
      <c r="B240" s="57"/>
      <c r="C240" s="57"/>
      <c r="D240" s="57"/>
      <c r="E240" s="11"/>
      <c r="G240" s="11"/>
      <c r="H240" s="57"/>
      <c r="I240" s="57"/>
    </row>
    <row r="241" spans="1:9" x14ac:dyDescent="0.2">
      <c r="A241" s="57"/>
      <c r="B241" s="57"/>
      <c r="C241" s="57"/>
      <c r="D241" s="57"/>
      <c r="E241" s="11"/>
      <c r="G241" s="11"/>
      <c r="H241" s="57"/>
      <c r="I241" s="57"/>
    </row>
    <row r="242" spans="1:9" x14ac:dyDescent="0.2">
      <c r="A242" s="57"/>
      <c r="B242" s="57"/>
      <c r="C242" s="57"/>
      <c r="D242" s="57"/>
      <c r="E242" s="11"/>
      <c r="G242" s="11"/>
      <c r="H242" s="57"/>
      <c r="I242" s="57"/>
    </row>
    <row r="243" spans="1:9" x14ac:dyDescent="0.2">
      <c r="A243" s="57"/>
      <c r="B243" s="57"/>
      <c r="C243" s="57"/>
      <c r="D243" s="57"/>
      <c r="E243" s="11"/>
      <c r="G243" s="11"/>
      <c r="H243" s="57"/>
      <c r="I243" s="57"/>
    </row>
    <row r="244" spans="1:9" x14ac:dyDescent="0.2">
      <c r="A244" s="57"/>
      <c r="B244" s="57"/>
      <c r="C244" s="57"/>
      <c r="D244" s="57"/>
      <c r="E244" s="11"/>
      <c r="G244" s="11"/>
      <c r="H244" s="57"/>
      <c r="I244" s="57"/>
    </row>
    <row r="245" spans="1:9" x14ac:dyDescent="0.2">
      <c r="A245" s="57"/>
      <c r="B245" s="57"/>
      <c r="C245" s="57"/>
      <c r="D245" s="57"/>
      <c r="E245" s="11"/>
      <c r="G245" s="11"/>
      <c r="H245" s="57"/>
      <c r="I245" s="57"/>
    </row>
    <row r="246" spans="1:9" x14ac:dyDescent="0.2">
      <c r="A246" s="57"/>
      <c r="B246" s="57"/>
      <c r="C246" s="57"/>
      <c r="D246" s="57"/>
      <c r="E246" s="11"/>
      <c r="G246" s="11"/>
      <c r="H246" s="57"/>
      <c r="I246" s="57"/>
    </row>
    <row r="247" spans="1:9" x14ac:dyDescent="0.2">
      <c r="A247" s="57"/>
      <c r="B247" s="57"/>
      <c r="C247" s="57"/>
      <c r="D247" s="57"/>
      <c r="E247" s="11"/>
      <c r="G247" s="11"/>
      <c r="H247" s="57"/>
      <c r="I247" s="57"/>
    </row>
    <row r="248" spans="1:9" x14ac:dyDescent="0.2">
      <c r="A248" s="57"/>
      <c r="B248" s="57"/>
      <c r="C248" s="57"/>
      <c r="D248" s="57"/>
      <c r="E248" s="11"/>
      <c r="G248" s="11"/>
      <c r="H248" s="57"/>
      <c r="I248" s="57"/>
    </row>
    <row r="249" spans="1:9" x14ac:dyDescent="0.2">
      <c r="A249" s="57"/>
      <c r="B249" s="57"/>
      <c r="C249" s="57"/>
      <c r="D249" s="57"/>
      <c r="E249" s="11"/>
      <c r="G249" s="11"/>
      <c r="H249" s="57"/>
      <c r="I249" s="57"/>
    </row>
    <row r="250" spans="1:9" x14ac:dyDescent="0.2">
      <c r="A250" s="57"/>
      <c r="B250" s="57"/>
      <c r="C250" s="57"/>
      <c r="D250" s="57"/>
      <c r="E250" s="11"/>
      <c r="G250" s="11"/>
      <c r="H250" s="57"/>
      <c r="I250" s="57"/>
    </row>
    <row r="251" spans="1:9" x14ac:dyDescent="0.2">
      <c r="A251" s="57"/>
      <c r="B251" s="57"/>
      <c r="C251" s="57"/>
      <c r="D251" s="57"/>
      <c r="E251" s="11"/>
      <c r="G251" s="11"/>
      <c r="H251" s="57"/>
      <c r="I251" s="57"/>
    </row>
    <row r="252" spans="1:9" x14ac:dyDescent="0.2">
      <c r="A252" s="57"/>
      <c r="B252" s="57"/>
      <c r="C252" s="57"/>
      <c r="D252" s="57"/>
      <c r="E252" s="11"/>
      <c r="G252" s="11"/>
      <c r="H252" s="57"/>
      <c r="I252" s="57"/>
    </row>
    <row r="253" spans="1:9" x14ac:dyDescent="0.2">
      <c r="A253" s="57"/>
      <c r="B253" s="57"/>
      <c r="C253" s="57"/>
      <c r="D253" s="57"/>
      <c r="E253" s="11"/>
      <c r="G253" s="11"/>
      <c r="H253" s="57"/>
      <c r="I253" s="57"/>
    </row>
    <row r="254" spans="1:9" x14ac:dyDescent="0.2">
      <c r="A254" s="57"/>
      <c r="B254" s="57"/>
      <c r="C254" s="57"/>
      <c r="D254" s="57"/>
      <c r="E254" s="11"/>
      <c r="G254" s="11"/>
      <c r="H254" s="57"/>
      <c r="I254" s="57"/>
    </row>
    <row r="255" spans="1:9" x14ac:dyDescent="0.2">
      <c r="A255" s="57"/>
      <c r="B255" s="57"/>
      <c r="C255" s="57"/>
      <c r="D255" s="57"/>
      <c r="E255" s="11"/>
      <c r="G255" s="11"/>
      <c r="H255" s="57"/>
      <c r="I255" s="57"/>
    </row>
    <row r="256" spans="1:9" x14ac:dyDescent="0.2">
      <c r="A256" s="57"/>
      <c r="B256" s="57"/>
      <c r="C256" s="57"/>
      <c r="D256" s="57"/>
      <c r="E256" s="11"/>
      <c r="G256" s="11"/>
      <c r="H256" s="57"/>
      <c r="I256" s="57"/>
    </row>
    <row r="257" spans="1:9" x14ac:dyDescent="0.2">
      <c r="A257" s="57"/>
      <c r="B257" s="57"/>
      <c r="C257" s="57"/>
      <c r="D257" s="57"/>
      <c r="E257" s="11"/>
      <c r="G257" s="11"/>
      <c r="H257" s="57"/>
      <c r="I257" s="57"/>
    </row>
    <row r="258" spans="1:9" x14ac:dyDescent="0.2">
      <c r="A258" s="57"/>
      <c r="B258" s="57"/>
      <c r="C258" s="57"/>
      <c r="D258" s="57"/>
      <c r="E258" s="11"/>
      <c r="G258" s="11"/>
      <c r="H258" s="57"/>
      <c r="I258" s="57"/>
    </row>
    <row r="259" spans="1:9" x14ac:dyDescent="0.2">
      <c r="A259" s="57"/>
      <c r="B259" s="57"/>
      <c r="C259" s="57"/>
      <c r="D259" s="57"/>
      <c r="E259" s="11"/>
      <c r="G259" s="11"/>
      <c r="H259" s="57"/>
      <c r="I259" s="57"/>
    </row>
    <row r="260" spans="1:9" x14ac:dyDescent="0.2">
      <c r="A260" s="57"/>
      <c r="B260" s="57"/>
      <c r="C260" s="57"/>
      <c r="D260" s="57"/>
      <c r="E260" s="11"/>
      <c r="G260" s="11"/>
      <c r="H260" s="57"/>
      <c r="I260" s="57"/>
    </row>
    <row r="261" spans="1:9" x14ac:dyDescent="0.2">
      <c r="A261" s="57"/>
      <c r="B261" s="57"/>
      <c r="C261" s="57"/>
      <c r="D261" s="57"/>
      <c r="E261" s="11"/>
      <c r="G261" s="11"/>
      <c r="H261" s="57"/>
      <c r="I261" s="57"/>
    </row>
    <row r="262" spans="1:9" x14ac:dyDescent="0.2">
      <c r="A262" s="57"/>
      <c r="B262" s="57"/>
      <c r="C262" s="57"/>
      <c r="D262" s="57"/>
      <c r="E262" s="11"/>
      <c r="G262" s="11"/>
      <c r="H262" s="57"/>
      <c r="I262" s="57"/>
    </row>
    <row r="263" spans="1:9" x14ac:dyDescent="0.2">
      <c r="A263" s="57"/>
      <c r="B263" s="57"/>
      <c r="C263" s="57"/>
      <c r="D263" s="57"/>
      <c r="E263" s="11"/>
      <c r="G263" s="11"/>
      <c r="H263" s="57"/>
      <c r="I263" s="57"/>
    </row>
    <row r="264" spans="1:9" x14ac:dyDescent="0.2">
      <c r="A264" s="57"/>
      <c r="B264" s="57"/>
      <c r="C264" s="57"/>
      <c r="D264" s="57"/>
      <c r="E264" s="11"/>
      <c r="G264" s="11"/>
      <c r="H264" s="57"/>
      <c r="I264" s="57"/>
    </row>
    <row r="265" spans="1:9" x14ac:dyDescent="0.2">
      <c r="A265" s="57"/>
      <c r="B265" s="57"/>
      <c r="C265" s="57"/>
      <c r="D265" s="57"/>
      <c r="E265" s="11"/>
      <c r="G265" s="11"/>
      <c r="H265" s="57"/>
      <c r="I265" s="57"/>
    </row>
    <row r="266" spans="1:9" x14ac:dyDescent="0.2">
      <c r="A266" s="57"/>
      <c r="B266" s="57"/>
      <c r="C266" s="57"/>
      <c r="D266" s="57"/>
      <c r="E266" s="11"/>
      <c r="G266" s="11"/>
      <c r="H266" s="57"/>
      <c r="I266" s="57"/>
    </row>
    <row r="267" spans="1:9" x14ac:dyDescent="0.2">
      <c r="A267" s="57"/>
      <c r="B267" s="57"/>
      <c r="C267" s="57"/>
      <c r="D267" s="57"/>
      <c r="E267" s="11"/>
      <c r="G267" s="11"/>
      <c r="H267" s="57"/>
      <c r="I267" s="57"/>
    </row>
    <row r="268" spans="1:9" x14ac:dyDescent="0.2">
      <c r="A268" s="57"/>
      <c r="B268" s="57"/>
      <c r="C268" s="57"/>
      <c r="D268" s="57"/>
      <c r="E268" s="11"/>
      <c r="G268" s="11"/>
      <c r="H268" s="57"/>
      <c r="I268" s="57"/>
    </row>
    <row r="269" spans="1:9" x14ac:dyDescent="0.2">
      <c r="A269" s="57"/>
      <c r="B269" s="57"/>
      <c r="C269" s="57"/>
      <c r="D269" s="57"/>
      <c r="E269" s="11"/>
      <c r="G269" s="11"/>
      <c r="H269" s="57"/>
      <c r="I269" s="57"/>
    </row>
    <row r="270" spans="1:9" x14ac:dyDescent="0.2">
      <c r="A270" s="57"/>
      <c r="B270" s="57"/>
      <c r="C270" s="57"/>
      <c r="D270" s="57"/>
      <c r="E270" s="11"/>
      <c r="G270" s="11"/>
      <c r="H270" s="57"/>
      <c r="I270" s="57"/>
    </row>
    <row r="271" spans="1:9" x14ac:dyDescent="0.2">
      <c r="A271" s="57"/>
      <c r="B271" s="57"/>
      <c r="C271" s="57"/>
      <c r="D271" s="57"/>
      <c r="E271" s="11"/>
      <c r="G271" s="11"/>
      <c r="H271" s="57"/>
      <c r="I271" s="57"/>
    </row>
    <row r="272" spans="1:9" x14ac:dyDescent="0.2">
      <c r="A272" s="57"/>
      <c r="B272" s="57"/>
      <c r="C272" s="57"/>
      <c r="D272" s="57"/>
      <c r="E272" s="11"/>
      <c r="G272" s="11"/>
      <c r="H272" s="57"/>
      <c r="I272" s="57"/>
    </row>
    <row r="273" spans="1:9" x14ac:dyDescent="0.2">
      <c r="A273" s="57"/>
      <c r="B273" s="57"/>
      <c r="C273" s="57"/>
      <c r="D273" s="57"/>
      <c r="E273" s="11"/>
      <c r="G273" s="11"/>
      <c r="H273" s="57"/>
      <c r="I273" s="57"/>
    </row>
    <row r="274" spans="1:9" x14ac:dyDescent="0.2">
      <c r="A274" s="57"/>
      <c r="B274" s="57"/>
      <c r="C274" s="57"/>
      <c r="D274" s="57"/>
      <c r="E274" s="11"/>
      <c r="G274" s="11"/>
      <c r="H274" s="57"/>
      <c r="I274" s="57"/>
    </row>
    <row r="275" spans="1:9" x14ac:dyDescent="0.2">
      <c r="A275" s="57"/>
      <c r="B275" s="57"/>
      <c r="C275" s="57"/>
      <c r="D275" s="57"/>
      <c r="E275" s="11"/>
      <c r="G275" s="11"/>
      <c r="H275" s="57"/>
      <c r="I275" s="57"/>
    </row>
    <row r="276" spans="1:9" x14ac:dyDescent="0.2">
      <c r="A276" s="57"/>
      <c r="B276" s="57"/>
      <c r="C276" s="57"/>
      <c r="D276" s="57"/>
      <c r="E276" s="11"/>
      <c r="G276" s="11"/>
      <c r="H276" s="57"/>
      <c r="I276" s="57"/>
    </row>
  </sheetData>
  <mergeCells count="1">
    <mergeCell ref="A1:G1"/>
  </mergeCells>
  <conditionalFormatting sqref="F2:F3">
    <cfRule type="cellIs" dxfId="84" priority="5" stopIfTrue="1" operator="between">
      <formula>0.009</formula>
      <formula>-0.009</formula>
    </cfRule>
  </conditionalFormatting>
  <conditionalFormatting sqref="F5:F135">
    <cfRule type="cellIs" dxfId="83" priority="1" stopIfTrue="1" operator="between">
      <formula>0.009</formula>
      <formula>-0.009</formula>
    </cfRule>
  </conditionalFormatting>
  <conditionalFormatting sqref="F274:F65536">
    <cfRule type="cellIs" dxfId="82" priority="3" stopIfTrue="1" operator="between">
      <formula>0.009</formula>
      <formula>-0.009</formula>
    </cfRule>
  </conditionalFormatting>
  <conditionalFormatting sqref="F136:I171">
    <cfRule type="cellIs" dxfId="81" priority="2" stopIfTrue="1" operator="between">
      <formula>0.009</formula>
      <formula>-0.009</formula>
    </cfRule>
  </conditionalFormatting>
  <conditionalFormatting sqref="I111">
    <cfRule type="cellIs" dxfId="80" priority="4"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167"/>
  <sheetViews>
    <sheetView workbookViewId="0">
      <selection sqref="A1:G1"/>
    </sheetView>
  </sheetViews>
  <sheetFormatPr defaultColWidth="9.140625" defaultRowHeight="11.25" x14ac:dyDescent="0.2"/>
  <cols>
    <col min="1" max="1" width="38.7109375" style="7" bestFit="1" customWidth="1"/>
    <col min="2" max="2" width="49" style="7" bestFit="1" customWidth="1"/>
    <col min="3" max="3" width="25.5703125" style="7" bestFit="1" customWidth="1"/>
    <col min="4" max="4" width="14.7109375" style="7" bestFit="1" customWidth="1"/>
    <col min="5" max="5" width="26.5703125" style="10" customWidth="1"/>
    <col min="6" max="6" width="14.7109375" style="11" bestFit="1" customWidth="1"/>
    <col min="7" max="7" width="33.5703125" style="10" customWidth="1"/>
    <col min="8" max="8" width="27.5703125" style="7" customWidth="1"/>
    <col min="9" max="16384" width="9.140625" style="7"/>
  </cols>
  <sheetData>
    <row r="1" spans="1:8" s="1" customFormat="1" ht="15" x14ac:dyDescent="0.2">
      <c r="A1" s="99" t="s">
        <v>991</v>
      </c>
      <c r="B1" s="100"/>
      <c r="C1" s="100"/>
      <c r="D1" s="100"/>
      <c r="E1" s="100"/>
      <c r="F1" s="100"/>
      <c r="G1" s="100"/>
    </row>
    <row r="2" spans="1:8" s="1" customFormat="1" ht="12" x14ac:dyDescent="0.2">
      <c r="E2" s="5"/>
      <c r="F2" s="9"/>
      <c r="G2" s="10"/>
    </row>
    <row r="3" spans="1:8" s="1" customFormat="1" ht="12" x14ac:dyDescent="0.2">
      <c r="A3" s="8" t="s">
        <v>7</v>
      </c>
      <c r="B3" s="2"/>
      <c r="C3" s="3"/>
      <c r="D3" s="3"/>
      <c r="E3" s="4"/>
      <c r="F3" s="9"/>
      <c r="G3" s="10"/>
    </row>
    <row r="4" spans="1:8" s="1" customFormat="1" ht="33.75" x14ac:dyDescent="0.2">
      <c r="A4" s="6" t="s">
        <v>2</v>
      </c>
      <c r="B4" s="6" t="s">
        <v>0</v>
      </c>
      <c r="C4" s="13" t="s">
        <v>4</v>
      </c>
      <c r="D4" s="13" t="s">
        <v>1</v>
      </c>
      <c r="E4" s="53" t="s">
        <v>6</v>
      </c>
      <c r="F4" s="12" t="s">
        <v>3</v>
      </c>
      <c r="G4" s="53" t="s">
        <v>5</v>
      </c>
      <c r="H4" s="55"/>
    </row>
    <row r="5" spans="1:8" x14ac:dyDescent="0.2">
      <c r="A5" s="16" t="s">
        <v>113</v>
      </c>
      <c r="B5" s="17"/>
      <c r="C5" s="17"/>
      <c r="D5" s="17"/>
      <c r="E5" s="18"/>
      <c r="F5" s="19"/>
      <c r="G5" s="18"/>
    </row>
    <row r="6" spans="1:8" x14ac:dyDescent="0.2">
      <c r="A6" s="20" t="s">
        <v>19</v>
      </c>
      <c r="B6" s="21"/>
      <c r="C6" s="21"/>
      <c r="D6" s="21"/>
      <c r="E6" s="22"/>
      <c r="F6" s="23"/>
      <c r="G6" s="22"/>
    </row>
    <row r="7" spans="1:8" x14ac:dyDescent="0.2">
      <c r="A7" s="21" t="s">
        <v>115</v>
      </c>
      <c r="B7" s="21" t="s">
        <v>114</v>
      </c>
      <c r="C7" s="21" t="s">
        <v>116</v>
      </c>
      <c r="D7" s="24">
        <v>827500</v>
      </c>
      <c r="E7" s="22">
        <v>16700.605</v>
      </c>
      <c r="F7" s="23">
        <v>7.4024525614215397</v>
      </c>
      <c r="G7" s="22"/>
    </row>
    <row r="8" spans="1:8" x14ac:dyDescent="0.2">
      <c r="A8" s="21" t="s">
        <v>118</v>
      </c>
      <c r="B8" s="21" t="s">
        <v>117</v>
      </c>
      <c r="C8" s="21" t="s">
        <v>116</v>
      </c>
      <c r="D8" s="24">
        <v>858500</v>
      </c>
      <c r="E8" s="22">
        <v>12717.819</v>
      </c>
      <c r="F8" s="23">
        <v>5.6371042745005697</v>
      </c>
      <c r="G8" s="22"/>
    </row>
    <row r="9" spans="1:8" x14ac:dyDescent="0.2">
      <c r="A9" s="21" t="s">
        <v>120</v>
      </c>
      <c r="B9" s="21" t="s">
        <v>119</v>
      </c>
      <c r="C9" s="21" t="s">
        <v>121</v>
      </c>
      <c r="D9" s="24">
        <v>210000</v>
      </c>
      <c r="E9" s="22">
        <v>7636.65</v>
      </c>
      <c r="F9" s="23">
        <v>3.3849036818234901</v>
      </c>
      <c r="G9" s="22"/>
    </row>
    <row r="10" spans="1:8" x14ac:dyDescent="0.2">
      <c r="A10" s="21" t="s">
        <v>123</v>
      </c>
      <c r="B10" s="21" t="s">
        <v>122</v>
      </c>
      <c r="C10" s="21" t="s">
        <v>124</v>
      </c>
      <c r="D10" s="24">
        <v>353000</v>
      </c>
      <c r="E10" s="22">
        <v>6757.4790000000003</v>
      </c>
      <c r="F10" s="23">
        <v>2.9952159057891801</v>
      </c>
      <c r="G10" s="22"/>
    </row>
    <row r="11" spans="1:8" x14ac:dyDescent="0.2">
      <c r="A11" s="21" t="s">
        <v>126</v>
      </c>
      <c r="B11" s="21" t="s">
        <v>125</v>
      </c>
      <c r="C11" s="21" t="s">
        <v>127</v>
      </c>
      <c r="D11" s="24">
        <v>440000</v>
      </c>
      <c r="E11" s="22">
        <v>6639.6</v>
      </c>
      <c r="F11" s="23">
        <v>2.94296667856131</v>
      </c>
      <c r="G11" s="22"/>
    </row>
    <row r="12" spans="1:8" x14ac:dyDescent="0.2">
      <c r="A12" s="21" t="s">
        <v>129</v>
      </c>
      <c r="B12" s="21" t="s">
        <v>128</v>
      </c>
      <c r="C12" s="21" t="s">
        <v>130</v>
      </c>
      <c r="D12" s="24">
        <v>460000</v>
      </c>
      <c r="E12" s="22">
        <v>6394.92</v>
      </c>
      <c r="F12" s="23">
        <v>2.8345135960096002</v>
      </c>
      <c r="G12" s="22"/>
    </row>
    <row r="13" spans="1:8" x14ac:dyDescent="0.2">
      <c r="A13" s="21" t="s">
        <v>132</v>
      </c>
      <c r="B13" s="21" t="s">
        <v>131</v>
      </c>
      <c r="C13" s="21" t="s">
        <v>116</v>
      </c>
      <c r="D13" s="24">
        <v>580000</v>
      </c>
      <c r="E13" s="22">
        <v>6196.72</v>
      </c>
      <c r="F13" s="23">
        <v>2.7466625212926199</v>
      </c>
      <c r="G13" s="22"/>
    </row>
    <row r="14" spans="1:8" x14ac:dyDescent="0.2">
      <c r="A14" s="21" t="s">
        <v>137</v>
      </c>
      <c r="B14" s="21" t="s">
        <v>136</v>
      </c>
      <c r="C14" s="21" t="s">
        <v>127</v>
      </c>
      <c r="D14" s="24">
        <v>315000</v>
      </c>
      <c r="E14" s="22">
        <v>4623.8850000000002</v>
      </c>
      <c r="F14" s="23">
        <v>2.04951194055357</v>
      </c>
      <c r="G14" s="22"/>
    </row>
    <row r="15" spans="1:8" x14ac:dyDescent="0.2">
      <c r="A15" s="21" t="s">
        <v>134</v>
      </c>
      <c r="B15" s="21" t="s">
        <v>133</v>
      </c>
      <c r="C15" s="21" t="s">
        <v>135</v>
      </c>
      <c r="D15" s="24">
        <v>1500000</v>
      </c>
      <c r="E15" s="22">
        <v>4617</v>
      </c>
      <c r="F15" s="23">
        <v>2.0464602016563598</v>
      </c>
      <c r="G15" s="22"/>
    </row>
    <row r="16" spans="1:8" x14ac:dyDescent="0.2">
      <c r="A16" s="21" t="s">
        <v>139</v>
      </c>
      <c r="B16" s="21" t="s">
        <v>138</v>
      </c>
      <c r="C16" s="21" t="s">
        <v>140</v>
      </c>
      <c r="D16" s="24">
        <v>1050000</v>
      </c>
      <c r="E16" s="22">
        <v>3509.625</v>
      </c>
      <c r="F16" s="23">
        <v>1.5556222406840401</v>
      </c>
      <c r="G16" s="22"/>
    </row>
    <row r="17" spans="1:7" x14ac:dyDescent="0.2">
      <c r="A17" s="21" t="s">
        <v>142</v>
      </c>
      <c r="B17" s="21" t="s">
        <v>141</v>
      </c>
      <c r="C17" s="21" t="s">
        <v>143</v>
      </c>
      <c r="D17" s="24">
        <v>28000</v>
      </c>
      <c r="E17" s="22">
        <v>3429.72</v>
      </c>
      <c r="F17" s="23">
        <v>1.5202047829380201</v>
      </c>
      <c r="G17" s="22"/>
    </row>
    <row r="18" spans="1:7" x14ac:dyDescent="0.2">
      <c r="A18" s="21" t="s">
        <v>145</v>
      </c>
      <c r="B18" s="21" t="s">
        <v>144</v>
      </c>
      <c r="C18" s="21" t="s">
        <v>146</v>
      </c>
      <c r="D18" s="24">
        <v>44000</v>
      </c>
      <c r="E18" s="22">
        <v>3299.12</v>
      </c>
      <c r="F18" s="23">
        <v>1.46231704147467</v>
      </c>
      <c r="G18" s="22"/>
    </row>
    <row r="19" spans="1:7" x14ac:dyDescent="0.2">
      <c r="A19" s="21" t="s">
        <v>148</v>
      </c>
      <c r="B19" s="21" t="s">
        <v>147</v>
      </c>
      <c r="C19" s="21" t="s">
        <v>149</v>
      </c>
      <c r="D19" s="24">
        <v>243000</v>
      </c>
      <c r="E19" s="22">
        <v>3256.6860000000001</v>
      </c>
      <c r="F19" s="23">
        <v>1.4435084011893999</v>
      </c>
      <c r="G19" s="22"/>
    </row>
    <row r="20" spans="1:7" x14ac:dyDescent="0.2">
      <c r="A20" s="21" t="s">
        <v>153</v>
      </c>
      <c r="B20" s="21" t="s">
        <v>152</v>
      </c>
      <c r="C20" s="21" t="s">
        <v>154</v>
      </c>
      <c r="D20" s="24">
        <v>190000</v>
      </c>
      <c r="E20" s="22">
        <v>3242.73</v>
      </c>
      <c r="F20" s="23">
        <v>1.43732247990408</v>
      </c>
      <c r="G20" s="22"/>
    </row>
    <row r="21" spans="1:7" x14ac:dyDescent="0.2">
      <c r="A21" s="21" t="s">
        <v>159</v>
      </c>
      <c r="B21" s="21" t="s">
        <v>158</v>
      </c>
      <c r="C21" s="21" t="s">
        <v>160</v>
      </c>
      <c r="D21" s="24">
        <v>1767000</v>
      </c>
      <c r="E21" s="22">
        <v>3139.6055999999999</v>
      </c>
      <c r="F21" s="23">
        <v>1.3916131490789401</v>
      </c>
      <c r="G21" s="22"/>
    </row>
    <row r="22" spans="1:7" x14ac:dyDescent="0.2">
      <c r="A22" s="21" t="s">
        <v>151</v>
      </c>
      <c r="B22" s="21" t="s">
        <v>150</v>
      </c>
      <c r="C22" s="21" t="s">
        <v>116</v>
      </c>
      <c r="D22" s="24">
        <v>373000</v>
      </c>
      <c r="E22" s="22">
        <v>2971.1315</v>
      </c>
      <c r="F22" s="23">
        <v>1.31693791826675</v>
      </c>
      <c r="G22" s="22"/>
    </row>
    <row r="23" spans="1:7" x14ac:dyDescent="0.2">
      <c r="A23" s="21" t="s">
        <v>162</v>
      </c>
      <c r="B23" s="21" t="s">
        <v>161</v>
      </c>
      <c r="C23" s="21" t="s">
        <v>163</v>
      </c>
      <c r="D23" s="24">
        <v>410000</v>
      </c>
      <c r="E23" s="22">
        <v>2730.395</v>
      </c>
      <c r="F23" s="23">
        <v>1.21023277069559</v>
      </c>
      <c r="G23" s="22"/>
    </row>
    <row r="24" spans="1:7" x14ac:dyDescent="0.2">
      <c r="A24" s="21" t="s">
        <v>156</v>
      </c>
      <c r="B24" s="21" t="s">
        <v>155</v>
      </c>
      <c r="C24" s="21" t="s">
        <v>157</v>
      </c>
      <c r="D24" s="24">
        <v>145000</v>
      </c>
      <c r="E24" s="22">
        <v>2627.5450000000001</v>
      </c>
      <c r="F24" s="23">
        <v>1.16464506618176</v>
      </c>
      <c r="G24" s="22"/>
    </row>
    <row r="25" spans="1:7" x14ac:dyDescent="0.2">
      <c r="A25" s="21" t="s">
        <v>165</v>
      </c>
      <c r="B25" s="21" t="s">
        <v>164</v>
      </c>
      <c r="C25" s="21" t="s">
        <v>154</v>
      </c>
      <c r="D25" s="24">
        <v>135000</v>
      </c>
      <c r="E25" s="22">
        <v>2428.5149999999999</v>
      </c>
      <c r="F25" s="23">
        <v>1.0764260984677301</v>
      </c>
      <c r="G25" s="22"/>
    </row>
    <row r="26" spans="1:7" x14ac:dyDescent="0.2">
      <c r="A26" s="21" t="s">
        <v>167</v>
      </c>
      <c r="B26" s="21" t="s">
        <v>166</v>
      </c>
      <c r="C26" s="21" t="s">
        <v>168</v>
      </c>
      <c r="D26" s="24">
        <v>319500</v>
      </c>
      <c r="E26" s="22">
        <v>2413.8225000000002</v>
      </c>
      <c r="F26" s="23">
        <v>1.0699137275531001</v>
      </c>
      <c r="G26" s="22"/>
    </row>
    <row r="27" spans="1:7" x14ac:dyDescent="0.2">
      <c r="A27" s="21" t="s">
        <v>176</v>
      </c>
      <c r="B27" s="21" t="s">
        <v>175</v>
      </c>
      <c r="C27" s="21" t="s">
        <v>177</v>
      </c>
      <c r="D27" s="24">
        <v>92500</v>
      </c>
      <c r="E27" s="22">
        <v>2332.11</v>
      </c>
      <c r="F27" s="23">
        <v>1.03369510523821</v>
      </c>
      <c r="G27" s="22"/>
    </row>
    <row r="28" spans="1:7" x14ac:dyDescent="0.2">
      <c r="A28" s="21" t="s">
        <v>170</v>
      </c>
      <c r="B28" s="21" t="s">
        <v>169</v>
      </c>
      <c r="C28" s="21" t="s">
        <v>171</v>
      </c>
      <c r="D28" s="24">
        <v>700000</v>
      </c>
      <c r="E28" s="22">
        <v>2261</v>
      </c>
      <c r="F28" s="23">
        <v>1.00217598352719</v>
      </c>
      <c r="G28" s="22"/>
    </row>
    <row r="29" spans="1:7" x14ac:dyDescent="0.2">
      <c r="A29" s="21" t="s">
        <v>192</v>
      </c>
      <c r="B29" s="21" t="s">
        <v>191</v>
      </c>
      <c r="C29" s="21" t="s">
        <v>180</v>
      </c>
      <c r="D29" s="24">
        <v>1483000</v>
      </c>
      <c r="E29" s="22">
        <v>2221.3856999999998</v>
      </c>
      <c r="F29" s="23">
        <v>0.98461715996936505</v>
      </c>
      <c r="G29" s="22"/>
    </row>
    <row r="30" spans="1:7" x14ac:dyDescent="0.2">
      <c r="A30" s="21" t="s">
        <v>187</v>
      </c>
      <c r="B30" s="21" t="s">
        <v>186</v>
      </c>
      <c r="C30" s="21" t="s">
        <v>171</v>
      </c>
      <c r="D30" s="24">
        <v>27300</v>
      </c>
      <c r="E30" s="22">
        <v>2174.0355</v>
      </c>
      <c r="F30" s="23">
        <v>0.96362944070567302</v>
      </c>
      <c r="G30" s="22"/>
    </row>
    <row r="31" spans="1:7" x14ac:dyDescent="0.2">
      <c r="A31" s="21" t="s">
        <v>179</v>
      </c>
      <c r="B31" s="21" t="s">
        <v>178</v>
      </c>
      <c r="C31" s="21" t="s">
        <v>180</v>
      </c>
      <c r="D31" s="24">
        <v>320000</v>
      </c>
      <c r="E31" s="22">
        <v>2097.6</v>
      </c>
      <c r="F31" s="23">
        <v>0.92974982001177997</v>
      </c>
      <c r="G31" s="22"/>
    </row>
    <row r="32" spans="1:7" x14ac:dyDescent="0.2">
      <c r="A32" s="21" t="s">
        <v>189</v>
      </c>
      <c r="B32" s="21" t="s">
        <v>188</v>
      </c>
      <c r="C32" s="21" t="s">
        <v>190</v>
      </c>
      <c r="D32" s="24">
        <v>48000</v>
      </c>
      <c r="E32" s="22">
        <v>2040.432</v>
      </c>
      <c r="F32" s="23">
        <v>0.90441041416203105</v>
      </c>
      <c r="G32" s="22"/>
    </row>
    <row r="33" spans="1:7" x14ac:dyDescent="0.2">
      <c r="A33" s="21" t="s">
        <v>182</v>
      </c>
      <c r="B33" s="21" t="s">
        <v>181</v>
      </c>
      <c r="C33" s="21" t="s">
        <v>146</v>
      </c>
      <c r="D33" s="24">
        <v>100000</v>
      </c>
      <c r="E33" s="22">
        <v>1995.3</v>
      </c>
      <c r="F33" s="23">
        <v>0.88440590001406505</v>
      </c>
      <c r="G33" s="22"/>
    </row>
    <row r="34" spans="1:7" x14ac:dyDescent="0.2">
      <c r="A34" s="21" t="s">
        <v>205</v>
      </c>
      <c r="B34" s="21" t="s">
        <v>204</v>
      </c>
      <c r="C34" s="21" t="s">
        <v>206</v>
      </c>
      <c r="D34" s="24">
        <v>200000</v>
      </c>
      <c r="E34" s="22">
        <v>1972.4</v>
      </c>
      <c r="F34" s="23">
        <v>0.87425559925211405</v>
      </c>
      <c r="G34" s="22"/>
    </row>
    <row r="35" spans="1:7" x14ac:dyDescent="0.2">
      <c r="A35" s="21" t="s">
        <v>184</v>
      </c>
      <c r="B35" s="21" t="s">
        <v>183</v>
      </c>
      <c r="C35" s="21" t="s">
        <v>185</v>
      </c>
      <c r="D35" s="24">
        <v>510000</v>
      </c>
      <c r="E35" s="22">
        <v>1953.81</v>
      </c>
      <c r="F35" s="23">
        <v>0.86601568260736805</v>
      </c>
      <c r="G35" s="22"/>
    </row>
    <row r="36" spans="1:7" x14ac:dyDescent="0.2">
      <c r="A36" s="21" t="s">
        <v>232</v>
      </c>
      <c r="B36" s="21" t="s">
        <v>231</v>
      </c>
      <c r="C36" s="21" t="s">
        <v>140</v>
      </c>
      <c r="D36" s="24">
        <v>1100000</v>
      </c>
      <c r="E36" s="22">
        <v>1864.61</v>
      </c>
      <c r="F36" s="23">
        <v>0.82647826653898004</v>
      </c>
      <c r="G36" s="22"/>
    </row>
    <row r="37" spans="1:7" x14ac:dyDescent="0.2">
      <c r="A37" s="21" t="s">
        <v>197</v>
      </c>
      <c r="B37" s="21" t="s">
        <v>196</v>
      </c>
      <c r="C37" s="21" t="s">
        <v>180</v>
      </c>
      <c r="D37" s="24">
        <v>580000</v>
      </c>
      <c r="E37" s="22">
        <v>1836.28</v>
      </c>
      <c r="F37" s="23">
        <v>0.81392114773609403</v>
      </c>
      <c r="G37" s="22"/>
    </row>
    <row r="38" spans="1:7" x14ac:dyDescent="0.2">
      <c r="A38" s="21" t="s">
        <v>194</v>
      </c>
      <c r="B38" s="21" t="s">
        <v>193</v>
      </c>
      <c r="C38" s="21" t="s">
        <v>195</v>
      </c>
      <c r="D38" s="24">
        <v>110000</v>
      </c>
      <c r="E38" s="22">
        <v>1789.15</v>
      </c>
      <c r="F38" s="23">
        <v>0.79303103092776295</v>
      </c>
      <c r="G38" s="22"/>
    </row>
    <row r="39" spans="1:7" x14ac:dyDescent="0.2">
      <c r="A39" s="21" t="s">
        <v>199</v>
      </c>
      <c r="B39" s="21" t="s">
        <v>198</v>
      </c>
      <c r="C39" s="21" t="s">
        <v>200</v>
      </c>
      <c r="D39" s="24">
        <v>60000</v>
      </c>
      <c r="E39" s="22">
        <v>1704.42</v>
      </c>
      <c r="F39" s="23">
        <v>0.75547491810854195</v>
      </c>
      <c r="G39" s="22"/>
    </row>
    <row r="40" spans="1:7" x14ac:dyDescent="0.2">
      <c r="A40" s="21" t="s">
        <v>211</v>
      </c>
      <c r="B40" s="21" t="s">
        <v>210</v>
      </c>
      <c r="C40" s="21" t="s">
        <v>200</v>
      </c>
      <c r="D40" s="24">
        <v>170100</v>
      </c>
      <c r="E40" s="22">
        <v>1639.0835999999999</v>
      </c>
      <c r="F40" s="23">
        <v>0.72651491327434203</v>
      </c>
      <c r="G40" s="22"/>
    </row>
    <row r="41" spans="1:7" x14ac:dyDescent="0.2">
      <c r="A41" s="21" t="s">
        <v>225</v>
      </c>
      <c r="B41" s="21" t="s">
        <v>224</v>
      </c>
      <c r="C41" s="21" t="s">
        <v>163</v>
      </c>
      <c r="D41" s="24">
        <v>13000</v>
      </c>
      <c r="E41" s="22">
        <v>1639.04</v>
      </c>
      <c r="F41" s="23">
        <v>0.72649558781088197</v>
      </c>
      <c r="G41" s="22"/>
    </row>
    <row r="42" spans="1:7" x14ac:dyDescent="0.2">
      <c r="A42" s="21" t="s">
        <v>173</v>
      </c>
      <c r="B42" s="21" t="s">
        <v>172</v>
      </c>
      <c r="C42" s="21" t="s">
        <v>174</v>
      </c>
      <c r="D42" s="24">
        <v>27500</v>
      </c>
      <c r="E42" s="22">
        <v>1625.3875</v>
      </c>
      <c r="F42" s="23">
        <v>0.72044419125400305</v>
      </c>
      <c r="G42" s="22"/>
    </row>
    <row r="43" spans="1:7" x14ac:dyDescent="0.2">
      <c r="A43" s="21" t="s">
        <v>251</v>
      </c>
      <c r="B43" s="21" t="s">
        <v>250</v>
      </c>
      <c r="C43" s="21" t="s">
        <v>163</v>
      </c>
      <c r="D43" s="24">
        <v>50000</v>
      </c>
      <c r="E43" s="22">
        <v>1601.55</v>
      </c>
      <c r="F43" s="23">
        <v>0.70987834870321598</v>
      </c>
      <c r="G43" s="22"/>
    </row>
    <row r="44" spans="1:7" x14ac:dyDescent="0.2">
      <c r="A44" s="21" t="s">
        <v>218</v>
      </c>
      <c r="B44" s="21" t="s">
        <v>217</v>
      </c>
      <c r="C44" s="21" t="s">
        <v>135</v>
      </c>
      <c r="D44" s="24">
        <v>200800</v>
      </c>
      <c r="E44" s="22">
        <v>1587.3240000000001</v>
      </c>
      <c r="F44" s="23">
        <v>0.70357275138271302</v>
      </c>
      <c r="G44" s="22"/>
    </row>
    <row r="45" spans="1:7" x14ac:dyDescent="0.2">
      <c r="A45" s="21" t="s">
        <v>230</v>
      </c>
      <c r="B45" s="21" t="s">
        <v>229</v>
      </c>
      <c r="C45" s="21" t="s">
        <v>124</v>
      </c>
      <c r="D45" s="24">
        <v>415000</v>
      </c>
      <c r="E45" s="22">
        <v>1506.45</v>
      </c>
      <c r="F45" s="23">
        <v>0.66772578964375695</v>
      </c>
      <c r="G45" s="22"/>
    </row>
    <row r="46" spans="1:7" x14ac:dyDescent="0.2">
      <c r="A46" s="21" t="s">
        <v>202</v>
      </c>
      <c r="B46" s="21" t="s">
        <v>201</v>
      </c>
      <c r="C46" s="21" t="s">
        <v>203</v>
      </c>
      <c r="D46" s="24">
        <v>209400</v>
      </c>
      <c r="E46" s="22">
        <v>1486.3212000000001</v>
      </c>
      <c r="F46" s="23">
        <v>0.65880380824737395</v>
      </c>
      <c r="G46" s="22"/>
    </row>
    <row r="47" spans="1:7" x14ac:dyDescent="0.2">
      <c r="A47" s="21" t="s">
        <v>208</v>
      </c>
      <c r="B47" s="21" t="s">
        <v>207</v>
      </c>
      <c r="C47" s="21" t="s">
        <v>209</v>
      </c>
      <c r="D47" s="24">
        <v>161776</v>
      </c>
      <c r="E47" s="22">
        <v>1462.7785919999999</v>
      </c>
      <c r="F47" s="23">
        <v>0.64836867497572703</v>
      </c>
      <c r="G47" s="22"/>
    </row>
    <row r="48" spans="1:7" x14ac:dyDescent="0.2">
      <c r="A48" s="21" t="s">
        <v>223</v>
      </c>
      <c r="B48" s="21" t="s">
        <v>222</v>
      </c>
      <c r="C48" s="21" t="s">
        <v>168</v>
      </c>
      <c r="D48" s="24">
        <v>75000</v>
      </c>
      <c r="E48" s="22">
        <v>1445.25</v>
      </c>
      <c r="F48" s="23">
        <v>0.64059922166858496</v>
      </c>
      <c r="G48" s="22"/>
    </row>
    <row r="49" spans="1:9" x14ac:dyDescent="0.2">
      <c r="A49" s="21" t="s">
        <v>227</v>
      </c>
      <c r="B49" s="21" t="s">
        <v>226</v>
      </c>
      <c r="C49" s="21" t="s">
        <v>228</v>
      </c>
      <c r="D49" s="24">
        <v>330000</v>
      </c>
      <c r="E49" s="22">
        <v>1375.605</v>
      </c>
      <c r="F49" s="23">
        <v>0.60972945325958405</v>
      </c>
      <c r="G49" s="22"/>
    </row>
    <row r="50" spans="1:9" x14ac:dyDescent="0.2">
      <c r="A50" s="21" t="s">
        <v>213</v>
      </c>
      <c r="B50" s="21" t="s">
        <v>212</v>
      </c>
      <c r="C50" s="21" t="s">
        <v>214</v>
      </c>
      <c r="D50" s="24">
        <v>870000</v>
      </c>
      <c r="E50" s="22">
        <v>1374.078</v>
      </c>
      <c r="F50" s="23">
        <v>0.60905261879392902</v>
      </c>
      <c r="G50" s="22"/>
    </row>
    <row r="51" spans="1:9" x14ac:dyDescent="0.2">
      <c r="A51" s="21" t="s">
        <v>220</v>
      </c>
      <c r="B51" s="21" t="s">
        <v>219</v>
      </c>
      <c r="C51" s="21" t="s">
        <v>221</v>
      </c>
      <c r="D51" s="24">
        <v>89961</v>
      </c>
      <c r="E51" s="22">
        <v>1337.989953</v>
      </c>
      <c r="F51" s="23">
        <v>0.59305678774757797</v>
      </c>
      <c r="G51" s="22"/>
    </row>
    <row r="52" spans="1:9" x14ac:dyDescent="0.2">
      <c r="A52" s="21" t="s">
        <v>216</v>
      </c>
      <c r="B52" s="21" t="s">
        <v>215</v>
      </c>
      <c r="C52" s="21" t="s">
        <v>200</v>
      </c>
      <c r="D52" s="24">
        <v>9878</v>
      </c>
      <c r="E52" s="22">
        <v>1302.5130799999999</v>
      </c>
      <c r="F52" s="23">
        <v>0.57733185626095995</v>
      </c>
      <c r="G52" s="22"/>
    </row>
    <row r="53" spans="1:9" x14ac:dyDescent="0.2">
      <c r="A53" s="21" t="s">
        <v>237</v>
      </c>
      <c r="B53" s="21" t="s">
        <v>236</v>
      </c>
      <c r="C53" s="21" t="s">
        <v>206</v>
      </c>
      <c r="D53" s="24">
        <v>66000</v>
      </c>
      <c r="E53" s="22">
        <v>952.51199999999994</v>
      </c>
      <c r="F53" s="23">
        <v>0.42219577639161898</v>
      </c>
      <c r="G53" s="22"/>
    </row>
    <row r="54" spans="1:9" x14ac:dyDescent="0.2">
      <c r="A54" s="21" t="s">
        <v>234</v>
      </c>
      <c r="B54" s="21" t="s">
        <v>233</v>
      </c>
      <c r="C54" s="21" t="s">
        <v>235</v>
      </c>
      <c r="D54" s="24">
        <v>37400</v>
      </c>
      <c r="E54" s="22">
        <v>686.17780000000005</v>
      </c>
      <c r="F54" s="23">
        <v>0.30414458716918302</v>
      </c>
      <c r="G54" s="22"/>
    </row>
    <row r="55" spans="1:9" x14ac:dyDescent="0.2">
      <c r="A55" s="21" t="s">
        <v>239</v>
      </c>
      <c r="B55" s="21" t="s">
        <v>238</v>
      </c>
      <c r="C55" s="21" t="s">
        <v>240</v>
      </c>
      <c r="D55" s="24">
        <v>20000</v>
      </c>
      <c r="E55" s="22">
        <v>520.17999999999995</v>
      </c>
      <c r="F55" s="23">
        <v>0.230566962897467</v>
      </c>
      <c r="G55" s="22"/>
    </row>
    <row r="56" spans="1:9" x14ac:dyDescent="0.2">
      <c r="A56" s="21" t="s">
        <v>242</v>
      </c>
      <c r="B56" s="21" t="s">
        <v>241</v>
      </c>
      <c r="C56" s="21" t="s">
        <v>116</v>
      </c>
      <c r="D56" s="24">
        <v>400000</v>
      </c>
      <c r="E56" s="22">
        <v>275.04000000000002</v>
      </c>
      <c r="F56" s="23">
        <v>0.12190998784136101</v>
      </c>
      <c r="G56" s="22"/>
    </row>
    <row r="57" spans="1:9" x14ac:dyDescent="0.2">
      <c r="A57" s="20" t="s">
        <v>28</v>
      </c>
      <c r="B57" s="20"/>
      <c r="C57" s="20"/>
      <c r="D57" s="20"/>
      <c r="E57" s="25">
        <f>SUM(E7:E56)</f>
        <v>153393.38752500003</v>
      </c>
      <c r="F57" s="26">
        <f>SUM(F7:F56)</f>
        <v>67.990786824163763</v>
      </c>
      <c r="G57" s="25"/>
      <c r="H57" s="14"/>
      <c r="I57" s="14"/>
    </row>
    <row r="58" spans="1:9" x14ac:dyDescent="0.2">
      <c r="A58" s="21"/>
      <c r="B58" s="21"/>
      <c r="C58" s="21"/>
      <c r="D58" s="21"/>
      <c r="E58" s="22"/>
      <c r="F58" s="23"/>
      <c r="G58" s="22"/>
    </row>
    <row r="59" spans="1:9" x14ac:dyDescent="0.2">
      <c r="A59" s="20" t="s">
        <v>335</v>
      </c>
      <c r="B59" s="21"/>
      <c r="C59" s="21"/>
      <c r="D59" s="21"/>
      <c r="E59" s="22"/>
      <c r="F59" s="23"/>
      <c r="G59" s="22"/>
    </row>
    <row r="60" spans="1:9" x14ac:dyDescent="0.2">
      <c r="A60" s="21"/>
      <c r="B60" s="21" t="s">
        <v>336</v>
      </c>
      <c r="C60" s="21" t="s">
        <v>206</v>
      </c>
      <c r="D60" s="24">
        <v>27500</v>
      </c>
      <c r="E60" s="22">
        <v>2.7499999999999998E-3</v>
      </c>
      <c r="F60" s="23">
        <v>1.2189225805837099E-6</v>
      </c>
      <c r="G60" s="22"/>
    </row>
    <row r="61" spans="1:9" x14ac:dyDescent="0.2">
      <c r="A61" s="21" t="s">
        <v>338</v>
      </c>
      <c r="B61" s="21" t="s">
        <v>337</v>
      </c>
      <c r="C61" s="21" t="s">
        <v>339</v>
      </c>
      <c r="D61" s="24">
        <v>27000</v>
      </c>
      <c r="E61" s="22">
        <v>2.7000000000000001E-3</v>
      </c>
      <c r="F61" s="23">
        <v>1.1967603518458299E-6</v>
      </c>
      <c r="G61" s="22"/>
    </row>
    <row r="62" spans="1:9" x14ac:dyDescent="0.2">
      <c r="A62" s="20" t="s">
        <v>28</v>
      </c>
      <c r="B62" s="20"/>
      <c r="C62" s="20"/>
      <c r="D62" s="20"/>
      <c r="E62" s="25">
        <f>SUM(E59:E61)</f>
        <v>5.45E-3</v>
      </c>
      <c r="F62" s="26">
        <f>SUM(F59:F61)</f>
        <v>2.4156829324295397E-6</v>
      </c>
      <c r="G62" s="25"/>
      <c r="H62" s="14"/>
      <c r="I62" s="14"/>
    </row>
    <row r="63" spans="1:9" x14ac:dyDescent="0.2">
      <c r="A63" s="21"/>
      <c r="B63" s="21"/>
      <c r="C63" s="21"/>
      <c r="D63" s="21"/>
      <c r="E63" s="22"/>
      <c r="F63" s="23"/>
      <c r="G63" s="22"/>
    </row>
    <row r="64" spans="1:9" x14ac:dyDescent="0.2">
      <c r="A64" s="20" t="s">
        <v>18</v>
      </c>
      <c r="B64" s="21"/>
      <c r="C64" s="21"/>
      <c r="D64" s="21"/>
      <c r="E64" s="22"/>
      <c r="F64" s="23"/>
      <c r="G64" s="22"/>
    </row>
    <row r="65" spans="1:7" x14ac:dyDescent="0.2">
      <c r="A65" s="20" t="s">
        <v>19</v>
      </c>
      <c r="B65" s="21"/>
      <c r="C65" s="21"/>
      <c r="D65" s="21"/>
      <c r="E65" s="22"/>
      <c r="F65" s="23"/>
      <c r="G65" s="22"/>
    </row>
    <row r="66" spans="1:7" x14ac:dyDescent="0.2">
      <c r="A66" s="21" t="s">
        <v>24</v>
      </c>
      <c r="B66" s="21" t="s">
        <v>23</v>
      </c>
      <c r="C66" s="21" t="s">
        <v>25</v>
      </c>
      <c r="D66" s="24">
        <v>9994</v>
      </c>
      <c r="E66" s="22">
        <v>10383.04643</v>
      </c>
      <c r="F66" s="23">
        <v>4.6022289995549404</v>
      </c>
      <c r="G66" s="22">
        <v>8.2177000000000007</v>
      </c>
    </row>
    <row r="67" spans="1:7" x14ac:dyDescent="0.2">
      <c r="A67" s="21" t="s">
        <v>27</v>
      </c>
      <c r="B67" s="21" t="s">
        <v>26</v>
      </c>
      <c r="C67" s="21" t="s">
        <v>25</v>
      </c>
      <c r="D67" s="24">
        <v>7150</v>
      </c>
      <c r="E67" s="22">
        <v>7386.2646000000004</v>
      </c>
      <c r="F67" s="23">
        <v>3.2739217116749502</v>
      </c>
      <c r="G67" s="22">
        <v>8.2776999999999994</v>
      </c>
    </row>
    <row r="68" spans="1:7" x14ac:dyDescent="0.2">
      <c r="A68" s="21" t="s">
        <v>305</v>
      </c>
      <c r="B68" s="21" t="s">
        <v>304</v>
      </c>
      <c r="C68" s="21" t="s">
        <v>22</v>
      </c>
      <c r="D68" s="24">
        <v>5000</v>
      </c>
      <c r="E68" s="22">
        <v>5453.4415753000003</v>
      </c>
      <c r="F68" s="23">
        <v>2.4172083920098801</v>
      </c>
      <c r="G68" s="22">
        <v>7.2866</v>
      </c>
    </row>
    <row r="69" spans="1:7" x14ac:dyDescent="0.2">
      <c r="A69" s="21" t="s">
        <v>96</v>
      </c>
      <c r="B69" s="21" t="s">
        <v>95</v>
      </c>
      <c r="C69" s="21" t="s">
        <v>22</v>
      </c>
      <c r="D69" s="24">
        <v>5000</v>
      </c>
      <c r="E69" s="22">
        <v>5115.7654110000003</v>
      </c>
      <c r="F69" s="23">
        <v>2.2675352641589099</v>
      </c>
      <c r="G69" s="22">
        <v>7.5007000000000001</v>
      </c>
    </row>
    <row r="70" spans="1:7" x14ac:dyDescent="0.2">
      <c r="A70" s="21" t="s">
        <v>90</v>
      </c>
      <c r="B70" s="21" t="s">
        <v>89</v>
      </c>
      <c r="C70" s="21" t="s">
        <v>22</v>
      </c>
      <c r="D70" s="24">
        <v>4500</v>
      </c>
      <c r="E70" s="22">
        <v>4562.1184315</v>
      </c>
      <c r="F70" s="23">
        <v>2.02213424416454</v>
      </c>
      <c r="G70" s="22">
        <v>7.0755999999999997</v>
      </c>
    </row>
    <row r="71" spans="1:7" x14ac:dyDescent="0.2">
      <c r="A71" s="21" t="s">
        <v>79</v>
      </c>
      <c r="B71" s="21" t="s">
        <v>78</v>
      </c>
      <c r="C71" s="21" t="s">
        <v>22</v>
      </c>
      <c r="D71" s="24">
        <v>2500</v>
      </c>
      <c r="E71" s="22">
        <v>2779.2157533999998</v>
      </c>
      <c r="F71" s="23">
        <v>1.2318723047757201</v>
      </c>
      <c r="G71" s="22">
        <v>7.4016000000000002</v>
      </c>
    </row>
    <row r="72" spans="1:7" x14ac:dyDescent="0.2">
      <c r="A72" s="21" t="s">
        <v>81</v>
      </c>
      <c r="B72" s="21" t="s">
        <v>80</v>
      </c>
      <c r="C72" s="21" t="s">
        <v>82</v>
      </c>
      <c r="D72" s="24">
        <v>2500</v>
      </c>
      <c r="E72" s="22">
        <v>2652.9697603</v>
      </c>
      <c r="F72" s="23">
        <v>1.17591445324925</v>
      </c>
      <c r="G72" s="22">
        <v>7.42</v>
      </c>
    </row>
    <row r="73" spans="1:7" x14ac:dyDescent="0.2">
      <c r="A73" s="21" t="s">
        <v>341</v>
      </c>
      <c r="B73" s="21" t="s">
        <v>340</v>
      </c>
      <c r="C73" s="21" t="s">
        <v>22</v>
      </c>
      <c r="D73" s="24">
        <v>250</v>
      </c>
      <c r="E73" s="22">
        <v>2629.3769863000002</v>
      </c>
      <c r="F73" s="23">
        <v>1.1654570841702601</v>
      </c>
      <c r="G73" s="22">
        <v>6.55</v>
      </c>
    </row>
    <row r="74" spans="1:7" x14ac:dyDescent="0.2">
      <c r="A74" s="21" t="s">
        <v>323</v>
      </c>
      <c r="B74" s="21" t="s">
        <v>322</v>
      </c>
      <c r="C74" s="21" t="s">
        <v>324</v>
      </c>
      <c r="D74" s="24">
        <v>2500</v>
      </c>
      <c r="E74" s="22">
        <v>2613.8189726000001</v>
      </c>
      <c r="F74" s="23">
        <v>1.15856107900373</v>
      </c>
      <c r="G74" s="22">
        <v>7.27</v>
      </c>
    </row>
    <row r="75" spans="1:7" x14ac:dyDescent="0.2">
      <c r="A75" s="21" t="s">
        <v>84</v>
      </c>
      <c r="B75" s="21" t="s">
        <v>83</v>
      </c>
      <c r="C75" s="21" t="s">
        <v>22</v>
      </c>
      <c r="D75" s="24">
        <v>250</v>
      </c>
      <c r="E75" s="22">
        <v>2598.0914041000001</v>
      </c>
      <c r="F75" s="23">
        <v>1.1515899195919701</v>
      </c>
      <c r="G75" s="22">
        <v>6.65</v>
      </c>
    </row>
    <row r="76" spans="1:7" x14ac:dyDescent="0.2">
      <c r="A76" s="21" t="s">
        <v>94</v>
      </c>
      <c r="B76" s="21" t="s">
        <v>93</v>
      </c>
      <c r="C76" s="21" t="s">
        <v>22</v>
      </c>
      <c r="D76" s="24">
        <v>250</v>
      </c>
      <c r="E76" s="22">
        <v>2597.9383904000001</v>
      </c>
      <c r="F76" s="23">
        <v>1.1515220970995901</v>
      </c>
      <c r="G76" s="22">
        <v>6.9749999999999996</v>
      </c>
    </row>
    <row r="77" spans="1:7" x14ac:dyDescent="0.2">
      <c r="A77" s="21" t="s">
        <v>88</v>
      </c>
      <c r="B77" s="21" t="s">
        <v>87</v>
      </c>
      <c r="C77" s="21" t="s">
        <v>22</v>
      </c>
      <c r="D77" s="24">
        <v>2500</v>
      </c>
      <c r="E77" s="22">
        <v>2586.4227740000001</v>
      </c>
      <c r="F77" s="23">
        <v>1.1464178626053001</v>
      </c>
      <c r="G77" s="22">
        <v>7.335</v>
      </c>
    </row>
    <row r="78" spans="1:7" x14ac:dyDescent="0.2">
      <c r="A78" s="21" t="s">
        <v>92</v>
      </c>
      <c r="B78" s="21" t="s">
        <v>91</v>
      </c>
      <c r="C78" s="21" t="s">
        <v>22</v>
      </c>
      <c r="D78" s="24">
        <v>3500</v>
      </c>
      <c r="E78" s="22">
        <v>1958.894</v>
      </c>
      <c r="F78" s="23">
        <v>0.86826913802543604</v>
      </c>
      <c r="G78" s="22">
        <v>6.47</v>
      </c>
    </row>
    <row r="79" spans="1:7" x14ac:dyDescent="0.2">
      <c r="A79" s="21" t="s">
        <v>98</v>
      </c>
      <c r="B79" s="21" t="s">
        <v>97</v>
      </c>
      <c r="C79" s="21" t="s">
        <v>22</v>
      </c>
      <c r="D79" s="24">
        <v>1000</v>
      </c>
      <c r="E79" s="22">
        <v>1031.0642301</v>
      </c>
      <c r="F79" s="23">
        <v>0.45701362621856401</v>
      </c>
      <c r="G79" s="22">
        <v>7.0949999999999998</v>
      </c>
    </row>
    <row r="80" spans="1:7" x14ac:dyDescent="0.2">
      <c r="A80" s="21" t="s">
        <v>21</v>
      </c>
      <c r="B80" s="21" t="s">
        <v>20</v>
      </c>
      <c r="C80" s="21" t="s">
        <v>22</v>
      </c>
      <c r="D80" s="24">
        <v>100</v>
      </c>
      <c r="E80" s="22">
        <v>1027.2036301000001</v>
      </c>
      <c r="F80" s="23">
        <v>0.455302436213254</v>
      </c>
      <c r="G80" s="22">
        <v>6.2515999999999998</v>
      </c>
    </row>
    <row r="81" spans="1:9" x14ac:dyDescent="0.2">
      <c r="A81" s="21" t="s">
        <v>104</v>
      </c>
      <c r="B81" s="21" t="s">
        <v>103</v>
      </c>
      <c r="C81" s="21" t="s">
        <v>22</v>
      </c>
      <c r="D81" s="24">
        <v>500</v>
      </c>
      <c r="E81" s="22">
        <v>523.44130140000004</v>
      </c>
      <c r="F81" s="23">
        <v>0.23201251704966699</v>
      </c>
      <c r="G81" s="22">
        <v>6.5925000000000002</v>
      </c>
    </row>
    <row r="82" spans="1:9" x14ac:dyDescent="0.2">
      <c r="A82" s="20" t="s">
        <v>28</v>
      </c>
      <c r="B82" s="20"/>
      <c r="C82" s="20"/>
      <c r="D82" s="20"/>
      <c r="E82" s="25">
        <f>SUM(E65:E81)</f>
        <v>55899.073650499995</v>
      </c>
      <c r="F82" s="26">
        <f>SUM(F65:F81)</f>
        <v>24.776961129565965</v>
      </c>
      <c r="G82" s="25"/>
      <c r="H82" s="14"/>
      <c r="I82" s="14"/>
    </row>
    <row r="83" spans="1:9" x14ac:dyDescent="0.2">
      <c r="A83" s="21"/>
      <c r="B83" s="21"/>
      <c r="C83" s="21"/>
      <c r="D83" s="21"/>
      <c r="E83" s="22"/>
      <c r="F83" s="23"/>
      <c r="G83" s="22"/>
    </row>
    <row r="84" spans="1:9" x14ac:dyDescent="0.2">
      <c r="A84" s="20" t="s">
        <v>34</v>
      </c>
      <c r="B84" s="21"/>
      <c r="C84" s="21"/>
      <c r="D84" s="21"/>
      <c r="E84" s="22"/>
      <c r="F84" s="23"/>
      <c r="G84" s="22"/>
    </row>
    <row r="85" spans="1:9" x14ac:dyDescent="0.2">
      <c r="A85" s="21" t="s">
        <v>61</v>
      </c>
      <c r="B85" s="21" t="s">
        <v>60</v>
      </c>
      <c r="C85" s="21" t="s">
        <v>35</v>
      </c>
      <c r="D85" s="24">
        <v>3196200</v>
      </c>
      <c r="E85" s="22">
        <v>3183.9702729999999</v>
      </c>
      <c r="F85" s="23">
        <v>1.41127754969709</v>
      </c>
      <c r="G85" s="22">
        <v>7.2067827824499897</v>
      </c>
    </row>
    <row r="86" spans="1:9" x14ac:dyDescent="0.2">
      <c r="A86" s="21" t="s">
        <v>69</v>
      </c>
      <c r="B86" s="21" t="s">
        <v>68</v>
      </c>
      <c r="C86" s="21" t="s">
        <v>35</v>
      </c>
      <c r="D86" s="24">
        <v>2500000</v>
      </c>
      <c r="E86" s="22">
        <v>2605.3955556000001</v>
      </c>
      <c r="F86" s="23">
        <v>1.15482744511756</v>
      </c>
      <c r="G86" s="22">
        <v>7.1525085512500004</v>
      </c>
    </row>
    <row r="87" spans="1:9" x14ac:dyDescent="0.2">
      <c r="A87" s="21" t="s">
        <v>71</v>
      </c>
      <c r="B87" s="21" t="s">
        <v>70</v>
      </c>
      <c r="C87" s="21" t="s">
        <v>35</v>
      </c>
      <c r="D87" s="24">
        <v>2500000</v>
      </c>
      <c r="E87" s="22">
        <v>2479.4425000000001</v>
      </c>
      <c r="F87" s="23">
        <v>1.0989994365486999</v>
      </c>
      <c r="G87" s="22">
        <v>7.19151642361249</v>
      </c>
    </row>
    <row r="88" spans="1:9" x14ac:dyDescent="0.2">
      <c r="A88" s="21" t="s">
        <v>67</v>
      </c>
      <c r="B88" s="21" t="s">
        <v>66</v>
      </c>
      <c r="C88" s="21" t="s">
        <v>35</v>
      </c>
      <c r="D88" s="24">
        <v>500000</v>
      </c>
      <c r="E88" s="22">
        <v>508.64219439999999</v>
      </c>
      <c r="F88" s="23">
        <v>0.225452893160658</v>
      </c>
      <c r="G88" s="22">
        <v>5.6589858465124898</v>
      </c>
    </row>
    <row r="89" spans="1:9" x14ac:dyDescent="0.2">
      <c r="A89" s="21" t="s">
        <v>77</v>
      </c>
      <c r="B89" s="21" t="s">
        <v>76</v>
      </c>
      <c r="C89" s="21" t="s">
        <v>35</v>
      </c>
      <c r="D89" s="24">
        <v>83300</v>
      </c>
      <c r="E89" s="22">
        <v>85.052530200000007</v>
      </c>
      <c r="F89" s="23">
        <v>3.7699072580566602E-2</v>
      </c>
      <c r="G89" s="22">
        <v>7.2622745000000002</v>
      </c>
    </row>
    <row r="90" spans="1:9" x14ac:dyDescent="0.2">
      <c r="A90" s="21" t="s">
        <v>73</v>
      </c>
      <c r="B90" s="21" t="s">
        <v>72</v>
      </c>
      <c r="C90" s="21" t="s">
        <v>35</v>
      </c>
      <c r="D90" s="24">
        <v>52560</v>
      </c>
      <c r="E90" s="22">
        <v>55.547545399999997</v>
      </c>
      <c r="F90" s="23">
        <v>2.4621148139657802E-2</v>
      </c>
      <c r="G90" s="22">
        <v>7.09504807201251</v>
      </c>
    </row>
    <row r="91" spans="1:9" x14ac:dyDescent="0.2">
      <c r="A91" s="21" t="s">
        <v>75</v>
      </c>
      <c r="B91" s="21" t="s">
        <v>74</v>
      </c>
      <c r="C91" s="21" t="s">
        <v>35</v>
      </c>
      <c r="D91" s="24">
        <v>50000</v>
      </c>
      <c r="E91" s="22">
        <v>52.394683299999997</v>
      </c>
      <c r="F91" s="23">
        <v>2.3223659118873599E-2</v>
      </c>
      <c r="G91" s="22">
        <v>7.2237101628124902</v>
      </c>
    </row>
    <row r="92" spans="1:9" x14ac:dyDescent="0.2">
      <c r="A92" s="21" t="s">
        <v>86</v>
      </c>
      <c r="B92" s="21" t="s">
        <v>85</v>
      </c>
      <c r="C92" s="21" t="s">
        <v>35</v>
      </c>
      <c r="D92" s="24">
        <v>46150</v>
      </c>
      <c r="E92" s="22">
        <v>47.538991899999999</v>
      </c>
      <c r="F92" s="23">
        <v>2.1071400249125901E-2</v>
      </c>
      <c r="G92" s="22">
        <v>7.1312497970124999</v>
      </c>
    </row>
    <row r="93" spans="1:9" x14ac:dyDescent="0.2">
      <c r="A93" s="21" t="s">
        <v>331</v>
      </c>
      <c r="B93" s="21" t="s">
        <v>330</v>
      </c>
      <c r="C93" s="21" t="s">
        <v>35</v>
      </c>
      <c r="D93" s="24">
        <v>20000</v>
      </c>
      <c r="E93" s="22">
        <v>20.756119999999999</v>
      </c>
      <c r="F93" s="23">
        <v>9.2000375830200692E-3</v>
      </c>
      <c r="G93" s="22">
        <v>5.7899837153124896</v>
      </c>
    </row>
    <row r="94" spans="1:9" x14ac:dyDescent="0.2">
      <c r="A94" s="20" t="s">
        <v>28</v>
      </c>
      <c r="B94" s="20"/>
      <c r="C94" s="20"/>
      <c r="D94" s="20"/>
      <c r="E94" s="25">
        <f>SUM(E85:E93)</f>
        <v>9038.7403938000007</v>
      </c>
      <c r="F94" s="26">
        <f>SUM(F85:F93)</f>
        <v>4.0063726421952515</v>
      </c>
      <c r="G94" s="25"/>
      <c r="H94" s="14"/>
      <c r="I94" s="14"/>
    </row>
    <row r="95" spans="1:9" x14ac:dyDescent="0.2">
      <c r="A95" s="21"/>
      <c r="B95" s="21"/>
      <c r="C95" s="21"/>
      <c r="D95" s="21"/>
      <c r="E95" s="22"/>
      <c r="F95" s="23"/>
      <c r="G95" s="22"/>
    </row>
    <row r="96" spans="1:9" x14ac:dyDescent="0.2">
      <c r="A96" s="20" t="s">
        <v>37</v>
      </c>
      <c r="B96" s="20"/>
      <c r="C96" s="20"/>
      <c r="D96" s="20"/>
      <c r="E96" s="25">
        <f>E57+E62+E82+E94</f>
        <v>218331.2070193</v>
      </c>
      <c r="F96" s="26">
        <f>F57+F62+F82+F94</f>
        <v>96.774123011607898</v>
      </c>
      <c r="G96" s="25"/>
      <c r="H96" s="14"/>
      <c r="I96" s="14"/>
    </row>
    <row r="97" spans="1:9" x14ac:dyDescent="0.2">
      <c r="A97" s="20"/>
      <c r="B97" s="20"/>
      <c r="C97" s="20"/>
      <c r="D97" s="20"/>
      <c r="E97" s="25"/>
      <c r="F97" s="26"/>
      <c r="G97" s="25"/>
      <c r="H97" s="14"/>
      <c r="I97" s="14"/>
    </row>
    <row r="98" spans="1:9" x14ac:dyDescent="0.2">
      <c r="A98" s="20" t="s">
        <v>39</v>
      </c>
      <c r="B98" s="20"/>
      <c r="C98" s="20"/>
      <c r="D98" s="20"/>
      <c r="E98" s="25">
        <f>E100-(E57+E62+E82+E94)</f>
        <v>7277.8713426000031</v>
      </c>
      <c r="F98" s="26">
        <f>F100-(F57+F62+F82+F94)</f>
        <v>3.2258769883921019</v>
      </c>
      <c r="G98" s="25"/>
      <c r="H98" s="14"/>
      <c r="I98" s="14"/>
    </row>
    <row r="99" spans="1:9" x14ac:dyDescent="0.2">
      <c r="A99" s="20"/>
      <c r="B99" s="20"/>
      <c r="C99" s="20"/>
      <c r="D99" s="20"/>
      <c r="E99" s="25"/>
      <c r="F99" s="26"/>
      <c r="G99" s="25"/>
      <c r="H99" s="14"/>
      <c r="I99" s="14"/>
    </row>
    <row r="100" spans="1:9" x14ac:dyDescent="0.2">
      <c r="A100" s="27" t="s">
        <v>38</v>
      </c>
      <c r="B100" s="27"/>
      <c r="C100" s="27"/>
      <c r="D100" s="27"/>
      <c r="E100" s="28">
        <v>225609.0783619</v>
      </c>
      <c r="F100" s="29">
        <v>100</v>
      </c>
      <c r="G100" s="28"/>
      <c r="H100" s="14"/>
      <c r="I100" s="14"/>
    </row>
    <row r="101" spans="1:9" x14ac:dyDescent="0.2">
      <c r="G101" s="64" t="s">
        <v>920</v>
      </c>
    </row>
    <row r="102" spans="1:9" x14ac:dyDescent="0.2">
      <c r="A102" s="14" t="s">
        <v>40</v>
      </c>
    </row>
    <row r="103" spans="1:9" x14ac:dyDescent="0.2">
      <c r="A103" s="14" t="s">
        <v>342</v>
      </c>
    </row>
    <row r="105" spans="1:9" x14ac:dyDescent="0.2">
      <c r="A105" s="14" t="s">
        <v>41</v>
      </c>
    </row>
    <row r="106" spans="1:9" x14ac:dyDescent="0.2">
      <c r="A106" s="14" t="s">
        <v>42</v>
      </c>
    </row>
    <row r="107" spans="1:9" x14ac:dyDescent="0.2">
      <c r="A107" s="14" t="s">
        <v>43</v>
      </c>
      <c r="B107" s="14"/>
      <c r="C107" s="30" t="s">
        <v>45</v>
      </c>
      <c r="D107" s="14" t="s">
        <v>44</v>
      </c>
    </row>
    <row r="108" spans="1:9" x14ac:dyDescent="0.2">
      <c r="A108" s="7" t="s">
        <v>46</v>
      </c>
      <c r="C108" s="31">
        <v>256.32119999999998</v>
      </c>
      <c r="D108" s="31">
        <v>270.68579999999997</v>
      </c>
    </row>
    <row r="109" spans="1:9" x14ac:dyDescent="0.2">
      <c r="A109" s="7" t="s">
        <v>47</v>
      </c>
      <c r="C109" s="31">
        <v>29.901599999999998</v>
      </c>
      <c r="D109" s="31">
        <v>29.063300000000002</v>
      </c>
    </row>
    <row r="110" spans="1:9" x14ac:dyDescent="0.2">
      <c r="A110" s="7" t="s">
        <v>48</v>
      </c>
      <c r="C110" s="31">
        <v>291.49400000000003</v>
      </c>
      <c r="D110" s="31">
        <v>309.52589999999998</v>
      </c>
    </row>
    <row r="111" spans="1:9" x14ac:dyDescent="0.2">
      <c r="A111" s="7" t="s">
        <v>49</v>
      </c>
      <c r="C111" s="31">
        <v>35.337299999999999</v>
      </c>
      <c r="D111" s="31">
        <v>34.497399999999999</v>
      </c>
    </row>
    <row r="113" spans="1:9" x14ac:dyDescent="0.2">
      <c r="A113" s="14" t="s">
        <v>50</v>
      </c>
    </row>
    <row r="114" spans="1:9" x14ac:dyDescent="0.2">
      <c r="A114" s="101" t="s">
        <v>51</v>
      </c>
      <c r="B114" s="102"/>
      <c r="C114" s="32" t="s">
        <v>52</v>
      </c>
    </row>
    <row r="115" spans="1:9" x14ac:dyDescent="0.2">
      <c r="A115" s="97" t="s">
        <v>47</v>
      </c>
      <c r="B115" s="98"/>
      <c r="C115" s="33">
        <v>2.5</v>
      </c>
    </row>
    <row r="116" spans="1:9" x14ac:dyDescent="0.2">
      <c r="A116" s="97" t="s">
        <v>49</v>
      </c>
      <c r="B116" s="98"/>
      <c r="C116" s="33">
        <v>3</v>
      </c>
    </row>
    <row r="117" spans="1:9" x14ac:dyDescent="0.2">
      <c r="A117" s="7" t="s">
        <v>53</v>
      </c>
    </row>
    <row r="118" spans="1:9" x14ac:dyDescent="0.2">
      <c r="A118" s="7" t="s">
        <v>54</v>
      </c>
    </row>
    <row r="120" spans="1:9" x14ac:dyDescent="0.2">
      <c r="A120" s="14" t="s">
        <v>343</v>
      </c>
      <c r="D120" s="51">
        <v>0.50031300645793197</v>
      </c>
    </row>
    <row r="122" spans="1:9" x14ac:dyDescent="0.2">
      <c r="A122" s="14" t="s">
        <v>344</v>
      </c>
      <c r="D122" s="34">
        <v>5.70749909233857</v>
      </c>
      <c r="E122" s="10" t="s">
        <v>55</v>
      </c>
    </row>
    <row r="124" spans="1:9" x14ac:dyDescent="0.2">
      <c r="A124" s="14" t="s">
        <v>345</v>
      </c>
      <c r="D124" s="30" t="s">
        <v>56</v>
      </c>
    </row>
    <row r="126" spans="1:9" x14ac:dyDescent="0.2">
      <c r="A126" s="60" t="s">
        <v>992</v>
      </c>
      <c r="B126" s="57"/>
      <c r="C126" s="57"/>
      <c r="D126" s="57"/>
      <c r="E126" s="11"/>
      <c r="G126" s="11"/>
      <c r="H126" s="57"/>
      <c r="I126" s="57"/>
    </row>
    <row r="127" spans="1:9" x14ac:dyDescent="0.2">
      <c r="A127" s="60"/>
      <c r="B127" s="57"/>
      <c r="C127" s="57"/>
      <c r="D127" s="57"/>
      <c r="E127" s="11"/>
      <c r="G127" s="11"/>
      <c r="H127" s="57"/>
      <c r="I127" s="57"/>
    </row>
    <row r="128" spans="1:9" x14ac:dyDescent="0.2">
      <c r="A128" s="60" t="s">
        <v>969</v>
      </c>
      <c r="B128" s="57"/>
      <c r="C128" s="57"/>
      <c r="D128" s="57"/>
      <c r="E128" s="11"/>
      <c r="G128" s="11"/>
      <c r="H128" s="57"/>
      <c r="I128" s="57"/>
    </row>
    <row r="129" spans="1:9" x14ac:dyDescent="0.2">
      <c r="A129" s="65"/>
      <c r="B129" s="57"/>
      <c r="C129" s="57"/>
      <c r="D129" s="57"/>
      <c r="E129" s="11"/>
      <c r="G129" s="11"/>
      <c r="H129" s="57"/>
      <c r="I129" s="57"/>
    </row>
    <row r="130" spans="1:9" x14ac:dyDescent="0.2">
      <c r="A130" s="57"/>
      <c r="B130" s="57"/>
      <c r="C130" s="57"/>
      <c r="D130" s="57"/>
      <c r="E130" s="11"/>
      <c r="G130" s="11"/>
      <c r="H130" s="57"/>
      <c r="I130" s="57"/>
    </row>
    <row r="131" spans="1:9" x14ac:dyDescent="0.2">
      <c r="A131" s="57"/>
      <c r="B131" s="57"/>
      <c r="C131" s="57"/>
      <c r="D131" s="57"/>
      <c r="E131" s="11"/>
      <c r="G131" s="11"/>
      <c r="H131" s="57"/>
      <c r="I131" s="57"/>
    </row>
    <row r="132" spans="1:9" x14ac:dyDescent="0.2">
      <c r="A132" s="57"/>
      <c r="B132" s="57"/>
      <c r="C132" s="57"/>
      <c r="D132" s="57"/>
      <c r="E132" s="11"/>
      <c r="G132" s="11"/>
      <c r="H132" s="57"/>
      <c r="I132" s="57"/>
    </row>
    <row r="133" spans="1:9" x14ac:dyDescent="0.2">
      <c r="A133" s="57"/>
      <c r="B133" s="57"/>
      <c r="C133" s="57"/>
      <c r="D133" s="57"/>
      <c r="E133" s="11"/>
      <c r="G133" s="11"/>
      <c r="H133" s="57"/>
      <c r="I133" s="57"/>
    </row>
    <row r="134" spans="1:9" x14ac:dyDescent="0.2">
      <c r="A134" s="57"/>
      <c r="B134" s="57"/>
      <c r="C134" s="57"/>
      <c r="D134" s="57"/>
      <c r="E134" s="11"/>
      <c r="G134" s="11"/>
      <c r="H134" s="57"/>
      <c r="I134" s="57"/>
    </row>
    <row r="135" spans="1:9" x14ac:dyDescent="0.2">
      <c r="A135" s="57"/>
      <c r="B135" s="57"/>
      <c r="C135" s="57"/>
      <c r="D135" s="57"/>
      <c r="E135" s="11"/>
      <c r="G135" s="11"/>
      <c r="H135" s="57"/>
      <c r="I135" s="57"/>
    </row>
    <row r="136" spans="1:9" x14ac:dyDescent="0.2">
      <c r="A136" s="57"/>
      <c r="B136" s="57"/>
      <c r="C136" s="57"/>
      <c r="D136" s="57"/>
      <c r="E136" s="11"/>
      <c r="G136" s="11"/>
      <c r="H136" s="57"/>
      <c r="I136" s="57"/>
    </row>
    <row r="137" spans="1:9" x14ac:dyDescent="0.2">
      <c r="A137" s="57"/>
      <c r="B137" s="57"/>
      <c r="C137" s="57"/>
      <c r="D137" s="57"/>
      <c r="E137" s="11"/>
      <c r="G137" s="11"/>
      <c r="H137" s="57"/>
      <c r="I137" s="57"/>
    </row>
    <row r="138" spans="1:9" x14ac:dyDescent="0.2">
      <c r="A138" s="57"/>
      <c r="B138" s="57"/>
      <c r="C138" s="57"/>
      <c r="D138" s="57"/>
      <c r="E138" s="11"/>
      <c r="G138" s="11"/>
      <c r="H138" s="57"/>
      <c r="I138" s="57"/>
    </row>
    <row r="139" spans="1:9" x14ac:dyDescent="0.2">
      <c r="A139" s="57"/>
      <c r="B139" s="57"/>
      <c r="C139" s="57"/>
      <c r="D139" s="57"/>
      <c r="E139" s="11"/>
      <c r="G139" s="11"/>
      <c r="H139" s="57"/>
      <c r="I139" s="57"/>
    </row>
    <row r="140" spans="1:9" x14ac:dyDescent="0.2">
      <c r="A140" s="57"/>
      <c r="B140" s="57"/>
      <c r="C140" s="57"/>
      <c r="D140" s="57"/>
      <c r="E140" s="11"/>
      <c r="G140" s="11"/>
      <c r="H140" s="57"/>
      <c r="I140" s="57"/>
    </row>
    <row r="141" spans="1:9" x14ac:dyDescent="0.2">
      <c r="A141" s="57"/>
      <c r="B141" s="57"/>
      <c r="C141" s="57"/>
      <c r="D141" s="57"/>
      <c r="E141" s="11"/>
      <c r="G141" s="11"/>
      <c r="H141" s="57"/>
      <c r="I141" s="57"/>
    </row>
    <row r="142" spans="1:9" x14ac:dyDescent="0.2">
      <c r="A142" s="57"/>
      <c r="B142" s="57"/>
      <c r="C142" s="57"/>
      <c r="D142" s="57"/>
      <c r="E142" s="11"/>
      <c r="G142" s="11"/>
      <c r="H142" s="57"/>
      <c r="I142" s="57"/>
    </row>
    <row r="143" spans="1:9" x14ac:dyDescent="0.2">
      <c r="A143" s="57"/>
      <c r="B143" s="57"/>
      <c r="C143" s="57"/>
      <c r="D143" s="57"/>
      <c r="E143" s="11"/>
      <c r="G143" s="11"/>
      <c r="H143" s="57"/>
      <c r="I143" s="57"/>
    </row>
    <row r="144" spans="1:9" x14ac:dyDescent="0.2">
      <c r="A144" s="57"/>
      <c r="B144" s="57"/>
      <c r="C144" s="57"/>
      <c r="D144" s="57"/>
      <c r="E144" s="11"/>
      <c r="G144" s="11"/>
      <c r="H144" s="57"/>
      <c r="I144" s="57"/>
    </row>
    <row r="145" spans="1:9" x14ac:dyDescent="0.2">
      <c r="A145" s="57"/>
      <c r="B145" s="57"/>
      <c r="C145" s="57"/>
      <c r="D145" s="57"/>
      <c r="E145" s="11"/>
      <c r="G145" s="11"/>
      <c r="H145" s="57"/>
      <c r="I145" s="57"/>
    </row>
    <row r="146" spans="1:9" x14ac:dyDescent="0.2">
      <c r="A146" s="60" t="s">
        <v>993</v>
      </c>
      <c r="B146" s="57"/>
      <c r="C146" s="57"/>
      <c r="D146" s="57"/>
      <c r="E146" s="11"/>
      <c r="G146" s="11"/>
      <c r="H146" s="57"/>
      <c r="I146" s="57"/>
    </row>
    <row r="147" spans="1:9" x14ac:dyDescent="0.2">
      <c r="A147" s="57"/>
      <c r="B147" s="57"/>
      <c r="C147" s="57"/>
      <c r="D147" s="57"/>
      <c r="E147" s="11"/>
      <c r="G147" s="11"/>
      <c r="H147" s="57"/>
      <c r="I147" s="57"/>
    </row>
    <row r="148" spans="1:9" x14ac:dyDescent="0.2">
      <c r="A148" s="60" t="s">
        <v>970</v>
      </c>
      <c r="B148" s="57"/>
      <c r="C148" s="57"/>
      <c r="D148" s="57"/>
      <c r="E148" s="11"/>
      <c r="G148" s="11"/>
      <c r="H148" s="57"/>
      <c r="I148" s="57"/>
    </row>
    <row r="149" spans="1:9" x14ac:dyDescent="0.2">
      <c r="A149" s="57"/>
      <c r="B149" s="57"/>
      <c r="C149" s="57"/>
      <c r="D149" s="57"/>
      <c r="E149" s="11"/>
      <c r="G149" s="11"/>
      <c r="H149" s="57"/>
      <c r="I149" s="57"/>
    </row>
    <row r="150" spans="1:9" x14ac:dyDescent="0.2">
      <c r="A150" s="57"/>
      <c r="B150" s="57"/>
      <c r="C150" s="57"/>
      <c r="D150" s="57"/>
      <c r="E150" s="11"/>
      <c r="G150" s="11"/>
      <c r="H150" s="57"/>
      <c r="I150" s="57"/>
    </row>
    <row r="151" spans="1:9" x14ac:dyDescent="0.2">
      <c r="A151" s="57"/>
      <c r="B151" s="57"/>
      <c r="C151" s="57"/>
      <c r="D151" s="57"/>
      <c r="E151" s="11"/>
      <c r="G151" s="11"/>
      <c r="H151" s="57"/>
      <c r="I151" s="57"/>
    </row>
    <row r="152" spans="1:9" x14ac:dyDescent="0.2">
      <c r="A152" s="57"/>
      <c r="B152" s="57"/>
      <c r="C152" s="57"/>
      <c r="D152" s="57"/>
      <c r="E152" s="11"/>
      <c r="G152" s="11"/>
      <c r="H152" s="57"/>
      <c r="I152" s="57"/>
    </row>
    <row r="153" spans="1:9" x14ac:dyDescent="0.2">
      <c r="A153" s="57"/>
      <c r="B153" s="57"/>
      <c r="C153" s="57"/>
      <c r="D153" s="57"/>
      <c r="E153" s="11"/>
      <c r="G153" s="11"/>
      <c r="H153" s="57"/>
      <c r="I153" s="57"/>
    </row>
    <row r="154" spans="1:9" x14ac:dyDescent="0.2">
      <c r="A154" s="57"/>
      <c r="B154" s="57"/>
      <c r="C154" s="57"/>
      <c r="D154" s="57"/>
      <c r="E154" s="11"/>
      <c r="G154" s="11"/>
      <c r="H154" s="57"/>
      <c r="I154" s="57"/>
    </row>
    <row r="155" spans="1:9" x14ac:dyDescent="0.2">
      <c r="A155" s="57"/>
      <c r="B155" s="57"/>
      <c r="C155" s="57"/>
      <c r="D155" s="57"/>
      <c r="E155" s="11"/>
      <c r="G155" s="11"/>
      <c r="H155" s="57"/>
      <c r="I155" s="57"/>
    </row>
    <row r="156" spans="1:9" x14ac:dyDescent="0.2">
      <c r="A156" s="57"/>
      <c r="B156" s="57"/>
      <c r="C156" s="57"/>
      <c r="D156" s="57"/>
      <c r="E156" s="11"/>
      <c r="G156" s="11"/>
      <c r="H156" s="57"/>
      <c r="I156" s="57"/>
    </row>
    <row r="157" spans="1:9" x14ac:dyDescent="0.2">
      <c r="A157" s="57"/>
      <c r="B157" s="57"/>
      <c r="C157" s="57"/>
      <c r="D157" s="57"/>
      <c r="E157" s="11"/>
      <c r="G157" s="11"/>
      <c r="H157" s="57"/>
      <c r="I157" s="57"/>
    </row>
    <row r="158" spans="1:9" x14ac:dyDescent="0.2">
      <c r="A158" s="57"/>
      <c r="B158" s="57"/>
      <c r="C158" s="57"/>
      <c r="D158" s="57"/>
      <c r="E158" s="11"/>
      <c r="G158" s="11"/>
      <c r="H158" s="57"/>
      <c r="I158" s="57"/>
    </row>
    <row r="159" spans="1:9" x14ac:dyDescent="0.2">
      <c r="A159" s="57"/>
      <c r="B159" s="57"/>
      <c r="C159" s="57"/>
      <c r="D159" s="57"/>
      <c r="E159" s="11"/>
      <c r="G159" s="11"/>
      <c r="H159" s="57"/>
      <c r="I159" s="57"/>
    </row>
    <row r="160" spans="1:9" x14ac:dyDescent="0.2">
      <c r="A160" s="57"/>
      <c r="B160" s="57"/>
      <c r="C160" s="57"/>
      <c r="D160" s="57"/>
      <c r="E160" s="11"/>
      <c r="G160" s="11"/>
      <c r="H160" s="57"/>
      <c r="I160" s="57"/>
    </row>
    <row r="161" spans="1:9" x14ac:dyDescent="0.2">
      <c r="A161" s="57"/>
      <c r="B161" s="57"/>
      <c r="C161" s="57"/>
      <c r="D161" s="57"/>
      <c r="E161" s="11"/>
      <c r="G161" s="11"/>
      <c r="H161" s="57"/>
      <c r="I161" s="57"/>
    </row>
    <row r="162" spans="1:9" x14ac:dyDescent="0.2">
      <c r="A162" s="57"/>
      <c r="B162" s="57"/>
      <c r="C162" s="57"/>
      <c r="D162" s="57"/>
      <c r="E162" s="11"/>
      <c r="G162" s="11"/>
      <c r="H162" s="57"/>
      <c r="I162" s="57"/>
    </row>
    <row r="163" spans="1:9" x14ac:dyDescent="0.2">
      <c r="A163" s="57" t="s">
        <v>1001</v>
      </c>
      <c r="B163" s="57"/>
      <c r="C163" s="57"/>
      <c r="D163" s="57"/>
      <c r="E163" s="11"/>
      <c r="G163" s="11"/>
      <c r="H163" s="57"/>
      <c r="I163" s="57"/>
    </row>
    <row r="164" spans="1:9" x14ac:dyDescent="0.2">
      <c r="A164" s="57"/>
      <c r="B164" s="57"/>
      <c r="C164" s="57"/>
      <c r="D164" s="57"/>
      <c r="E164" s="11"/>
      <c r="G164" s="11"/>
      <c r="H164" s="57"/>
      <c r="I164" s="57"/>
    </row>
    <row r="165" spans="1:9" x14ac:dyDescent="0.2">
      <c r="A165" s="57" t="s">
        <v>968</v>
      </c>
      <c r="B165" s="57"/>
      <c r="C165" s="57"/>
      <c r="D165" s="57"/>
      <c r="E165" s="11"/>
      <c r="G165" s="11"/>
      <c r="H165" s="57"/>
      <c r="I165" s="57"/>
    </row>
    <row r="166" spans="1:9" x14ac:dyDescent="0.2">
      <c r="A166" s="57"/>
      <c r="B166" s="57"/>
      <c r="C166" s="57"/>
      <c r="D166" s="57"/>
      <c r="E166" s="11"/>
      <c r="G166" s="11"/>
      <c r="H166" s="57"/>
      <c r="I166" s="57"/>
    </row>
    <row r="167" spans="1:9" x14ac:dyDescent="0.2">
      <c r="A167" s="57"/>
      <c r="B167" s="57"/>
      <c r="C167" s="57"/>
      <c r="D167" s="57"/>
      <c r="E167" s="11"/>
      <c r="G167" s="11"/>
      <c r="H167" s="57"/>
      <c r="I167" s="57"/>
    </row>
  </sheetData>
  <mergeCells count="4">
    <mergeCell ref="A1:G1"/>
    <mergeCell ref="A114:B114"/>
    <mergeCell ref="A115:B115"/>
    <mergeCell ref="A116:B116"/>
  </mergeCells>
  <conditionalFormatting sqref="F2:F3 F5:F100 F168:F65537">
    <cfRule type="cellIs" dxfId="79" priority="3" stopIfTrue="1" operator="between">
      <formula>0.009</formula>
      <formula>-0.009</formula>
    </cfRule>
  </conditionalFormatting>
  <conditionalFormatting sqref="F102:F160">
    <cfRule type="cellIs" dxfId="78" priority="1" stopIfTrue="1" operator="between">
      <formula>0.009</formula>
      <formula>-0.009</formula>
    </cfRule>
  </conditionalFormatting>
  <conditionalFormatting sqref="G101">
    <cfRule type="cellIs" dxfId="77"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306"/>
  <sheetViews>
    <sheetView workbookViewId="0">
      <selection sqref="A1:G1"/>
    </sheetView>
  </sheetViews>
  <sheetFormatPr defaultColWidth="9.140625" defaultRowHeight="11.25" x14ac:dyDescent="0.2"/>
  <cols>
    <col min="1" max="1" width="38.7109375" style="7" bestFit="1" customWidth="1"/>
    <col min="2" max="2" width="36.28515625" style="7" bestFit="1" customWidth="1"/>
    <col min="3" max="3" width="25.5703125" style="7" bestFit="1" customWidth="1"/>
    <col min="4" max="4" width="14.7109375" style="7" bestFit="1" customWidth="1"/>
    <col min="5" max="5" width="26.5703125" style="10" customWidth="1"/>
    <col min="6" max="6" width="31.28515625" style="11" bestFit="1" customWidth="1"/>
    <col min="7" max="7" width="33.5703125" style="10" customWidth="1"/>
    <col min="8" max="8" width="27.5703125" style="7" customWidth="1"/>
    <col min="9" max="16384" width="9.140625" style="7"/>
  </cols>
  <sheetData>
    <row r="1" spans="1:11" s="1" customFormat="1" ht="15" x14ac:dyDescent="0.2">
      <c r="A1" s="99" t="s">
        <v>10</v>
      </c>
      <c r="B1" s="100"/>
      <c r="C1" s="100"/>
      <c r="D1" s="100"/>
      <c r="E1" s="100"/>
      <c r="F1" s="100"/>
      <c r="G1" s="100"/>
    </row>
    <row r="2" spans="1:11" s="1" customFormat="1" ht="12" x14ac:dyDescent="0.2">
      <c r="E2" s="5"/>
      <c r="F2" s="9"/>
      <c r="G2" s="10"/>
    </row>
    <row r="3" spans="1:11" s="1" customFormat="1" ht="12" x14ac:dyDescent="0.2">
      <c r="A3" s="8" t="s">
        <v>7</v>
      </c>
      <c r="B3" s="2"/>
      <c r="C3" s="3"/>
      <c r="D3" s="3"/>
      <c r="E3" s="4"/>
      <c r="F3" s="9"/>
      <c r="G3" s="10"/>
    </row>
    <row r="4" spans="1:11" s="1" customFormat="1" ht="36" x14ac:dyDescent="0.2">
      <c r="A4" s="36" t="s">
        <v>2</v>
      </c>
      <c r="B4" s="36" t="s">
        <v>0</v>
      </c>
      <c r="C4" s="37" t="s">
        <v>4</v>
      </c>
      <c r="D4" s="37" t="s">
        <v>1</v>
      </c>
      <c r="E4" s="52" t="s">
        <v>6</v>
      </c>
      <c r="F4" s="38" t="s">
        <v>243</v>
      </c>
      <c r="G4" s="52" t="s">
        <v>244</v>
      </c>
      <c r="H4" s="54" t="s">
        <v>245</v>
      </c>
      <c r="I4" s="39" t="s">
        <v>5</v>
      </c>
      <c r="J4" s="35"/>
      <c r="K4" s="35"/>
    </row>
    <row r="5" spans="1:11" x14ac:dyDescent="0.2">
      <c r="A5" s="40" t="s">
        <v>113</v>
      </c>
      <c r="B5" s="41"/>
      <c r="C5" s="41"/>
      <c r="D5" s="41"/>
      <c r="E5" s="42"/>
      <c r="F5" s="43"/>
      <c r="G5" s="42"/>
      <c r="H5" s="41"/>
      <c r="I5" s="41"/>
    </row>
    <row r="6" spans="1:11" x14ac:dyDescent="0.2">
      <c r="A6" s="40" t="s">
        <v>19</v>
      </c>
      <c r="B6" s="41"/>
      <c r="C6" s="41"/>
      <c r="D6" s="41"/>
      <c r="E6" s="42"/>
      <c r="F6" s="43"/>
      <c r="G6" s="42"/>
      <c r="H6" s="41"/>
      <c r="I6" s="41"/>
    </row>
    <row r="7" spans="1:11" x14ac:dyDescent="0.2">
      <c r="A7" s="41" t="s">
        <v>347</v>
      </c>
      <c r="B7" s="41" t="s">
        <v>346</v>
      </c>
      <c r="C7" s="41" t="s">
        <v>116</v>
      </c>
      <c r="D7" s="44">
        <v>692150</v>
      </c>
      <c r="E7" s="42">
        <v>1846.8638450000001</v>
      </c>
      <c r="F7" s="43">
        <v>4.6618773200064503</v>
      </c>
      <c r="G7" s="42">
        <v>-1858.401795</v>
      </c>
      <c r="H7" s="42">
        <v>-4.6910015608485596</v>
      </c>
      <c r="I7" s="45"/>
    </row>
    <row r="8" spans="1:11" x14ac:dyDescent="0.2">
      <c r="A8" s="41" t="s">
        <v>115</v>
      </c>
      <c r="B8" s="41" t="s">
        <v>114</v>
      </c>
      <c r="C8" s="41" t="s">
        <v>116</v>
      </c>
      <c r="D8" s="44">
        <v>79200</v>
      </c>
      <c r="E8" s="42">
        <v>1598.4143999999999</v>
      </c>
      <c r="F8" s="43">
        <v>4.0347380558157599</v>
      </c>
      <c r="G8" s="42">
        <v>-1606.7303999999999</v>
      </c>
      <c r="H8" s="42">
        <v>-4.0557294092921499</v>
      </c>
      <c r="I8" s="45"/>
    </row>
    <row r="9" spans="1:11" x14ac:dyDescent="0.2">
      <c r="A9" s="41" t="s">
        <v>263</v>
      </c>
      <c r="B9" s="41" t="s">
        <v>262</v>
      </c>
      <c r="C9" s="41" t="s">
        <v>124</v>
      </c>
      <c r="D9" s="44">
        <v>17154000</v>
      </c>
      <c r="E9" s="42">
        <v>1185.3414</v>
      </c>
      <c r="F9" s="43">
        <v>2.99205391024626</v>
      </c>
      <c r="G9" s="42">
        <v>-1197.3492000000001</v>
      </c>
      <c r="H9" s="42">
        <v>-3.0223641524629299</v>
      </c>
      <c r="I9" s="45"/>
    </row>
    <row r="10" spans="1:11" x14ac:dyDescent="0.2">
      <c r="A10" s="41" t="s">
        <v>349</v>
      </c>
      <c r="B10" s="41" t="s">
        <v>348</v>
      </c>
      <c r="C10" s="41" t="s">
        <v>157</v>
      </c>
      <c r="D10" s="44">
        <v>102950</v>
      </c>
      <c r="E10" s="42">
        <v>1121.485825</v>
      </c>
      <c r="F10" s="43">
        <v>2.8308688517729999</v>
      </c>
      <c r="G10" s="42">
        <v>-1125.34645</v>
      </c>
      <c r="H10" s="42">
        <v>-2.84061389073582</v>
      </c>
      <c r="I10" s="45"/>
    </row>
    <row r="11" spans="1:11" x14ac:dyDescent="0.2">
      <c r="A11" s="41" t="s">
        <v>242</v>
      </c>
      <c r="B11" s="41" t="s">
        <v>241</v>
      </c>
      <c r="C11" s="41" t="s">
        <v>116</v>
      </c>
      <c r="D11" s="44">
        <v>1576750</v>
      </c>
      <c r="E11" s="42">
        <v>1084.1732999999999</v>
      </c>
      <c r="F11" s="43">
        <v>2.7366840993232699</v>
      </c>
      <c r="G11" s="42">
        <v>-1091.6786300000001</v>
      </c>
      <c r="H11" s="42">
        <v>-2.7556291492255163</v>
      </c>
      <c r="I11" s="45"/>
    </row>
    <row r="12" spans="1:11" x14ac:dyDescent="0.2">
      <c r="A12" s="41" t="s">
        <v>129</v>
      </c>
      <c r="B12" s="41" t="s">
        <v>128</v>
      </c>
      <c r="C12" s="41" t="s">
        <v>130</v>
      </c>
      <c r="D12" s="44">
        <v>66000</v>
      </c>
      <c r="E12" s="42">
        <v>917.53200000000004</v>
      </c>
      <c r="F12" s="43">
        <v>2.31604600022919</v>
      </c>
      <c r="G12" s="42">
        <v>-920.00700000000006</v>
      </c>
      <c r="H12" s="42">
        <v>-2.3222934268590665</v>
      </c>
      <c r="I12" s="45"/>
    </row>
    <row r="13" spans="1:11" x14ac:dyDescent="0.2">
      <c r="A13" s="41" t="s">
        <v>132</v>
      </c>
      <c r="B13" s="41" t="s">
        <v>131</v>
      </c>
      <c r="C13" s="41" t="s">
        <v>116</v>
      </c>
      <c r="D13" s="44">
        <v>81250</v>
      </c>
      <c r="E13" s="42">
        <v>868.07500000000005</v>
      </c>
      <c r="F13" s="43">
        <v>2.19120600878112</v>
      </c>
      <c r="G13" s="42">
        <v>-872.95</v>
      </c>
      <c r="H13" s="42">
        <v>-2.2035115460824</v>
      </c>
      <c r="I13" s="45"/>
    </row>
    <row r="14" spans="1:11" x14ac:dyDescent="0.2">
      <c r="A14" s="41" t="s">
        <v>351</v>
      </c>
      <c r="B14" s="41" t="s">
        <v>350</v>
      </c>
      <c r="C14" s="41" t="s">
        <v>240</v>
      </c>
      <c r="D14" s="44">
        <v>9375</v>
      </c>
      <c r="E14" s="42">
        <v>721.21875</v>
      </c>
      <c r="F14" s="43">
        <v>1.82050958574502</v>
      </c>
      <c r="G14" s="42">
        <v>-721.640625</v>
      </c>
      <c r="H14" s="42">
        <v>-1.8215744880114699</v>
      </c>
      <c r="I14" s="45"/>
    </row>
    <row r="15" spans="1:11" x14ac:dyDescent="0.2">
      <c r="A15" s="41" t="s">
        <v>353</v>
      </c>
      <c r="B15" s="41" t="s">
        <v>352</v>
      </c>
      <c r="C15" s="41" t="s">
        <v>135</v>
      </c>
      <c r="D15" s="44">
        <v>941200</v>
      </c>
      <c r="E15" s="42">
        <v>685.85244</v>
      </c>
      <c r="F15" s="43">
        <v>1.73123749407043</v>
      </c>
      <c r="G15" s="42">
        <v>-689.14664000000005</v>
      </c>
      <c r="H15" s="42">
        <v>-1.7395527558094801</v>
      </c>
      <c r="I15" s="45"/>
    </row>
    <row r="16" spans="1:11" x14ac:dyDescent="0.2">
      <c r="A16" s="41" t="s">
        <v>281</v>
      </c>
      <c r="B16" s="41" t="s">
        <v>280</v>
      </c>
      <c r="C16" s="41" t="s">
        <v>127</v>
      </c>
      <c r="D16" s="44">
        <v>22050</v>
      </c>
      <c r="E16" s="42">
        <v>669.61440000000005</v>
      </c>
      <c r="F16" s="43">
        <v>1.69024922598435</v>
      </c>
      <c r="G16" s="42">
        <v>-672.94394999999997</v>
      </c>
      <c r="H16" s="42">
        <v>-1.69865371864516</v>
      </c>
      <c r="I16" s="45"/>
    </row>
    <row r="17" spans="1:9" x14ac:dyDescent="0.2">
      <c r="A17" s="41" t="s">
        <v>118</v>
      </c>
      <c r="B17" s="41" t="s">
        <v>117</v>
      </c>
      <c r="C17" s="41" t="s">
        <v>116</v>
      </c>
      <c r="D17" s="44">
        <v>44100</v>
      </c>
      <c r="E17" s="42">
        <v>653.29740000000004</v>
      </c>
      <c r="F17" s="43">
        <v>1.6490616460571701</v>
      </c>
      <c r="G17" s="42">
        <v>-652.23410000000001</v>
      </c>
      <c r="H17" s="42">
        <v>-1.6463776506084671</v>
      </c>
      <c r="I17" s="45"/>
    </row>
    <row r="18" spans="1:9" x14ac:dyDescent="0.2">
      <c r="A18" s="41" t="s">
        <v>355</v>
      </c>
      <c r="B18" s="41" t="s">
        <v>354</v>
      </c>
      <c r="C18" s="41" t="s">
        <v>356</v>
      </c>
      <c r="D18" s="44">
        <v>27750</v>
      </c>
      <c r="E18" s="42">
        <v>623.73675000000003</v>
      </c>
      <c r="F18" s="43">
        <v>1.5744442755494701</v>
      </c>
      <c r="G18" s="42">
        <v>-626.53949999999998</v>
      </c>
      <c r="H18" s="42">
        <v>-1.58151901291791</v>
      </c>
      <c r="I18" s="45"/>
    </row>
    <row r="19" spans="1:9" x14ac:dyDescent="0.2">
      <c r="A19" s="41" t="s">
        <v>137</v>
      </c>
      <c r="B19" s="41" t="s">
        <v>136</v>
      </c>
      <c r="C19" s="41" t="s">
        <v>127</v>
      </c>
      <c r="D19" s="44">
        <v>42350</v>
      </c>
      <c r="E19" s="42">
        <v>621.65565000000004</v>
      </c>
      <c r="F19" s="43">
        <v>1.56919113633353</v>
      </c>
      <c r="G19" s="42">
        <v>-627.19929999999999</v>
      </c>
      <c r="H19" s="42">
        <v>-1.5831844885099899</v>
      </c>
      <c r="I19" s="45"/>
    </row>
    <row r="20" spans="1:9" x14ac:dyDescent="0.2">
      <c r="A20" s="41" t="s">
        <v>237</v>
      </c>
      <c r="B20" s="41" t="s">
        <v>236</v>
      </c>
      <c r="C20" s="41" t="s">
        <v>206</v>
      </c>
      <c r="D20" s="44">
        <v>42500</v>
      </c>
      <c r="E20" s="42">
        <v>613.36</v>
      </c>
      <c r="F20" s="43">
        <v>1.5482511505872001</v>
      </c>
      <c r="G20" s="42">
        <v>-606.39</v>
      </c>
      <c r="H20" s="42">
        <v>-1.5306573875123499</v>
      </c>
      <c r="I20" s="45"/>
    </row>
    <row r="21" spans="1:9" x14ac:dyDescent="0.2">
      <c r="A21" s="41" t="s">
        <v>145</v>
      </c>
      <c r="B21" s="41" t="s">
        <v>144</v>
      </c>
      <c r="C21" s="41" t="s">
        <v>146</v>
      </c>
      <c r="D21" s="44">
        <v>7500</v>
      </c>
      <c r="E21" s="42">
        <v>562.35</v>
      </c>
      <c r="F21" s="43">
        <v>1.4194910566921799</v>
      </c>
      <c r="G21" s="42">
        <v>-563.8125</v>
      </c>
      <c r="H21" s="42">
        <v>-1.42318271788256</v>
      </c>
      <c r="I21" s="45"/>
    </row>
    <row r="22" spans="1:9" x14ac:dyDescent="0.2">
      <c r="A22" s="41" t="s">
        <v>358</v>
      </c>
      <c r="B22" s="41" t="s">
        <v>357</v>
      </c>
      <c r="C22" s="41" t="s">
        <v>140</v>
      </c>
      <c r="D22" s="44">
        <v>100000</v>
      </c>
      <c r="E22" s="42">
        <v>515.04999999999995</v>
      </c>
      <c r="F22" s="43">
        <v>1.30009579221002</v>
      </c>
      <c r="G22" s="42">
        <v>-517.79999999999995</v>
      </c>
      <c r="H22" s="42">
        <v>-1.30703737735433</v>
      </c>
      <c r="I22" s="45"/>
    </row>
    <row r="23" spans="1:9" x14ac:dyDescent="0.2">
      <c r="A23" s="41" t="s">
        <v>279</v>
      </c>
      <c r="B23" s="41" t="s">
        <v>278</v>
      </c>
      <c r="C23" s="41" t="s">
        <v>195</v>
      </c>
      <c r="D23" s="44">
        <v>24200</v>
      </c>
      <c r="E23" s="42">
        <v>508.90179999999998</v>
      </c>
      <c r="F23" s="43">
        <v>1.2845764271975599</v>
      </c>
      <c r="G23" s="42">
        <v>-510.45060000000001</v>
      </c>
      <c r="H23" s="42">
        <v>-1.28848592795084</v>
      </c>
      <c r="I23" s="45"/>
    </row>
    <row r="24" spans="1:9" x14ac:dyDescent="0.2">
      <c r="A24" s="41" t="s">
        <v>120</v>
      </c>
      <c r="B24" s="41" t="s">
        <v>119</v>
      </c>
      <c r="C24" s="41" t="s">
        <v>121</v>
      </c>
      <c r="D24" s="44">
        <v>13475</v>
      </c>
      <c r="E24" s="42">
        <v>490.01837499999999</v>
      </c>
      <c r="F24" s="43">
        <v>1.2369106444871201</v>
      </c>
      <c r="G24" s="42">
        <v>-491.904875</v>
      </c>
      <c r="H24" s="42">
        <v>-1.2416725718961199</v>
      </c>
      <c r="I24" s="45"/>
    </row>
    <row r="25" spans="1:9" x14ac:dyDescent="0.2">
      <c r="A25" s="41" t="s">
        <v>360</v>
      </c>
      <c r="B25" s="41" t="s">
        <v>359</v>
      </c>
      <c r="C25" s="41" t="s">
        <v>203</v>
      </c>
      <c r="D25" s="44">
        <v>43450</v>
      </c>
      <c r="E25" s="42">
        <v>466.30540000000002</v>
      </c>
      <c r="F25" s="43">
        <v>1.1770540499462401</v>
      </c>
      <c r="G25" s="42">
        <v>-467.69580000000002</v>
      </c>
      <c r="H25" s="42">
        <v>-1.1805637153952</v>
      </c>
      <c r="I25" s="45"/>
    </row>
    <row r="26" spans="1:9" x14ac:dyDescent="0.2">
      <c r="A26" s="41" t="s">
        <v>151</v>
      </c>
      <c r="B26" s="41" t="s">
        <v>150</v>
      </c>
      <c r="C26" s="41" t="s">
        <v>116</v>
      </c>
      <c r="D26" s="44">
        <v>58500</v>
      </c>
      <c r="E26" s="42">
        <v>465.98174999999998</v>
      </c>
      <c r="F26" s="43">
        <v>1.1762370884800699</v>
      </c>
      <c r="G26" s="42">
        <v>-468.67762499999998</v>
      </c>
      <c r="H26" s="42">
        <v>-1.1830420506076795</v>
      </c>
      <c r="I26" s="45"/>
    </row>
    <row r="27" spans="1:9" x14ac:dyDescent="0.2">
      <c r="A27" s="41" t="s">
        <v>362</v>
      </c>
      <c r="B27" s="41" t="s">
        <v>361</v>
      </c>
      <c r="C27" s="41" t="s">
        <v>363</v>
      </c>
      <c r="D27" s="44">
        <v>8250</v>
      </c>
      <c r="E27" s="42">
        <v>454.57499999999999</v>
      </c>
      <c r="F27" s="43">
        <v>1.14744402435466</v>
      </c>
      <c r="G27" s="42">
        <v>-455.8125</v>
      </c>
      <c r="H27" s="42">
        <v>-1.15056773766961</v>
      </c>
      <c r="I27" s="45"/>
    </row>
    <row r="28" spans="1:9" x14ac:dyDescent="0.2">
      <c r="A28" s="41" t="s">
        <v>365</v>
      </c>
      <c r="B28" s="41" t="s">
        <v>364</v>
      </c>
      <c r="C28" s="41" t="s">
        <v>116</v>
      </c>
      <c r="D28" s="44">
        <v>400000</v>
      </c>
      <c r="E28" s="42">
        <v>421.52</v>
      </c>
      <c r="F28" s="43">
        <v>1.0640061709200399</v>
      </c>
      <c r="G28" s="42">
        <v>-422.88</v>
      </c>
      <c r="H28" s="42">
        <v>-1.0674391003004999</v>
      </c>
      <c r="I28" s="45"/>
    </row>
    <row r="29" spans="1:9" x14ac:dyDescent="0.2">
      <c r="A29" s="41" t="s">
        <v>184</v>
      </c>
      <c r="B29" s="41" t="s">
        <v>183</v>
      </c>
      <c r="C29" s="41" t="s">
        <v>185</v>
      </c>
      <c r="D29" s="44">
        <v>108300</v>
      </c>
      <c r="E29" s="42">
        <v>414.89729999999997</v>
      </c>
      <c r="F29" s="43">
        <v>1.0472890669435999</v>
      </c>
      <c r="G29" s="42">
        <v>-417.42667499999999</v>
      </c>
      <c r="H29" s="42">
        <v>-1.053673747643374</v>
      </c>
      <c r="I29" s="45"/>
    </row>
    <row r="30" spans="1:9" x14ac:dyDescent="0.2">
      <c r="A30" s="41" t="s">
        <v>367</v>
      </c>
      <c r="B30" s="41" t="s">
        <v>366</v>
      </c>
      <c r="C30" s="41" t="s">
        <v>177</v>
      </c>
      <c r="D30" s="44">
        <v>99200</v>
      </c>
      <c r="E30" s="42">
        <v>408.65440000000001</v>
      </c>
      <c r="F30" s="43">
        <v>1.0315306589808999</v>
      </c>
      <c r="G30" s="42">
        <v>-410.47199999999998</v>
      </c>
      <c r="H30" s="42">
        <v>-1.0361186681293699</v>
      </c>
      <c r="I30" s="45"/>
    </row>
    <row r="31" spans="1:9" x14ac:dyDescent="0.2">
      <c r="A31" s="41" t="s">
        <v>369</v>
      </c>
      <c r="B31" s="41" t="s">
        <v>368</v>
      </c>
      <c r="C31" s="41" t="s">
        <v>154</v>
      </c>
      <c r="D31" s="44">
        <v>45900</v>
      </c>
      <c r="E31" s="42">
        <v>401.32664999999997</v>
      </c>
      <c r="F31" s="43">
        <v>1.0130338587840899</v>
      </c>
      <c r="G31" s="42">
        <v>-403.00200000000001</v>
      </c>
      <c r="H31" s="42">
        <v>-1.0172627986646401</v>
      </c>
      <c r="I31" s="45"/>
    </row>
    <row r="32" spans="1:9" x14ac:dyDescent="0.2">
      <c r="A32" s="41" t="s">
        <v>371</v>
      </c>
      <c r="B32" s="41" t="s">
        <v>370</v>
      </c>
      <c r="C32" s="41" t="s">
        <v>372</v>
      </c>
      <c r="D32" s="44">
        <v>20400</v>
      </c>
      <c r="E32" s="42">
        <v>382.23480000000001</v>
      </c>
      <c r="F32" s="43">
        <v>0.96484196702502401</v>
      </c>
      <c r="G32" s="42">
        <v>-383.74439999999998</v>
      </c>
      <c r="H32" s="42">
        <v>-0.96865251863733404</v>
      </c>
      <c r="I32" s="45"/>
    </row>
    <row r="33" spans="1:9" x14ac:dyDescent="0.2">
      <c r="A33" s="41" t="s">
        <v>249</v>
      </c>
      <c r="B33" s="41" t="s">
        <v>248</v>
      </c>
      <c r="C33" s="41" t="s">
        <v>185</v>
      </c>
      <c r="D33" s="44">
        <v>8400</v>
      </c>
      <c r="E33" s="42">
        <v>380.8476</v>
      </c>
      <c r="F33" s="43">
        <v>0.96134037905695602</v>
      </c>
      <c r="G33" s="42">
        <v>-381.06599999999997</v>
      </c>
      <c r="H33" s="42">
        <v>-0.96189166712805296</v>
      </c>
      <c r="I33" s="45"/>
    </row>
    <row r="34" spans="1:9" x14ac:dyDescent="0.2">
      <c r="A34" s="41" t="s">
        <v>275</v>
      </c>
      <c r="B34" s="41" t="s">
        <v>274</v>
      </c>
      <c r="C34" s="41" t="s">
        <v>149</v>
      </c>
      <c r="D34" s="44">
        <v>67650</v>
      </c>
      <c r="E34" s="42">
        <v>353.53890000000001</v>
      </c>
      <c r="F34" s="43">
        <v>0.89240740951860897</v>
      </c>
      <c r="G34" s="42">
        <v>-354.41834999999998</v>
      </c>
      <c r="H34" s="42">
        <v>-0.89462732844775905</v>
      </c>
      <c r="I34" s="45"/>
    </row>
    <row r="35" spans="1:9" x14ac:dyDescent="0.2">
      <c r="A35" s="41" t="s">
        <v>205</v>
      </c>
      <c r="B35" s="41" t="s">
        <v>204</v>
      </c>
      <c r="C35" s="41" t="s">
        <v>206</v>
      </c>
      <c r="D35" s="44">
        <v>35100</v>
      </c>
      <c r="E35" s="42">
        <v>346.15620000000001</v>
      </c>
      <c r="F35" s="43">
        <v>0.87377190382955106</v>
      </c>
      <c r="G35" s="42">
        <v>-346.15620000000001</v>
      </c>
      <c r="H35" s="42">
        <v>-0.87377190382955106</v>
      </c>
      <c r="I35" s="45"/>
    </row>
    <row r="36" spans="1:9" x14ac:dyDescent="0.2">
      <c r="A36" s="41" t="s">
        <v>374</v>
      </c>
      <c r="B36" s="41" t="s">
        <v>373</v>
      </c>
      <c r="C36" s="41" t="s">
        <v>154</v>
      </c>
      <c r="D36" s="44">
        <v>72025</v>
      </c>
      <c r="E36" s="42">
        <v>342.04672499999998</v>
      </c>
      <c r="F36" s="43">
        <v>0.86339871451648997</v>
      </c>
      <c r="G36" s="42">
        <v>-343.41520000000003</v>
      </c>
      <c r="H36" s="42">
        <v>-0.86685303660025803</v>
      </c>
      <c r="I36" s="45"/>
    </row>
    <row r="37" spans="1:9" x14ac:dyDescent="0.2">
      <c r="A37" s="41" t="s">
        <v>247</v>
      </c>
      <c r="B37" s="41" t="s">
        <v>246</v>
      </c>
      <c r="C37" s="41" t="s">
        <v>116</v>
      </c>
      <c r="D37" s="44">
        <v>17200</v>
      </c>
      <c r="E37" s="42">
        <v>340.31920000000002</v>
      </c>
      <c r="F37" s="43">
        <v>0.85903807383415298</v>
      </c>
      <c r="G37" s="42">
        <v>-342.33159999999998</v>
      </c>
      <c r="H37" s="42">
        <v>-0.86411779963212099</v>
      </c>
      <c r="I37" s="45"/>
    </row>
    <row r="38" spans="1:9" x14ac:dyDescent="0.2">
      <c r="A38" s="41" t="s">
        <v>267</v>
      </c>
      <c r="B38" s="41" t="s">
        <v>266</v>
      </c>
      <c r="C38" s="41" t="s">
        <v>206</v>
      </c>
      <c r="D38" s="44">
        <v>96350</v>
      </c>
      <c r="E38" s="42">
        <v>317.23237499999999</v>
      </c>
      <c r="F38" s="43">
        <v>0.80076201512531098</v>
      </c>
      <c r="G38" s="42">
        <v>-318.90440000000001</v>
      </c>
      <c r="H38" s="42">
        <v>-0.8049825619983717</v>
      </c>
      <c r="I38" s="45"/>
    </row>
    <row r="39" spans="1:9" x14ac:dyDescent="0.2">
      <c r="A39" s="41" t="s">
        <v>296</v>
      </c>
      <c r="B39" s="41" t="s">
        <v>295</v>
      </c>
      <c r="C39" s="41" t="s">
        <v>127</v>
      </c>
      <c r="D39" s="44">
        <v>18000</v>
      </c>
      <c r="E39" s="42">
        <v>314.67599999999999</v>
      </c>
      <c r="F39" s="43">
        <v>0.79430918068047895</v>
      </c>
      <c r="G39" s="42">
        <v>-315.46800000000002</v>
      </c>
      <c r="H39" s="42">
        <v>-0.79630835720203996</v>
      </c>
      <c r="I39" s="45"/>
    </row>
    <row r="40" spans="1:9" x14ac:dyDescent="0.2">
      <c r="A40" s="41" t="s">
        <v>376</v>
      </c>
      <c r="B40" s="41" t="s">
        <v>375</v>
      </c>
      <c r="C40" s="41" t="s">
        <v>228</v>
      </c>
      <c r="D40" s="44">
        <v>10250</v>
      </c>
      <c r="E40" s="42">
        <v>294.15449999999998</v>
      </c>
      <c r="F40" s="43">
        <v>0.74250854812084799</v>
      </c>
      <c r="G40" s="42">
        <v>-295.774</v>
      </c>
      <c r="H40" s="42">
        <v>-0.74659651071765198</v>
      </c>
      <c r="I40" s="45"/>
    </row>
    <row r="41" spans="1:9" x14ac:dyDescent="0.2">
      <c r="A41" s="41" t="s">
        <v>253</v>
      </c>
      <c r="B41" s="41" t="s">
        <v>252</v>
      </c>
      <c r="C41" s="41" t="s">
        <v>130</v>
      </c>
      <c r="D41" s="44">
        <v>68850</v>
      </c>
      <c r="E41" s="42">
        <v>288.102825</v>
      </c>
      <c r="F41" s="43">
        <v>0.72723283274695605</v>
      </c>
      <c r="G41" s="42">
        <v>-288.102825</v>
      </c>
      <c r="H41" s="42">
        <v>-0.72723283274695605</v>
      </c>
      <c r="I41" s="45"/>
    </row>
    <row r="42" spans="1:9" x14ac:dyDescent="0.2">
      <c r="A42" s="41" t="s">
        <v>378</v>
      </c>
      <c r="B42" s="41" t="s">
        <v>377</v>
      </c>
      <c r="C42" s="41" t="s">
        <v>206</v>
      </c>
      <c r="D42" s="44">
        <v>105400</v>
      </c>
      <c r="E42" s="42">
        <v>270.50909999999999</v>
      </c>
      <c r="F42" s="43">
        <v>0.68282252725855697</v>
      </c>
      <c r="G42" s="42">
        <v>-271.19420000000002</v>
      </c>
      <c r="H42" s="42">
        <v>-0.68455186543396296</v>
      </c>
      <c r="I42" s="45"/>
    </row>
    <row r="43" spans="1:9" x14ac:dyDescent="0.2">
      <c r="A43" s="41" t="s">
        <v>380</v>
      </c>
      <c r="B43" s="41" t="s">
        <v>379</v>
      </c>
      <c r="C43" s="41" t="s">
        <v>168</v>
      </c>
      <c r="D43" s="44">
        <v>14625</v>
      </c>
      <c r="E43" s="42">
        <v>269.20237500000002</v>
      </c>
      <c r="F43" s="43">
        <v>0.67952407531393899</v>
      </c>
      <c r="G43" s="42">
        <v>-270.50400000000002</v>
      </c>
      <c r="H43" s="42">
        <v>-0.68280965377337999</v>
      </c>
      <c r="I43" s="45"/>
    </row>
    <row r="44" spans="1:9" x14ac:dyDescent="0.2">
      <c r="A44" s="41" t="s">
        <v>382</v>
      </c>
      <c r="B44" s="41" t="s">
        <v>381</v>
      </c>
      <c r="C44" s="41" t="s">
        <v>214</v>
      </c>
      <c r="D44" s="44">
        <v>211500</v>
      </c>
      <c r="E44" s="42">
        <v>262.68299999999999</v>
      </c>
      <c r="F44" s="43">
        <v>0.66306778562295898</v>
      </c>
      <c r="G44" s="42">
        <v>-262.19655</v>
      </c>
      <c r="H44" s="42">
        <v>-0.66183988231624902</v>
      </c>
      <c r="I44" s="45"/>
    </row>
    <row r="45" spans="1:9" x14ac:dyDescent="0.2">
      <c r="A45" s="41" t="s">
        <v>291</v>
      </c>
      <c r="B45" s="41" t="s">
        <v>290</v>
      </c>
      <c r="C45" s="41" t="s">
        <v>206</v>
      </c>
      <c r="D45" s="44">
        <v>61200</v>
      </c>
      <c r="E45" s="42">
        <v>241.86240000000001</v>
      </c>
      <c r="F45" s="43">
        <v>0.610512161020905</v>
      </c>
      <c r="G45" s="42">
        <v>-238.74119999999999</v>
      </c>
      <c r="H45" s="42">
        <v>-0.60263358809275003</v>
      </c>
      <c r="I45" s="45"/>
    </row>
    <row r="46" spans="1:9" x14ac:dyDescent="0.2">
      <c r="A46" s="41" t="s">
        <v>384</v>
      </c>
      <c r="B46" s="41" t="s">
        <v>383</v>
      </c>
      <c r="C46" s="41" t="s">
        <v>200</v>
      </c>
      <c r="D46" s="44">
        <v>20500</v>
      </c>
      <c r="E46" s="42">
        <v>239.66550000000001</v>
      </c>
      <c r="F46" s="43">
        <v>0.60496671796507295</v>
      </c>
      <c r="G46" s="42">
        <v>-240.1575</v>
      </c>
      <c r="H46" s="42">
        <v>-0.60620863065271002</v>
      </c>
      <c r="I46" s="45"/>
    </row>
    <row r="47" spans="1:9" x14ac:dyDescent="0.2">
      <c r="A47" s="41" t="s">
        <v>386</v>
      </c>
      <c r="B47" s="41" t="s">
        <v>385</v>
      </c>
      <c r="C47" s="41" t="s">
        <v>116</v>
      </c>
      <c r="D47" s="44">
        <v>1244000</v>
      </c>
      <c r="E47" s="42">
        <v>235.3648</v>
      </c>
      <c r="F47" s="43">
        <v>0.59411083606320403</v>
      </c>
      <c r="G47" s="42">
        <v>-237.40496000000002</v>
      </c>
      <c r="H47" s="42">
        <v>-0.59926063400793694</v>
      </c>
      <c r="I47" s="45"/>
    </row>
    <row r="48" spans="1:9" x14ac:dyDescent="0.2">
      <c r="A48" s="41" t="s">
        <v>388</v>
      </c>
      <c r="B48" s="41" t="s">
        <v>387</v>
      </c>
      <c r="C48" s="41" t="s">
        <v>389</v>
      </c>
      <c r="D48" s="44">
        <v>310500</v>
      </c>
      <c r="E48" s="42">
        <v>219.80295000000001</v>
      </c>
      <c r="F48" s="43">
        <v>0.55482941541665798</v>
      </c>
      <c r="G48" s="42">
        <v>-218.71619999999999</v>
      </c>
      <c r="H48" s="42">
        <v>-0.55208622717826505</v>
      </c>
      <c r="I48" s="45"/>
    </row>
    <row r="49" spans="1:9" x14ac:dyDescent="0.2">
      <c r="A49" s="41" t="s">
        <v>259</v>
      </c>
      <c r="B49" s="41" t="s">
        <v>258</v>
      </c>
      <c r="C49" s="41" t="s">
        <v>171</v>
      </c>
      <c r="D49" s="44">
        <v>6475</v>
      </c>
      <c r="E49" s="42">
        <v>216.737675</v>
      </c>
      <c r="F49" s="43">
        <v>0.54709200908821098</v>
      </c>
      <c r="G49" s="42">
        <v>-217.50172499999999</v>
      </c>
      <c r="H49" s="42">
        <v>-0.54902063386257904</v>
      </c>
      <c r="I49" s="45"/>
    </row>
    <row r="50" spans="1:9" x14ac:dyDescent="0.2">
      <c r="A50" s="41" t="s">
        <v>391</v>
      </c>
      <c r="B50" s="41" t="s">
        <v>390</v>
      </c>
      <c r="C50" s="41" t="s">
        <v>214</v>
      </c>
      <c r="D50" s="44">
        <v>20625</v>
      </c>
      <c r="E50" s="42">
        <v>199.03125</v>
      </c>
      <c r="F50" s="43">
        <v>0.50239722481953297</v>
      </c>
      <c r="G50" s="42">
        <v>-199.18593749999999</v>
      </c>
      <c r="H50" s="42">
        <v>-0.50278769000000001</v>
      </c>
      <c r="I50" s="45"/>
    </row>
    <row r="51" spans="1:9" x14ac:dyDescent="0.2">
      <c r="A51" s="41" t="s">
        <v>393</v>
      </c>
      <c r="B51" s="41" t="s">
        <v>392</v>
      </c>
      <c r="C51" s="41" t="s">
        <v>146</v>
      </c>
      <c r="D51" s="44">
        <v>14700</v>
      </c>
      <c r="E51" s="42">
        <v>183.16200000000001</v>
      </c>
      <c r="F51" s="43">
        <v>0.46233986116449199</v>
      </c>
      <c r="G51" s="42">
        <v>-183.97049999999999</v>
      </c>
      <c r="H51" s="42">
        <v>-0.46438068719691999</v>
      </c>
      <c r="I51" s="45"/>
    </row>
    <row r="52" spans="1:9" x14ac:dyDescent="0.2">
      <c r="A52" s="41" t="s">
        <v>395</v>
      </c>
      <c r="B52" s="41" t="s">
        <v>394</v>
      </c>
      <c r="C52" s="41" t="s">
        <v>200</v>
      </c>
      <c r="D52" s="44">
        <v>450</v>
      </c>
      <c r="E52" s="42">
        <v>181.73249999999999</v>
      </c>
      <c r="F52" s="43">
        <v>0.45873149899583998</v>
      </c>
      <c r="G52" s="42">
        <v>-182.22749999999999</v>
      </c>
      <c r="H52" s="42">
        <v>-0.459980984321816</v>
      </c>
      <c r="I52" s="45"/>
    </row>
    <row r="53" spans="1:9" x14ac:dyDescent="0.2">
      <c r="A53" s="41" t="s">
        <v>397</v>
      </c>
      <c r="B53" s="41" t="s">
        <v>396</v>
      </c>
      <c r="C53" s="41" t="s">
        <v>206</v>
      </c>
      <c r="D53" s="44">
        <v>69000</v>
      </c>
      <c r="E53" s="42">
        <v>174.6045</v>
      </c>
      <c r="F53" s="43">
        <v>0.44073891030178503</v>
      </c>
      <c r="G53" s="42">
        <v>-175.536</v>
      </c>
      <c r="H53" s="42">
        <v>-0.44309021450612202</v>
      </c>
      <c r="I53" s="45"/>
    </row>
    <row r="54" spans="1:9" x14ac:dyDescent="0.2">
      <c r="A54" s="41" t="s">
        <v>399</v>
      </c>
      <c r="B54" s="41" t="s">
        <v>398</v>
      </c>
      <c r="C54" s="41" t="s">
        <v>116</v>
      </c>
      <c r="D54" s="44">
        <v>145600</v>
      </c>
      <c r="E54" s="42">
        <v>162.16927999999999</v>
      </c>
      <c r="F54" s="43">
        <v>0.409349769058788</v>
      </c>
      <c r="G54" s="42">
        <v>-162.91184000000001</v>
      </c>
      <c r="H54" s="42">
        <v>-0.41122414850051903</v>
      </c>
      <c r="I54" s="45"/>
    </row>
    <row r="55" spans="1:9" x14ac:dyDescent="0.2">
      <c r="A55" s="41" t="s">
        <v>401</v>
      </c>
      <c r="B55" s="41" t="s">
        <v>400</v>
      </c>
      <c r="C55" s="41" t="s">
        <v>154</v>
      </c>
      <c r="D55" s="44">
        <v>2200</v>
      </c>
      <c r="E55" s="42">
        <v>145.101</v>
      </c>
      <c r="F55" s="43">
        <v>0.36626579855444402</v>
      </c>
      <c r="G55" s="42">
        <v>-145.71700000000001</v>
      </c>
      <c r="H55" s="42">
        <v>-0.36782071362676899</v>
      </c>
      <c r="I55" s="45"/>
    </row>
    <row r="56" spans="1:9" x14ac:dyDescent="0.2">
      <c r="A56" s="41" t="s">
        <v>255</v>
      </c>
      <c r="B56" s="41" t="s">
        <v>254</v>
      </c>
      <c r="C56" s="41" t="s">
        <v>140</v>
      </c>
      <c r="D56" s="44">
        <v>36250</v>
      </c>
      <c r="E56" s="42">
        <v>144.18437499999999</v>
      </c>
      <c r="F56" s="43">
        <v>0.36395204201520598</v>
      </c>
      <c r="G56" s="42">
        <v>-144.89125000000001</v>
      </c>
      <c r="H56" s="42">
        <v>-0.36573634492389101</v>
      </c>
      <c r="I56" s="45"/>
    </row>
    <row r="57" spans="1:9" x14ac:dyDescent="0.2">
      <c r="A57" s="41" t="s">
        <v>126</v>
      </c>
      <c r="B57" s="41" t="s">
        <v>125</v>
      </c>
      <c r="C57" s="41" t="s">
        <v>127</v>
      </c>
      <c r="D57" s="44">
        <v>9200</v>
      </c>
      <c r="E57" s="42">
        <v>138.828</v>
      </c>
      <c r="F57" s="43">
        <v>0.35043141178707499</v>
      </c>
      <c r="G57" s="42">
        <v>-140.15280000000001</v>
      </c>
      <c r="H57" s="42">
        <v>-0.35377548887768701</v>
      </c>
      <c r="I57" s="45"/>
    </row>
    <row r="58" spans="1:9" x14ac:dyDescent="0.2">
      <c r="A58" s="41" t="s">
        <v>176</v>
      </c>
      <c r="B58" s="41" t="s">
        <v>175</v>
      </c>
      <c r="C58" s="41" t="s">
        <v>177</v>
      </c>
      <c r="D58" s="44">
        <v>5400</v>
      </c>
      <c r="E58" s="42">
        <v>136.1448</v>
      </c>
      <c r="F58" s="43">
        <v>0.34365844405645102</v>
      </c>
      <c r="G58" s="42">
        <v>-136.755</v>
      </c>
      <c r="H58" s="42">
        <v>-0.34519871869465402</v>
      </c>
      <c r="I58" s="45"/>
    </row>
    <row r="59" spans="1:9" x14ac:dyDescent="0.2">
      <c r="A59" s="41" t="s">
        <v>403</v>
      </c>
      <c r="B59" s="41" t="s">
        <v>402</v>
      </c>
      <c r="C59" s="41" t="s">
        <v>363</v>
      </c>
      <c r="D59" s="44">
        <v>20400</v>
      </c>
      <c r="E59" s="42">
        <v>134.98679999999999</v>
      </c>
      <c r="F59" s="43">
        <v>0.34073540565749999</v>
      </c>
      <c r="G59" s="42">
        <v>-135.49680000000001</v>
      </c>
      <c r="H59" s="42">
        <v>-0.34202275417517303</v>
      </c>
      <c r="I59" s="45"/>
    </row>
    <row r="60" spans="1:9" x14ac:dyDescent="0.2">
      <c r="A60" s="41" t="s">
        <v>405</v>
      </c>
      <c r="B60" s="41" t="s">
        <v>404</v>
      </c>
      <c r="C60" s="41" t="s">
        <v>363</v>
      </c>
      <c r="D60" s="44">
        <v>55125</v>
      </c>
      <c r="E60" s="42">
        <v>131.44556249999999</v>
      </c>
      <c r="F60" s="43">
        <v>0.33179656870387197</v>
      </c>
      <c r="G60" s="42">
        <v>-132.26456250000001</v>
      </c>
      <c r="H60" s="42">
        <v>-0.33386389897048702</v>
      </c>
      <c r="I60" s="45"/>
    </row>
    <row r="61" spans="1:9" x14ac:dyDescent="0.2">
      <c r="A61" s="41" t="s">
        <v>407</v>
      </c>
      <c r="B61" s="41" t="s">
        <v>406</v>
      </c>
      <c r="C61" s="41" t="s">
        <v>180</v>
      </c>
      <c r="D61" s="44">
        <v>16625</v>
      </c>
      <c r="E61" s="42">
        <v>120.70581249999999</v>
      </c>
      <c r="F61" s="43">
        <v>0.30468715450255701</v>
      </c>
      <c r="G61" s="42">
        <v>-121.37299999999999</v>
      </c>
      <c r="H61" s="42">
        <v>-0.30637127771654599</v>
      </c>
      <c r="I61" s="45"/>
    </row>
    <row r="62" spans="1:9" x14ac:dyDescent="0.2">
      <c r="A62" s="41" t="s">
        <v>409</v>
      </c>
      <c r="B62" s="41" t="s">
        <v>408</v>
      </c>
      <c r="C62" s="41" t="s">
        <v>206</v>
      </c>
      <c r="D62" s="44">
        <v>20000</v>
      </c>
      <c r="E62" s="42">
        <v>117.21</v>
      </c>
      <c r="F62" s="43">
        <v>0.29586297991444799</v>
      </c>
      <c r="G62" s="42">
        <v>-116.26</v>
      </c>
      <c r="H62" s="42">
        <v>-0.29346497777368602</v>
      </c>
      <c r="I62" s="45"/>
    </row>
    <row r="63" spans="1:9" x14ac:dyDescent="0.2">
      <c r="A63" s="41" t="s">
        <v>411</v>
      </c>
      <c r="B63" s="41" t="s">
        <v>410</v>
      </c>
      <c r="C63" s="41" t="s">
        <v>135</v>
      </c>
      <c r="D63" s="44">
        <v>2200</v>
      </c>
      <c r="E63" s="42">
        <v>110.396</v>
      </c>
      <c r="F63" s="43">
        <v>0.27866299403323502</v>
      </c>
      <c r="G63" s="42">
        <v>-111.101</v>
      </c>
      <c r="H63" s="42">
        <v>-0.2804425640429577</v>
      </c>
      <c r="I63" s="45"/>
    </row>
    <row r="64" spans="1:9" x14ac:dyDescent="0.2">
      <c r="A64" s="41" t="s">
        <v>413</v>
      </c>
      <c r="B64" s="41" t="s">
        <v>412</v>
      </c>
      <c r="C64" s="41" t="s">
        <v>154</v>
      </c>
      <c r="D64" s="44">
        <v>8125</v>
      </c>
      <c r="E64" s="42">
        <v>103.21187500000001</v>
      </c>
      <c r="F64" s="43">
        <v>0.260528733896916</v>
      </c>
      <c r="G64" s="42">
        <v>-103.53687499999999</v>
      </c>
      <c r="H64" s="42">
        <v>-0.26134910305033499</v>
      </c>
      <c r="I64" s="45"/>
    </row>
    <row r="65" spans="1:9" x14ac:dyDescent="0.2">
      <c r="A65" s="41" t="s">
        <v>148</v>
      </c>
      <c r="B65" s="41" t="s">
        <v>147</v>
      </c>
      <c r="C65" s="41" t="s">
        <v>149</v>
      </c>
      <c r="D65" s="44">
        <v>7600</v>
      </c>
      <c r="E65" s="42">
        <v>101.8552</v>
      </c>
      <c r="F65" s="43">
        <v>0.25710419752394897</v>
      </c>
      <c r="G65" s="42">
        <v>-101.688</v>
      </c>
      <c r="H65" s="42">
        <v>-0.25668214914717502</v>
      </c>
      <c r="I65" s="45"/>
    </row>
    <row r="66" spans="1:9" x14ac:dyDescent="0.2">
      <c r="A66" s="41" t="s">
        <v>142</v>
      </c>
      <c r="B66" s="41" t="s">
        <v>141</v>
      </c>
      <c r="C66" s="41" t="s">
        <v>143</v>
      </c>
      <c r="D66" s="44">
        <v>800</v>
      </c>
      <c r="E66" s="42">
        <v>97.992000000000004</v>
      </c>
      <c r="F66" s="43">
        <v>0.24735265871322101</v>
      </c>
      <c r="G66" s="42">
        <v>-98.56</v>
      </c>
      <c r="H66" s="42">
        <v>-0.248786411572119</v>
      </c>
      <c r="I66" s="45"/>
    </row>
    <row r="67" spans="1:9" x14ac:dyDescent="0.2">
      <c r="A67" s="41" t="s">
        <v>415</v>
      </c>
      <c r="B67" s="41" t="s">
        <v>414</v>
      </c>
      <c r="C67" s="41" t="s">
        <v>171</v>
      </c>
      <c r="D67" s="44">
        <v>16450</v>
      </c>
      <c r="E67" s="42">
        <v>97.828149999999994</v>
      </c>
      <c r="F67" s="43">
        <v>0.246939066449259</v>
      </c>
      <c r="G67" s="42">
        <v>-98.157150000000001</v>
      </c>
      <c r="H67" s="42">
        <v>-0.24776953245379599</v>
      </c>
      <c r="I67" s="45"/>
    </row>
    <row r="68" spans="1:9" x14ac:dyDescent="0.2">
      <c r="A68" s="41" t="s">
        <v>417</v>
      </c>
      <c r="B68" s="41" t="s">
        <v>416</v>
      </c>
      <c r="C68" s="41" t="s">
        <v>127</v>
      </c>
      <c r="D68" s="44">
        <v>3300</v>
      </c>
      <c r="E68" s="42">
        <v>92.076599999999999</v>
      </c>
      <c r="F68" s="43">
        <v>0.23242093043588999</v>
      </c>
      <c r="G68" s="42">
        <v>-92.367000000000004</v>
      </c>
      <c r="H68" s="42">
        <v>-0.233153961827129</v>
      </c>
      <c r="I68" s="45"/>
    </row>
    <row r="69" spans="1:9" x14ac:dyDescent="0.2">
      <c r="A69" s="41" t="s">
        <v>419</v>
      </c>
      <c r="B69" s="41" t="s">
        <v>418</v>
      </c>
      <c r="C69" s="41" t="s">
        <v>240</v>
      </c>
      <c r="D69" s="44">
        <v>63750</v>
      </c>
      <c r="E69" s="42">
        <v>86.253749999999997</v>
      </c>
      <c r="F69" s="43">
        <v>0.21772281805132501</v>
      </c>
      <c r="G69" s="42">
        <v>-86.744624999999999</v>
      </c>
      <c r="H69" s="42">
        <v>-0.21896189099958499</v>
      </c>
      <c r="I69" s="45"/>
    </row>
    <row r="70" spans="1:9" x14ac:dyDescent="0.2">
      <c r="A70" s="41" t="s">
        <v>153</v>
      </c>
      <c r="B70" s="41" t="s">
        <v>152</v>
      </c>
      <c r="C70" s="41" t="s">
        <v>154</v>
      </c>
      <c r="D70" s="44">
        <v>4900</v>
      </c>
      <c r="E70" s="42">
        <v>83.628299999999996</v>
      </c>
      <c r="F70" s="43">
        <v>0.21109562360873199</v>
      </c>
      <c r="G70" s="42">
        <v>-83.981099999999998</v>
      </c>
      <c r="H70" s="42">
        <v>-0.211986165877427</v>
      </c>
      <c r="I70" s="45"/>
    </row>
    <row r="71" spans="1:9" x14ac:dyDescent="0.2">
      <c r="A71" s="41" t="s">
        <v>134</v>
      </c>
      <c r="B71" s="41" t="s">
        <v>133</v>
      </c>
      <c r="C71" s="41" t="s">
        <v>135</v>
      </c>
      <c r="D71" s="44">
        <v>26675</v>
      </c>
      <c r="E71" s="42">
        <v>82.105649999999997</v>
      </c>
      <c r="F71" s="43">
        <v>0.20725213101964601</v>
      </c>
      <c r="G71" s="42">
        <v>-82.612475000000003</v>
      </c>
      <c r="H71" s="42">
        <v>-0.20853146516174301</v>
      </c>
      <c r="I71" s="45"/>
    </row>
    <row r="72" spans="1:9" x14ac:dyDescent="0.2">
      <c r="A72" s="41" t="s">
        <v>421</v>
      </c>
      <c r="B72" s="41" t="s">
        <v>420</v>
      </c>
      <c r="C72" s="41" t="s">
        <v>168</v>
      </c>
      <c r="D72" s="44">
        <v>9100</v>
      </c>
      <c r="E72" s="42">
        <v>81.444999999999993</v>
      </c>
      <c r="F72" s="43">
        <v>0.20558450984670401</v>
      </c>
      <c r="G72" s="42">
        <v>-81.763499999999993</v>
      </c>
      <c r="H72" s="42">
        <v>-0.20638847161705501</v>
      </c>
      <c r="I72" s="45"/>
    </row>
    <row r="73" spans="1:9" x14ac:dyDescent="0.2">
      <c r="A73" s="41" t="s">
        <v>179</v>
      </c>
      <c r="B73" s="41" t="s">
        <v>178</v>
      </c>
      <c r="C73" s="41" t="s">
        <v>180</v>
      </c>
      <c r="D73" s="44">
        <v>11250</v>
      </c>
      <c r="E73" s="42">
        <v>73.743750000000006</v>
      </c>
      <c r="F73" s="43">
        <v>0.18614491617665799</v>
      </c>
      <c r="G73" s="42">
        <v>-74.019374999999997</v>
      </c>
      <c r="H73" s="42">
        <v>-0.18684065232407701</v>
      </c>
      <c r="I73" s="45"/>
    </row>
    <row r="74" spans="1:9" x14ac:dyDescent="0.2">
      <c r="A74" s="41" t="s">
        <v>423</v>
      </c>
      <c r="B74" s="41" t="s">
        <v>422</v>
      </c>
      <c r="C74" s="41" t="s">
        <v>294</v>
      </c>
      <c r="D74" s="44">
        <v>37500</v>
      </c>
      <c r="E74" s="42">
        <v>69.397499999999994</v>
      </c>
      <c r="F74" s="43">
        <v>0.175174056382671</v>
      </c>
      <c r="G74" s="42">
        <v>-69.712500000000006</v>
      </c>
      <c r="H74" s="42">
        <v>-0.17596918340829301</v>
      </c>
      <c r="I74" s="45"/>
    </row>
    <row r="75" spans="1:9" x14ac:dyDescent="0.2">
      <c r="A75" s="41" t="s">
        <v>202</v>
      </c>
      <c r="B75" s="41" t="s">
        <v>201</v>
      </c>
      <c r="C75" s="41" t="s">
        <v>203</v>
      </c>
      <c r="D75" s="44">
        <v>9600</v>
      </c>
      <c r="E75" s="42">
        <v>68.140799999999999</v>
      </c>
      <c r="F75" s="43">
        <v>0.17200187818236001</v>
      </c>
      <c r="G75" s="42">
        <v>-67.703999999999994</v>
      </c>
      <c r="H75" s="42">
        <v>-0.17089930204016601</v>
      </c>
      <c r="I75" s="45"/>
    </row>
    <row r="76" spans="1:9" x14ac:dyDescent="0.2">
      <c r="A76" s="41" t="s">
        <v>425</v>
      </c>
      <c r="B76" s="41" t="s">
        <v>424</v>
      </c>
      <c r="C76" s="41" t="s">
        <v>206</v>
      </c>
      <c r="D76" s="44">
        <v>30525</v>
      </c>
      <c r="E76" s="42">
        <v>64.795417499999999</v>
      </c>
      <c r="F76" s="43">
        <v>0.16355742092271</v>
      </c>
      <c r="G76" s="42">
        <v>-64.758787499999997</v>
      </c>
      <c r="H76" s="42">
        <v>-0.16346495900858701</v>
      </c>
      <c r="I76" s="45"/>
    </row>
    <row r="77" spans="1:9" x14ac:dyDescent="0.2">
      <c r="A77" s="41" t="s">
        <v>427</v>
      </c>
      <c r="B77" s="41" t="s">
        <v>426</v>
      </c>
      <c r="C77" s="41" t="s">
        <v>428</v>
      </c>
      <c r="D77" s="44">
        <v>69750</v>
      </c>
      <c r="E77" s="42">
        <v>62.816850000000002</v>
      </c>
      <c r="F77" s="43">
        <v>0.158563095553612</v>
      </c>
      <c r="G77" s="42">
        <v>-63.186525000000003</v>
      </c>
      <c r="H77" s="42">
        <v>-0.159496233912966</v>
      </c>
      <c r="I77" s="45"/>
    </row>
    <row r="78" spans="1:9" x14ac:dyDescent="0.2">
      <c r="A78" s="41" t="s">
        <v>430</v>
      </c>
      <c r="B78" s="41" t="s">
        <v>429</v>
      </c>
      <c r="C78" s="41" t="s">
        <v>154</v>
      </c>
      <c r="D78" s="44">
        <v>5500</v>
      </c>
      <c r="E78" s="42">
        <v>62.689</v>
      </c>
      <c r="F78" s="43">
        <v>0.15824037494972101</v>
      </c>
      <c r="G78" s="42">
        <v>-63.024500000000003</v>
      </c>
      <c r="H78" s="42">
        <v>-0.15908724833732699</v>
      </c>
      <c r="I78" s="45"/>
    </row>
    <row r="79" spans="1:9" x14ac:dyDescent="0.2">
      <c r="A79" s="41" t="s">
        <v>123</v>
      </c>
      <c r="B79" s="41" t="s">
        <v>122</v>
      </c>
      <c r="C79" s="41" t="s">
        <v>124</v>
      </c>
      <c r="D79" s="44">
        <v>2850</v>
      </c>
      <c r="E79" s="42">
        <v>54.557549999999999</v>
      </c>
      <c r="F79" s="43">
        <v>0.137714864941827</v>
      </c>
      <c r="G79" s="42">
        <v>-54.768450000000001</v>
      </c>
      <c r="H79" s="42">
        <v>-0.13824722141707599</v>
      </c>
      <c r="I79" s="45"/>
    </row>
    <row r="80" spans="1:9" x14ac:dyDescent="0.2">
      <c r="A80" s="41" t="s">
        <v>432</v>
      </c>
      <c r="B80" s="41" t="s">
        <v>431</v>
      </c>
      <c r="C80" s="41" t="s">
        <v>171</v>
      </c>
      <c r="D80" s="44">
        <v>2250</v>
      </c>
      <c r="E80" s="42">
        <v>53.91225</v>
      </c>
      <c r="F80" s="43">
        <v>0.13608599043505401</v>
      </c>
      <c r="G80" s="42">
        <v>-54.103499999999997</v>
      </c>
      <c r="H80" s="42">
        <v>-0.13656874612918099</v>
      </c>
      <c r="I80" s="45"/>
    </row>
    <row r="81" spans="1:9" x14ac:dyDescent="0.2">
      <c r="A81" s="41" t="s">
        <v>269</v>
      </c>
      <c r="B81" s="41" t="s">
        <v>268</v>
      </c>
      <c r="C81" s="41" t="s">
        <v>130</v>
      </c>
      <c r="D81" s="44">
        <v>15800</v>
      </c>
      <c r="E81" s="42">
        <v>52.029400000000003</v>
      </c>
      <c r="F81" s="43">
        <v>0.13133327640270301</v>
      </c>
      <c r="G81" s="42">
        <v>-51.895099999999999</v>
      </c>
      <c r="H81" s="42">
        <v>-0.130994274626382</v>
      </c>
      <c r="I81" s="45"/>
    </row>
    <row r="82" spans="1:9" x14ac:dyDescent="0.2">
      <c r="A82" s="41" t="s">
        <v>303</v>
      </c>
      <c r="B82" s="41" t="s">
        <v>302</v>
      </c>
      <c r="C82" s="41" t="s">
        <v>214</v>
      </c>
      <c r="D82" s="44">
        <v>4725</v>
      </c>
      <c r="E82" s="42">
        <v>49.532175000000002</v>
      </c>
      <c r="F82" s="43">
        <v>0.125029749143793</v>
      </c>
      <c r="G82" s="42">
        <v>-49.744799999999998</v>
      </c>
      <c r="H82" s="42">
        <v>-0.125566459886087</v>
      </c>
      <c r="I82" s="45"/>
    </row>
    <row r="83" spans="1:9" x14ac:dyDescent="0.2">
      <c r="A83" s="41" t="s">
        <v>434</v>
      </c>
      <c r="B83" s="41" t="s">
        <v>433</v>
      </c>
      <c r="C83" s="41" t="s">
        <v>163</v>
      </c>
      <c r="D83" s="44">
        <v>600</v>
      </c>
      <c r="E83" s="42">
        <v>48.048000000000002</v>
      </c>
      <c r="F83" s="43">
        <v>0.12128337564140799</v>
      </c>
      <c r="G83" s="42">
        <v>-48.305999999999997</v>
      </c>
      <c r="H83" s="42">
        <v>-0.121934622538583</v>
      </c>
      <c r="I83" s="45"/>
    </row>
    <row r="84" spans="1:9" x14ac:dyDescent="0.2">
      <c r="A84" s="41" t="s">
        <v>156</v>
      </c>
      <c r="B84" s="41" t="s">
        <v>155</v>
      </c>
      <c r="C84" s="41" t="s">
        <v>157</v>
      </c>
      <c r="D84" s="44">
        <v>2450</v>
      </c>
      <c r="E84" s="42">
        <v>44.396450000000002</v>
      </c>
      <c r="F84" s="43">
        <v>0.112066086465513</v>
      </c>
      <c r="G84" s="42">
        <v>-44.59</v>
      </c>
      <c r="H84" s="42">
        <v>-0.112554647849034</v>
      </c>
      <c r="I84" s="45"/>
    </row>
    <row r="85" spans="1:9" x14ac:dyDescent="0.2">
      <c r="A85" s="41" t="s">
        <v>261</v>
      </c>
      <c r="B85" s="41" t="s">
        <v>260</v>
      </c>
      <c r="C85" s="41" t="s">
        <v>154</v>
      </c>
      <c r="D85" s="44">
        <v>2625</v>
      </c>
      <c r="E85" s="42">
        <v>40.808250000000001</v>
      </c>
      <c r="F85" s="43">
        <v>0.10300870616921599</v>
      </c>
      <c r="G85" s="42">
        <v>-40.970999999999997</v>
      </c>
      <c r="H85" s="42">
        <v>-0.10341952179912001</v>
      </c>
      <c r="I85" s="45"/>
    </row>
    <row r="86" spans="1:9" x14ac:dyDescent="0.2">
      <c r="A86" s="41" t="s">
        <v>436</v>
      </c>
      <c r="B86" s="41" t="s">
        <v>435</v>
      </c>
      <c r="C86" s="41" t="s">
        <v>195</v>
      </c>
      <c r="D86" s="44">
        <v>4950</v>
      </c>
      <c r="E86" s="42">
        <v>38.820374999999999</v>
      </c>
      <c r="F86" s="43">
        <v>9.7990886689671097E-2</v>
      </c>
      <c r="G86" s="42">
        <v>-39.194099999999999</v>
      </c>
      <c r="H86" s="42">
        <v>-9.8934248110782996E-2</v>
      </c>
      <c r="I86" s="45"/>
    </row>
    <row r="87" spans="1:9" x14ac:dyDescent="0.2">
      <c r="A87" s="41" t="s">
        <v>277</v>
      </c>
      <c r="B87" s="41" t="s">
        <v>276</v>
      </c>
      <c r="C87" s="41" t="s">
        <v>140</v>
      </c>
      <c r="D87" s="44">
        <v>13300</v>
      </c>
      <c r="E87" s="42">
        <v>38.703000000000003</v>
      </c>
      <c r="F87" s="43">
        <v>9.7694607214647997E-2</v>
      </c>
      <c r="G87" s="42">
        <v>-38.822699999999998</v>
      </c>
      <c r="H87" s="42">
        <v>-9.7996755484383996E-2</v>
      </c>
      <c r="I87" s="45"/>
    </row>
    <row r="88" spans="1:9" x14ac:dyDescent="0.2">
      <c r="A88" s="41" t="s">
        <v>251</v>
      </c>
      <c r="B88" s="41" t="s">
        <v>250</v>
      </c>
      <c r="C88" s="41" t="s">
        <v>163</v>
      </c>
      <c r="D88" s="44">
        <v>1200</v>
      </c>
      <c r="E88" s="42">
        <v>38.437199999999997</v>
      </c>
      <c r="F88" s="43">
        <v>9.7023671457790506E-2</v>
      </c>
      <c r="G88" s="42">
        <v>-38.587200000000003</v>
      </c>
      <c r="H88" s="42">
        <v>-9.7402303374753002E-2</v>
      </c>
      <c r="I88" s="45"/>
    </row>
    <row r="89" spans="1:9" x14ac:dyDescent="0.2">
      <c r="A89" s="41" t="s">
        <v>225</v>
      </c>
      <c r="B89" s="41" t="s">
        <v>224</v>
      </c>
      <c r="C89" s="41" t="s">
        <v>163</v>
      </c>
      <c r="D89" s="44">
        <v>300</v>
      </c>
      <c r="E89" s="42">
        <v>37.823999999999998</v>
      </c>
      <c r="F89" s="43">
        <v>9.5475824181248101E-2</v>
      </c>
      <c r="G89" s="42">
        <v>-37.652999999999999</v>
      </c>
      <c r="H89" s="42">
        <v>-9.5044183795910897E-2</v>
      </c>
      <c r="I89" s="45"/>
    </row>
    <row r="90" spans="1:9" x14ac:dyDescent="0.2">
      <c r="A90" s="41" t="s">
        <v>438</v>
      </c>
      <c r="B90" s="41" t="s">
        <v>437</v>
      </c>
      <c r="C90" s="41" t="s">
        <v>180</v>
      </c>
      <c r="D90" s="44">
        <v>5000</v>
      </c>
      <c r="E90" s="42">
        <v>37.037500000000001</v>
      </c>
      <c r="F90" s="43">
        <v>9.3490530829974994E-2</v>
      </c>
      <c r="G90" s="42">
        <v>-37.159999999999997</v>
      </c>
      <c r="H90" s="42">
        <v>-9.3799746895494293E-2</v>
      </c>
      <c r="I90" s="45"/>
    </row>
    <row r="91" spans="1:9" x14ac:dyDescent="0.2">
      <c r="A91" s="41" t="s">
        <v>230</v>
      </c>
      <c r="B91" s="41" t="s">
        <v>229</v>
      </c>
      <c r="C91" s="41" t="s">
        <v>124</v>
      </c>
      <c r="D91" s="44">
        <v>10200</v>
      </c>
      <c r="E91" s="42">
        <v>37.026000000000003</v>
      </c>
      <c r="F91" s="43">
        <v>9.3461502383007905E-2</v>
      </c>
      <c r="G91" s="42">
        <v>-37.148400000000002</v>
      </c>
      <c r="H91" s="42">
        <v>-9.3770466027249297E-2</v>
      </c>
      <c r="I91" s="45"/>
    </row>
    <row r="92" spans="1:9" x14ac:dyDescent="0.2">
      <c r="A92" s="41" t="s">
        <v>440</v>
      </c>
      <c r="B92" s="41" t="s">
        <v>439</v>
      </c>
      <c r="C92" s="41" t="s">
        <v>160</v>
      </c>
      <c r="D92" s="44">
        <v>12600</v>
      </c>
      <c r="E92" s="42">
        <v>36.313200000000002</v>
      </c>
      <c r="F92" s="43">
        <v>9.1662243513602401E-2</v>
      </c>
      <c r="G92" s="42">
        <v>-36.728999999999999</v>
      </c>
      <c r="H92" s="42">
        <v>-9.2711811187422305E-2</v>
      </c>
      <c r="I92" s="45"/>
    </row>
    <row r="93" spans="1:9" x14ac:dyDescent="0.2">
      <c r="A93" s="41" t="s">
        <v>265</v>
      </c>
      <c r="B93" s="41" t="s">
        <v>264</v>
      </c>
      <c r="C93" s="41" t="s">
        <v>116</v>
      </c>
      <c r="D93" s="44">
        <v>14625</v>
      </c>
      <c r="E93" s="42">
        <v>34.788487500000002</v>
      </c>
      <c r="F93" s="43">
        <v>8.78135447356585E-2</v>
      </c>
      <c r="G93" s="42">
        <v>-34.956674999999997</v>
      </c>
      <c r="H93" s="42">
        <v>-8.8238085772552599E-2</v>
      </c>
      <c r="I93" s="45"/>
    </row>
    <row r="94" spans="1:9" x14ac:dyDescent="0.2">
      <c r="A94" s="41" t="s">
        <v>442</v>
      </c>
      <c r="B94" s="41" t="s">
        <v>441</v>
      </c>
      <c r="C94" s="41" t="s">
        <v>209</v>
      </c>
      <c r="D94" s="44">
        <v>500</v>
      </c>
      <c r="E94" s="42">
        <v>34.104999999999997</v>
      </c>
      <c r="F94" s="43">
        <v>8.6088276853359402E-2</v>
      </c>
      <c r="G94" s="42">
        <v>-34.185000000000002</v>
      </c>
      <c r="H94" s="42">
        <v>-8.6290213875739402E-2</v>
      </c>
      <c r="I94" s="45"/>
    </row>
    <row r="95" spans="1:9" x14ac:dyDescent="0.2">
      <c r="A95" s="41" t="s">
        <v>444</v>
      </c>
      <c r="B95" s="41" t="s">
        <v>443</v>
      </c>
      <c r="C95" s="41" t="s">
        <v>228</v>
      </c>
      <c r="D95" s="44">
        <v>800</v>
      </c>
      <c r="E95" s="42">
        <v>24.3264</v>
      </c>
      <c r="F95" s="43">
        <v>6.1405009765300202E-2</v>
      </c>
      <c r="G95" s="42">
        <v>-24.416</v>
      </c>
      <c r="H95" s="42">
        <v>-6.16311792303657E-2</v>
      </c>
      <c r="I95" s="45"/>
    </row>
    <row r="96" spans="1:9" x14ac:dyDescent="0.2">
      <c r="A96" s="41" t="s">
        <v>170</v>
      </c>
      <c r="B96" s="41" t="s">
        <v>169</v>
      </c>
      <c r="C96" s="41" t="s">
        <v>171</v>
      </c>
      <c r="D96" s="44">
        <v>7200</v>
      </c>
      <c r="E96" s="42">
        <v>23.256</v>
      </c>
      <c r="F96" s="43">
        <v>5.8703092405856201E-2</v>
      </c>
      <c r="G96" s="42">
        <v>-23.389199999999999</v>
      </c>
      <c r="H96" s="42">
        <v>-5.9039317548118898E-2</v>
      </c>
      <c r="I96" s="45"/>
    </row>
    <row r="97" spans="1:9" x14ac:dyDescent="0.2">
      <c r="A97" s="41" t="s">
        <v>446</v>
      </c>
      <c r="B97" s="41" t="s">
        <v>445</v>
      </c>
      <c r="C97" s="41" t="s">
        <v>146</v>
      </c>
      <c r="D97" s="44">
        <v>3000</v>
      </c>
      <c r="E97" s="42">
        <v>21.42</v>
      </c>
      <c r="F97" s="43">
        <v>5.4068637742235998E-2</v>
      </c>
      <c r="G97" s="42">
        <v>-21.495000000000001</v>
      </c>
      <c r="H97" s="42">
        <v>-5.4257953700717197E-2</v>
      </c>
      <c r="I97" s="45"/>
    </row>
    <row r="98" spans="1:9" x14ac:dyDescent="0.2">
      <c r="A98" s="41" t="s">
        <v>283</v>
      </c>
      <c r="B98" s="41" t="s">
        <v>282</v>
      </c>
      <c r="C98" s="41" t="s">
        <v>206</v>
      </c>
      <c r="D98" s="44">
        <v>1000</v>
      </c>
      <c r="E98" s="42">
        <v>19.48</v>
      </c>
      <c r="F98" s="43">
        <v>4.9171664949521798E-2</v>
      </c>
      <c r="G98" s="42">
        <v>-19.542000000000002</v>
      </c>
      <c r="H98" s="42">
        <v>-4.9328166141866303E-2</v>
      </c>
      <c r="I98" s="45"/>
    </row>
    <row r="99" spans="1:9" x14ac:dyDescent="0.2">
      <c r="A99" s="41" t="s">
        <v>199</v>
      </c>
      <c r="B99" s="41" t="s">
        <v>198</v>
      </c>
      <c r="C99" s="41" t="s">
        <v>200</v>
      </c>
      <c r="D99" s="44">
        <v>600</v>
      </c>
      <c r="E99" s="42">
        <v>17.0442</v>
      </c>
      <c r="F99" s="43">
        <v>4.3023187460607799E-2</v>
      </c>
      <c r="G99" s="42">
        <v>-17.116199999999999</v>
      </c>
      <c r="H99" s="42">
        <v>-4.3204930780749697E-2</v>
      </c>
      <c r="I99" s="45"/>
    </row>
    <row r="100" spans="1:9" x14ac:dyDescent="0.2">
      <c r="A100" s="41" t="s">
        <v>448</v>
      </c>
      <c r="B100" s="41" t="s">
        <v>447</v>
      </c>
      <c r="C100" s="41" t="s">
        <v>449</v>
      </c>
      <c r="D100" s="44">
        <v>6750</v>
      </c>
      <c r="E100" s="42">
        <v>16.267499999999998</v>
      </c>
      <c r="F100" s="43">
        <v>4.1062631394576297E-2</v>
      </c>
      <c r="G100" s="42">
        <v>-16.266825000000001</v>
      </c>
      <c r="H100" s="42">
        <v>-4.1060927550949901E-2</v>
      </c>
      <c r="I100" s="45"/>
    </row>
    <row r="101" spans="1:9" x14ac:dyDescent="0.2">
      <c r="A101" s="41" t="s">
        <v>451</v>
      </c>
      <c r="B101" s="41" t="s">
        <v>450</v>
      </c>
      <c r="C101" s="41" t="s">
        <v>452</v>
      </c>
      <c r="D101" s="44">
        <v>2300</v>
      </c>
      <c r="E101" s="42">
        <v>9.7899499999999993</v>
      </c>
      <c r="F101" s="43">
        <v>2.47119169031094E-2</v>
      </c>
      <c r="G101" s="42">
        <v>-9.8117999999999999</v>
      </c>
      <c r="H101" s="42">
        <v>-2.4767070952346901E-2</v>
      </c>
      <c r="I101" s="45"/>
    </row>
    <row r="102" spans="1:9" x14ac:dyDescent="0.2">
      <c r="A102" s="41" t="s">
        <v>293</v>
      </c>
      <c r="B102" s="41" t="s">
        <v>292</v>
      </c>
      <c r="C102" s="41" t="s">
        <v>294</v>
      </c>
      <c r="D102" s="44">
        <v>1400</v>
      </c>
      <c r="E102" s="42">
        <v>9.5626999999999995</v>
      </c>
      <c r="F102" s="43">
        <v>2.4138289548911299E-2</v>
      </c>
      <c r="G102" s="42">
        <v>-9.5228000000000002</v>
      </c>
      <c r="H102" s="42">
        <v>-2.40375734589993E-2</v>
      </c>
      <c r="I102" s="45"/>
    </row>
    <row r="103" spans="1:9" x14ac:dyDescent="0.2">
      <c r="A103" s="41" t="s">
        <v>162</v>
      </c>
      <c r="B103" s="41" t="s">
        <v>161</v>
      </c>
      <c r="C103" s="41" t="s">
        <v>163</v>
      </c>
      <c r="D103" s="44">
        <v>800</v>
      </c>
      <c r="E103" s="42">
        <v>5.3276000000000003</v>
      </c>
      <c r="F103" s="43">
        <v>1.3447996005393901E-2</v>
      </c>
      <c r="G103" s="42">
        <v>-5.3472</v>
      </c>
      <c r="H103" s="42">
        <v>-1.3497470575876899E-2</v>
      </c>
      <c r="I103" s="45"/>
    </row>
    <row r="104" spans="1:9" x14ac:dyDescent="0.2">
      <c r="A104" s="41" t="s">
        <v>454</v>
      </c>
      <c r="B104" s="41" t="s">
        <v>453</v>
      </c>
      <c r="C104" s="41" t="s">
        <v>121</v>
      </c>
      <c r="D104" s="44">
        <v>11675</v>
      </c>
      <c r="E104" s="42">
        <v>5.2619224999999998</v>
      </c>
      <c r="F104" s="43">
        <v>1.32822120205519E-2</v>
      </c>
      <c r="G104" s="42">
        <v>-5.2852724999999996</v>
      </c>
      <c r="H104" s="42">
        <v>-1.3341152388959001E-2</v>
      </c>
      <c r="I104" s="45"/>
    </row>
    <row r="105" spans="1:9" x14ac:dyDescent="0.2">
      <c r="A105" s="40" t="s">
        <v>28</v>
      </c>
      <c r="B105" s="40"/>
      <c r="C105" s="40"/>
      <c r="D105" s="40"/>
      <c r="E105" s="46">
        <f>SUM(E7:E104)</f>
        <v>27771.095592500013</v>
      </c>
      <c r="F105" s="47">
        <f>SUM(F7:F104)</f>
        <v>70.100154402235745</v>
      </c>
      <c r="G105" s="46">
        <f>SUM(G7:G104)</f>
        <v>-27874.95630000002</v>
      </c>
      <c r="H105" s="46">
        <f>SUM(H7:H104)</f>
        <v>-70.362320928437157</v>
      </c>
      <c r="I105" s="40"/>
    </row>
    <row r="106" spans="1:9" x14ac:dyDescent="0.2">
      <c r="A106" s="41"/>
      <c r="B106" s="41"/>
      <c r="C106" s="41"/>
      <c r="D106" s="41"/>
      <c r="E106" s="42"/>
      <c r="F106" s="43"/>
      <c r="G106" s="42"/>
      <c r="H106" s="41"/>
      <c r="I106" s="41"/>
    </row>
    <row r="107" spans="1:9" x14ac:dyDescent="0.2">
      <c r="A107" s="40" t="s">
        <v>18</v>
      </c>
      <c r="B107" s="41"/>
      <c r="C107" s="41"/>
      <c r="D107" s="41"/>
      <c r="E107" s="42"/>
      <c r="F107" s="43"/>
      <c r="G107" s="42"/>
      <c r="H107" s="41"/>
      <c r="I107" s="41"/>
    </row>
    <row r="108" spans="1:9" x14ac:dyDescent="0.2">
      <c r="A108" s="40" t="s">
        <v>19</v>
      </c>
      <c r="B108" s="41"/>
      <c r="C108" s="41"/>
      <c r="D108" s="41"/>
      <c r="E108" s="42"/>
      <c r="F108" s="43"/>
      <c r="G108" s="42"/>
      <c r="H108" s="41"/>
      <c r="I108" s="41"/>
    </row>
    <row r="109" spans="1:9" x14ac:dyDescent="0.2">
      <c r="A109" s="41" t="s">
        <v>27</v>
      </c>
      <c r="B109" s="41" t="s">
        <v>26</v>
      </c>
      <c r="C109" s="41" t="s">
        <v>25</v>
      </c>
      <c r="D109" s="44">
        <v>1494</v>
      </c>
      <c r="E109" s="42">
        <v>1543.3677359999999</v>
      </c>
      <c r="F109" s="43">
        <v>3.8957885630643698</v>
      </c>
      <c r="G109" s="45"/>
      <c r="H109" s="45"/>
      <c r="I109" s="45">
        <v>8.2776999999999994</v>
      </c>
    </row>
    <row r="110" spans="1:9" x14ac:dyDescent="0.2">
      <c r="A110" s="41" t="s">
        <v>96</v>
      </c>
      <c r="B110" s="41" t="s">
        <v>95</v>
      </c>
      <c r="C110" s="41" t="s">
        <v>22</v>
      </c>
      <c r="D110" s="44">
        <v>1000</v>
      </c>
      <c r="E110" s="42">
        <v>1023.1530822</v>
      </c>
      <c r="F110" s="43">
        <v>2.5826560857294099</v>
      </c>
      <c r="G110" s="45"/>
      <c r="H110" s="45"/>
      <c r="I110" s="45">
        <v>7.5007000000000001</v>
      </c>
    </row>
    <row r="111" spans="1:9" x14ac:dyDescent="0.2">
      <c r="A111" s="41" t="s">
        <v>24</v>
      </c>
      <c r="B111" s="41" t="s">
        <v>23</v>
      </c>
      <c r="C111" s="41" t="s">
        <v>25</v>
      </c>
      <c r="D111" s="44">
        <v>871</v>
      </c>
      <c r="E111" s="42">
        <v>904.90628800000002</v>
      </c>
      <c r="F111" s="43">
        <v>2.28417601664535</v>
      </c>
      <c r="G111" s="45"/>
      <c r="H111" s="45"/>
      <c r="I111" s="45">
        <v>8.2177000000000007</v>
      </c>
    </row>
    <row r="112" spans="1:9" x14ac:dyDescent="0.2">
      <c r="A112" s="41" t="s">
        <v>455</v>
      </c>
      <c r="B112" s="41" t="s">
        <v>1455</v>
      </c>
      <c r="C112" s="41" t="s">
        <v>22</v>
      </c>
      <c r="D112" s="44">
        <v>500</v>
      </c>
      <c r="E112" s="42">
        <v>543.32244519999995</v>
      </c>
      <c r="F112" s="43">
        <v>1.3714614596986301</v>
      </c>
      <c r="G112" s="45"/>
      <c r="H112" s="45"/>
      <c r="I112" s="45">
        <v>6.625</v>
      </c>
    </row>
    <row r="113" spans="1:9" x14ac:dyDescent="0.2">
      <c r="A113" s="40" t="s">
        <v>28</v>
      </c>
      <c r="B113" s="40"/>
      <c r="C113" s="40"/>
      <c r="D113" s="40"/>
      <c r="E113" s="46">
        <f>SUM(E108:E112)</f>
        <v>4014.7495513999997</v>
      </c>
      <c r="F113" s="47">
        <f>SUM(F108:F112)</f>
        <v>10.134082125137759</v>
      </c>
      <c r="G113" s="46"/>
      <c r="H113" s="40"/>
      <c r="I113" s="40"/>
    </row>
    <row r="114" spans="1:9" x14ac:dyDescent="0.2">
      <c r="A114" s="41"/>
      <c r="B114" s="41"/>
      <c r="C114" s="41"/>
      <c r="D114" s="41"/>
      <c r="E114" s="42"/>
      <c r="F114" s="43"/>
      <c r="G114" s="42"/>
      <c r="H114" s="41"/>
      <c r="I114" s="41"/>
    </row>
    <row r="115" spans="1:9" x14ac:dyDescent="0.2">
      <c r="A115" s="40" t="s">
        <v>29</v>
      </c>
      <c r="B115" s="41"/>
      <c r="C115" s="41"/>
      <c r="D115" s="41"/>
      <c r="E115" s="42"/>
      <c r="F115" s="43"/>
      <c r="G115" s="42"/>
      <c r="H115" s="41"/>
      <c r="I115" s="41"/>
    </row>
    <row r="116" spans="1:9" x14ac:dyDescent="0.2">
      <c r="A116" s="40" t="s">
        <v>30</v>
      </c>
      <c r="B116" s="41"/>
      <c r="C116" s="41"/>
      <c r="D116" s="41"/>
      <c r="E116" s="42"/>
      <c r="F116" s="43"/>
      <c r="G116" s="42"/>
      <c r="H116" s="41"/>
      <c r="I116" s="41"/>
    </row>
    <row r="117" spans="1:9" x14ac:dyDescent="0.2">
      <c r="A117" s="41" t="s">
        <v>457</v>
      </c>
      <c r="B117" s="41" t="s">
        <v>456</v>
      </c>
      <c r="C117" s="41" t="s">
        <v>31</v>
      </c>
      <c r="D117" s="44">
        <v>200</v>
      </c>
      <c r="E117" s="42">
        <v>969.50300000000004</v>
      </c>
      <c r="F117" s="43">
        <v>2.4472318626055598</v>
      </c>
      <c r="G117" s="45"/>
      <c r="H117" s="45"/>
      <c r="I117" s="45">
        <v>6.0749000000000004</v>
      </c>
    </row>
    <row r="118" spans="1:9" x14ac:dyDescent="0.2">
      <c r="A118" s="40" t="s">
        <v>28</v>
      </c>
      <c r="B118" s="40"/>
      <c r="C118" s="40"/>
      <c r="D118" s="40"/>
      <c r="E118" s="46">
        <f>SUM(E116:E117)</f>
        <v>969.50300000000004</v>
      </c>
      <c r="F118" s="47">
        <f>SUM(F116:F117)</f>
        <v>2.4472318626055598</v>
      </c>
      <c r="G118" s="46"/>
      <c r="H118" s="40"/>
      <c r="I118" s="40"/>
    </row>
    <row r="119" spans="1:9" x14ac:dyDescent="0.2">
      <c r="A119" s="41"/>
      <c r="B119" s="41"/>
      <c r="C119" s="41"/>
      <c r="D119" s="41"/>
      <c r="E119" s="42"/>
      <c r="F119" s="43"/>
      <c r="G119" s="42"/>
      <c r="H119" s="41"/>
      <c r="I119" s="41"/>
    </row>
    <row r="120" spans="1:9" x14ac:dyDescent="0.2">
      <c r="A120" s="40" t="s">
        <v>33</v>
      </c>
      <c r="B120" s="41"/>
      <c r="C120" s="41"/>
      <c r="D120" s="41"/>
      <c r="E120" s="42"/>
      <c r="F120" s="43"/>
      <c r="G120" s="42"/>
      <c r="H120" s="41"/>
      <c r="I120" s="41"/>
    </row>
    <row r="121" spans="1:9" x14ac:dyDescent="0.2">
      <c r="A121" s="41" t="s">
        <v>459</v>
      </c>
      <c r="B121" s="41" t="s">
        <v>458</v>
      </c>
      <c r="C121" s="41" t="s">
        <v>35</v>
      </c>
      <c r="D121" s="44">
        <v>1000000</v>
      </c>
      <c r="E121" s="42">
        <v>973.45</v>
      </c>
      <c r="F121" s="43">
        <v>2.4571949304472298</v>
      </c>
      <c r="G121" s="45"/>
      <c r="H121" s="45"/>
      <c r="I121" s="45">
        <v>5.5</v>
      </c>
    </row>
    <row r="122" spans="1:9" x14ac:dyDescent="0.2">
      <c r="A122" s="41" t="s">
        <v>108</v>
      </c>
      <c r="B122" s="41" t="s">
        <v>107</v>
      </c>
      <c r="C122" s="41" t="s">
        <v>35</v>
      </c>
      <c r="D122" s="44">
        <v>500000</v>
      </c>
      <c r="E122" s="42">
        <v>496.53500000000003</v>
      </c>
      <c r="F122" s="43">
        <v>1.2533599925929599</v>
      </c>
      <c r="G122" s="45"/>
      <c r="H122" s="45"/>
      <c r="I122" s="45">
        <v>5.3068</v>
      </c>
    </row>
    <row r="123" spans="1:9" x14ac:dyDescent="0.2">
      <c r="A123" s="41" t="s">
        <v>461</v>
      </c>
      <c r="B123" s="41" t="s">
        <v>460</v>
      </c>
      <c r="C123" s="41" t="s">
        <v>35</v>
      </c>
      <c r="D123" s="44">
        <v>500000</v>
      </c>
      <c r="E123" s="42">
        <v>484.61849999999998</v>
      </c>
      <c r="F123" s="43">
        <v>1.2232802110030701</v>
      </c>
      <c r="G123" s="45"/>
      <c r="H123" s="45"/>
      <c r="I123" s="45">
        <v>5.5166000000000004</v>
      </c>
    </row>
    <row r="124" spans="1:9" x14ac:dyDescent="0.2">
      <c r="A124" s="41" t="s">
        <v>463</v>
      </c>
      <c r="B124" s="41" t="s">
        <v>462</v>
      </c>
      <c r="C124" s="41" t="s">
        <v>35</v>
      </c>
      <c r="D124" s="44">
        <v>500000</v>
      </c>
      <c r="E124" s="42">
        <v>482.69900000000001</v>
      </c>
      <c r="F124" s="43">
        <v>1.2184349845723399</v>
      </c>
      <c r="G124" s="45"/>
      <c r="H124" s="45"/>
      <c r="I124" s="45">
        <v>5.52</v>
      </c>
    </row>
    <row r="125" spans="1:9" x14ac:dyDescent="0.2">
      <c r="A125" s="40" t="s">
        <v>28</v>
      </c>
      <c r="B125" s="40"/>
      <c r="C125" s="40"/>
      <c r="D125" s="40"/>
      <c r="E125" s="46">
        <f>SUM(E120:E124)</f>
        <v>2437.3025000000002</v>
      </c>
      <c r="F125" s="47">
        <f>SUM(F120:F124)</f>
        <v>6.1522701186156006</v>
      </c>
      <c r="G125" s="46"/>
      <c r="H125" s="40"/>
      <c r="I125" s="40"/>
    </row>
    <row r="126" spans="1:9" x14ac:dyDescent="0.2">
      <c r="A126" s="41"/>
      <c r="B126" s="41"/>
      <c r="C126" s="41"/>
      <c r="D126" s="41"/>
      <c r="E126" s="42"/>
      <c r="F126" s="43"/>
      <c r="G126" s="42"/>
      <c r="H126" s="41"/>
      <c r="I126" s="41"/>
    </row>
    <row r="127" spans="1:9" x14ac:dyDescent="0.2">
      <c r="A127" s="40" t="s">
        <v>34</v>
      </c>
      <c r="B127" s="41"/>
      <c r="C127" s="41"/>
      <c r="D127" s="41"/>
      <c r="E127" s="42"/>
      <c r="F127" s="43"/>
      <c r="G127" s="42"/>
      <c r="H127" s="41"/>
      <c r="I127" s="41"/>
    </row>
    <row r="128" spans="1:9" x14ac:dyDescent="0.2">
      <c r="A128" s="41" t="s">
        <v>67</v>
      </c>
      <c r="B128" s="41" t="s">
        <v>66</v>
      </c>
      <c r="C128" s="41" t="s">
        <v>35</v>
      </c>
      <c r="D128" s="44">
        <v>1500000</v>
      </c>
      <c r="E128" s="42">
        <v>1525.9265832999999</v>
      </c>
      <c r="F128" s="43">
        <v>3.85176338252547</v>
      </c>
      <c r="G128" s="45"/>
      <c r="H128" s="45"/>
      <c r="I128" s="45">
        <v>5.6589858465124898</v>
      </c>
    </row>
    <row r="129" spans="1:9" x14ac:dyDescent="0.2">
      <c r="A129" s="40" t="s">
        <v>28</v>
      </c>
      <c r="B129" s="40"/>
      <c r="C129" s="40"/>
      <c r="D129" s="40"/>
      <c r="E129" s="46">
        <f>SUM(E128:E128)</f>
        <v>1525.9265832999999</v>
      </c>
      <c r="F129" s="47">
        <f>SUM(F128:F128)</f>
        <v>3.85176338252547</v>
      </c>
      <c r="G129" s="46"/>
      <c r="H129" s="40"/>
      <c r="I129" s="40"/>
    </row>
    <row r="130" spans="1:9" x14ac:dyDescent="0.2">
      <c r="A130" s="41"/>
      <c r="B130" s="41"/>
      <c r="C130" s="41"/>
      <c r="D130" s="41"/>
      <c r="E130" s="42"/>
      <c r="F130" s="43"/>
      <c r="G130" s="42"/>
      <c r="H130" s="41"/>
      <c r="I130" s="41"/>
    </row>
    <row r="131" spans="1:9" x14ac:dyDescent="0.2">
      <c r="A131" s="40" t="s">
        <v>36</v>
      </c>
      <c r="B131" s="41"/>
      <c r="C131" s="41"/>
      <c r="D131" s="41"/>
      <c r="E131" s="42"/>
      <c r="F131" s="43"/>
      <c r="G131" s="42"/>
      <c r="H131" s="41"/>
      <c r="I131" s="41"/>
    </row>
    <row r="132" spans="1:9" x14ac:dyDescent="0.2">
      <c r="A132" s="41" t="s">
        <v>464</v>
      </c>
      <c r="B132" s="41" t="s">
        <v>1450</v>
      </c>
      <c r="C132" s="41" t="s">
        <v>465</v>
      </c>
      <c r="D132" s="44">
        <v>2618514.0929999999</v>
      </c>
      <c r="E132" s="42">
        <v>1368.553298</v>
      </c>
      <c r="F132" s="43">
        <v>3.4545197245800301</v>
      </c>
      <c r="G132" s="45"/>
      <c r="H132" s="45"/>
      <c r="I132" s="45"/>
    </row>
    <row r="133" spans="1:9" x14ac:dyDescent="0.2">
      <c r="A133" s="41" t="s">
        <v>467</v>
      </c>
      <c r="B133" s="41" t="s">
        <v>466</v>
      </c>
      <c r="C133" s="41" t="s">
        <v>465</v>
      </c>
      <c r="D133" s="44">
        <v>8933.8320000000003</v>
      </c>
      <c r="E133" s="42">
        <v>355.8308657</v>
      </c>
      <c r="F133" s="43">
        <v>0.89819281862929601</v>
      </c>
      <c r="G133" s="45"/>
      <c r="H133" s="45"/>
      <c r="I133" s="45"/>
    </row>
    <row r="134" spans="1:9" x14ac:dyDescent="0.2">
      <c r="A134" s="40" t="s">
        <v>28</v>
      </c>
      <c r="B134" s="40"/>
      <c r="C134" s="40"/>
      <c r="D134" s="40"/>
      <c r="E134" s="46">
        <f>SUM(E132:E133)</f>
        <v>1724.3841637</v>
      </c>
      <c r="F134" s="47">
        <f>SUM(F132:F133)</f>
        <v>4.3527125432093259</v>
      </c>
      <c r="G134" s="46"/>
      <c r="H134" s="40"/>
      <c r="I134" s="40"/>
    </row>
    <row r="135" spans="1:9" x14ac:dyDescent="0.2">
      <c r="A135" s="41"/>
      <c r="B135" s="41"/>
      <c r="C135" s="41"/>
      <c r="D135" s="41"/>
      <c r="E135" s="42"/>
      <c r="F135" s="43"/>
      <c r="G135" s="42"/>
      <c r="H135" s="41"/>
      <c r="I135" s="41"/>
    </row>
    <row r="136" spans="1:9" x14ac:dyDescent="0.2">
      <c r="A136" s="40" t="s">
        <v>37</v>
      </c>
      <c r="B136" s="40"/>
      <c r="C136" s="40"/>
      <c r="D136" s="40"/>
      <c r="E136" s="46">
        <f>E105+E113+E118+E125+E129+E134</f>
        <v>38442.961390900018</v>
      </c>
      <c r="F136" s="47">
        <f>F105+F113+F118+F125+F129+F134</f>
        <v>97.038214434329461</v>
      </c>
      <c r="G136" s="46"/>
      <c r="H136" s="40"/>
      <c r="I136" s="40"/>
    </row>
    <row r="137" spans="1:9" x14ac:dyDescent="0.2">
      <c r="A137" s="40"/>
      <c r="B137" s="40"/>
      <c r="C137" s="40"/>
      <c r="D137" s="40"/>
      <c r="E137" s="46"/>
      <c r="F137" s="47"/>
      <c r="G137" s="46"/>
      <c r="H137" s="40"/>
      <c r="I137" s="40"/>
    </row>
    <row r="138" spans="1:9" x14ac:dyDescent="0.2">
      <c r="A138" s="40" t="s">
        <v>310</v>
      </c>
      <c r="B138" s="40"/>
      <c r="C138" s="40"/>
      <c r="D138" s="40"/>
      <c r="E138" s="63">
        <v>170.77795299999997</v>
      </c>
      <c r="F138" s="63">
        <f>E138/E142*100</f>
        <v>0.43107989146207293</v>
      </c>
      <c r="G138" s="46"/>
      <c r="H138" s="40"/>
      <c r="I138" s="40"/>
    </row>
    <row r="139" spans="1:9" x14ac:dyDescent="0.2">
      <c r="A139" s="40"/>
      <c r="B139" s="40"/>
      <c r="C139" s="40"/>
      <c r="D139" s="40"/>
      <c r="E139" s="46"/>
      <c r="F139" s="47"/>
      <c r="G139" s="46"/>
      <c r="H139" s="40"/>
      <c r="I139" s="40"/>
    </row>
    <row r="140" spans="1:9" x14ac:dyDescent="0.2">
      <c r="A140" s="40" t="s">
        <v>39</v>
      </c>
      <c r="B140" s="40"/>
      <c r="C140" s="40"/>
      <c r="D140" s="40"/>
      <c r="E140" s="46">
        <f>E142-(E105+E113+E118+E125+E129+E134+E138)</f>
        <v>1002.5722452999835</v>
      </c>
      <c r="F140" s="47">
        <f>F142-(F105+F113+F118+F125+F129+F134+F138)</f>
        <v>2.5307056742084626</v>
      </c>
      <c r="G140" s="46"/>
      <c r="H140" s="40"/>
      <c r="I140" s="40"/>
    </row>
    <row r="141" spans="1:9" x14ac:dyDescent="0.2">
      <c r="A141" s="41"/>
      <c r="B141" s="41"/>
      <c r="C141" s="41"/>
      <c r="D141" s="41"/>
      <c r="E141" s="42"/>
      <c r="F141" s="43"/>
      <c r="G141" s="42"/>
      <c r="H141" s="41"/>
      <c r="I141" s="41"/>
    </row>
    <row r="142" spans="1:9" x14ac:dyDescent="0.2">
      <c r="A142" s="48" t="s">
        <v>38</v>
      </c>
      <c r="B142" s="48"/>
      <c r="C142" s="48"/>
      <c r="D142" s="48"/>
      <c r="E142" s="49">
        <v>39616.311589199999</v>
      </c>
      <c r="F142" s="50">
        <v>100</v>
      </c>
      <c r="G142" s="49"/>
      <c r="H142" s="48"/>
      <c r="I142" s="48"/>
    </row>
    <row r="144" spans="1:9" x14ac:dyDescent="0.2">
      <c r="A144" s="14" t="s">
        <v>40</v>
      </c>
      <c r="E144" s="7"/>
      <c r="F144" s="7"/>
      <c r="G144" s="7"/>
    </row>
    <row r="146" spans="1:7" x14ac:dyDescent="0.2">
      <c r="A146" s="14" t="s">
        <v>41</v>
      </c>
      <c r="E146" s="7"/>
      <c r="F146" s="7"/>
      <c r="G146" s="7"/>
    </row>
    <row r="147" spans="1:7" x14ac:dyDescent="0.2">
      <c r="A147" s="14" t="s">
        <v>42</v>
      </c>
      <c r="E147" s="7"/>
      <c r="F147" s="7"/>
      <c r="G147" s="7"/>
    </row>
    <row r="148" spans="1:7" x14ac:dyDescent="0.2">
      <c r="A148" s="14" t="s">
        <v>43</v>
      </c>
      <c r="B148" s="14"/>
      <c r="C148" s="30" t="s">
        <v>45</v>
      </c>
      <c r="D148" s="14" t="s">
        <v>44</v>
      </c>
      <c r="E148" s="7"/>
      <c r="F148" s="7"/>
      <c r="G148" s="7"/>
    </row>
    <row r="149" spans="1:7" x14ac:dyDescent="0.2">
      <c r="A149" s="7" t="s">
        <v>46</v>
      </c>
      <c r="C149" s="31">
        <v>10.120699999999999</v>
      </c>
      <c r="D149" s="31">
        <v>10.457000000000001</v>
      </c>
      <c r="E149" s="7"/>
      <c r="F149" s="7"/>
      <c r="G149" s="7"/>
    </row>
    <row r="150" spans="1:7" x14ac:dyDescent="0.2">
      <c r="A150" s="7" t="s">
        <v>47</v>
      </c>
      <c r="C150" s="31">
        <v>10.120699999999999</v>
      </c>
      <c r="D150" s="31">
        <v>10.457000000000001</v>
      </c>
      <c r="E150" s="7"/>
      <c r="F150" s="7"/>
      <c r="G150" s="7"/>
    </row>
    <row r="151" spans="1:7" x14ac:dyDescent="0.2">
      <c r="A151" s="7" t="s">
        <v>48</v>
      </c>
      <c r="C151" s="31">
        <v>10.1358</v>
      </c>
      <c r="D151" s="31">
        <v>10.509499999999999</v>
      </c>
      <c r="E151" s="7"/>
      <c r="F151" s="7"/>
      <c r="G151" s="7"/>
    </row>
    <row r="152" spans="1:7" x14ac:dyDescent="0.2">
      <c r="A152" s="7" t="s">
        <v>49</v>
      </c>
      <c r="C152" s="31">
        <v>10.1358</v>
      </c>
      <c r="D152" s="31">
        <v>10.509499999999999</v>
      </c>
      <c r="E152" s="7"/>
      <c r="F152" s="7"/>
      <c r="G152" s="7"/>
    </row>
    <row r="154" spans="1:7" x14ac:dyDescent="0.2">
      <c r="A154" s="7" t="s">
        <v>54</v>
      </c>
      <c r="E154" s="7"/>
      <c r="F154" s="7"/>
      <c r="G154" s="7"/>
    </row>
    <row r="156" spans="1:7" x14ac:dyDescent="0.2">
      <c r="A156" s="14" t="s">
        <v>50</v>
      </c>
      <c r="D156" s="30" t="s">
        <v>56</v>
      </c>
      <c r="E156" s="7"/>
      <c r="F156" s="7"/>
      <c r="G156" s="7"/>
    </row>
    <row r="158" spans="1:7" x14ac:dyDescent="0.2">
      <c r="A158" s="14" t="s">
        <v>311</v>
      </c>
      <c r="D158" s="34" t="s">
        <v>1457</v>
      </c>
      <c r="E158" s="7"/>
      <c r="F158" s="7"/>
      <c r="G158" s="7"/>
    </row>
    <row r="160" spans="1:7" x14ac:dyDescent="0.2">
      <c r="A160" s="14" t="s">
        <v>313</v>
      </c>
      <c r="D160" s="34">
        <f>ABS(+H105)</f>
        <v>70.362320928437157</v>
      </c>
      <c r="F160" s="7"/>
      <c r="G160" s="7"/>
    </row>
    <row r="162" spans="1:9" x14ac:dyDescent="0.2">
      <c r="A162" s="14" t="s">
        <v>314</v>
      </c>
      <c r="D162" s="51">
        <v>6.6173951967850169</v>
      </c>
      <c r="F162" s="7"/>
      <c r="G162" s="7"/>
    </row>
    <row r="164" spans="1:9" x14ac:dyDescent="0.2">
      <c r="A164" s="14" t="s">
        <v>315</v>
      </c>
      <c r="D164" s="34">
        <v>1.0843065244749801</v>
      </c>
      <c r="E164" s="10" t="s">
        <v>55</v>
      </c>
      <c r="F164" s="7"/>
      <c r="G164" s="7"/>
    </row>
    <row r="166" spans="1:9" x14ac:dyDescent="0.2">
      <c r="A166" s="14" t="s">
        <v>316</v>
      </c>
      <c r="D166" s="30" t="s">
        <v>56</v>
      </c>
      <c r="F166" s="7"/>
      <c r="G166" s="7"/>
    </row>
    <row r="168" spans="1:9" x14ac:dyDescent="0.2">
      <c r="A168" s="60" t="s">
        <v>966</v>
      </c>
      <c r="B168" s="57"/>
      <c r="C168" s="57"/>
      <c r="D168" s="57"/>
      <c r="E168" s="11"/>
      <c r="G168" s="11"/>
      <c r="H168" s="57"/>
      <c r="I168" s="57"/>
    </row>
    <row r="169" spans="1:9" x14ac:dyDescent="0.2">
      <c r="A169" s="57"/>
      <c r="B169" s="57"/>
      <c r="C169" s="57"/>
      <c r="D169" s="57"/>
      <c r="E169" s="11"/>
      <c r="G169" s="11"/>
      <c r="H169" s="57"/>
      <c r="I169" s="57"/>
    </row>
    <row r="170" spans="1:9" x14ac:dyDescent="0.2">
      <c r="A170" s="60" t="s">
        <v>969</v>
      </c>
      <c r="B170" s="57"/>
      <c r="C170" s="57"/>
      <c r="D170" s="57"/>
      <c r="E170" s="11"/>
      <c r="G170" s="11"/>
      <c r="H170" s="57"/>
      <c r="I170" s="57"/>
    </row>
    <row r="171" spans="1:9" x14ac:dyDescent="0.2">
      <c r="A171" s="65"/>
      <c r="B171" s="57"/>
      <c r="C171" s="57"/>
      <c r="D171" s="57"/>
      <c r="E171" s="11"/>
      <c r="G171" s="11"/>
      <c r="H171" s="57"/>
      <c r="I171" s="57"/>
    </row>
    <row r="172" spans="1:9" x14ac:dyDescent="0.2">
      <c r="A172" s="57"/>
      <c r="B172" s="57"/>
      <c r="C172" s="57"/>
      <c r="D172" s="57"/>
      <c r="E172" s="11"/>
      <c r="G172" s="11"/>
      <c r="H172" s="57"/>
      <c r="I172" s="57"/>
    </row>
    <row r="173" spans="1:9" x14ac:dyDescent="0.2">
      <c r="A173" s="57"/>
      <c r="B173" s="57"/>
      <c r="C173" s="57"/>
      <c r="D173" s="57"/>
      <c r="E173" s="11"/>
      <c r="G173" s="11"/>
      <c r="H173" s="57"/>
      <c r="I173" s="57"/>
    </row>
    <row r="174" spans="1:9" x14ac:dyDescent="0.2">
      <c r="A174" s="57"/>
      <c r="B174" s="57"/>
      <c r="C174" s="57"/>
      <c r="D174" s="57"/>
      <c r="E174" s="11"/>
      <c r="G174" s="11"/>
      <c r="H174" s="57"/>
      <c r="I174" s="57"/>
    </row>
    <row r="175" spans="1:9" x14ac:dyDescent="0.2">
      <c r="A175" s="57"/>
      <c r="B175" s="57"/>
      <c r="C175" s="57"/>
      <c r="D175" s="57"/>
      <c r="E175" s="11"/>
      <c r="G175" s="11"/>
      <c r="H175" s="57"/>
      <c r="I175" s="57"/>
    </row>
    <row r="176" spans="1:9" x14ac:dyDescent="0.2">
      <c r="A176" s="57"/>
      <c r="B176" s="57"/>
      <c r="C176" s="57"/>
      <c r="D176" s="57"/>
      <c r="E176" s="11"/>
      <c r="G176" s="11"/>
      <c r="H176" s="57"/>
      <c r="I176" s="57"/>
    </row>
    <row r="177" spans="1:9" x14ac:dyDescent="0.2">
      <c r="A177" s="57"/>
      <c r="B177" s="57"/>
      <c r="C177" s="57"/>
      <c r="D177" s="57"/>
      <c r="E177" s="11"/>
      <c r="G177" s="11"/>
      <c r="H177" s="57"/>
      <c r="I177" s="57"/>
    </row>
    <row r="178" spans="1:9" x14ac:dyDescent="0.2">
      <c r="A178" s="57"/>
      <c r="B178" s="57"/>
      <c r="C178" s="57"/>
      <c r="D178" s="57"/>
      <c r="E178" s="11"/>
      <c r="G178" s="11"/>
      <c r="H178" s="57"/>
      <c r="I178" s="57"/>
    </row>
    <row r="179" spans="1:9" x14ac:dyDescent="0.2">
      <c r="A179" s="57"/>
      <c r="B179" s="57"/>
      <c r="C179" s="57"/>
      <c r="D179" s="57"/>
      <c r="E179" s="11"/>
      <c r="G179" s="11"/>
      <c r="H179" s="57"/>
      <c r="I179" s="57"/>
    </row>
    <row r="180" spans="1:9" x14ac:dyDescent="0.2">
      <c r="A180" s="57"/>
      <c r="B180" s="57"/>
      <c r="C180" s="57"/>
      <c r="D180" s="57"/>
      <c r="E180" s="11"/>
      <c r="G180" s="11"/>
      <c r="H180" s="57"/>
      <c r="I180" s="57"/>
    </row>
    <row r="181" spans="1:9" x14ac:dyDescent="0.2">
      <c r="A181" s="57"/>
      <c r="B181" s="57"/>
      <c r="C181" s="57"/>
      <c r="D181" s="57"/>
      <c r="E181" s="11"/>
      <c r="G181" s="11"/>
      <c r="H181" s="57"/>
      <c r="I181" s="57"/>
    </row>
    <row r="182" spans="1:9" x14ac:dyDescent="0.2">
      <c r="A182" s="57"/>
      <c r="B182" s="57"/>
      <c r="C182" s="57"/>
      <c r="D182" s="57"/>
      <c r="E182" s="11"/>
      <c r="G182" s="11"/>
      <c r="H182" s="57"/>
      <c r="I182" s="57"/>
    </row>
    <row r="183" spans="1:9" x14ac:dyDescent="0.2">
      <c r="A183" s="57"/>
      <c r="B183" s="57"/>
      <c r="C183" s="57"/>
      <c r="D183" s="57"/>
      <c r="E183" s="11"/>
      <c r="G183" s="11"/>
      <c r="H183" s="57"/>
      <c r="I183" s="57"/>
    </row>
    <row r="184" spans="1:9" x14ac:dyDescent="0.2">
      <c r="A184" s="57"/>
      <c r="B184" s="57"/>
      <c r="C184" s="57"/>
      <c r="D184" s="57"/>
      <c r="E184" s="11"/>
      <c r="G184" s="11"/>
      <c r="H184" s="57"/>
      <c r="I184" s="57"/>
    </row>
    <row r="185" spans="1:9" x14ac:dyDescent="0.2">
      <c r="A185" s="57"/>
      <c r="B185" s="57"/>
      <c r="C185" s="57"/>
      <c r="D185" s="57"/>
      <c r="E185" s="11"/>
      <c r="G185" s="11"/>
      <c r="H185" s="57"/>
      <c r="I185" s="57"/>
    </row>
    <row r="186" spans="1:9" x14ac:dyDescent="0.2">
      <c r="A186" s="57"/>
      <c r="B186" s="57"/>
      <c r="C186" s="57"/>
      <c r="D186" s="57"/>
      <c r="E186" s="11"/>
      <c r="G186" s="11"/>
      <c r="H186" s="57"/>
      <c r="I186" s="57"/>
    </row>
    <row r="187" spans="1:9" x14ac:dyDescent="0.2">
      <c r="A187" s="57"/>
      <c r="B187" s="57"/>
      <c r="C187" s="57"/>
      <c r="D187" s="57"/>
      <c r="E187" s="11"/>
      <c r="G187" s="11"/>
      <c r="H187" s="57"/>
      <c r="I187" s="57"/>
    </row>
    <row r="188" spans="1:9" x14ac:dyDescent="0.2">
      <c r="A188" s="60" t="s">
        <v>972</v>
      </c>
      <c r="B188" s="57"/>
      <c r="C188" s="57"/>
      <c r="D188" s="57"/>
      <c r="E188" s="11"/>
      <c r="G188" s="11"/>
      <c r="H188" s="57"/>
      <c r="I188" s="57"/>
    </row>
    <row r="189" spans="1:9" x14ac:dyDescent="0.2">
      <c r="A189" s="57"/>
      <c r="B189" s="57"/>
      <c r="C189" s="57"/>
      <c r="D189" s="57"/>
      <c r="E189" s="11"/>
      <c r="G189" s="11"/>
      <c r="H189" s="57"/>
      <c r="I189" s="57"/>
    </row>
    <row r="190" spans="1:9" x14ac:dyDescent="0.2">
      <c r="A190" s="60" t="s">
        <v>970</v>
      </c>
      <c r="B190" s="57"/>
      <c r="C190" s="57"/>
      <c r="D190" s="57"/>
      <c r="E190" s="11"/>
      <c r="G190" s="11"/>
      <c r="H190" s="57"/>
      <c r="I190" s="57"/>
    </row>
    <row r="191" spans="1:9" x14ac:dyDescent="0.2">
      <c r="A191" s="57"/>
      <c r="B191" s="57"/>
      <c r="C191" s="57"/>
      <c r="D191" s="57"/>
      <c r="E191" s="11"/>
      <c r="G191" s="11"/>
      <c r="H191" s="57"/>
      <c r="I191" s="57"/>
    </row>
    <row r="192" spans="1:9" x14ac:dyDescent="0.2">
      <c r="A192" s="57"/>
      <c r="B192" s="57"/>
      <c r="C192" s="57"/>
      <c r="D192" s="57"/>
      <c r="E192" s="11"/>
      <c r="G192" s="11"/>
      <c r="H192" s="57"/>
      <c r="I192" s="57"/>
    </row>
    <row r="193" spans="1:9" x14ac:dyDescent="0.2">
      <c r="A193" s="57"/>
      <c r="B193" s="57"/>
      <c r="C193" s="57"/>
      <c r="D193" s="57"/>
      <c r="E193" s="11"/>
      <c r="G193" s="11"/>
      <c r="H193" s="57"/>
      <c r="I193" s="57"/>
    </row>
    <row r="194" spans="1:9" x14ac:dyDescent="0.2">
      <c r="A194" s="57"/>
      <c r="B194" s="57"/>
      <c r="C194" s="57"/>
      <c r="D194" s="57"/>
      <c r="E194" s="11"/>
      <c r="G194" s="11"/>
      <c r="H194" s="57"/>
      <c r="I194" s="57"/>
    </row>
    <row r="195" spans="1:9" x14ac:dyDescent="0.2">
      <c r="A195" s="57"/>
      <c r="B195" s="57"/>
      <c r="C195" s="57"/>
      <c r="D195" s="57"/>
      <c r="E195" s="11"/>
      <c r="G195" s="11"/>
      <c r="H195" s="57"/>
      <c r="I195" s="57"/>
    </row>
    <row r="196" spans="1:9" x14ac:dyDescent="0.2">
      <c r="A196" s="57"/>
      <c r="B196" s="57"/>
      <c r="C196" s="57"/>
      <c r="D196" s="57"/>
      <c r="E196" s="11"/>
      <c r="G196" s="11"/>
      <c r="H196" s="57"/>
      <c r="I196" s="57"/>
    </row>
    <row r="197" spans="1:9" x14ac:dyDescent="0.2">
      <c r="A197" s="57"/>
      <c r="B197" s="57"/>
      <c r="C197" s="57"/>
      <c r="D197" s="57"/>
      <c r="E197" s="11"/>
      <c r="G197" s="11"/>
      <c r="H197" s="57"/>
      <c r="I197" s="57"/>
    </row>
    <row r="198" spans="1:9" x14ac:dyDescent="0.2">
      <c r="A198" s="57"/>
      <c r="B198" s="57"/>
      <c r="C198" s="57"/>
      <c r="D198" s="57"/>
      <c r="E198" s="11"/>
      <c r="G198" s="11"/>
      <c r="H198" s="57"/>
      <c r="I198" s="57"/>
    </row>
    <row r="199" spans="1:9" x14ac:dyDescent="0.2">
      <c r="A199" s="57"/>
      <c r="B199" s="57"/>
      <c r="C199" s="57"/>
      <c r="D199" s="57"/>
      <c r="E199" s="11"/>
      <c r="G199" s="11"/>
      <c r="H199" s="57"/>
      <c r="I199" s="57"/>
    </row>
    <row r="200" spans="1:9" x14ac:dyDescent="0.2">
      <c r="A200" s="57"/>
      <c r="B200" s="57"/>
      <c r="C200" s="57"/>
      <c r="D200" s="57"/>
      <c r="E200" s="11"/>
      <c r="G200" s="11"/>
      <c r="H200" s="57"/>
      <c r="I200" s="57"/>
    </row>
    <row r="201" spans="1:9" x14ac:dyDescent="0.2">
      <c r="A201" s="57"/>
      <c r="B201" s="57"/>
      <c r="C201" s="57"/>
      <c r="D201" s="57"/>
      <c r="E201" s="11"/>
      <c r="G201" s="11"/>
      <c r="H201" s="57"/>
      <c r="I201" s="57"/>
    </row>
    <row r="202" spans="1:9" x14ac:dyDescent="0.2">
      <c r="A202" s="57"/>
      <c r="B202" s="57"/>
      <c r="C202" s="57"/>
      <c r="D202" s="57"/>
      <c r="E202" s="11"/>
      <c r="G202" s="11"/>
      <c r="H202" s="57"/>
      <c r="I202" s="57"/>
    </row>
    <row r="203" spans="1:9" x14ac:dyDescent="0.2">
      <c r="A203" s="57"/>
      <c r="B203" s="57"/>
      <c r="C203" s="57"/>
      <c r="D203" s="57"/>
      <c r="E203" s="11"/>
      <c r="G203" s="11"/>
      <c r="H203" s="57"/>
      <c r="I203" s="57"/>
    </row>
    <row r="204" spans="1:9" x14ac:dyDescent="0.2">
      <c r="A204" s="57" t="s">
        <v>968</v>
      </c>
      <c r="B204" s="57"/>
      <c r="C204" s="57"/>
      <c r="D204" s="57"/>
      <c r="E204" s="11"/>
      <c r="G204" s="11"/>
      <c r="H204" s="57"/>
      <c r="I204" s="57"/>
    </row>
    <row r="205" spans="1:9" x14ac:dyDescent="0.2">
      <c r="A205" s="57"/>
      <c r="B205" s="57"/>
      <c r="C205" s="57"/>
      <c r="D205" s="57"/>
      <c r="E205" s="11"/>
      <c r="G205" s="11"/>
      <c r="H205" s="57"/>
      <c r="I205" s="57"/>
    </row>
    <row r="206" spans="1:9" x14ac:dyDescent="0.2">
      <c r="A206" s="57"/>
      <c r="B206" s="57"/>
      <c r="C206" s="57"/>
      <c r="D206" s="57"/>
      <c r="E206" s="11"/>
      <c r="G206" s="11"/>
      <c r="H206" s="57"/>
      <c r="I206" s="57"/>
    </row>
    <row r="207" spans="1:9" x14ac:dyDescent="0.2">
      <c r="A207" s="57"/>
      <c r="B207" s="57"/>
      <c r="C207" s="57"/>
      <c r="D207" s="57"/>
      <c r="E207" s="11"/>
      <c r="G207" s="11"/>
      <c r="H207" s="57"/>
      <c r="I207" s="57"/>
    </row>
    <row r="208" spans="1:9" x14ac:dyDescent="0.2">
      <c r="A208" s="57"/>
      <c r="B208" s="57"/>
      <c r="C208" s="57"/>
      <c r="D208" s="57"/>
      <c r="E208" s="11"/>
      <c r="G208" s="11"/>
      <c r="H208" s="57"/>
      <c r="I208" s="57"/>
    </row>
    <row r="209" spans="1:9" x14ac:dyDescent="0.2">
      <c r="A209" s="57"/>
      <c r="B209" s="57"/>
      <c r="C209" s="57"/>
      <c r="D209" s="57"/>
      <c r="E209" s="11"/>
      <c r="G209" s="11"/>
      <c r="H209" s="57"/>
      <c r="I209" s="57"/>
    </row>
    <row r="210" spans="1:9" x14ac:dyDescent="0.2">
      <c r="A210" s="57"/>
      <c r="B210" s="57"/>
      <c r="C210" s="57"/>
      <c r="D210" s="57"/>
      <c r="E210" s="11"/>
      <c r="G210" s="11"/>
      <c r="H210" s="57"/>
      <c r="I210" s="57"/>
    </row>
    <row r="211" spans="1:9" x14ac:dyDescent="0.2">
      <c r="A211" s="57"/>
      <c r="B211" s="57"/>
      <c r="C211" s="57"/>
      <c r="D211" s="57"/>
      <c r="E211" s="11"/>
      <c r="G211" s="11"/>
      <c r="H211" s="57"/>
      <c r="I211" s="57"/>
    </row>
    <row r="212" spans="1:9" x14ac:dyDescent="0.2">
      <c r="A212" s="57"/>
      <c r="B212" s="57"/>
      <c r="C212" s="57"/>
      <c r="D212" s="57"/>
      <c r="E212" s="11"/>
      <c r="G212" s="11"/>
      <c r="H212" s="57"/>
      <c r="I212" s="57"/>
    </row>
    <row r="213" spans="1:9" x14ac:dyDescent="0.2">
      <c r="A213" s="57"/>
      <c r="B213" s="57"/>
      <c r="C213" s="57"/>
      <c r="D213" s="57"/>
      <c r="E213" s="11"/>
      <c r="G213" s="11"/>
      <c r="H213" s="57"/>
      <c r="I213" s="57"/>
    </row>
    <row r="214" spans="1:9" x14ac:dyDescent="0.2">
      <c r="A214" s="57"/>
      <c r="B214" s="57"/>
      <c r="C214" s="57"/>
      <c r="D214" s="57"/>
      <c r="E214" s="11"/>
      <c r="G214" s="11"/>
      <c r="H214" s="57"/>
      <c r="I214" s="57"/>
    </row>
    <row r="215" spans="1:9" x14ac:dyDescent="0.2">
      <c r="A215" s="57"/>
      <c r="B215" s="57"/>
      <c r="C215" s="57"/>
      <c r="D215" s="57"/>
      <c r="E215" s="11"/>
      <c r="G215" s="11"/>
      <c r="H215" s="57"/>
      <c r="I215" s="57"/>
    </row>
    <row r="216" spans="1:9" x14ac:dyDescent="0.2">
      <c r="A216" s="57"/>
      <c r="B216" s="57"/>
      <c r="C216" s="57"/>
      <c r="D216" s="57"/>
      <c r="E216" s="11"/>
      <c r="G216" s="11"/>
      <c r="H216" s="57"/>
      <c r="I216" s="57"/>
    </row>
    <row r="217" spans="1:9" x14ac:dyDescent="0.2">
      <c r="A217" s="57"/>
      <c r="B217" s="57"/>
      <c r="C217" s="57"/>
      <c r="D217" s="57"/>
      <c r="E217" s="11"/>
      <c r="G217" s="11"/>
      <c r="H217" s="57"/>
      <c r="I217" s="57"/>
    </row>
    <row r="218" spans="1:9" x14ac:dyDescent="0.2">
      <c r="A218" s="57"/>
      <c r="B218" s="57"/>
      <c r="C218" s="57"/>
      <c r="D218" s="57"/>
      <c r="E218" s="11"/>
      <c r="G218" s="11"/>
      <c r="H218" s="57"/>
      <c r="I218" s="57"/>
    </row>
    <row r="219" spans="1:9" x14ac:dyDescent="0.2">
      <c r="A219" s="57"/>
      <c r="B219" s="57"/>
      <c r="C219" s="57"/>
      <c r="D219" s="57"/>
      <c r="E219" s="11"/>
      <c r="G219" s="11"/>
      <c r="H219" s="57"/>
      <c r="I219" s="57"/>
    </row>
    <row r="220" spans="1:9" x14ac:dyDescent="0.2">
      <c r="A220" s="57"/>
      <c r="B220" s="57"/>
      <c r="C220" s="57"/>
      <c r="D220" s="57"/>
      <c r="E220" s="11"/>
      <c r="G220" s="11"/>
      <c r="H220" s="57"/>
      <c r="I220" s="57"/>
    </row>
    <row r="221" spans="1:9" x14ac:dyDescent="0.2">
      <c r="A221" s="57"/>
      <c r="B221" s="57"/>
      <c r="C221" s="57"/>
      <c r="D221" s="57"/>
      <c r="E221" s="11"/>
      <c r="G221" s="11"/>
      <c r="H221" s="57"/>
      <c r="I221" s="57"/>
    </row>
    <row r="222" spans="1:9" x14ac:dyDescent="0.2">
      <c r="A222" s="57"/>
      <c r="B222" s="57"/>
      <c r="C222" s="57"/>
      <c r="D222" s="57"/>
      <c r="E222" s="11"/>
      <c r="G222" s="11"/>
      <c r="H222" s="57"/>
      <c r="I222" s="57"/>
    </row>
    <row r="223" spans="1:9" x14ac:dyDescent="0.2">
      <c r="A223" s="57"/>
      <c r="B223" s="57"/>
      <c r="C223" s="57"/>
      <c r="D223" s="57"/>
      <c r="E223" s="11"/>
      <c r="G223" s="11"/>
      <c r="H223" s="57"/>
      <c r="I223" s="57"/>
    </row>
    <row r="224" spans="1:9" x14ac:dyDescent="0.2">
      <c r="A224" s="57"/>
      <c r="B224" s="57"/>
      <c r="C224" s="57"/>
      <c r="D224" s="57"/>
      <c r="E224" s="11"/>
      <c r="G224" s="11"/>
      <c r="H224" s="57"/>
      <c r="I224" s="57"/>
    </row>
    <row r="225" spans="1:9" x14ac:dyDescent="0.2">
      <c r="A225" s="57"/>
      <c r="B225" s="57"/>
      <c r="C225" s="57"/>
      <c r="D225" s="57"/>
      <c r="E225" s="11"/>
      <c r="G225" s="11"/>
      <c r="H225" s="57"/>
      <c r="I225" s="57"/>
    </row>
    <row r="226" spans="1:9" x14ac:dyDescent="0.2">
      <c r="A226" s="57"/>
      <c r="B226" s="57"/>
      <c r="C226" s="57"/>
      <c r="D226" s="57"/>
      <c r="E226" s="11"/>
      <c r="G226" s="11"/>
      <c r="H226" s="57"/>
      <c r="I226" s="57"/>
    </row>
    <row r="227" spans="1:9" x14ac:dyDescent="0.2">
      <c r="A227" s="57"/>
      <c r="B227" s="57"/>
      <c r="C227" s="57"/>
      <c r="D227" s="57"/>
      <c r="E227" s="11"/>
      <c r="G227" s="11"/>
      <c r="H227" s="57"/>
      <c r="I227" s="57"/>
    </row>
    <row r="228" spans="1:9" x14ac:dyDescent="0.2">
      <c r="A228" s="57"/>
      <c r="B228" s="57"/>
      <c r="C228" s="57"/>
      <c r="D228" s="57"/>
      <c r="E228" s="11"/>
      <c r="G228" s="11"/>
      <c r="H228" s="57"/>
      <c r="I228" s="57"/>
    </row>
    <row r="229" spans="1:9" x14ac:dyDescent="0.2">
      <c r="A229" s="57"/>
      <c r="B229" s="57"/>
      <c r="C229" s="57"/>
      <c r="D229" s="57"/>
      <c r="E229" s="11"/>
      <c r="G229" s="11"/>
      <c r="H229" s="57"/>
      <c r="I229" s="57"/>
    </row>
    <row r="230" spans="1:9" x14ac:dyDescent="0.2">
      <c r="A230" s="57"/>
      <c r="B230" s="57"/>
      <c r="C230" s="57"/>
      <c r="D230" s="57"/>
      <c r="E230" s="11"/>
      <c r="G230" s="11"/>
      <c r="H230" s="57"/>
      <c r="I230" s="57"/>
    </row>
    <row r="231" spans="1:9" x14ac:dyDescent="0.2">
      <c r="A231" s="57"/>
      <c r="B231" s="57"/>
      <c r="C231" s="57"/>
      <c r="D231" s="57"/>
      <c r="E231" s="11"/>
      <c r="G231" s="11"/>
      <c r="H231" s="57"/>
      <c r="I231" s="57"/>
    </row>
    <row r="232" spans="1:9" x14ac:dyDescent="0.2">
      <c r="A232" s="57"/>
      <c r="B232" s="57"/>
      <c r="C232" s="57"/>
      <c r="D232" s="57"/>
      <c r="E232" s="11"/>
      <c r="G232" s="11"/>
      <c r="H232" s="57"/>
      <c r="I232" s="57"/>
    </row>
    <row r="233" spans="1:9" x14ac:dyDescent="0.2">
      <c r="A233" s="57"/>
      <c r="B233" s="57"/>
      <c r="C233" s="57"/>
      <c r="D233" s="57"/>
      <c r="E233" s="11"/>
      <c r="G233" s="11"/>
      <c r="H233" s="57"/>
      <c r="I233" s="57"/>
    </row>
    <row r="234" spans="1:9" x14ac:dyDescent="0.2">
      <c r="A234" s="57"/>
      <c r="B234" s="57"/>
      <c r="C234" s="57"/>
      <c r="D234" s="57"/>
      <c r="E234" s="11"/>
      <c r="G234" s="11"/>
      <c r="H234" s="57"/>
      <c r="I234" s="57"/>
    </row>
    <row r="235" spans="1:9" x14ac:dyDescent="0.2">
      <c r="A235" s="57"/>
      <c r="B235" s="57"/>
      <c r="C235" s="57"/>
      <c r="D235" s="57"/>
      <c r="E235" s="11"/>
      <c r="G235" s="11"/>
      <c r="H235" s="57"/>
      <c r="I235" s="57"/>
    </row>
    <row r="236" spans="1:9" x14ac:dyDescent="0.2">
      <c r="A236" s="57"/>
      <c r="B236" s="57"/>
      <c r="C236" s="57"/>
      <c r="D236" s="57"/>
      <c r="E236" s="11"/>
      <c r="G236" s="11"/>
      <c r="H236" s="57"/>
      <c r="I236" s="57"/>
    </row>
    <row r="237" spans="1:9" x14ac:dyDescent="0.2">
      <c r="A237" s="57"/>
      <c r="B237" s="57"/>
      <c r="C237" s="57"/>
      <c r="D237" s="57"/>
      <c r="E237" s="11"/>
      <c r="G237" s="11"/>
      <c r="H237" s="57"/>
      <c r="I237" s="57"/>
    </row>
    <row r="238" spans="1:9" x14ac:dyDescent="0.2">
      <c r="A238" s="57"/>
      <c r="B238" s="57"/>
      <c r="C238" s="57"/>
      <c r="D238" s="57"/>
      <c r="E238" s="11"/>
      <c r="G238" s="11"/>
      <c r="H238" s="57"/>
      <c r="I238" s="57"/>
    </row>
    <row r="239" spans="1:9" x14ac:dyDescent="0.2">
      <c r="A239" s="57"/>
      <c r="B239" s="57"/>
      <c r="C239" s="57"/>
      <c r="D239" s="57"/>
      <c r="E239" s="11"/>
      <c r="G239" s="11"/>
      <c r="H239" s="57"/>
      <c r="I239" s="57"/>
    </row>
    <row r="240" spans="1:9" x14ac:dyDescent="0.2">
      <c r="A240" s="57"/>
      <c r="B240" s="57"/>
      <c r="C240" s="57"/>
      <c r="D240" s="57"/>
      <c r="E240" s="11"/>
      <c r="G240" s="11"/>
      <c r="H240" s="57"/>
      <c r="I240" s="57"/>
    </row>
    <row r="241" spans="1:9" x14ac:dyDescent="0.2">
      <c r="A241" s="57"/>
      <c r="B241" s="57"/>
      <c r="C241" s="57"/>
      <c r="D241" s="57"/>
      <c r="E241" s="11"/>
      <c r="G241" s="11"/>
      <c r="H241" s="57"/>
      <c r="I241" s="57"/>
    </row>
    <row r="242" spans="1:9" x14ac:dyDescent="0.2">
      <c r="A242" s="57"/>
      <c r="B242" s="57"/>
      <c r="C242" s="57"/>
      <c r="D242" s="57"/>
      <c r="E242" s="11"/>
      <c r="G242" s="11"/>
      <c r="H242" s="57"/>
      <c r="I242" s="57"/>
    </row>
    <row r="243" spans="1:9" x14ac:dyDescent="0.2">
      <c r="A243" s="57"/>
      <c r="B243" s="57"/>
      <c r="C243" s="57"/>
      <c r="D243" s="57"/>
      <c r="E243" s="11"/>
      <c r="G243" s="11"/>
      <c r="H243" s="57"/>
      <c r="I243" s="57"/>
    </row>
    <row r="244" spans="1:9" x14ac:dyDescent="0.2">
      <c r="A244" s="57"/>
      <c r="B244" s="57"/>
      <c r="C244" s="57"/>
      <c r="D244" s="57"/>
      <c r="E244" s="11"/>
      <c r="G244" s="11"/>
      <c r="H244" s="57"/>
      <c r="I244" s="57"/>
    </row>
    <row r="245" spans="1:9" x14ac:dyDescent="0.2">
      <c r="A245" s="57"/>
      <c r="B245" s="57"/>
      <c r="C245" s="57"/>
      <c r="D245" s="57"/>
      <c r="E245" s="11"/>
      <c r="G245" s="11"/>
      <c r="H245" s="57"/>
      <c r="I245" s="57"/>
    </row>
    <row r="246" spans="1:9" x14ac:dyDescent="0.2">
      <c r="A246" s="57"/>
      <c r="B246" s="57"/>
      <c r="C246" s="57"/>
      <c r="D246" s="57"/>
      <c r="E246" s="11"/>
      <c r="G246" s="11"/>
      <c r="H246" s="57"/>
      <c r="I246" s="57"/>
    </row>
    <row r="247" spans="1:9" x14ac:dyDescent="0.2">
      <c r="A247" s="57"/>
      <c r="B247" s="57"/>
      <c r="C247" s="57"/>
      <c r="D247" s="57"/>
      <c r="E247" s="11"/>
      <c r="G247" s="11"/>
      <c r="H247" s="57"/>
      <c r="I247" s="57"/>
    </row>
    <row r="248" spans="1:9" x14ac:dyDescent="0.2">
      <c r="A248" s="57"/>
      <c r="B248" s="57"/>
      <c r="C248" s="57"/>
      <c r="D248" s="57"/>
      <c r="E248" s="11"/>
      <c r="G248" s="11"/>
      <c r="H248" s="57"/>
      <c r="I248" s="57"/>
    </row>
    <row r="249" spans="1:9" x14ac:dyDescent="0.2">
      <c r="A249" s="57"/>
      <c r="B249" s="57"/>
      <c r="C249" s="57"/>
      <c r="D249" s="57"/>
      <c r="E249" s="11"/>
      <c r="G249" s="11"/>
      <c r="H249" s="57"/>
      <c r="I249" s="57"/>
    </row>
    <row r="250" spans="1:9" x14ac:dyDescent="0.2">
      <c r="A250" s="57"/>
      <c r="B250" s="57"/>
      <c r="C250" s="57"/>
      <c r="D250" s="57"/>
      <c r="E250" s="11"/>
      <c r="G250" s="11"/>
      <c r="H250" s="57"/>
      <c r="I250" s="57"/>
    </row>
    <row r="251" spans="1:9" x14ac:dyDescent="0.2">
      <c r="A251" s="57"/>
      <c r="B251" s="57"/>
      <c r="C251" s="57"/>
      <c r="D251" s="57"/>
      <c r="E251" s="11"/>
      <c r="G251" s="11"/>
      <c r="H251" s="57"/>
      <c r="I251" s="57"/>
    </row>
    <row r="252" spans="1:9" x14ac:dyDescent="0.2">
      <c r="A252" s="57"/>
      <c r="B252" s="57"/>
      <c r="C252" s="57"/>
      <c r="D252" s="57"/>
      <c r="E252" s="11"/>
      <c r="G252" s="11"/>
      <c r="H252" s="57"/>
      <c r="I252" s="57"/>
    </row>
    <row r="253" spans="1:9" x14ac:dyDescent="0.2">
      <c r="A253" s="57"/>
      <c r="B253" s="57"/>
      <c r="C253" s="57"/>
      <c r="D253" s="57"/>
      <c r="E253" s="11"/>
      <c r="G253" s="11"/>
      <c r="H253" s="57"/>
      <c r="I253" s="57"/>
    </row>
    <row r="254" spans="1:9" x14ac:dyDescent="0.2">
      <c r="A254" s="57"/>
      <c r="B254" s="57"/>
      <c r="C254" s="57"/>
      <c r="D254" s="57"/>
      <c r="E254" s="11"/>
      <c r="G254" s="11"/>
      <c r="H254" s="57"/>
      <c r="I254" s="57"/>
    </row>
    <row r="255" spans="1:9" x14ac:dyDescent="0.2">
      <c r="A255" s="57"/>
      <c r="B255" s="57"/>
      <c r="C255" s="57"/>
      <c r="D255" s="57"/>
      <c r="E255" s="11"/>
      <c r="G255" s="11"/>
      <c r="H255" s="57"/>
      <c r="I255" s="57"/>
    </row>
    <row r="256" spans="1:9" x14ac:dyDescent="0.2">
      <c r="A256" s="57"/>
      <c r="B256" s="57"/>
      <c r="C256" s="57"/>
      <c r="D256" s="57"/>
      <c r="E256" s="11"/>
      <c r="G256" s="11"/>
      <c r="H256" s="57"/>
      <c r="I256" s="57"/>
    </row>
    <row r="257" spans="1:9" x14ac:dyDescent="0.2">
      <c r="A257" s="57"/>
      <c r="B257" s="57"/>
      <c r="C257" s="57"/>
      <c r="D257" s="57"/>
      <c r="E257" s="11"/>
      <c r="G257" s="11"/>
      <c r="H257" s="57"/>
      <c r="I257" s="57"/>
    </row>
    <row r="258" spans="1:9" x14ac:dyDescent="0.2">
      <c r="A258" s="57"/>
      <c r="B258" s="57"/>
      <c r="C258" s="57"/>
      <c r="D258" s="57"/>
      <c r="E258" s="11"/>
      <c r="G258" s="11"/>
      <c r="H258" s="57"/>
      <c r="I258" s="57"/>
    </row>
    <row r="259" spans="1:9" x14ac:dyDescent="0.2">
      <c r="A259" s="57"/>
      <c r="B259" s="57"/>
      <c r="C259" s="57"/>
      <c r="D259" s="57"/>
      <c r="E259" s="11"/>
      <c r="G259" s="11"/>
      <c r="H259" s="57"/>
      <c r="I259" s="57"/>
    </row>
    <row r="260" spans="1:9" x14ac:dyDescent="0.2">
      <c r="A260" s="57"/>
      <c r="B260" s="57"/>
      <c r="C260" s="57"/>
      <c r="D260" s="57"/>
      <c r="E260" s="11"/>
      <c r="G260" s="11"/>
      <c r="H260" s="57"/>
      <c r="I260" s="57"/>
    </row>
    <row r="261" spans="1:9" x14ac:dyDescent="0.2">
      <c r="A261" s="57"/>
      <c r="B261" s="57"/>
      <c r="C261" s="57"/>
      <c r="D261" s="57"/>
      <c r="E261" s="11"/>
      <c r="G261" s="11"/>
      <c r="H261" s="57"/>
      <c r="I261" s="57"/>
    </row>
    <row r="262" spans="1:9" x14ac:dyDescent="0.2">
      <c r="A262" s="57"/>
      <c r="B262" s="57"/>
      <c r="C262" s="57"/>
      <c r="D262" s="57"/>
      <c r="E262" s="11"/>
      <c r="G262" s="11"/>
      <c r="H262" s="57"/>
      <c r="I262" s="57"/>
    </row>
    <row r="263" spans="1:9" x14ac:dyDescent="0.2">
      <c r="A263" s="57"/>
      <c r="B263" s="57"/>
      <c r="C263" s="57"/>
      <c r="D263" s="57"/>
      <c r="E263" s="11"/>
      <c r="G263" s="11"/>
      <c r="H263" s="57"/>
      <c r="I263" s="57"/>
    </row>
    <row r="264" spans="1:9" x14ac:dyDescent="0.2">
      <c r="A264" s="57"/>
      <c r="B264" s="57"/>
      <c r="C264" s="57"/>
      <c r="D264" s="57"/>
      <c r="E264" s="11"/>
      <c r="G264" s="11"/>
      <c r="H264" s="57"/>
      <c r="I264" s="57"/>
    </row>
    <row r="265" spans="1:9" x14ac:dyDescent="0.2">
      <c r="A265" s="57"/>
      <c r="B265" s="57"/>
      <c r="C265" s="57"/>
      <c r="D265" s="57"/>
      <c r="E265" s="11"/>
      <c r="G265" s="11"/>
      <c r="H265" s="57"/>
      <c r="I265" s="57"/>
    </row>
    <row r="266" spans="1:9" x14ac:dyDescent="0.2">
      <c r="A266" s="57"/>
      <c r="B266" s="57"/>
      <c r="C266" s="57"/>
      <c r="D266" s="57"/>
      <c r="E266" s="11"/>
      <c r="G266" s="11"/>
      <c r="H266" s="57"/>
      <c r="I266" s="57"/>
    </row>
    <row r="267" spans="1:9" x14ac:dyDescent="0.2">
      <c r="A267" s="57"/>
      <c r="B267" s="57"/>
      <c r="C267" s="57"/>
      <c r="D267" s="57"/>
      <c r="E267" s="11"/>
      <c r="G267" s="11"/>
      <c r="H267" s="57"/>
      <c r="I267" s="57"/>
    </row>
    <row r="268" spans="1:9" x14ac:dyDescent="0.2">
      <c r="A268" s="57"/>
      <c r="B268" s="57"/>
      <c r="C268" s="57"/>
      <c r="D268" s="57"/>
      <c r="E268" s="11"/>
      <c r="G268" s="11"/>
      <c r="H268" s="57"/>
      <c r="I268" s="57"/>
    </row>
    <row r="269" spans="1:9" x14ac:dyDescent="0.2">
      <c r="A269" s="57"/>
      <c r="B269" s="57"/>
      <c r="C269" s="57"/>
      <c r="D269" s="57"/>
      <c r="E269" s="11"/>
      <c r="G269" s="11"/>
      <c r="H269" s="57"/>
      <c r="I269" s="57"/>
    </row>
    <row r="270" spans="1:9" x14ac:dyDescent="0.2">
      <c r="A270" s="57"/>
      <c r="B270" s="57"/>
      <c r="C270" s="57"/>
      <c r="D270" s="57"/>
      <c r="E270" s="11"/>
      <c r="G270" s="11"/>
      <c r="H270" s="57"/>
      <c r="I270" s="57"/>
    </row>
    <row r="271" spans="1:9" x14ac:dyDescent="0.2">
      <c r="A271" s="57"/>
      <c r="B271" s="57"/>
      <c r="C271" s="57"/>
      <c r="D271" s="57"/>
      <c r="E271" s="11"/>
      <c r="G271" s="11"/>
      <c r="H271" s="57"/>
      <c r="I271" s="57"/>
    </row>
    <row r="272" spans="1:9" x14ac:dyDescent="0.2">
      <c r="A272" s="57"/>
      <c r="B272" s="57"/>
      <c r="C272" s="57"/>
      <c r="D272" s="57"/>
      <c r="E272" s="11"/>
      <c r="G272" s="11"/>
      <c r="H272" s="57"/>
      <c r="I272" s="57"/>
    </row>
    <row r="273" spans="1:9" x14ac:dyDescent="0.2">
      <c r="A273" s="57"/>
      <c r="B273" s="57"/>
      <c r="C273" s="57"/>
      <c r="D273" s="57"/>
      <c r="E273" s="11"/>
      <c r="G273" s="11"/>
      <c r="H273" s="57"/>
      <c r="I273" s="57"/>
    </row>
    <row r="274" spans="1:9" x14ac:dyDescent="0.2">
      <c r="A274" s="57"/>
      <c r="B274" s="57"/>
      <c r="C274" s="57"/>
      <c r="D274" s="57"/>
      <c r="E274" s="11"/>
      <c r="G274" s="11"/>
      <c r="H274" s="57"/>
      <c r="I274" s="57"/>
    </row>
    <row r="275" spans="1:9" x14ac:dyDescent="0.2">
      <c r="A275" s="57"/>
      <c r="B275" s="57"/>
      <c r="C275" s="57"/>
      <c r="D275" s="57"/>
      <c r="E275" s="11"/>
      <c r="G275" s="11"/>
      <c r="H275" s="57"/>
      <c r="I275" s="57"/>
    </row>
    <row r="276" spans="1:9" x14ac:dyDescent="0.2">
      <c r="A276" s="57"/>
      <c r="B276" s="57"/>
      <c r="C276" s="57"/>
      <c r="D276" s="57"/>
      <c r="E276" s="11"/>
      <c r="G276" s="11"/>
      <c r="H276" s="57"/>
      <c r="I276" s="57"/>
    </row>
    <row r="277" spans="1:9" x14ac:dyDescent="0.2">
      <c r="A277" s="57"/>
      <c r="B277" s="57"/>
      <c r="C277" s="57"/>
      <c r="D277" s="57"/>
      <c r="E277" s="11"/>
      <c r="G277" s="11"/>
      <c r="H277" s="57"/>
      <c r="I277" s="57"/>
    </row>
    <row r="278" spans="1:9" x14ac:dyDescent="0.2">
      <c r="A278" s="57"/>
      <c r="B278" s="57"/>
      <c r="C278" s="57"/>
      <c r="D278" s="57"/>
      <c r="E278" s="11"/>
      <c r="G278" s="11"/>
      <c r="H278" s="57"/>
      <c r="I278" s="57"/>
    </row>
    <row r="279" spans="1:9" x14ac:dyDescent="0.2">
      <c r="A279" s="57"/>
      <c r="B279" s="57"/>
      <c r="C279" s="57"/>
      <c r="D279" s="57"/>
      <c r="E279" s="11"/>
      <c r="G279" s="11"/>
      <c r="H279" s="57"/>
      <c r="I279" s="57"/>
    </row>
    <row r="280" spans="1:9" x14ac:dyDescent="0.2">
      <c r="A280" s="57"/>
      <c r="B280" s="57"/>
      <c r="C280" s="57"/>
      <c r="D280" s="57"/>
      <c r="E280" s="11"/>
      <c r="G280" s="11"/>
      <c r="H280" s="57"/>
      <c r="I280" s="57"/>
    </row>
    <row r="281" spans="1:9" x14ac:dyDescent="0.2">
      <c r="A281" s="57"/>
      <c r="B281" s="57"/>
      <c r="C281" s="57"/>
      <c r="D281" s="57"/>
      <c r="E281" s="11"/>
      <c r="G281" s="11"/>
      <c r="H281" s="57"/>
      <c r="I281" s="57"/>
    </row>
    <row r="282" spans="1:9" x14ac:dyDescent="0.2">
      <c r="A282" s="57"/>
      <c r="B282" s="57"/>
      <c r="C282" s="57"/>
      <c r="D282" s="57"/>
      <c r="E282" s="11"/>
      <c r="G282" s="11"/>
      <c r="H282" s="57"/>
      <c r="I282" s="57"/>
    </row>
    <row r="283" spans="1:9" x14ac:dyDescent="0.2">
      <c r="A283" s="57"/>
      <c r="B283" s="57"/>
      <c r="C283" s="57"/>
      <c r="D283" s="57"/>
      <c r="E283" s="11"/>
      <c r="G283" s="11"/>
      <c r="H283" s="57"/>
      <c r="I283" s="57"/>
    </row>
    <row r="284" spans="1:9" x14ac:dyDescent="0.2">
      <c r="A284" s="57"/>
      <c r="B284" s="57"/>
      <c r="C284" s="57"/>
      <c r="D284" s="57"/>
      <c r="E284" s="11"/>
      <c r="G284" s="11"/>
      <c r="H284" s="57"/>
      <c r="I284" s="57"/>
    </row>
    <row r="285" spans="1:9" x14ac:dyDescent="0.2">
      <c r="A285" s="57"/>
      <c r="B285" s="57"/>
      <c r="C285" s="57"/>
      <c r="D285" s="57"/>
      <c r="E285" s="11"/>
      <c r="G285" s="11"/>
      <c r="H285" s="57"/>
      <c r="I285" s="57"/>
    </row>
    <row r="286" spans="1:9" x14ac:dyDescent="0.2">
      <c r="A286" s="57"/>
      <c r="B286" s="57"/>
      <c r="C286" s="57"/>
      <c r="D286" s="57"/>
      <c r="E286" s="11"/>
      <c r="G286" s="11"/>
      <c r="H286" s="57"/>
      <c r="I286" s="57"/>
    </row>
    <row r="287" spans="1:9" x14ac:dyDescent="0.2">
      <c r="A287" s="57"/>
      <c r="B287" s="57"/>
      <c r="C287" s="57"/>
      <c r="D287" s="57"/>
      <c r="E287" s="11"/>
      <c r="G287" s="11"/>
      <c r="H287" s="57"/>
      <c r="I287" s="57"/>
    </row>
    <row r="288" spans="1:9" x14ac:dyDescent="0.2">
      <c r="A288" s="57"/>
      <c r="B288" s="57"/>
      <c r="C288" s="57"/>
      <c r="D288" s="57"/>
      <c r="E288" s="11"/>
      <c r="G288" s="11"/>
      <c r="H288" s="57"/>
      <c r="I288" s="57"/>
    </row>
    <row r="289" spans="1:9" x14ac:dyDescent="0.2">
      <c r="A289" s="57"/>
      <c r="B289" s="57"/>
      <c r="C289" s="57"/>
      <c r="D289" s="57"/>
      <c r="E289" s="11"/>
      <c r="G289" s="11"/>
      <c r="H289" s="57"/>
      <c r="I289" s="57"/>
    </row>
    <row r="290" spans="1:9" x14ac:dyDescent="0.2">
      <c r="A290" s="57"/>
      <c r="B290" s="57"/>
      <c r="C290" s="57"/>
      <c r="D290" s="57"/>
      <c r="E290" s="11"/>
      <c r="G290" s="11"/>
      <c r="H290" s="57"/>
      <c r="I290" s="57"/>
    </row>
    <row r="291" spans="1:9" x14ac:dyDescent="0.2">
      <c r="A291" s="57"/>
      <c r="B291" s="57"/>
      <c r="C291" s="57"/>
      <c r="D291" s="57"/>
      <c r="E291" s="11"/>
      <c r="G291" s="11"/>
      <c r="H291" s="57"/>
      <c r="I291" s="57"/>
    </row>
    <row r="292" spans="1:9" x14ac:dyDescent="0.2">
      <c r="A292" s="57"/>
      <c r="B292" s="57"/>
      <c r="C292" s="57"/>
      <c r="D292" s="57"/>
      <c r="E292" s="11"/>
      <c r="G292" s="11"/>
      <c r="H292" s="57"/>
      <c r="I292" s="57"/>
    </row>
    <row r="293" spans="1:9" x14ac:dyDescent="0.2">
      <c r="A293" s="57"/>
      <c r="B293" s="57"/>
      <c r="C293" s="57"/>
      <c r="D293" s="57"/>
      <c r="E293" s="11"/>
      <c r="G293" s="11"/>
      <c r="H293" s="57"/>
      <c r="I293" s="57"/>
    </row>
    <row r="294" spans="1:9" x14ac:dyDescent="0.2">
      <c r="A294" s="57"/>
      <c r="B294" s="57"/>
      <c r="C294" s="57"/>
      <c r="D294" s="57"/>
      <c r="E294" s="11"/>
      <c r="G294" s="11"/>
      <c r="H294" s="57"/>
      <c r="I294" s="57"/>
    </row>
    <row r="295" spans="1:9" x14ac:dyDescent="0.2">
      <c r="A295" s="57"/>
      <c r="B295" s="57"/>
      <c r="C295" s="57"/>
      <c r="D295" s="57"/>
      <c r="E295" s="11"/>
      <c r="G295" s="11"/>
      <c r="H295" s="57"/>
      <c r="I295" s="57"/>
    </row>
    <row r="296" spans="1:9" x14ac:dyDescent="0.2">
      <c r="A296" s="57"/>
      <c r="B296" s="57"/>
      <c r="C296" s="57"/>
      <c r="D296" s="57"/>
      <c r="E296" s="11"/>
      <c r="G296" s="11"/>
      <c r="H296" s="57"/>
      <c r="I296" s="57"/>
    </row>
    <row r="297" spans="1:9" x14ac:dyDescent="0.2">
      <c r="A297" s="57"/>
      <c r="B297" s="57"/>
      <c r="C297" s="57"/>
      <c r="D297" s="57"/>
      <c r="E297" s="11"/>
      <c r="G297" s="11"/>
      <c r="H297" s="57"/>
      <c r="I297" s="57"/>
    </row>
    <row r="298" spans="1:9" x14ac:dyDescent="0.2">
      <c r="A298" s="57"/>
      <c r="B298" s="57"/>
      <c r="C298" s="57"/>
      <c r="D298" s="57"/>
      <c r="E298" s="11"/>
      <c r="G298" s="11"/>
      <c r="H298" s="57"/>
      <c r="I298" s="57"/>
    </row>
    <row r="299" spans="1:9" x14ac:dyDescent="0.2">
      <c r="A299" s="57"/>
      <c r="B299" s="57"/>
      <c r="C299" s="57"/>
      <c r="D299" s="57"/>
      <c r="E299" s="11"/>
      <c r="G299" s="11"/>
      <c r="H299" s="57"/>
      <c r="I299" s="57"/>
    </row>
    <row r="300" spans="1:9" x14ac:dyDescent="0.2">
      <c r="A300" s="57"/>
      <c r="B300" s="57"/>
      <c r="C300" s="57"/>
      <c r="D300" s="57"/>
      <c r="E300" s="11"/>
      <c r="G300" s="11"/>
      <c r="H300" s="57"/>
      <c r="I300" s="57"/>
    </row>
    <row r="301" spans="1:9" x14ac:dyDescent="0.2">
      <c r="A301" s="57"/>
      <c r="B301" s="57"/>
      <c r="C301" s="57"/>
      <c r="D301" s="57"/>
      <c r="E301" s="11"/>
      <c r="G301" s="11"/>
      <c r="H301" s="57"/>
      <c r="I301" s="57"/>
    </row>
    <row r="302" spans="1:9" x14ac:dyDescent="0.2">
      <c r="A302" s="57"/>
      <c r="B302" s="57"/>
      <c r="C302" s="57"/>
      <c r="D302" s="57"/>
      <c r="E302" s="11"/>
      <c r="G302" s="11"/>
      <c r="H302" s="57"/>
      <c r="I302" s="57"/>
    </row>
    <row r="303" spans="1:9" x14ac:dyDescent="0.2">
      <c r="A303" s="57"/>
      <c r="B303" s="57"/>
      <c r="C303" s="57"/>
      <c r="D303" s="57"/>
      <c r="E303" s="11"/>
      <c r="G303" s="11"/>
      <c r="H303" s="57"/>
      <c r="I303" s="57"/>
    </row>
    <row r="304" spans="1:9" x14ac:dyDescent="0.2">
      <c r="A304" s="57"/>
      <c r="B304" s="57"/>
      <c r="C304" s="57"/>
      <c r="D304" s="57"/>
      <c r="E304" s="11"/>
      <c r="G304" s="11"/>
      <c r="H304" s="57"/>
      <c r="I304" s="57"/>
    </row>
    <row r="305" spans="1:9" x14ac:dyDescent="0.2">
      <c r="A305" s="57"/>
      <c r="B305" s="57"/>
      <c r="C305" s="57"/>
      <c r="D305" s="57"/>
      <c r="E305" s="11"/>
      <c r="G305" s="11"/>
      <c r="H305" s="57"/>
      <c r="I305" s="57"/>
    </row>
    <row r="306" spans="1:9" x14ac:dyDescent="0.2">
      <c r="A306" s="57"/>
      <c r="B306" s="57"/>
      <c r="C306" s="57"/>
      <c r="D306" s="57"/>
      <c r="E306" s="11"/>
      <c r="G306" s="11"/>
      <c r="H306" s="57"/>
      <c r="I306" s="57"/>
    </row>
  </sheetData>
  <mergeCells count="1">
    <mergeCell ref="A1:G1"/>
  </mergeCells>
  <conditionalFormatting sqref="F2:F3">
    <cfRule type="cellIs" dxfId="76" priority="2" stopIfTrue="1" operator="between">
      <formula>0.009</formula>
      <formula>-0.009</formula>
    </cfRule>
  </conditionalFormatting>
  <conditionalFormatting sqref="F5:F65536">
    <cfRule type="cellIs" dxfId="7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247"/>
  <sheetViews>
    <sheetView workbookViewId="0">
      <selection sqref="A1:F1"/>
    </sheetView>
  </sheetViews>
  <sheetFormatPr defaultColWidth="9.140625" defaultRowHeight="11.25" x14ac:dyDescent="0.2"/>
  <cols>
    <col min="1" max="1" width="40.5703125" style="7" bestFit="1" customWidth="1"/>
    <col min="2" max="2" width="32.140625" style="7" bestFit="1" customWidth="1"/>
    <col min="3" max="3" width="35.42578125" style="7" bestFit="1" customWidth="1"/>
    <col min="4" max="4" width="14.7109375" style="7" bestFit="1" customWidth="1"/>
    <col min="5" max="5" width="26.5703125" style="10" customWidth="1"/>
    <col min="6" max="6" width="13.5703125" style="11" bestFit="1" customWidth="1"/>
    <col min="7" max="16384" width="9.140625" style="7"/>
  </cols>
  <sheetData>
    <row r="1" spans="1:6" s="1" customFormat="1" ht="15" x14ac:dyDescent="0.2">
      <c r="A1" s="99" t="s">
        <v>11</v>
      </c>
      <c r="B1" s="100"/>
      <c r="C1" s="100"/>
      <c r="D1" s="100"/>
      <c r="E1" s="100"/>
      <c r="F1" s="100"/>
    </row>
    <row r="2" spans="1:6" s="1" customFormat="1" ht="12" x14ac:dyDescent="0.2">
      <c r="E2" s="5"/>
      <c r="F2" s="9"/>
    </row>
    <row r="3" spans="1:6" s="1" customFormat="1" ht="12" x14ac:dyDescent="0.2">
      <c r="A3" s="8" t="s">
        <v>7</v>
      </c>
      <c r="B3" s="2"/>
      <c r="C3" s="3"/>
      <c r="D3" s="3"/>
      <c r="E3" s="4"/>
      <c r="F3" s="9"/>
    </row>
    <row r="4" spans="1:6" s="1" customFormat="1" ht="48" customHeight="1" x14ac:dyDescent="0.2">
      <c r="A4" s="6" t="s">
        <v>2</v>
      </c>
      <c r="B4" s="6" t="s">
        <v>0</v>
      </c>
      <c r="C4" s="13" t="s">
        <v>514</v>
      </c>
      <c r="D4" s="13" t="s">
        <v>1</v>
      </c>
      <c r="E4" s="53" t="s">
        <v>6</v>
      </c>
      <c r="F4" s="12" t="s">
        <v>3</v>
      </c>
    </row>
    <row r="5" spans="1:6" x14ac:dyDescent="0.2">
      <c r="A5" s="16" t="s">
        <v>113</v>
      </c>
      <c r="B5" s="17"/>
      <c r="C5" s="17"/>
      <c r="D5" s="17"/>
      <c r="E5" s="18"/>
      <c r="F5" s="19"/>
    </row>
    <row r="6" spans="1:6" x14ac:dyDescent="0.2">
      <c r="A6" s="20" t="s">
        <v>19</v>
      </c>
      <c r="B6" s="21"/>
      <c r="C6" s="21"/>
      <c r="D6" s="21"/>
      <c r="E6" s="22"/>
      <c r="F6" s="23"/>
    </row>
    <row r="7" spans="1:6" x14ac:dyDescent="0.2">
      <c r="A7" s="21" t="s">
        <v>115</v>
      </c>
      <c r="B7" s="21" t="s">
        <v>114</v>
      </c>
      <c r="C7" s="21" t="s">
        <v>116</v>
      </c>
      <c r="D7" s="24">
        <v>950000</v>
      </c>
      <c r="E7" s="22">
        <v>19172.900000000001</v>
      </c>
      <c r="F7" s="23">
        <v>8.5689579811766006</v>
      </c>
    </row>
    <row r="8" spans="1:6" x14ac:dyDescent="0.2">
      <c r="A8" s="21" t="s">
        <v>129</v>
      </c>
      <c r="B8" s="21" t="s">
        <v>128</v>
      </c>
      <c r="C8" s="21" t="s">
        <v>130</v>
      </c>
      <c r="D8" s="24">
        <v>950000</v>
      </c>
      <c r="E8" s="22">
        <v>13206.9</v>
      </c>
      <c r="F8" s="23">
        <v>5.9025693119768698</v>
      </c>
    </row>
    <row r="9" spans="1:6" x14ac:dyDescent="0.2">
      <c r="A9" s="21" t="s">
        <v>118</v>
      </c>
      <c r="B9" s="21" t="s">
        <v>117</v>
      </c>
      <c r="C9" s="21" t="s">
        <v>116</v>
      </c>
      <c r="D9" s="24">
        <v>800000</v>
      </c>
      <c r="E9" s="22">
        <v>11851.2</v>
      </c>
      <c r="F9" s="23">
        <v>5.2966653363090703</v>
      </c>
    </row>
    <row r="10" spans="1:6" x14ac:dyDescent="0.2">
      <c r="A10" s="21" t="s">
        <v>132</v>
      </c>
      <c r="B10" s="21" t="s">
        <v>131</v>
      </c>
      <c r="C10" s="21" t="s">
        <v>116</v>
      </c>
      <c r="D10" s="24">
        <v>1100000</v>
      </c>
      <c r="E10" s="22">
        <v>11752.4</v>
      </c>
      <c r="F10" s="23">
        <v>5.2525085812777297</v>
      </c>
    </row>
    <row r="11" spans="1:6" x14ac:dyDescent="0.2">
      <c r="A11" s="21" t="s">
        <v>225</v>
      </c>
      <c r="B11" s="21" t="s">
        <v>224</v>
      </c>
      <c r="C11" s="21" t="s">
        <v>163</v>
      </c>
      <c r="D11" s="24">
        <v>68000</v>
      </c>
      <c r="E11" s="22">
        <v>8573.44</v>
      </c>
      <c r="F11" s="23">
        <v>3.83173370299426</v>
      </c>
    </row>
    <row r="12" spans="1:6" x14ac:dyDescent="0.2">
      <c r="A12" s="21" t="s">
        <v>261</v>
      </c>
      <c r="B12" s="21" t="s">
        <v>260</v>
      </c>
      <c r="C12" s="21" t="s">
        <v>154</v>
      </c>
      <c r="D12" s="24">
        <v>500000</v>
      </c>
      <c r="E12" s="22">
        <v>7773</v>
      </c>
      <c r="F12" s="23">
        <v>3.4739924783254299</v>
      </c>
    </row>
    <row r="13" spans="1:6" x14ac:dyDescent="0.2">
      <c r="A13" s="21" t="s">
        <v>448</v>
      </c>
      <c r="B13" s="21" t="s">
        <v>447</v>
      </c>
      <c r="C13" s="21" t="s">
        <v>449</v>
      </c>
      <c r="D13" s="24">
        <v>2900000</v>
      </c>
      <c r="E13" s="22">
        <v>6989</v>
      </c>
      <c r="F13" s="23">
        <v>3.1235987946759902</v>
      </c>
    </row>
    <row r="14" spans="1:6" x14ac:dyDescent="0.2">
      <c r="A14" s="21" t="s">
        <v>367</v>
      </c>
      <c r="B14" s="21" t="s">
        <v>366</v>
      </c>
      <c r="C14" s="21" t="s">
        <v>177</v>
      </c>
      <c r="D14" s="24">
        <v>1600000</v>
      </c>
      <c r="E14" s="22">
        <v>6591.2</v>
      </c>
      <c r="F14" s="23">
        <v>2.9458097546814099</v>
      </c>
    </row>
    <row r="15" spans="1:6" x14ac:dyDescent="0.2">
      <c r="A15" s="21" t="s">
        <v>151</v>
      </c>
      <c r="B15" s="21" t="s">
        <v>150</v>
      </c>
      <c r="C15" s="21" t="s">
        <v>116</v>
      </c>
      <c r="D15" s="24">
        <v>725000</v>
      </c>
      <c r="E15" s="22">
        <v>5774.9875000000002</v>
      </c>
      <c r="F15" s="23">
        <v>2.5810193152480898</v>
      </c>
    </row>
    <row r="16" spans="1:6" x14ac:dyDescent="0.2">
      <c r="A16" s="21" t="s">
        <v>469</v>
      </c>
      <c r="B16" s="21" t="s">
        <v>468</v>
      </c>
      <c r="C16" s="21" t="s">
        <v>116</v>
      </c>
      <c r="D16" s="24">
        <v>2500000</v>
      </c>
      <c r="E16" s="22">
        <v>5357</v>
      </c>
      <c r="F16" s="23">
        <v>2.3942078613649</v>
      </c>
    </row>
    <row r="17" spans="1:6" x14ac:dyDescent="0.2">
      <c r="A17" s="21" t="s">
        <v>281</v>
      </c>
      <c r="B17" s="21" t="s">
        <v>280</v>
      </c>
      <c r="C17" s="21" t="s">
        <v>127</v>
      </c>
      <c r="D17" s="24">
        <v>175000</v>
      </c>
      <c r="E17" s="22">
        <v>5314.4</v>
      </c>
      <c r="F17" s="23">
        <v>2.37516861273803</v>
      </c>
    </row>
    <row r="18" spans="1:6" x14ac:dyDescent="0.2">
      <c r="A18" s="21" t="s">
        <v>471</v>
      </c>
      <c r="B18" s="21" t="s">
        <v>470</v>
      </c>
      <c r="C18" s="21" t="s">
        <v>168</v>
      </c>
      <c r="D18" s="24">
        <v>850000</v>
      </c>
      <c r="E18" s="22">
        <v>5235.5749999999998</v>
      </c>
      <c r="F18" s="23">
        <v>2.33993929881753</v>
      </c>
    </row>
    <row r="19" spans="1:6" x14ac:dyDescent="0.2">
      <c r="A19" s="21" t="s">
        <v>473</v>
      </c>
      <c r="B19" s="21" t="s">
        <v>472</v>
      </c>
      <c r="C19" s="21" t="s">
        <v>474</v>
      </c>
      <c r="D19" s="24">
        <v>800000</v>
      </c>
      <c r="E19" s="22">
        <v>4805.2</v>
      </c>
      <c r="F19" s="23">
        <v>2.1475914906534599</v>
      </c>
    </row>
    <row r="20" spans="1:6" x14ac:dyDescent="0.2">
      <c r="A20" s="21" t="s">
        <v>126</v>
      </c>
      <c r="B20" s="21" t="s">
        <v>125</v>
      </c>
      <c r="C20" s="21" t="s">
        <v>127</v>
      </c>
      <c r="D20" s="24">
        <v>300000</v>
      </c>
      <c r="E20" s="22">
        <v>4527</v>
      </c>
      <c r="F20" s="23">
        <v>2.02325536464418</v>
      </c>
    </row>
    <row r="21" spans="1:6" x14ac:dyDescent="0.2">
      <c r="A21" s="21" t="s">
        <v>159</v>
      </c>
      <c r="B21" s="21" t="s">
        <v>158</v>
      </c>
      <c r="C21" s="21" t="s">
        <v>160</v>
      </c>
      <c r="D21" s="24">
        <v>2400000</v>
      </c>
      <c r="E21" s="22">
        <v>4264.32</v>
      </c>
      <c r="F21" s="23">
        <v>1.90585560339286</v>
      </c>
    </row>
    <row r="22" spans="1:6" x14ac:dyDescent="0.2">
      <c r="A22" s="21" t="s">
        <v>476</v>
      </c>
      <c r="B22" s="21" t="s">
        <v>475</v>
      </c>
      <c r="C22" s="21" t="s">
        <v>206</v>
      </c>
      <c r="D22" s="24">
        <v>550000</v>
      </c>
      <c r="E22" s="22">
        <v>4172.0249999999996</v>
      </c>
      <c r="F22" s="23">
        <v>1.8646061326882399</v>
      </c>
    </row>
    <row r="23" spans="1:6" x14ac:dyDescent="0.2">
      <c r="A23" s="21" t="s">
        <v>478</v>
      </c>
      <c r="B23" s="21" t="s">
        <v>477</v>
      </c>
      <c r="C23" s="21" t="s">
        <v>116</v>
      </c>
      <c r="D23" s="24">
        <v>500000</v>
      </c>
      <c r="E23" s="22">
        <v>3994.5</v>
      </c>
      <c r="F23" s="23">
        <v>1.7852647568083</v>
      </c>
    </row>
    <row r="24" spans="1:6" x14ac:dyDescent="0.2">
      <c r="A24" s="21" t="s">
        <v>269</v>
      </c>
      <c r="B24" s="21" t="s">
        <v>268</v>
      </c>
      <c r="C24" s="21" t="s">
        <v>130</v>
      </c>
      <c r="D24" s="24">
        <v>1200000</v>
      </c>
      <c r="E24" s="22">
        <v>3951.6</v>
      </c>
      <c r="F24" s="23">
        <v>1.7660914289657501</v>
      </c>
    </row>
    <row r="25" spans="1:6" x14ac:dyDescent="0.2">
      <c r="A25" s="21" t="s">
        <v>213</v>
      </c>
      <c r="B25" s="21" t="s">
        <v>212</v>
      </c>
      <c r="C25" s="21" t="s">
        <v>214</v>
      </c>
      <c r="D25" s="24">
        <v>2500000</v>
      </c>
      <c r="E25" s="22">
        <v>3948.5</v>
      </c>
      <c r="F25" s="23">
        <v>1.76470594373704</v>
      </c>
    </row>
    <row r="26" spans="1:6" x14ac:dyDescent="0.2">
      <c r="A26" s="21" t="s">
        <v>413</v>
      </c>
      <c r="B26" s="21" t="s">
        <v>412</v>
      </c>
      <c r="C26" s="21" t="s">
        <v>154</v>
      </c>
      <c r="D26" s="24">
        <v>300000</v>
      </c>
      <c r="E26" s="22">
        <v>3810.9</v>
      </c>
      <c r="F26" s="23">
        <v>1.7032082768108101</v>
      </c>
    </row>
    <row r="27" spans="1:6" x14ac:dyDescent="0.2">
      <c r="A27" s="21" t="s">
        <v>162</v>
      </c>
      <c r="B27" s="21" t="s">
        <v>161</v>
      </c>
      <c r="C27" s="21" t="s">
        <v>163</v>
      </c>
      <c r="D27" s="24">
        <v>565000</v>
      </c>
      <c r="E27" s="22">
        <v>3762.6174999999998</v>
      </c>
      <c r="F27" s="23">
        <v>1.6816293443735599</v>
      </c>
    </row>
    <row r="28" spans="1:6" x14ac:dyDescent="0.2">
      <c r="A28" s="21" t="s">
        <v>139</v>
      </c>
      <c r="B28" s="21" t="s">
        <v>138</v>
      </c>
      <c r="C28" s="21" t="s">
        <v>140</v>
      </c>
      <c r="D28" s="24">
        <v>1100000</v>
      </c>
      <c r="E28" s="22">
        <v>3676.75</v>
      </c>
      <c r="F28" s="23">
        <v>1.64325252086492</v>
      </c>
    </row>
    <row r="29" spans="1:6" x14ac:dyDescent="0.2">
      <c r="A29" s="21" t="s">
        <v>230</v>
      </c>
      <c r="B29" s="21" t="s">
        <v>229</v>
      </c>
      <c r="C29" s="21" t="s">
        <v>124</v>
      </c>
      <c r="D29" s="24">
        <v>975000</v>
      </c>
      <c r="E29" s="22">
        <v>3539.25</v>
      </c>
      <c r="F29" s="23">
        <v>1.5817995470105899</v>
      </c>
    </row>
    <row r="30" spans="1:6" x14ac:dyDescent="0.2">
      <c r="A30" s="21" t="s">
        <v>208</v>
      </c>
      <c r="B30" s="21" t="s">
        <v>207</v>
      </c>
      <c r="C30" s="21" t="s">
        <v>209</v>
      </c>
      <c r="D30" s="24">
        <v>389910</v>
      </c>
      <c r="E30" s="22">
        <v>3525.5662200000002</v>
      </c>
      <c r="F30" s="23">
        <v>1.5756838453773601</v>
      </c>
    </row>
    <row r="31" spans="1:6" x14ac:dyDescent="0.2">
      <c r="A31" s="21" t="s">
        <v>480</v>
      </c>
      <c r="B31" s="21" t="s">
        <v>479</v>
      </c>
      <c r="C31" s="21" t="s">
        <v>190</v>
      </c>
      <c r="D31" s="24">
        <v>500000</v>
      </c>
      <c r="E31" s="22">
        <v>3519</v>
      </c>
      <c r="F31" s="23">
        <v>1.57274919995204</v>
      </c>
    </row>
    <row r="32" spans="1:6" x14ac:dyDescent="0.2">
      <c r="A32" s="21" t="s">
        <v>482</v>
      </c>
      <c r="B32" s="21" t="s">
        <v>481</v>
      </c>
      <c r="C32" s="21" t="s">
        <v>143</v>
      </c>
      <c r="D32" s="24">
        <v>125000</v>
      </c>
      <c r="E32" s="22">
        <v>3433</v>
      </c>
      <c r="F32" s="23">
        <v>1.5343131581231499</v>
      </c>
    </row>
    <row r="33" spans="1:6" x14ac:dyDescent="0.2">
      <c r="A33" s="21" t="s">
        <v>484</v>
      </c>
      <c r="B33" s="21" t="s">
        <v>483</v>
      </c>
      <c r="C33" s="21" t="s">
        <v>135</v>
      </c>
      <c r="D33" s="24">
        <v>125000</v>
      </c>
      <c r="E33" s="22">
        <v>3236.5</v>
      </c>
      <c r="F33" s="23">
        <v>1.4464912718513101</v>
      </c>
    </row>
    <row r="34" spans="1:6" x14ac:dyDescent="0.2">
      <c r="A34" s="21" t="s">
        <v>289</v>
      </c>
      <c r="B34" s="21" t="s">
        <v>288</v>
      </c>
      <c r="C34" s="21" t="s">
        <v>116</v>
      </c>
      <c r="D34" s="24">
        <v>1900000</v>
      </c>
      <c r="E34" s="22">
        <v>3193.52</v>
      </c>
      <c r="F34" s="23">
        <v>1.42728218955125</v>
      </c>
    </row>
    <row r="35" spans="1:6" x14ac:dyDescent="0.2">
      <c r="A35" s="21" t="s">
        <v>197</v>
      </c>
      <c r="B35" s="21" t="s">
        <v>196</v>
      </c>
      <c r="C35" s="21" t="s">
        <v>180</v>
      </c>
      <c r="D35" s="24">
        <v>1000000</v>
      </c>
      <c r="E35" s="22">
        <v>3166</v>
      </c>
      <c r="F35" s="23">
        <v>1.4149826561659999</v>
      </c>
    </row>
    <row r="36" spans="1:6" x14ac:dyDescent="0.2">
      <c r="A36" s="21" t="s">
        <v>486</v>
      </c>
      <c r="B36" s="21" t="s">
        <v>485</v>
      </c>
      <c r="C36" s="21" t="s">
        <v>154</v>
      </c>
      <c r="D36" s="24">
        <v>600000</v>
      </c>
      <c r="E36" s="22">
        <v>3115.5</v>
      </c>
      <c r="F36" s="23">
        <v>1.3924126548594999</v>
      </c>
    </row>
    <row r="37" spans="1:6" x14ac:dyDescent="0.2">
      <c r="A37" s="21" t="s">
        <v>347</v>
      </c>
      <c r="B37" s="21" t="s">
        <v>346</v>
      </c>
      <c r="C37" s="21" t="s">
        <v>116</v>
      </c>
      <c r="D37" s="24">
        <v>1100000</v>
      </c>
      <c r="E37" s="22">
        <v>2935.13</v>
      </c>
      <c r="F37" s="23">
        <v>1.3117997610841801</v>
      </c>
    </row>
    <row r="38" spans="1:6" x14ac:dyDescent="0.2">
      <c r="A38" s="21" t="s">
        <v>277</v>
      </c>
      <c r="B38" s="21" t="s">
        <v>276</v>
      </c>
      <c r="C38" s="21" t="s">
        <v>140</v>
      </c>
      <c r="D38" s="24">
        <v>1000000</v>
      </c>
      <c r="E38" s="22">
        <v>2910</v>
      </c>
      <c r="F38" s="23">
        <v>1.3005683921172</v>
      </c>
    </row>
    <row r="39" spans="1:6" x14ac:dyDescent="0.2">
      <c r="A39" s="21" t="s">
        <v>488</v>
      </c>
      <c r="B39" s="21" t="s">
        <v>487</v>
      </c>
      <c r="C39" s="21" t="s">
        <v>116</v>
      </c>
      <c r="D39" s="24">
        <v>2100000</v>
      </c>
      <c r="E39" s="22">
        <v>2825.97</v>
      </c>
      <c r="F39" s="23">
        <v>1.26301280380462</v>
      </c>
    </row>
    <row r="40" spans="1:6" x14ac:dyDescent="0.2">
      <c r="A40" s="21" t="s">
        <v>490</v>
      </c>
      <c r="B40" s="21" t="s">
        <v>489</v>
      </c>
      <c r="C40" s="21" t="s">
        <v>491</v>
      </c>
      <c r="D40" s="24">
        <v>2000000</v>
      </c>
      <c r="E40" s="22">
        <v>2421</v>
      </c>
      <c r="F40" s="23">
        <v>1.0820192705552401</v>
      </c>
    </row>
    <row r="41" spans="1:6" x14ac:dyDescent="0.2">
      <c r="A41" s="21" t="s">
        <v>493</v>
      </c>
      <c r="B41" s="21" t="s">
        <v>492</v>
      </c>
      <c r="C41" s="21" t="s">
        <v>163</v>
      </c>
      <c r="D41" s="24">
        <v>110000</v>
      </c>
      <c r="E41" s="22">
        <v>2366.98</v>
      </c>
      <c r="F41" s="23">
        <v>1.0578760731180701</v>
      </c>
    </row>
    <row r="42" spans="1:6" x14ac:dyDescent="0.2">
      <c r="A42" s="21" t="s">
        <v>495</v>
      </c>
      <c r="B42" s="21" t="s">
        <v>494</v>
      </c>
      <c r="C42" s="21" t="s">
        <v>171</v>
      </c>
      <c r="D42" s="24">
        <v>60000</v>
      </c>
      <c r="E42" s="22">
        <v>2262.84</v>
      </c>
      <c r="F42" s="23">
        <v>1.01133270804759</v>
      </c>
    </row>
    <row r="43" spans="1:6" x14ac:dyDescent="0.2">
      <c r="A43" s="21" t="s">
        <v>497</v>
      </c>
      <c r="B43" s="21" t="s">
        <v>496</v>
      </c>
      <c r="C43" s="21" t="s">
        <v>143</v>
      </c>
      <c r="D43" s="24">
        <v>220122</v>
      </c>
      <c r="E43" s="22">
        <v>2138.1550470000002</v>
      </c>
      <c r="F43" s="23">
        <v>0.95560717236222403</v>
      </c>
    </row>
    <row r="44" spans="1:6" x14ac:dyDescent="0.2">
      <c r="A44" s="21" t="s">
        <v>137</v>
      </c>
      <c r="B44" s="21" t="s">
        <v>136</v>
      </c>
      <c r="C44" s="21" t="s">
        <v>127</v>
      </c>
      <c r="D44" s="24">
        <v>145000</v>
      </c>
      <c r="E44" s="22">
        <v>2128.4549999999999</v>
      </c>
      <c r="F44" s="23">
        <v>0.95127192338275601</v>
      </c>
    </row>
    <row r="45" spans="1:6" x14ac:dyDescent="0.2">
      <c r="A45" s="21" t="s">
        <v>234</v>
      </c>
      <c r="B45" s="21" t="s">
        <v>233</v>
      </c>
      <c r="C45" s="21" t="s">
        <v>235</v>
      </c>
      <c r="D45" s="24">
        <v>105000</v>
      </c>
      <c r="E45" s="22">
        <v>1926.4349999999999</v>
      </c>
      <c r="F45" s="23">
        <v>0.86098297954237202</v>
      </c>
    </row>
    <row r="46" spans="1:6" x14ac:dyDescent="0.2">
      <c r="A46" s="21" t="s">
        <v>499</v>
      </c>
      <c r="B46" s="21" t="s">
        <v>498</v>
      </c>
      <c r="C46" s="21" t="s">
        <v>180</v>
      </c>
      <c r="D46" s="24">
        <v>2350000</v>
      </c>
      <c r="E46" s="22">
        <v>1913.37</v>
      </c>
      <c r="F46" s="23">
        <v>0.85514382969941305</v>
      </c>
    </row>
    <row r="47" spans="1:6" x14ac:dyDescent="0.2">
      <c r="A47" s="21" t="s">
        <v>501</v>
      </c>
      <c r="B47" s="21" t="s">
        <v>500</v>
      </c>
      <c r="C47" s="21" t="s">
        <v>160</v>
      </c>
      <c r="D47" s="24">
        <v>600000</v>
      </c>
      <c r="E47" s="22">
        <v>1891.5</v>
      </c>
      <c r="F47" s="23">
        <v>0.84536945487618198</v>
      </c>
    </row>
    <row r="48" spans="1:6" x14ac:dyDescent="0.2">
      <c r="A48" s="21" t="s">
        <v>503</v>
      </c>
      <c r="B48" s="21" t="s">
        <v>502</v>
      </c>
      <c r="C48" s="21" t="s">
        <v>363</v>
      </c>
      <c r="D48" s="24">
        <v>250000</v>
      </c>
      <c r="E48" s="22">
        <v>1425.625</v>
      </c>
      <c r="F48" s="23">
        <v>0.63715560618972</v>
      </c>
    </row>
    <row r="49" spans="1:9" x14ac:dyDescent="0.2">
      <c r="A49" s="21" t="s">
        <v>505</v>
      </c>
      <c r="B49" s="21" t="s">
        <v>504</v>
      </c>
      <c r="C49" s="21" t="s">
        <v>174</v>
      </c>
      <c r="D49" s="24">
        <v>1900000</v>
      </c>
      <c r="E49" s="22">
        <v>1345.96</v>
      </c>
      <c r="F49" s="23">
        <v>0.60155087046531597</v>
      </c>
    </row>
    <row r="50" spans="1:9" x14ac:dyDescent="0.2">
      <c r="A50" s="21" t="s">
        <v>507</v>
      </c>
      <c r="B50" s="21" t="s">
        <v>506</v>
      </c>
      <c r="C50" s="21" t="s">
        <v>206</v>
      </c>
      <c r="D50" s="24">
        <v>10000</v>
      </c>
      <c r="E50" s="22">
        <v>1152.4000000000001</v>
      </c>
      <c r="F50" s="23">
        <v>0.51504296050717002</v>
      </c>
    </row>
    <row r="51" spans="1:9" x14ac:dyDescent="0.2">
      <c r="A51" s="21" t="s">
        <v>247</v>
      </c>
      <c r="B51" s="21" t="s">
        <v>246</v>
      </c>
      <c r="C51" s="21" t="s">
        <v>116</v>
      </c>
      <c r="D51" s="24">
        <v>53000</v>
      </c>
      <c r="E51" s="22">
        <v>1048.6579999999999</v>
      </c>
      <c r="F51" s="23">
        <v>0.46867747386283198</v>
      </c>
    </row>
    <row r="52" spans="1:9" x14ac:dyDescent="0.2">
      <c r="A52" s="21" t="s">
        <v>509</v>
      </c>
      <c r="B52" s="21" t="s">
        <v>508</v>
      </c>
      <c r="C52" s="21" t="s">
        <v>135</v>
      </c>
      <c r="D52" s="24">
        <v>105208</v>
      </c>
      <c r="E52" s="22">
        <v>866.44048399999997</v>
      </c>
      <c r="F52" s="23">
        <v>0.38723886843337801</v>
      </c>
    </row>
    <row r="53" spans="1:9" x14ac:dyDescent="0.2">
      <c r="A53" s="21" t="s">
        <v>170</v>
      </c>
      <c r="B53" s="21" t="s">
        <v>169</v>
      </c>
      <c r="C53" s="21" t="s">
        <v>171</v>
      </c>
      <c r="D53" s="24">
        <v>213721</v>
      </c>
      <c r="E53" s="22">
        <v>690.31883000000005</v>
      </c>
      <c r="F53" s="23">
        <v>0.30852469099014701</v>
      </c>
    </row>
    <row r="54" spans="1:9" x14ac:dyDescent="0.2">
      <c r="A54" s="21" t="s">
        <v>182</v>
      </c>
      <c r="B54" s="21" t="s">
        <v>181</v>
      </c>
      <c r="C54" s="21" t="s">
        <v>146</v>
      </c>
      <c r="D54" s="24">
        <v>20292</v>
      </c>
      <c r="E54" s="22">
        <v>404.88627600000001</v>
      </c>
      <c r="F54" s="23">
        <v>0.18095611442187001</v>
      </c>
    </row>
    <row r="55" spans="1:9" x14ac:dyDescent="0.2">
      <c r="A55" s="21" t="s">
        <v>510</v>
      </c>
      <c r="B55" s="21" t="s">
        <v>964</v>
      </c>
      <c r="C55" s="21" t="s">
        <v>190</v>
      </c>
      <c r="D55" s="24">
        <v>50000</v>
      </c>
      <c r="E55" s="22">
        <v>257.89999999999998</v>
      </c>
      <c r="F55" s="23">
        <v>0.115263432414786</v>
      </c>
    </row>
    <row r="56" spans="1:9" x14ac:dyDescent="0.2">
      <c r="A56" s="20" t="s">
        <v>28</v>
      </c>
      <c r="B56" s="20"/>
      <c r="C56" s="20"/>
      <c r="D56" s="20"/>
      <c r="E56" s="25">
        <f>SUM(E7:E55)</f>
        <v>208145.77485699995</v>
      </c>
      <c r="F56" s="26">
        <f>SUM(F7:F55)</f>
        <v>93.026740801291282</v>
      </c>
      <c r="G56" s="14"/>
      <c r="H56" s="14"/>
      <c r="I56" s="14"/>
    </row>
    <row r="57" spans="1:9" x14ac:dyDescent="0.2">
      <c r="A57" s="21"/>
      <c r="B57" s="21"/>
      <c r="C57" s="21"/>
      <c r="D57" s="21"/>
      <c r="E57" s="22"/>
      <c r="F57" s="23"/>
    </row>
    <row r="58" spans="1:9" x14ac:dyDescent="0.2">
      <c r="A58" s="20" t="s">
        <v>511</v>
      </c>
      <c r="B58" s="21"/>
      <c r="C58" s="21"/>
      <c r="D58" s="21"/>
      <c r="E58" s="22"/>
      <c r="F58" s="23"/>
    </row>
    <row r="59" spans="1:9" x14ac:dyDescent="0.2">
      <c r="A59" s="21" t="s">
        <v>513</v>
      </c>
      <c r="B59" s="21" t="s">
        <v>512</v>
      </c>
      <c r="C59" s="21" t="s">
        <v>195</v>
      </c>
      <c r="D59" s="24">
        <v>2000000</v>
      </c>
      <c r="E59" s="22">
        <v>6293.6</v>
      </c>
      <c r="F59" s="23">
        <v>2.8128031727246801</v>
      </c>
    </row>
    <row r="60" spans="1:9" x14ac:dyDescent="0.2">
      <c r="A60" s="20" t="s">
        <v>28</v>
      </c>
      <c r="B60" s="20"/>
      <c r="C60" s="20"/>
      <c r="D60" s="20"/>
      <c r="E60" s="25">
        <f>SUM(E58:E59)</f>
        <v>6293.6</v>
      </c>
      <c r="F60" s="26">
        <f>SUM(F58:F59)</f>
        <v>2.8128031727246801</v>
      </c>
      <c r="G60" s="14"/>
      <c r="H60" s="14"/>
      <c r="I60" s="14"/>
    </row>
    <row r="61" spans="1:9" x14ac:dyDescent="0.2">
      <c r="A61" s="21"/>
      <c r="B61" s="21"/>
      <c r="C61" s="21"/>
      <c r="D61" s="21"/>
      <c r="E61" s="22"/>
      <c r="F61" s="23"/>
    </row>
    <row r="62" spans="1:9" x14ac:dyDescent="0.2">
      <c r="A62" s="20" t="s">
        <v>37</v>
      </c>
      <c r="B62" s="20"/>
      <c r="C62" s="20"/>
      <c r="D62" s="20"/>
      <c r="E62" s="25">
        <f>E56+E60</f>
        <v>214439.37485699996</v>
      </c>
      <c r="F62" s="26">
        <f>F56+F60</f>
        <v>95.839543974015967</v>
      </c>
      <c r="G62" s="14"/>
      <c r="H62" s="14"/>
      <c r="I62" s="14"/>
    </row>
    <row r="63" spans="1:9" x14ac:dyDescent="0.2">
      <c r="A63" s="20"/>
      <c r="B63" s="20"/>
      <c r="C63" s="20"/>
      <c r="D63" s="20"/>
      <c r="E63" s="25"/>
      <c r="F63" s="26"/>
      <c r="G63" s="14"/>
      <c r="H63" s="14"/>
      <c r="I63" s="14"/>
    </row>
    <row r="64" spans="1:9" x14ac:dyDescent="0.2">
      <c r="A64" s="20" t="s">
        <v>39</v>
      </c>
      <c r="B64" s="20"/>
      <c r="C64" s="20"/>
      <c r="D64" s="20"/>
      <c r="E64" s="25">
        <f>E66-(E56+E60)</f>
        <v>9308.9506934000528</v>
      </c>
      <c r="F64" s="26">
        <f>F66-(F56+F60)</f>
        <v>4.1604560259840326</v>
      </c>
      <c r="G64" s="14"/>
      <c r="H64" s="14"/>
      <c r="I64" s="14"/>
    </row>
    <row r="65" spans="1:9" x14ac:dyDescent="0.2">
      <c r="A65" s="20"/>
      <c r="B65" s="20"/>
      <c r="C65" s="20"/>
      <c r="D65" s="20"/>
      <c r="E65" s="25"/>
      <c r="F65" s="26"/>
      <c r="G65" s="14"/>
      <c r="H65" s="14"/>
      <c r="I65" s="14"/>
    </row>
    <row r="66" spans="1:9" x14ac:dyDescent="0.2">
      <c r="A66" s="27" t="s">
        <v>38</v>
      </c>
      <c r="B66" s="27"/>
      <c r="C66" s="27"/>
      <c r="D66" s="27"/>
      <c r="E66" s="28">
        <v>223748.32555040001</v>
      </c>
      <c r="F66" s="29">
        <v>100</v>
      </c>
      <c r="G66" s="14"/>
      <c r="H66" s="14"/>
      <c r="I66" s="14"/>
    </row>
    <row r="68" spans="1:9" x14ac:dyDescent="0.2">
      <c r="A68" s="14" t="s">
        <v>41</v>
      </c>
    </row>
    <row r="69" spans="1:9" x14ac:dyDescent="0.2">
      <c r="A69" s="14" t="s">
        <v>42</v>
      </c>
    </row>
    <row r="70" spans="1:9" x14ac:dyDescent="0.2">
      <c r="A70" s="14" t="s">
        <v>43</v>
      </c>
      <c r="B70" s="14"/>
      <c r="C70" s="30" t="s">
        <v>45</v>
      </c>
      <c r="D70" s="14" t="s">
        <v>44</v>
      </c>
    </row>
    <row r="71" spans="1:9" x14ac:dyDescent="0.2">
      <c r="A71" s="7" t="s">
        <v>46</v>
      </c>
      <c r="C71" s="31">
        <v>675.86680000000001</v>
      </c>
      <c r="D71" s="31">
        <v>707.99620000000004</v>
      </c>
    </row>
    <row r="72" spans="1:9" x14ac:dyDescent="0.2">
      <c r="A72" s="7" t="s">
        <v>47</v>
      </c>
      <c r="C72" s="31">
        <v>96.725700000000003</v>
      </c>
      <c r="D72" s="31">
        <v>101.32380000000001</v>
      </c>
    </row>
    <row r="73" spans="1:9" x14ac:dyDescent="0.2">
      <c r="A73" s="7" t="s">
        <v>48</v>
      </c>
      <c r="C73" s="31">
        <v>749.68200000000002</v>
      </c>
      <c r="D73" s="31">
        <v>789.98389999999995</v>
      </c>
    </row>
    <row r="74" spans="1:9" x14ac:dyDescent="0.2">
      <c r="A74" s="7" t="s">
        <v>49</v>
      </c>
      <c r="C74" s="31">
        <v>110.6965</v>
      </c>
      <c r="D74" s="31">
        <v>116.64400000000001</v>
      </c>
    </row>
    <row r="76" spans="1:9" x14ac:dyDescent="0.2">
      <c r="A76" s="7" t="s">
        <v>54</v>
      </c>
    </row>
    <row r="78" spans="1:9" x14ac:dyDescent="0.2">
      <c r="A78" s="14" t="s">
        <v>50</v>
      </c>
      <c r="D78" s="30" t="s">
        <v>56</v>
      </c>
    </row>
    <row r="80" spans="1:9" x14ac:dyDescent="0.2">
      <c r="A80" s="14" t="s">
        <v>343</v>
      </c>
      <c r="D80" s="51">
        <v>0.11746625395438194</v>
      </c>
    </row>
    <row r="82" spans="1:9" x14ac:dyDescent="0.2">
      <c r="A82" s="14" t="s">
        <v>952</v>
      </c>
      <c r="D82" s="30" t="s">
        <v>56</v>
      </c>
      <c r="G82" s="10"/>
    </row>
    <row r="84" spans="1:9" x14ac:dyDescent="0.2">
      <c r="A84" s="60" t="s">
        <v>973</v>
      </c>
      <c r="B84" s="57"/>
      <c r="C84" s="57"/>
      <c r="D84" s="57"/>
      <c r="E84" s="11"/>
      <c r="G84" s="57"/>
      <c r="H84" s="57"/>
      <c r="I84" s="57"/>
    </row>
    <row r="85" spans="1:9" x14ac:dyDescent="0.2">
      <c r="A85" s="65"/>
      <c r="B85" s="57"/>
      <c r="C85" s="57"/>
      <c r="D85" s="57"/>
      <c r="E85" s="11"/>
      <c r="G85" s="57"/>
      <c r="H85" s="57"/>
      <c r="I85" s="57"/>
    </row>
    <row r="86" spans="1:9" x14ac:dyDescent="0.2">
      <c r="A86" s="60" t="s">
        <v>969</v>
      </c>
      <c r="B86" s="57"/>
      <c r="C86" s="57"/>
      <c r="D86" s="57"/>
      <c r="E86" s="11"/>
      <c r="G86" s="57"/>
      <c r="H86" s="57"/>
      <c r="I86" s="57"/>
    </row>
    <row r="87" spans="1:9" x14ac:dyDescent="0.2">
      <c r="A87" s="65"/>
      <c r="B87" s="57"/>
      <c r="C87" s="57"/>
      <c r="D87" s="57"/>
      <c r="E87" s="11"/>
      <c r="G87" s="57"/>
      <c r="H87" s="57"/>
      <c r="I87" s="57"/>
    </row>
    <row r="88" spans="1:9" x14ac:dyDescent="0.2">
      <c r="A88" s="57"/>
      <c r="B88" s="57"/>
      <c r="C88" s="57"/>
      <c r="D88" s="57"/>
      <c r="E88" s="11"/>
      <c r="G88" s="57"/>
      <c r="H88" s="57"/>
      <c r="I88" s="57"/>
    </row>
    <row r="89" spans="1:9" x14ac:dyDescent="0.2">
      <c r="A89" s="57"/>
      <c r="B89" s="57"/>
      <c r="C89" s="57"/>
      <c r="D89" s="57"/>
      <c r="E89" s="11"/>
      <c r="G89" s="57"/>
      <c r="H89" s="57"/>
      <c r="I89" s="57"/>
    </row>
    <row r="90" spans="1:9" x14ac:dyDescent="0.2">
      <c r="A90" s="57"/>
      <c r="B90" s="57"/>
      <c r="C90" s="57"/>
      <c r="D90" s="57"/>
      <c r="E90" s="11"/>
      <c r="G90" s="57"/>
      <c r="H90" s="57"/>
      <c r="I90" s="57"/>
    </row>
    <row r="91" spans="1:9" x14ac:dyDescent="0.2">
      <c r="A91" s="57"/>
      <c r="B91" s="57"/>
      <c r="C91" s="57"/>
      <c r="D91" s="57"/>
      <c r="E91" s="11"/>
      <c r="G91" s="57"/>
      <c r="H91" s="57"/>
      <c r="I91" s="57"/>
    </row>
    <row r="92" spans="1:9" x14ac:dyDescent="0.2">
      <c r="A92" s="57"/>
      <c r="B92" s="57"/>
      <c r="C92" s="57"/>
      <c r="D92" s="57"/>
      <c r="E92" s="11"/>
      <c r="G92" s="57"/>
      <c r="H92" s="57"/>
      <c r="I92" s="57"/>
    </row>
    <row r="93" spans="1:9" x14ac:dyDescent="0.2">
      <c r="A93" s="57"/>
      <c r="B93" s="57"/>
      <c r="C93" s="57"/>
      <c r="D93" s="57"/>
      <c r="E93" s="11"/>
      <c r="G93" s="57"/>
      <c r="H93" s="57"/>
      <c r="I93" s="57"/>
    </row>
    <row r="94" spans="1:9" x14ac:dyDescent="0.2">
      <c r="A94" s="57"/>
      <c r="B94" s="57"/>
      <c r="C94" s="57"/>
      <c r="D94" s="57"/>
      <c r="E94" s="11"/>
      <c r="G94" s="57"/>
      <c r="H94" s="57"/>
      <c r="I94" s="57"/>
    </row>
    <row r="95" spans="1:9" x14ac:dyDescent="0.2">
      <c r="A95" s="57"/>
      <c r="B95" s="57"/>
      <c r="C95" s="57"/>
      <c r="D95" s="57"/>
      <c r="E95" s="11"/>
      <c r="G95" s="57"/>
      <c r="H95" s="57"/>
      <c r="I95" s="57"/>
    </row>
    <row r="96" spans="1:9" x14ac:dyDescent="0.2">
      <c r="A96" s="57"/>
      <c r="B96" s="57"/>
      <c r="C96" s="57"/>
      <c r="D96" s="57"/>
      <c r="E96" s="11"/>
      <c r="G96" s="57"/>
      <c r="H96" s="57"/>
      <c r="I96" s="57"/>
    </row>
    <row r="97" spans="1:9" x14ac:dyDescent="0.2">
      <c r="A97" s="57"/>
      <c r="B97" s="57"/>
      <c r="C97" s="57"/>
      <c r="D97" s="57"/>
      <c r="E97" s="11"/>
      <c r="G97" s="57"/>
      <c r="H97" s="57"/>
      <c r="I97" s="57"/>
    </row>
    <row r="98" spans="1:9" x14ac:dyDescent="0.2">
      <c r="A98" s="57"/>
      <c r="B98" s="57"/>
      <c r="C98" s="57"/>
      <c r="D98" s="57"/>
      <c r="E98" s="11"/>
      <c r="G98" s="57"/>
      <c r="H98" s="57"/>
      <c r="I98" s="57"/>
    </row>
    <row r="99" spans="1:9" x14ac:dyDescent="0.2">
      <c r="A99" s="57"/>
      <c r="B99" s="57"/>
      <c r="C99" s="57"/>
      <c r="D99" s="57"/>
      <c r="E99" s="11"/>
      <c r="G99" s="57"/>
      <c r="H99" s="57"/>
      <c r="I99" s="57"/>
    </row>
    <row r="100" spans="1:9" x14ac:dyDescent="0.2">
      <c r="A100" s="57"/>
      <c r="B100" s="57"/>
      <c r="C100" s="57"/>
      <c r="D100" s="57"/>
      <c r="E100" s="11"/>
      <c r="G100" s="57"/>
      <c r="H100" s="57"/>
      <c r="I100" s="57"/>
    </row>
    <row r="101" spans="1:9" x14ac:dyDescent="0.2">
      <c r="A101" s="57"/>
      <c r="B101" s="57"/>
      <c r="C101" s="57"/>
      <c r="D101" s="57"/>
      <c r="E101" s="11"/>
      <c r="G101" s="57"/>
      <c r="H101" s="57"/>
      <c r="I101" s="57"/>
    </row>
    <row r="102" spans="1:9" x14ac:dyDescent="0.2">
      <c r="A102" s="57"/>
      <c r="B102" s="57"/>
      <c r="C102" s="57"/>
      <c r="D102" s="57"/>
      <c r="E102" s="11"/>
      <c r="G102" s="57"/>
      <c r="H102" s="57"/>
      <c r="I102" s="57"/>
    </row>
    <row r="103" spans="1:9" x14ac:dyDescent="0.2">
      <c r="A103" s="57"/>
      <c r="B103" s="57"/>
      <c r="C103" s="57"/>
      <c r="D103" s="57"/>
      <c r="E103" s="11"/>
      <c r="G103" s="57"/>
      <c r="H103" s="57"/>
      <c r="I103" s="57"/>
    </row>
    <row r="104" spans="1:9" x14ac:dyDescent="0.2">
      <c r="A104" s="57"/>
      <c r="B104" s="57"/>
      <c r="C104" s="57"/>
      <c r="D104" s="57"/>
      <c r="E104" s="11"/>
      <c r="G104" s="57"/>
      <c r="H104" s="57"/>
      <c r="I104" s="57"/>
    </row>
    <row r="105" spans="1:9" x14ac:dyDescent="0.2">
      <c r="A105" s="60" t="s">
        <v>974</v>
      </c>
      <c r="B105" s="57"/>
      <c r="C105" s="57"/>
      <c r="D105" s="57"/>
      <c r="E105" s="11"/>
      <c r="G105" s="57"/>
      <c r="H105" s="57"/>
      <c r="I105" s="57"/>
    </row>
    <row r="106" spans="1:9" x14ac:dyDescent="0.2">
      <c r="A106" s="57"/>
      <c r="B106" s="57"/>
      <c r="C106" s="57"/>
      <c r="D106" s="57"/>
      <c r="E106" s="11"/>
      <c r="G106" s="57"/>
      <c r="H106" s="57"/>
      <c r="I106" s="57"/>
    </row>
    <row r="107" spans="1:9" x14ac:dyDescent="0.2">
      <c r="A107" s="60" t="s">
        <v>994</v>
      </c>
      <c r="B107" s="57"/>
      <c r="C107" s="57"/>
      <c r="D107" s="57"/>
      <c r="E107" s="11"/>
      <c r="G107" s="57"/>
      <c r="H107" s="57"/>
      <c r="I107" s="57"/>
    </row>
    <row r="108" spans="1:9" x14ac:dyDescent="0.2">
      <c r="A108" s="57"/>
      <c r="B108" s="57"/>
      <c r="C108" s="57"/>
      <c r="D108" s="57"/>
      <c r="E108" s="11"/>
      <c r="G108" s="57"/>
      <c r="H108" s="57"/>
      <c r="I108" s="57"/>
    </row>
    <row r="109" spans="1:9" x14ac:dyDescent="0.2">
      <c r="A109" s="57"/>
      <c r="B109" s="57"/>
      <c r="C109" s="57"/>
      <c r="D109" s="57"/>
      <c r="E109" s="11"/>
      <c r="G109" s="57"/>
      <c r="H109" s="57"/>
      <c r="I109" s="57"/>
    </row>
    <row r="110" spans="1:9" x14ac:dyDescent="0.2">
      <c r="A110" s="57"/>
      <c r="B110" s="57"/>
      <c r="C110" s="57"/>
      <c r="D110" s="57"/>
      <c r="E110" s="11"/>
      <c r="G110" s="57"/>
      <c r="H110" s="57"/>
      <c r="I110" s="57"/>
    </row>
    <row r="111" spans="1:9" x14ac:dyDescent="0.2">
      <c r="A111" s="57"/>
      <c r="B111" s="57"/>
      <c r="C111" s="57"/>
      <c r="D111" s="57"/>
      <c r="E111" s="11"/>
      <c r="G111" s="57"/>
      <c r="H111" s="57"/>
      <c r="I111" s="57"/>
    </row>
    <row r="112" spans="1:9" x14ac:dyDescent="0.2">
      <c r="A112" s="57"/>
      <c r="B112" s="57"/>
      <c r="C112" s="57"/>
      <c r="D112" s="57"/>
      <c r="E112" s="11"/>
      <c r="G112" s="57"/>
      <c r="H112" s="57"/>
      <c r="I112" s="57"/>
    </row>
    <row r="113" spans="1:9" x14ac:dyDescent="0.2">
      <c r="A113" s="57"/>
      <c r="B113" s="57"/>
      <c r="C113" s="57"/>
      <c r="D113" s="57"/>
      <c r="E113" s="11"/>
      <c r="G113" s="57"/>
      <c r="H113" s="57"/>
      <c r="I113" s="57"/>
    </row>
    <row r="114" spans="1:9" x14ac:dyDescent="0.2">
      <c r="A114" s="57"/>
      <c r="B114" s="57"/>
      <c r="C114" s="57"/>
      <c r="D114" s="57"/>
      <c r="E114" s="11"/>
      <c r="G114" s="57"/>
      <c r="H114" s="57"/>
      <c r="I114" s="57"/>
    </row>
    <row r="115" spans="1:9" x14ac:dyDescent="0.2">
      <c r="A115" s="57"/>
      <c r="B115" s="57"/>
      <c r="C115" s="57"/>
      <c r="D115" s="57"/>
      <c r="E115" s="11"/>
      <c r="G115" s="57"/>
      <c r="H115" s="57"/>
      <c r="I115" s="57"/>
    </row>
    <row r="116" spans="1:9" x14ac:dyDescent="0.2">
      <c r="A116" s="57"/>
      <c r="B116" s="57"/>
      <c r="C116" s="57"/>
      <c r="D116" s="57"/>
      <c r="E116" s="11"/>
      <c r="G116" s="57"/>
      <c r="H116" s="57"/>
      <c r="I116" s="57"/>
    </row>
    <row r="117" spans="1:9" x14ac:dyDescent="0.2">
      <c r="A117" s="57"/>
      <c r="B117" s="57"/>
      <c r="C117" s="57"/>
      <c r="D117" s="57"/>
      <c r="E117" s="11"/>
      <c r="G117" s="57"/>
      <c r="H117" s="57"/>
      <c r="I117" s="57"/>
    </row>
    <row r="118" spans="1:9" x14ac:dyDescent="0.2">
      <c r="A118" s="57"/>
      <c r="B118" s="57"/>
      <c r="C118" s="57"/>
      <c r="D118" s="57"/>
      <c r="E118" s="11"/>
      <c r="G118" s="57"/>
      <c r="H118" s="57"/>
      <c r="I118" s="57"/>
    </row>
    <row r="119" spans="1:9" x14ac:dyDescent="0.2">
      <c r="A119" s="57"/>
      <c r="B119" s="57"/>
      <c r="C119" s="57"/>
      <c r="D119" s="57"/>
      <c r="E119" s="11"/>
      <c r="G119" s="57"/>
      <c r="H119" s="57"/>
      <c r="I119" s="57"/>
    </row>
    <row r="120" spans="1:9" x14ac:dyDescent="0.2">
      <c r="A120" s="57"/>
      <c r="B120" s="57"/>
      <c r="C120" s="57"/>
      <c r="D120" s="57"/>
      <c r="E120" s="11"/>
      <c r="G120" s="57"/>
      <c r="H120" s="57"/>
      <c r="I120" s="57"/>
    </row>
    <row r="121" spans="1:9" x14ac:dyDescent="0.2">
      <c r="A121" s="57"/>
      <c r="B121" s="57"/>
      <c r="C121" s="57"/>
      <c r="D121" s="57"/>
      <c r="E121" s="11"/>
      <c r="G121" s="57"/>
      <c r="H121" s="57"/>
      <c r="I121" s="57"/>
    </row>
    <row r="122" spans="1:9" x14ac:dyDescent="0.2">
      <c r="A122" s="57"/>
      <c r="B122" s="57"/>
      <c r="C122" s="57"/>
      <c r="D122" s="57"/>
      <c r="E122" s="11"/>
      <c r="G122" s="57"/>
      <c r="H122" s="57"/>
      <c r="I122" s="57"/>
    </row>
    <row r="123" spans="1:9" x14ac:dyDescent="0.2">
      <c r="A123" s="57"/>
      <c r="B123" s="57"/>
      <c r="C123" s="57"/>
      <c r="D123" s="57"/>
      <c r="E123" s="11"/>
      <c r="G123" s="57"/>
      <c r="H123" s="57"/>
      <c r="I123" s="57"/>
    </row>
    <row r="124" spans="1:9" x14ac:dyDescent="0.2">
      <c r="A124" s="57"/>
      <c r="B124" s="57"/>
      <c r="C124" s="57"/>
      <c r="D124" s="57"/>
      <c r="E124" s="11"/>
      <c r="G124" s="57"/>
      <c r="H124" s="57"/>
      <c r="I124" s="57"/>
    </row>
    <row r="125" spans="1:9" x14ac:dyDescent="0.2">
      <c r="A125" s="57"/>
      <c r="B125" s="57"/>
      <c r="C125" s="57"/>
      <c r="D125" s="57"/>
      <c r="E125" s="11"/>
      <c r="G125" s="57"/>
      <c r="H125" s="57"/>
      <c r="I125" s="57"/>
    </row>
    <row r="126" spans="1:9" x14ac:dyDescent="0.2">
      <c r="A126" s="60" t="s">
        <v>975</v>
      </c>
      <c r="B126" s="57"/>
      <c r="C126" s="57"/>
      <c r="D126" s="57"/>
      <c r="E126" s="11"/>
      <c r="G126" s="57"/>
      <c r="H126" s="57"/>
      <c r="I126" s="57"/>
    </row>
    <row r="127" spans="1:9" x14ac:dyDescent="0.2">
      <c r="A127" s="57"/>
      <c r="B127" s="57"/>
      <c r="C127" s="57"/>
      <c r="D127" s="57"/>
      <c r="E127" s="11"/>
      <c r="G127" s="57"/>
      <c r="H127" s="57"/>
      <c r="I127" s="57"/>
    </row>
    <row r="128" spans="1:9" x14ac:dyDescent="0.2">
      <c r="A128" s="60" t="s">
        <v>995</v>
      </c>
      <c r="B128" s="57"/>
      <c r="C128" s="57"/>
      <c r="D128" s="57"/>
      <c r="E128" s="11"/>
      <c r="G128" s="57"/>
      <c r="H128" s="57"/>
      <c r="I128" s="57"/>
    </row>
    <row r="129" spans="1:9" x14ac:dyDescent="0.2">
      <c r="A129" s="57"/>
      <c r="B129" s="57"/>
      <c r="C129" s="57"/>
      <c r="D129" s="57"/>
      <c r="E129" s="11"/>
      <c r="G129" s="57"/>
      <c r="H129" s="57"/>
      <c r="I129" s="57"/>
    </row>
    <row r="130" spans="1:9" x14ac:dyDescent="0.2">
      <c r="A130" s="57"/>
      <c r="B130" s="57"/>
      <c r="C130" s="57"/>
      <c r="D130" s="57"/>
      <c r="E130" s="11"/>
      <c r="G130" s="57"/>
      <c r="H130" s="57"/>
      <c r="I130" s="57"/>
    </row>
    <row r="131" spans="1:9" x14ac:dyDescent="0.2">
      <c r="A131" s="57"/>
      <c r="B131" s="57"/>
      <c r="C131" s="57"/>
      <c r="D131" s="57"/>
      <c r="E131" s="11"/>
      <c r="G131" s="57"/>
      <c r="H131" s="57"/>
      <c r="I131" s="57"/>
    </row>
    <row r="132" spans="1:9" x14ac:dyDescent="0.2">
      <c r="A132" s="57"/>
      <c r="B132" s="57"/>
      <c r="C132" s="57"/>
      <c r="D132" s="57"/>
      <c r="E132" s="11"/>
      <c r="G132" s="57"/>
      <c r="H132" s="57"/>
      <c r="I132" s="57"/>
    </row>
    <row r="133" spans="1:9" x14ac:dyDescent="0.2">
      <c r="A133" s="57"/>
      <c r="B133" s="57"/>
      <c r="C133" s="57"/>
      <c r="D133" s="57"/>
      <c r="E133" s="11"/>
      <c r="G133" s="57"/>
      <c r="H133" s="57"/>
      <c r="I133" s="57"/>
    </row>
    <row r="134" spans="1:9" x14ac:dyDescent="0.2">
      <c r="A134" s="57"/>
      <c r="B134" s="57"/>
      <c r="C134" s="57"/>
      <c r="D134" s="57"/>
      <c r="E134" s="11"/>
      <c r="G134" s="57"/>
      <c r="H134" s="57"/>
      <c r="I134" s="57"/>
    </row>
    <row r="135" spans="1:9" x14ac:dyDescent="0.2">
      <c r="A135" s="57"/>
      <c r="B135" s="57"/>
      <c r="C135" s="57"/>
      <c r="D135" s="57"/>
      <c r="E135" s="11"/>
      <c r="G135" s="57"/>
      <c r="H135" s="57"/>
      <c r="I135" s="57"/>
    </row>
    <row r="136" spans="1:9" x14ac:dyDescent="0.2">
      <c r="A136" s="57"/>
      <c r="B136" s="57"/>
      <c r="C136" s="57"/>
      <c r="D136" s="57"/>
      <c r="E136" s="11"/>
      <c r="G136" s="57"/>
      <c r="H136" s="57"/>
      <c r="I136" s="57"/>
    </row>
    <row r="137" spans="1:9" x14ac:dyDescent="0.2">
      <c r="A137" s="57"/>
      <c r="B137" s="57"/>
      <c r="C137" s="57"/>
      <c r="D137" s="57"/>
      <c r="E137" s="11"/>
      <c r="G137" s="57"/>
      <c r="H137" s="57"/>
      <c r="I137" s="57"/>
    </row>
    <row r="138" spans="1:9" x14ac:dyDescent="0.2">
      <c r="A138" s="57"/>
      <c r="B138" s="57"/>
      <c r="C138" s="57"/>
      <c r="D138" s="57"/>
      <c r="E138" s="11"/>
      <c r="G138" s="57"/>
      <c r="H138" s="57"/>
      <c r="I138" s="57"/>
    </row>
    <row r="139" spans="1:9" x14ac:dyDescent="0.2">
      <c r="A139" s="57"/>
      <c r="B139" s="57"/>
      <c r="C139" s="57"/>
      <c r="D139" s="57"/>
      <c r="E139" s="11"/>
      <c r="G139" s="57"/>
      <c r="H139" s="57"/>
      <c r="I139" s="57"/>
    </row>
    <row r="140" spans="1:9" x14ac:dyDescent="0.2">
      <c r="A140" s="57"/>
      <c r="B140" s="57"/>
      <c r="C140" s="57"/>
      <c r="D140" s="57"/>
      <c r="E140" s="11"/>
      <c r="G140" s="57"/>
      <c r="H140" s="57"/>
      <c r="I140" s="57"/>
    </row>
    <row r="141" spans="1:9" x14ac:dyDescent="0.2">
      <c r="A141" s="57"/>
      <c r="B141" s="57"/>
      <c r="C141" s="57"/>
      <c r="D141" s="57"/>
      <c r="E141" s="11"/>
      <c r="G141" s="57"/>
      <c r="H141" s="57"/>
      <c r="I141" s="57"/>
    </row>
    <row r="142" spans="1:9" x14ac:dyDescent="0.2">
      <c r="A142" s="57"/>
      <c r="B142" s="57"/>
      <c r="C142" s="57"/>
      <c r="D142" s="57"/>
      <c r="E142" s="11"/>
      <c r="G142" s="57"/>
      <c r="H142" s="57"/>
      <c r="I142" s="57"/>
    </row>
    <row r="143" spans="1:9" x14ac:dyDescent="0.2">
      <c r="A143" s="57"/>
      <c r="B143" s="57"/>
      <c r="C143" s="57"/>
      <c r="D143" s="57"/>
      <c r="E143" s="11"/>
      <c r="G143" s="57"/>
      <c r="H143" s="57"/>
      <c r="I143" s="57"/>
    </row>
    <row r="144" spans="1:9" x14ac:dyDescent="0.2">
      <c r="A144" s="57"/>
      <c r="B144" s="57"/>
      <c r="C144" s="57"/>
      <c r="D144" s="57"/>
      <c r="E144" s="11"/>
      <c r="G144" s="57"/>
      <c r="H144" s="57"/>
      <c r="I144" s="57"/>
    </row>
    <row r="145" spans="1:9" x14ac:dyDescent="0.2">
      <c r="A145" s="57" t="s">
        <v>968</v>
      </c>
      <c r="B145" s="57"/>
      <c r="C145" s="57"/>
      <c r="D145" s="57"/>
      <c r="E145" s="11"/>
      <c r="G145" s="57"/>
      <c r="H145" s="57"/>
      <c r="I145" s="57"/>
    </row>
    <row r="146" spans="1:9" x14ac:dyDescent="0.2">
      <c r="A146" s="57"/>
      <c r="B146" s="57"/>
      <c r="C146" s="57"/>
      <c r="D146" s="57"/>
      <c r="E146" s="11"/>
      <c r="G146" s="57"/>
      <c r="H146" s="57"/>
      <c r="I146" s="57"/>
    </row>
    <row r="147" spans="1:9" x14ac:dyDescent="0.2">
      <c r="A147" s="57"/>
      <c r="B147" s="57"/>
      <c r="C147" s="57"/>
      <c r="D147" s="57"/>
      <c r="E147" s="11"/>
      <c r="G147" s="57"/>
      <c r="H147" s="57"/>
      <c r="I147" s="57"/>
    </row>
    <row r="148" spans="1:9" x14ac:dyDescent="0.2">
      <c r="A148" s="57"/>
      <c r="B148" s="57"/>
      <c r="C148" s="57"/>
      <c r="D148" s="57"/>
      <c r="E148" s="11"/>
      <c r="G148" s="57"/>
      <c r="H148" s="57"/>
      <c r="I148" s="57"/>
    </row>
    <row r="149" spans="1:9" x14ac:dyDescent="0.2">
      <c r="A149" s="57"/>
      <c r="B149" s="57"/>
      <c r="C149" s="57"/>
      <c r="D149" s="57"/>
      <c r="E149" s="11"/>
      <c r="G149" s="57"/>
      <c r="H149" s="57"/>
      <c r="I149" s="57"/>
    </row>
    <row r="150" spans="1:9" x14ac:dyDescent="0.2">
      <c r="A150" s="57"/>
      <c r="B150" s="57"/>
      <c r="C150" s="57"/>
      <c r="D150" s="57"/>
      <c r="E150" s="11"/>
      <c r="G150" s="57"/>
      <c r="H150" s="57"/>
      <c r="I150" s="57"/>
    </row>
    <row r="151" spans="1:9" x14ac:dyDescent="0.2">
      <c r="A151" s="57"/>
      <c r="B151" s="57"/>
      <c r="C151" s="57"/>
      <c r="D151" s="57"/>
      <c r="E151" s="11"/>
      <c r="G151" s="57"/>
      <c r="H151" s="57"/>
      <c r="I151" s="57"/>
    </row>
    <row r="152" spans="1:9" x14ac:dyDescent="0.2">
      <c r="A152" s="57"/>
      <c r="B152" s="57"/>
      <c r="C152" s="57"/>
      <c r="D152" s="57"/>
      <c r="E152" s="11"/>
      <c r="G152" s="57"/>
      <c r="H152" s="57"/>
      <c r="I152" s="57"/>
    </row>
    <row r="153" spans="1:9" x14ac:dyDescent="0.2">
      <c r="A153" s="57"/>
      <c r="B153" s="57"/>
      <c r="C153" s="57"/>
      <c r="D153" s="57"/>
      <c r="E153" s="11"/>
      <c r="G153" s="57"/>
      <c r="H153" s="57"/>
      <c r="I153" s="57"/>
    </row>
    <row r="154" spans="1:9" x14ac:dyDescent="0.2">
      <c r="A154" s="57"/>
      <c r="B154" s="57"/>
      <c r="C154" s="57"/>
      <c r="D154" s="57"/>
      <c r="E154" s="11"/>
      <c r="G154" s="57"/>
      <c r="H154" s="57"/>
      <c r="I154" s="57"/>
    </row>
    <row r="155" spans="1:9" x14ac:dyDescent="0.2">
      <c r="A155" s="57"/>
      <c r="B155" s="57"/>
      <c r="C155" s="57"/>
      <c r="D155" s="57"/>
      <c r="E155" s="11"/>
      <c r="G155" s="57"/>
      <c r="H155" s="57"/>
      <c r="I155" s="57"/>
    </row>
    <row r="156" spans="1:9" x14ac:dyDescent="0.2">
      <c r="A156" s="57"/>
      <c r="B156" s="57"/>
      <c r="C156" s="57"/>
      <c r="D156" s="57"/>
      <c r="E156" s="11"/>
      <c r="G156" s="57"/>
      <c r="H156" s="57"/>
      <c r="I156" s="57"/>
    </row>
    <row r="157" spans="1:9" x14ac:dyDescent="0.2">
      <c r="A157" s="57"/>
      <c r="B157" s="57"/>
      <c r="C157" s="57"/>
      <c r="D157" s="57"/>
      <c r="E157" s="11"/>
      <c r="G157" s="57"/>
      <c r="H157" s="57"/>
      <c r="I157" s="57"/>
    </row>
    <row r="158" spans="1:9" x14ac:dyDescent="0.2">
      <c r="A158" s="57"/>
      <c r="B158" s="57"/>
      <c r="C158" s="57"/>
      <c r="D158" s="57"/>
      <c r="E158" s="11"/>
      <c r="G158" s="57"/>
      <c r="H158" s="57"/>
      <c r="I158" s="57"/>
    </row>
    <row r="159" spans="1:9" x14ac:dyDescent="0.2">
      <c r="A159" s="57"/>
      <c r="B159" s="57"/>
      <c r="C159" s="57"/>
      <c r="D159" s="57"/>
      <c r="E159" s="11"/>
      <c r="G159" s="57"/>
      <c r="H159" s="57"/>
      <c r="I159" s="57"/>
    </row>
    <row r="160" spans="1:9" x14ac:dyDescent="0.2">
      <c r="A160" s="57"/>
      <c r="B160" s="57"/>
      <c r="C160" s="57"/>
      <c r="D160" s="57"/>
      <c r="E160" s="11"/>
      <c r="G160" s="57"/>
      <c r="H160" s="57"/>
      <c r="I160" s="57"/>
    </row>
    <row r="161" spans="1:9" x14ac:dyDescent="0.2">
      <c r="A161" s="57"/>
      <c r="B161" s="57"/>
      <c r="C161" s="57"/>
      <c r="D161" s="57"/>
      <c r="E161" s="11"/>
      <c r="G161" s="57"/>
      <c r="H161" s="57"/>
      <c r="I161" s="57"/>
    </row>
    <row r="162" spans="1:9" x14ac:dyDescent="0.2">
      <c r="A162" s="57"/>
      <c r="B162" s="57"/>
      <c r="C162" s="57"/>
      <c r="D162" s="57"/>
      <c r="E162" s="11"/>
      <c r="G162" s="57"/>
      <c r="H162" s="57"/>
      <c r="I162" s="57"/>
    </row>
    <row r="163" spans="1:9" x14ac:dyDescent="0.2">
      <c r="A163" s="57"/>
      <c r="B163" s="57"/>
      <c r="C163" s="57"/>
      <c r="D163" s="57"/>
      <c r="E163" s="11"/>
      <c r="G163" s="57"/>
      <c r="H163" s="57"/>
      <c r="I163" s="57"/>
    </row>
    <row r="164" spans="1:9" x14ac:dyDescent="0.2">
      <c r="A164" s="57"/>
      <c r="B164" s="57"/>
      <c r="C164" s="57"/>
      <c r="D164" s="57"/>
      <c r="E164" s="11"/>
      <c r="G164" s="57"/>
      <c r="H164" s="57"/>
      <c r="I164" s="57"/>
    </row>
    <row r="165" spans="1:9" x14ac:dyDescent="0.2">
      <c r="A165" s="57"/>
      <c r="B165" s="57"/>
      <c r="C165" s="57"/>
      <c r="D165" s="57"/>
      <c r="E165" s="11"/>
      <c r="G165" s="57"/>
      <c r="H165" s="57"/>
      <c r="I165" s="57"/>
    </row>
    <row r="166" spans="1:9" x14ac:dyDescent="0.2">
      <c r="A166" s="57"/>
      <c r="B166" s="57"/>
      <c r="C166" s="57"/>
      <c r="D166" s="57"/>
      <c r="E166" s="11"/>
      <c r="G166" s="57"/>
      <c r="H166" s="57"/>
      <c r="I166" s="57"/>
    </row>
    <row r="167" spans="1:9" x14ac:dyDescent="0.2">
      <c r="A167" s="57"/>
      <c r="B167" s="57"/>
      <c r="C167" s="57"/>
      <c r="D167" s="57"/>
      <c r="E167" s="11"/>
      <c r="G167" s="57"/>
      <c r="H167" s="57"/>
      <c r="I167" s="57"/>
    </row>
    <row r="168" spans="1:9" x14ac:dyDescent="0.2">
      <c r="A168" s="57"/>
      <c r="B168" s="57"/>
      <c r="C168" s="57"/>
      <c r="D168" s="57"/>
      <c r="E168" s="11"/>
      <c r="G168" s="57"/>
      <c r="H168" s="57"/>
      <c r="I168" s="57"/>
    </row>
    <row r="169" spans="1:9" x14ac:dyDescent="0.2">
      <c r="A169" s="57"/>
      <c r="B169" s="57"/>
      <c r="C169" s="57"/>
      <c r="D169" s="57"/>
      <c r="E169" s="11"/>
      <c r="G169" s="57"/>
      <c r="H169" s="57"/>
      <c r="I169" s="57"/>
    </row>
    <row r="170" spans="1:9" x14ac:dyDescent="0.2">
      <c r="A170" s="57"/>
      <c r="B170" s="57"/>
      <c r="C170" s="57"/>
      <c r="D170" s="57"/>
      <c r="E170" s="11"/>
      <c r="G170" s="57"/>
      <c r="H170" s="57"/>
      <c r="I170" s="57"/>
    </row>
    <row r="171" spans="1:9" x14ac:dyDescent="0.2">
      <c r="A171" s="57"/>
      <c r="B171" s="57"/>
      <c r="C171" s="57"/>
      <c r="D171" s="57"/>
      <c r="E171" s="11"/>
      <c r="G171" s="57"/>
      <c r="H171" s="57"/>
      <c r="I171" s="57"/>
    </row>
    <row r="172" spans="1:9" x14ac:dyDescent="0.2">
      <c r="A172" s="57"/>
      <c r="B172" s="57"/>
      <c r="C172" s="57"/>
      <c r="D172" s="57"/>
      <c r="E172" s="11"/>
      <c r="G172" s="57"/>
      <c r="H172" s="57"/>
      <c r="I172" s="57"/>
    </row>
    <row r="173" spans="1:9" x14ac:dyDescent="0.2">
      <c r="A173" s="57"/>
      <c r="B173" s="57"/>
      <c r="C173" s="57"/>
      <c r="D173" s="57"/>
      <c r="E173" s="11"/>
      <c r="G173" s="57"/>
      <c r="H173" s="57"/>
      <c r="I173" s="57"/>
    </row>
    <row r="174" spans="1:9" x14ac:dyDescent="0.2">
      <c r="A174" s="57"/>
      <c r="B174" s="57"/>
      <c r="C174" s="57"/>
      <c r="D174" s="57"/>
      <c r="E174" s="11"/>
      <c r="G174" s="57"/>
      <c r="H174" s="57"/>
      <c r="I174" s="57"/>
    </row>
    <row r="175" spans="1:9" x14ac:dyDescent="0.2">
      <c r="A175" s="57"/>
      <c r="B175" s="57"/>
      <c r="C175" s="57"/>
      <c r="D175" s="57"/>
      <c r="E175" s="11"/>
      <c r="G175" s="57"/>
      <c r="H175" s="57"/>
      <c r="I175" s="57"/>
    </row>
    <row r="176" spans="1:9" x14ac:dyDescent="0.2">
      <c r="A176" s="57"/>
      <c r="B176" s="57"/>
      <c r="C176" s="57"/>
      <c r="D176" s="57"/>
      <c r="E176" s="11"/>
      <c r="G176" s="57"/>
      <c r="H176" s="57"/>
      <c r="I176" s="57"/>
    </row>
    <row r="177" spans="1:9" x14ac:dyDescent="0.2">
      <c r="A177" s="57"/>
      <c r="B177" s="57"/>
      <c r="C177" s="57"/>
      <c r="D177" s="57"/>
      <c r="E177" s="11"/>
      <c r="G177" s="57"/>
      <c r="H177" s="57"/>
      <c r="I177" s="57"/>
    </row>
    <row r="178" spans="1:9" x14ac:dyDescent="0.2">
      <c r="A178" s="57"/>
      <c r="B178" s="57"/>
      <c r="C178" s="57"/>
      <c r="D178" s="57"/>
      <c r="E178" s="11"/>
      <c r="G178" s="57"/>
      <c r="H178" s="57"/>
      <c r="I178" s="57"/>
    </row>
    <row r="179" spans="1:9" x14ac:dyDescent="0.2">
      <c r="A179" s="57"/>
      <c r="B179" s="57"/>
      <c r="C179" s="57"/>
      <c r="D179" s="57"/>
      <c r="E179" s="11"/>
      <c r="G179" s="57"/>
      <c r="H179" s="57"/>
      <c r="I179" s="57"/>
    </row>
    <row r="180" spans="1:9" x14ac:dyDescent="0.2">
      <c r="A180" s="57"/>
      <c r="B180" s="57"/>
      <c r="C180" s="57"/>
      <c r="D180" s="57"/>
      <c r="E180" s="11"/>
      <c r="G180" s="57"/>
      <c r="H180" s="57"/>
      <c r="I180" s="57"/>
    </row>
    <row r="181" spans="1:9" x14ac:dyDescent="0.2">
      <c r="A181" s="57"/>
      <c r="B181" s="57"/>
      <c r="C181" s="57"/>
      <c r="D181" s="57"/>
      <c r="E181" s="11"/>
      <c r="G181" s="57"/>
      <c r="H181" s="57"/>
      <c r="I181" s="57"/>
    </row>
    <row r="182" spans="1:9" x14ac:dyDescent="0.2">
      <c r="A182" s="57"/>
      <c r="B182" s="57"/>
      <c r="C182" s="57"/>
      <c r="D182" s="57"/>
      <c r="E182" s="11"/>
      <c r="G182" s="57"/>
      <c r="H182" s="57"/>
      <c r="I182" s="57"/>
    </row>
    <row r="183" spans="1:9" x14ac:dyDescent="0.2">
      <c r="A183" s="57"/>
      <c r="B183" s="57"/>
      <c r="C183" s="57"/>
      <c r="D183" s="57"/>
      <c r="E183" s="11"/>
      <c r="G183" s="57"/>
      <c r="H183" s="57"/>
      <c r="I183" s="57"/>
    </row>
    <row r="184" spans="1:9" x14ac:dyDescent="0.2">
      <c r="A184" s="57"/>
      <c r="B184" s="57"/>
      <c r="C184" s="57"/>
      <c r="D184" s="57"/>
      <c r="E184" s="11"/>
      <c r="G184" s="57"/>
      <c r="H184" s="57"/>
      <c r="I184" s="57"/>
    </row>
    <row r="185" spans="1:9" x14ac:dyDescent="0.2">
      <c r="A185" s="57"/>
      <c r="B185" s="57"/>
      <c r="C185" s="57"/>
      <c r="D185" s="57"/>
      <c r="E185" s="11"/>
      <c r="G185" s="57"/>
      <c r="H185" s="57"/>
      <c r="I185" s="57"/>
    </row>
    <row r="186" spans="1:9" x14ac:dyDescent="0.2">
      <c r="A186" s="57"/>
      <c r="B186" s="57"/>
      <c r="C186" s="57"/>
      <c r="D186" s="57"/>
      <c r="E186" s="11"/>
      <c r="G186" s="57"/>
      <c r="H186" s="57"/>
      <c r="I186" s="57"/>
    </row>
    <row r="187" spans="1:9" x14ac:dyDescent="0.2">
      <c r="A187" s="57"/>
      <c r="B187" s="57"/>
      <c r="C187" s="57"/>
      <c r="D187" s="57"/>
      <c r="E187" s="11"/>
      <c r="G187" s="57"/>
      <c r="H187" s="57"/>
      <c r="I187" s="57"/>
    </row>
    <row r="188" spans="1:9" x14ac:dyDescent="0.2">
      <c r="A188" s="57"/>
      <c r="B188" s="57"/>
      <c r="C188" s="57"/>
      <c r="D188" s="57"/>
      <c r="E188" s="11"/>
      <c r="G188" s="57"/>
      <c r="H188" s="57"/>
      <c r="I188" s="57"/>
    </row>
    <row r="189" spans="1:9" x14ac:dyDescent="0.2">
      <c r="A189" s="57"/>
      <c r="B189" s="57"/>
      <c r="C189" s="57"/>
      <c r="D189" s="57"/>
      <c r="E189" s="11"/>
      <c r="G189" s="57"/>
      <c r="H189" s="57"/>
      <c r="I189" s="57"/>
    </row>
    <row r="190" spans="1:9" x14ac:dyDescent="0.2">
      <c r="A190" s="57"/>
      <c r="B190" s="57"/>
      <c r="C190" s="57"/>
      <c r="D190" s="57"/>
      <c r="E190" s="11"/>
      <c r="G190" s="57"/>
      <c r="H190" s="57"/>
      <c r="I190" s="57"/>
    </row>
    <row r="191" spans="1:9" x14ac:dyDescent="0.2">
      <c r="A191" s="57"/>
      <c r="B191" s="57"/>
      <c r="C191" s="57"/>
      <c r="D191" s="57"/>
      <c r="E191" s="11"/>
      <c r="G191" s="57"/>
      <c r="H191" s="57"/>
      <c r="I191" s="57"/>
    </row>
    <row r="192" spans="1:9" x14ac:dyDescent="0.2">
      <c r="A192" s="57"/>
      <c r="B192" s="57"/>
      <c r="C192" s="57"/>
      <c r="D192" s="57"/>
      <c r="E192" s="11"/>
      <c r="G192" s="57"/>
      <c r="H192" s="57"/>
      <c r="I192" s="57"/>
    </row>
    <row r="193" spans="1:9" x14ac:dyDescent="0.2">
      <c r="A193" s="57"/>
      <c r="B193" s="57"/>
      <c r="C193" s="57"/>
      <c r="D193" s="57"/>
      <c r="E193" s="11"/>
      <c r="G193" s="57"/>
      <c r="H193" s="57"/>
      <c r="I193" s="57"/>
    </row>
    <row r="194" spans="1:9" x14ac:dyDescent="0.2">
      <c r="A194" s="57"/>
      <c r="B194" s="57"/>
      <c r="C194" s="57"/>
      <c r="D194" s="57"/>
      <c r="E194" s="11"/>
      <c r="G194" s="57"/>
      <c r="H194" s="57"/>
      <c r="I194" s="57"/>
    </row>
    <row r="195" spans="1:9" x14ac:dyDescent="0.2">
      <c r="A195" s="57"/>
      <c r="B195" s="57"/>
      <c r="C195" s="57"/>
      <c r="D195" s="57"/>
      <c r="E195" s="11"/>
      <c r="G195" s="57"/>
      <c r="H195" s="57"/>
      <c r="I195" s="57"/>
    </row>
    <row r="196" spans="1:9" x14ac:dyDescent="0.2">
      <c r="A196" s="57"/>
      <c r="B196" s="57"/>
      <c r="C196" s="57"/>
      <c r="D196" s="57"/>
      <c r="E196" s="11"/>
      <c r="G196" s="57"/>
      <c r="H196" s="57"/>
      <c r="I196" s="57"/>
    </row>
    <row r="197" spans="1:9" x14ac:dyDescent="0.2">
      <c r="A197" s="57"/>
      <c r="B197" s="57"/>
      <c r="C197" s="57"/>
      <c r="D197" s="57"/>
      <c r="E197" s="11"/>
      <c r="G197" s="57"/>
      <c r="H197" s="57"/>
      <c r="I197" s="57"/>
    </row>
    <row r="198" spans="1:9" x14ac:dyDescent="0.2">
      <c r="A198" s="57"/>
      <c r="B198" s="57"/>
      <c r="C198" s="57"/>
      <c r="D198" s="57"/>
      <c r="E198" s="11"/>
      <c r="G198" s="57"/>
      <c r="H198" s="57"/>
      <c r="I198" s="57"/>
    </row>
    <row r="199" spans="1:9" x14ac:dyDescent="0.2">
      <c r="A199" s="57"/>
      <c r="B199" s="57"/>
      <c r="C199" s="57"/>
      <c r="D199" s="57"/>
      <c r="E199" s="11"/>
      <c r="G199" s="57"/>
      <c r="H199" s="57"/>
      <c r="I199" s="57"/>
    </row>
    <row r="200" spans="1:9" x14ac:dyDescent="0.2">
      <c r="A200" s="57"/>
      <c r="B200" s="57"/>
      <c r="C200" s="57"/>
      <c r="D200" s="57"/>
      <c r="E200" s="11"/>
      <c r="G200" s="57"/>
      <c r="H200" s="57"/>
      <c r="I200" s="57"/>
    </row>
    <row r="201" spans="1:9" x14ac:dyDescent="0.2">
      <c r="A201" s="57"/>
      <c r="B201" s="57"/>
      <c r="C201" s="57"/>
      <c r="D201" s="57"/>
      <c r="E201" s="11"/>
      <c r="G201" s="57"/>
      <c r="H201" s="57"/>
      <c r="I201" s="57"/>
    </row>
    <row r="202" spans="1:9" x14ac:dyDescent="0.2">
      <c r="A202" s="57"/>
      <c r="B202" s="57"/>
      <c r="C202" s="57"/>
      <c r="D202" s="57"/>
      <c r="E202" s="11"/>
      <c r="G202" s="57"/>
      <c r="H202" s="57"/>
      <c r="I202" s="57"/>
    </row>
    <row r="203" spans="1:9" x14ac:dyDescent="0.2">
      <c r="A203" s="57"/>
      <c r="B203" s="57"/>
      <c r="C203" s="57"/>
      <c r="D203" s="57"/>
      <c r="E203" s="11"/>
      <c r="G203" s="57"/>
      <c r="H203" s="57"/>
      <c r="I203" s="57"/>
    </row>
    <row r="204" spans="1:9" x14ac:dyDescent="0.2">
      <c r="A204" s="57"/>
      <c r="B204" s="57"/>
      <c r="C204" s="57"/>
      <c r="D204" s="57"/>
      <c r="E204" s="11"/>
      <c r="G204" s="57"/>
      <c r="H204" s="57"/>
      <c r="I204" s="57"/>
    </row>
    <row r="205" spans="1:9" x14ac:dyDescent="0.2">
      <c r="A205" s="57"/>
      <c r="B205" s="57"/>
      <c r="C205" s="57"/>
      <c r="D205" s="57"/>
      <c r="E205" s="11"/>
      <c r="G205" s="57"/>
      <c r="H205" s="57"/>
      <c r="I205" s="57"/>
    </row>
    <row r="206" spans="1:9" x14ac:dyDescent="0.2">
      <c r="A206" s="57"/>
      <c r="B206" s="57"/>
      <c r="C206" s="57"/>
      <c r="D206" s="57"/>
      <c r="E206" s="11"/>
      <c r="G206" s="57"/>
      <c r="H206" s="57"/>
      <c r="I206" s="57"/>
    </row>
    <row r="207" spans="1:9" x14ac:dyDescent="0.2">
      <c r="A207" s="57"/>
      <c r="B207" s="57"/>
      <c r="C207" s="57"/>
      <c r="D207" s="57"/>
      <c r="E207" s="11"/>
      <c r="G207" s="57"/>
      <c r="H207" s="57"/>
      <c r="I207" s="57"/>
    </row>
    <row r="208" spans="1:9" x14ac:dyDescent="0.2">
      <c r="A208" s="57"/>
      <c r="B208" s="57"/>
      <c r="C208" s="57"/>
      <c r="D208" s="57"/>
      <c r="E208" s="11"/>
      <c r="G208" s="57"/>
      <c r="H208" s="57"/>
      <c r="I208" s="57"/>
    </row>
    <row r="209" spans="1:9" x14ac:dyDescent="0.2">
      <c r="A209" s="57"/>
      <c r="B209" s="57"/>
      <c r="C209" s="57"/>
      <c r="D209" s="57"/>
      <c r="E209" s="11"/>
      <c r="G209" s="57"/>
      <c r="H209" s="57"/>
      <c r="I209" s="57"/>
    </row>
    <row r="210" spans="1:9" x14ac:dyDescent="0.2">
      <c r="A210" s="57"/>
      <c r="B210" s="57"/>
      <c r="C210" s="57"/>
      <c r="D210" s="57"/>
      <c r="E210" s="11"/>
      <c r="G210" s="57"/>
      <c r="H210" s="57"/>
      <c r="I210" s="57"/>
    </row>
    <row r="211" spans="1:9" x14ac:dyDescent="0.2">
      <c r="A211" s="57"/>
      <c r="B211" s="57"/>
      <c r="C211" s="57"/>
      <c r="D211" s="57"/>
      <c r="E211" s="11"/>
      <c r="G211" s="57"/>
      <c r="H211" s="57"/>
      <c r="I211" s="57"/>
    </row>
    <row r="212" spans="1:9" x14ac:dyDescent="0.2">
      <c r="A212" s="57"/>
      <c r="B212" s="57"/>
      <c r="C212" s="57"/>
      <c r="D212" s="57"/>
      <c r="E212" s="11"/>
      <c r="G212" s="57"/>
      <c r="H212" s="57"/>
      <c r="I212" s="57"/>
    </row>
    <row r="213" spans="1:9" x14ac:dyDescent="0.2">
      <c r="A213" s="57"/>
      <c r="B213" s="57"/>
      <c r="C213" s="57"/>
      <c r="D213" s="57"/>
      <c r="E213" s="11"/>
      <c r="G213" s="57"/>
      <c r="H213" s="57"/>
      <c r="I213" s="57"/>
    </row>
    <row r="214" spans="1:9" x14ac:dyDescent="0.2">
      <c r="A214" s="57"/>
      <c r="B214" s="57"/>
      <c r="C214" s="57"/>
      <c r="D214" s="57"/>
      <c r="E214" s="11"/>
      <c r="G214" s="57"/>
      <c r="H214" s="57"/>
      <c r="I214" s="57"/>
    </row>
    <row r="215" spans="1:9" x14ac:dyDescent="0.2">
      <c r="A215" s="57"/>
      <c r="B215" s="57"/>
      <c r="C215" s="57"/>
      <c r="D215" s="57"/>
      <c r="E215" s="11"/>
      <c r="G215" s="57"/>
      <c r="H215" s="57"/>
      <c r="I215" s="57"/>
    </row>
    <row r="216" spans="1:9" x14ac:dyDescent="0.2">
      <c r="A216" s="57"/>
      <c r="B216" s="57"/>
      <c r="C216" s="57"/>
      <c r="D216" s="57"/>
      <c r="E216" s="11"/>
      <c r="G216" s="57"/>
      <c r="H216" s="57"/>
      <c r="I216" s="57"/>
    </row>
    <row r="217" spans="1:9" x14ac:dyDescent="0.2">
      <c r="A217" s="57"/>
      <c r="B217" s="57"/>
      <c r="C217" s="57"/>
      <c r="D217" s="57"/>
      <c r="E217" s="11"/>
      <c r="G217" s="57"/>
      <c r="H217" s="57"/>
      <c r="I217" s="57"/>
    </row>
    <row r="218" spans="1:9" x14ac:dyDescent="0.2">
      <c r="A218" s="57"/>
      <c r="B218" s="57"/>
      <c r="C218" s="57"/>
      <c r="D218" s="57"/>
      <c r="E218" s="11"/>
      <c r="G218" s="57"/>
      <c r="H218" s="57"/>
      <c r="I218" s="57"/>
    </row>
    <row r="219" spans="1:9" x14ac:dyDescent="0.2">
      <c r="A219" s="57"/>
      <c r="B219" s="57"/>
      <c r="C219" s="57"/>
      <c r="D219" s="57"/>
      <c r="E219" s="11"/>
      <c r="G219" s="57"/>
      <c r="H219" s="57"/>
      <c r="I219" s="57"/>
    </row>
    <row r="220" spans="1:9" x14ac:dyDescent="0.2">
      <c r="A220" s="57"/>
      <c r="B220" s="57"/>
      <c r="C220" s="57"/>
      <c r="D220" s="57"/>
      <c r="E220" s="11"/>
      <c r="G220" s="57"/>
      <c r="H220" s="57"/>
      <c r="I220" s="57"/>
    </row>
    <row r="221" spans="1:9" x14ac:dyDescent="0.2">
      <c r="A221" s="57"/>
      <c r="B221" s="57"/>
      <c r="C221" s="57"/>
      <c r="D221" s="57"/>
      <c r="E221" s="11"/>
      <c r="G221" s="57"/>
      <c r="H221" s="57"/>
      <c r="I221" s="57"/>
    </row>
    <row r="222" spans="1:9" x14ac:dyDescent="0.2">
      <c r="A222" s="57"/>
      <c r="B222" s="57"/>
      <c r="C222" s="57"/>
      <c r="D222" s="57"/>
      <c r="E222" s="11"/>
      <c r="G222" s="57"/>
      <c r="H222" s="57"/>
      <c r="I222" s="57"/>
    </row>
    <row r="223" spans="1:9" x14ac:dyDescent="0.2">
      <c r="A223" s="57"/>
      <c r="B223" s="57"/>
      <c r="C223" s="57"/>
      <c r="D223" s="57"/>
      <c r="E223" s="11"/>
      <c r="G223" s="57"/>
      <c r="H223" s="57"/>
      <c r="I223" s="57"/>
    </row>
    <row r="224" spans="1:9" x14ac:dyDescent="0.2">
      <c r="A224" s="57"/>
      <c r="B224" s="57"/>
      <c r="C224" s="57"/>
      <c r="D224" s="57"/>
      <c r="E224" s="11"/>
      <c r="G224" s="57"/>
      <c r="H224" s="57"/>
      <c r="I224" s="57"/>
    </row>
    <row r="225" spans="1:9" x14ac:dyDescent="0.2">
      <c r="A225" s="57"/>
      <c r="B225" s="57"/>
      <c r="C225" s="57"/>
      <c r="D225" s="57"/>
      <c r="E225" s="11"/>
      <c r="G225" s="57"/>
      <c r="H225" s="57"/>
      <c r="I225" s="57"/>
    </row>
    <row r="226" spans="1:9" x14ac:dyDescent="0.2">
      <c r="A226" s="57"/>
      <c r="B226" s="57"/>
      <c r="C226" s="57"/>
      <c r="D226" s="57"/>
      <c r="E226" s="11"/>
      <c r="G226" s="57"/>
      <c r="H226" s="57"/>
      <c r="I226" s="57"/>
    </row>
    <row r="227" spans="1:9" x14ac:dyDescent="0.2">
      <c r="A227" s="57"/>
      <c r="B227" s="57"/>
      <c r="C227" s="57"/>
      <c r="D227" s="57"/>
      <c r="E227" s="11"/>
      <c r="G227" s="57"/>
      <c r="H227" s="57"/>
      <c r="I227" s="57"/>
    </row>
    <row r="228" spans="1:9" x14ac:dyDescent="0.2">
      <c r="A228" s="57"/>
      <c r="B228" s="57"/>
      <c r="C228" s="57"/>
      <c r="D228" s="57"/>
      <c r="E228" s="11"/>
      <c r="G228" s="57"/>
      <c r="H228" s="57"/>
      <c r="I228" s="57"/>
    </row>
    <row r="229" spans="1:9" x14ac:dyDescent="0.2">
      <c r="A229" s="57"/>
      <c r="B229" s="57"/>
      <c r="C229" s="57"/>
      <c r="D229" s="57"/>
      <c r="E229" s="11"/>
      <c r="G229" s="57"/>
      <c r="H229" s="57"/>
      <c r="I229" s="57"/>
    </row>
    <row r="230" spans="1:9" x14ac:dyDescent="0.2">
      <c r="A230" s="57"/>
      <c r="B230" s="57"/>
      <c r="C230" s="57"/>
      <c r="D230" s="57"/>
      <c r="E230" s="11"/>
      <c r="G230" s="57"/>
      <c r="H230" s="57"/>
      <c r="I230" s="57"/>
    </row>
    <row r="231" spans="1:9" x14ac:dyDescent="0.2">
      <c r="A231" s="57"/>
      <c r="B231" s="57"/>
      <c r="C231" s="57"/>
      <c r="D231" s="57"/>
      <c r="E231" s="11"/>
      <c r="G231" s="57"/>
      <c r="H231" s="57"/>
      <c r="I231" s="57"/>
    </row>
    <row r="232" spans="1:9" x14ac:dyDescent="0.2">
      <c r="A232" s="57"/>
      <c r="B232" s="57"/>
      <c r="C232" s="57"/>
      <c r="D232" s="57"/>
      <c r="E232" s="11"/>
      <c r="G232" s="57"/>
      <c r="H232" s="57"/>
      <c r="I232" s="57"/>
    </row>
    <row r="233" spans="1:9" x14ac:dyDescent="0.2">
      <c r="A233" s="57"/>
      <c r="B233" s="57"/>
      <c r="C233" s="57"/>
      <c r="D233" s="57"/>
      <c r="E233" s="11"/>
      <c r="G233" s="57"/>
      <c r="H233" s="57"/>
      <c r="I233" s="57"/>
    </row>
    <row r="234" spans="1:9" x14ac:dyDescent="0.2">
      <c r="A234" s="57"/>
      <c r="B234" s="57"/>
      <c r="C234" s="57"/>
      <c r="D234" s="57"/>
      <c r="E234" s="11"/>
      <c r="G234" s="57"/>
      <c r="H234" s="57"/>
      <c r="I234" s="57"/>
    </row>
    <row r="235" spans="1:9" x14ac:dyDescent="0.2">
      <c r="A235" s="57"/>
      <c r="B235" s="57"/>
      <c r="C235" s="57"/>
      <c r="D235" s="57"/>
      <c r="E235" s="11"/>
      <c r="G235" s="57"/>
      <c r="H235" s="57"/>
      <c r="I235" s="57"/>
    </row>
    <row r="236" spans="1:9" x14ac:dyDescent="0.2">
      <c r="A236" s="57"/>
      <c r="B236" s="57"/>
      <c r="C236" s="57"/>
      <c r="D236" s="57"/>
      <c r="E236" s="11"/>
      <c r="G236" s="57"/>
      <c r="H236" s="57"/>
      <c r="I236" s="57"/>
    </row>
    <row r="237" spans="1:9" x14ac:dyDescent="0.2">
      <c r="A237" s="57"/>
      <c r="B237" s="57"/>
      <c r="C237" s="57"/>
      <c r="D237" s="57"/>
      <c r="E237" s="11"/>
      <c r="G237" s="57"/>
      <c r="H237" s="57"/>
      <c r="I237" s="57"/>
    </row>
    <row r="238" spans="1:9" x14ac:dyDescent="0.2">
      <c r="A238" s="57"/>
      <c r="B238" s="57"/>
      <c r="C238" s="57"/>
      <c r="D238" s="57"/>
      <c r="E238" s="11"/>
      <c r="G238" s="57"/>
      <c r="H238" s="57"/>
      <c r="I238" s="57"/>
    </row>
    <row r="239" spans="1:9" x14ac:dyDescent="0.2">
      <c r="A239" s="57"/>
      <c r="B239" s="57"/>
      <c r="C239" s="57"/>
      <c r="D239" s="57"/>
      <c r="E239" s="11"/>
      <c r="G239" s="57"/>
      <c r="H239" s="57"/>
      <c r="I239" s="57"/>
    </row>
    <row r="240" spans="1:9" x14ac:dyDescent="0.2">
      <c r="A240" s="57"/>
      <c r="B240" s="57"/>
      <c r="C240" s="57"/>
      <c r="D240" s="57"/>
      <c r="E240" s="11"/>
      <c r="G240" s="57"/>
      <c r="H240" s="57"/>
      <c r="I240" s="57"/>
    </row>
    <row r="241" spans="1:9" x14ac:dyDescent="0.2">
      <c r="A241" s="57"/>
      <c r="B241" s="57"/>
      <c r="C241" s="57"/>
      <c r="D241" s="57"/>
      <c r="E241" s="11"/>
      <c r="G241" s="57"/>
      <c r="H241" s="57"/>
      <c r="I241" s="57"/>
    </row>
    <row r="242" spans="1:9" x14ac:dyDescent="0.2">
      <c r="A242" s="57"/>
      <c r="B242" s="57"/>
      <c r="C242" s="57"/>
      <c r="D242" s="57"/>
      <c r="E242" s="11"/>
      <c r="G242" s="57"/>
      <c r="H242" s="57"/>
      <c r="I242" s="57"/>
    </row>
    <row r="243" spans="1:9" x14ac:dyDescent="0.2">
      <c r="A243" s="57"/>
      <c r="B243" s="57"/>
      <c r="C243" s="57"/>
      <c r="D243" s="57"/>
      <c r="E243" s="11"/>
      <c r="G243" s="57"/>
      <c r="H243" s="57"/>
      <c r="I243" s="57"/>
    </row>
    <row r="244" spans="1:9" x14ac:dyDescent="0.2">
      <c r="A244" s="57"/>
      <c r="B244" s="57"/>
      <c r="C244" s="57"/>
      <c r="D244" s="57"/>
      <c r="E244" s="11"/>
      <c r="G244" s="57"/>
      <c r="H244" s="57"/>
      <c r="I244" s="57"/>
    </row>
    <row r="245" spans="1:9" x14ac:dyDescent="0.2">
      <c r="A245" s="57"/>
      <c r="B245" s="57"/>
      <c r="C245" s="57"/>
      <c r="D245" s="57"/>
      <c r="E245" s="11"/>
      <c r="G245" s="57"/>
      <c r="H245" s="57"/>
      <c r="I245" s="57"/>
    </row>
    <row r="246" spans="1:9" x14ac:dyDescent="0.2">
      <c r="A246" s="57"/>
      <c r="B246" s="57"/>
      <c r="C246" s="57"/>
      <c r="D246" s="57"/>
      <c r="E246" s="11"/>
      <c r="G246" s="57"/>
      <c r="H246" s="57"/>
      <c r="I246" s="57"/>
    </row>
    <row r="247" spans="1:9" x14ac:dyDescent="0.2">
      <c r="A247" s="57"/>
      <c r="B247" s="57"/>
      <c r="C247" s="57"/>
      <c r="D247" s="57"/>
      <c r="E247" s="11"/>
      <c r="G247" s="57"/>
      <c r="H247" s="57"/>
      <c r="I247" s="57"/>
    </row>
  </sheetData>
  <mergeCells count="1">
    <mergeCell ref="A1:F1"/>
  </mergeCells>
  <conditionalFormatting sqref="F2:F3">
    <cfRule type="cellIs" dxfId="74" priority="4" stopIfTrue="1" operator="between">
      <formula>0.009</formula>
      <formula>-0.009</formula>
    </cfRule>
  </conditionalFormatting>
  <conditionalFormatting sqref="F5:F144">
    <cfRule type="cellIs" dxfId="73" priority="1" stopIfTrue="1" operator="between">
      <formula>0.009</formula>
      <formula>-0.009</formula>
    </cfRule>
  </conditionalFormatting>
  <conditionalFormatting sqref="F231:F65536">
    <cfRule type="cellIs" dxfId="72" priority="2" stopIfTrue="1" operator="between">
      <formula>0.009</formula>
      <formula>-0.009</formula>
    </cfRule>
  </conditionalFormatting>
  <hyperlinks>
    <hyperlink ref="A85" r:id="rId1" tooltip="https://www.franklintempletonindia.com/downloadsServlet/pdf/product-labels-jg9o5k7l" display="https://www.franklintempletonindia.com/downloadsServlet/pdf/product-labels-jg9o5k7l" xr:uid="{00000000-0004-0000-1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207"/>
  <sheetViews>
    <sheetView workbookViewId="0">
      <selection sqref="A1:F1"/>
    </sheetView>
  </sheetViews>
  <sheetFormatPr defaultColWidth="9.140625" defaultRowHeight="11.25" x14ac:dyDescent="0.2"/>
  <cols>
    <col min="1" max="1" width="38.7109375" style="7" bestFit="1" customWidth="1"/>
    <col min="2" max="2" width="29.85546875" style="7" bestFit="1" customWidth="1"/>
    <col min="3" max="3" width="23.5703125" style="7" bestFit="1" customWidth="1"/>
    <col min="4" max="4" width="14.7109375" style="7" bestFit="1" customWidth="1"/>
    <col min="5" max="5" width="26.5703125" style="10" customWidth="1"/>
    <col min="6" max="6" width="13.5703125" style="11" bestFit="1" customWidth="1"/>
    <col min="7" max="16384" width="9.140625" style="7"/>
  </cols>
  <sheetData>
    <row r="1" spans="1:6" s="1" customFormat="1" ht="15" x14ac:dyDescent="0.2">
      <c r="A1" s="99" t="s">
        <v>12</v>
      </c>
      <c r="B1" s="100"/>
      <c r="C1" s="100"/>
      <c r="D1" s="100"/>
      <c r="E1" s="100"/>
      <c r="F1" s="100"/>
    </row>
    <row r="2" spans="1:6" s="1" customFormat="1" ht="12" x14ac:dyDescent="0.2">
      <c r="E2" s="5"/>
      <c r="F2" s="9"/>
    </row>
    <row r="3" spans="1:6" s="1" customFormat="1" ht="12" x14ac:dyDescent="0.2">
      <c r="A3" s="8" t="s">
        <v>7</v>
      </c>
      <c r="B3" s="2"/>
      <c r="C3" s="3"/>
      <c r="D3" s="3"/>
      <c r="E3" s="4"/>
      <c r="F3" s="9"/>
    </row>
    <row r="4" spans="1:6" s="1" customFormat="1" ht="48" customHeight="1" x14ac:dyDescent="0.2">
      <c r="A4" s="6" t="s">
        <v>2</v>
      </c>
      <c r="B4" s="6" t="s">
        <v>0</v>
      </c>
      <c r="C4" s="13" t="s">
        <v>514</v>
      </c>
      <c r="D4" s="13" t="s">
        <v>1</v>
      </c>
      <c r="E4" s="53" t="s">
        <v>6</v>
      </c>
      <c r="F4" s="12" t="s">
        <v>3</v>
      </c>
    </row>
    <row r="5" spans="1:6" x14ac:dyDescent="0.2">
      <c r="A5" s="16" t="s">
        <v>113</v>
      </c>
      <c r="B5" s="17"/>
      <c r="C5" s="17"/>
      <c r="D5" s="17"/>
      <c r="E5" s="18"/>
      <c r="F5" s="19"/>
    </row>
    <row r="6" spans="1:6" x14ac:dyDescent="0.2">
      <c r="A6" s="20" t="s">
        <v>19</v>
      </c>
      <c r="B6" s="21"/>
      <c r="C6" s="21"/>
      <c r="D6" s="21"/>
      <c r="E6" s="22"/>
      <c r="F6" s="23"/>
    </row>
    <row r="7" spans="1:6" x14ac:dyDescent="0.2">
      <c r="A7" s="21" t="s">
        <v>126</v>
      </c>
      <c r="B7" s="21" t="s">
        <v>125</v>
      </c>
      <c r="C7" s="21" t="s">
        <v>127</v>
      </c>
      <c r="D7" s="24">
        <v>2298906</v>
      </c>
      <c r="E7" s="22">
        <v>34690.491540000003</v>
      </c>
      <c r="F7" s="23">
        <v>18.3743280420119</v>
      </c>
    </row>
    <row r="8" spans="1:6" x14ac:dyDescent="0.2">
      <c r="A8" s="21" t="s">
        <v>123</v>
      </c>
      <c r="B8" s="21" t="s">
        <v>122</v>
      </c>
      <c r="C8" s="21" t="s">
        <v>124</v>
      </c>
      <c r="D8" s="24">
        <v>1493480</v>
      </c>
      <c r="E8" s="22">
        <v>28589.68764</v>
      </c>
      <c r="F8" s="23">
        <v>15.1429477068751</v>
      </c>
    </row>
    <row r="9" spans="1:6" x14ac:dyDescent="0.2">
      <c r="A9" s="21" t="s">
        <v>281</v>
      </c>
      <c r="B9" s="21" t="s">
        <v>280</v>
      </c>
      <c r="C9" s="21" t="s">
        <v>127</v>
      </c>
      <c r="D9" s="24">
        <v>764559</v>
      </c>
      <c r="E9" s="22">
        <v>23218.127710000001</v>
      </c>
      <c r="F9" s="23">
        <v>12.2978221445192</v>
      </c>
    </row>
    <row r="10" spans="1:6" x14ac:dyDescent="0.2">
      <c r="A10" s="21" t="s">
        <v>134</v>
      </c>
      <c r="B10" s="21" t="s">
        <v>133</v>
      </c>
      <c r="C10" s="21" t="s">
        <v>135</v>
      </c>
      <c r="D10" s="24">
        <v>5367142</v>
      </c>
      <c r="E10" s="22">
        <v>16520.06308</v>
      </c>
      <c r="F10" s="23">
        <v>8.7500938969586599</v>
      </c>
    </row>
    <row r="11" spans="1:6" x14ac:dyDescent="0.2">
      <c r="A11" s="21" t="s">
        <v>156</v>
      </c>
      <c r="B11" s="21" t="s">
        <v>155</v>
      </c>
      <c r="C11" s="21" t="s">
        <v>157</v>
      </c>
      <c r="D11" s="24">
        <v>517479</v>
      </c>
      <c r="E11" s="22">
        <v>9377.2369589999998</v>
      </c>
      <c r="F11" s="23">
        <v>4.9667911973421504</v>
      </c>
    </row>
    <row r="12" spans="1:6" x14ac:dyDescent="0.2">
      <c r="A12" s="21" t="s">
        <v>137</v>
      </c>
      <c r="B12" s="21" t="s">
        <v>136</v>
      </c>
      <c r="C12" s="21" t="s">
        <v>127</v>
      </c>
      <c r="D12" s="24">
        <v>387170</v>
      </c>
      <c r="E12" s="22">
        <v>5683.2684300000001</v>
      </c>
      <c r="F12" s="23">
        <v>3.0102265447355001</v>
      </c>
    </row>
    <row r="13" spans="1:6" x14ac:dyDescent="0.2">
      <c r="A13" s="21" t="s">
        <v>516</v>
      </c>
      <c r="B13" s="21" t="s">
        <v>515</v>
      </c>
      <c r="C13" s="21" t="s">
        <v>135</v>
      </c>
      <c r="D13" s="24">
        <v>1346780</v>
      </c>
      <c r="E13" s="22">
        <v>5437.6242499999998</v>
      </c>
      <c r="F13" s="23">
        <v>2.8801174991566301</v>
      </c>
    </row>
    <row r="14" spans="1:6" x14ac:dyDescent="0.2">
      <c r="A14" s="21" t="s">
        <v>518</v>
      </c>
      <c r="B14" s="21" t="s">
        <v>517</v>
      </c>
      <c r="C14" s="21" t="s">
        <v>127</v>
      </c>
      <c r="D14" s="24">
        <v>642259</v>
      </c>
      <c r="E14" s="22">
        <v>5177.5709290000004</v>
      </c>
      <c r="F14" s="23">
        <v>2.7423764405452502</v>
      </c>
    </row>
    <row r="15" spans="1:6" x14ac:dyDescent="0.2">
      <c r="A15" s="21" t="s">
        <v>520</v>
      </c>
      <c r="B15" s="21" t="s">
        <v>519</v>
      </c>
      <c r="C15" s="21" t="s">
        <v>127</v>
      </c>
      <c r="D15" s="24">
        <v>460931</v>
      </c>
      <c r="E15" s="22">
        <v>4713.4804059999997</v>
      </c>
      <c r="F15" s="23">
        <v>2.4965640829729101</v>
      </c>
    </row>
    <row r="16" spans="1:6" x14ac:dyDescent="0.2">
      <c r="A16" s="21" t="s">
        <v>522</v>
      </c>
      <c r="B16" s="21" t="s">
        <v>521</v>
      </c>
      <c r="C16" s="21" t="s">
        <v>127</v>
      </c>
      <c r="D16" s="24">
        <v>631875</v>
      </c>
      <c r="E16" s="22">
        <v>2770.4559380000001</v>
      </c>
      <c r="F16" s="23">
        <v>1.46741265317776</v>
      </c>
    </row>
    <row r="17" spans="1:9" x14ac:dyDescent="0.2">
      <c r="A17" s="21" t="s">
        <v>524</v>
      </c>
      <c r="B17" s="21" t="s">
        <v>523</v>
      </c>
      <c r="C17" s="21" t="s">
        <v>127</v>
      </c>
      <c r="D17" s="24">
        <v>391472</v>
      </c>
      <c r="E17" s="22">
        <v>2755.96288</v>
      </c>
      <c r="F17" s="23">
        <v>1.4597361922744301</v>
      </c>
    </row>
    <row r="18" spans="1:9" x14ac:dyDescent="0.2">
      <c r="A18" s="21" t="s">
        <v>526</v>
      </c>
      <c r="B18" s="21" t="s">
        <v>525</v>
      </c>
      <c r="C18" s="21" t="s">
        <v>127</v>
      </c>
      <c r="D18" s="24">
        <v>144535</v>
      </c>
      <c r="E18" s="22">
        <v>2604.5207</v>
      </c>
      <c r="F18" s="23">
        <v>1.3795226187219001</v>
      </c>
    </row>
    <row r="19" spans="1:9" x14ac:dyDescent="0.2">
      <c r="A19" s="21" t="s">
        <v>528</v>
      </c>
      <c r="B19" s="21" t="s">
        <v>527</v>
      </c>
      <c r="C19" s="21" t="s">
        <v>339</v>
      </c>
      <c r="D19" s="24">
        <v>113723</v>
      </c>
      <c r="E19" s="22">
        <v>2226.69634</v>
      </c>
      <c r="F19" s="23">
        <v>1.1794024006241399</v>
      </c>
    </row>
    <row r="20" spans="1:9" x14ac:dyDescent="0.2">
      <c r="A20" s="21" t="s">
        <v>234</v>
      </c>
      <c r="B20" s="21" t="s">
        <v>233</v>
      </c>
      <c r="C20" s="21" t="s">
        <v>235</v>
      </c>
      <c r="D20" s="24">
        <v>109389</v>
      </c>
      <c r="E20" s="22">
        <v>2006.959983</v>
      </c>
      <c r="F20" s="23">
        <v>1.0630158137803301</v>
      </c>
    </row>
    <row r="21" spans="1:9" x14ac:dyDescent="0.2">
      <c r="A21" s="21" t="s">
        <v>417</v>
      </c>
      <c r="B21" s="21" t="s">
        <v>416</v>
      </c>
      <c r="C21" s="21" t="s">
        <v>127</v>
      </c>
      <c r="D21" s="24">
        <v>70767</v>
      </c>
      <c r="E21" s="22">
        <v>1974.5408339999999</v>
      </c>
      <c r="F21" s="23">
        <v>1.0458445356541</v>
      </c>
    </row>
    <row r="22" spans="1:9" x14ac:dyDescent="0.2">
      <c r="A22" s="21" t="s">
        <v>530</v>
      </c>
      <c r="B22" s="21" t="s">
        <v>529</v>
      </c>
      <c r="C22" s="21" t="s">
        <v>127</v>
      </c>
      <c r="D22" s="24">
        <v>286871</v>
      </c>
      <c r="E22" s="22">
        <v>1799.1114769999999</v>
      </c>
      <c r="F22" s="23">
        <v>0.95292580171225205</v>
      </c>
    </row>
    <row r="23" spans="1:9" x14ac:dyDescent="0.2">
      <c r="A23" s="21" t="s">
        <v>532</v>
      </c>
      <c r="B23" s="21" t="s">
        <v>531</v>
      </c>
      <c r="C23" s="21" t="s">
        <v>135</v>
      </c>
      <c r="D23" s="24">
        <v>126730</v>
      </c>
      <c r="E23" s="22">
        <v>1764.4617900000001</v>
      </c>
      <c r="F23" s="23">
        <v>0.934573086393793</v>
      </c>
    </row>
    <row r="24" spans="1:9" x14ac:dyDescent="0.2">
      <c r="A24" s="21" t="s">
        <v>534</v>
      </c>
      <c r="B24" s="21" t="s">
        <v>533</v>
      </c>
      <c r="C24" s="21" t="s">
        <v>235</v>
      </c>
      <c r="D24" s="24">
        <v>225366</v>
      </c>
      <c r="E24" s="22">
        <v>126.3852528</v>
      </c>
      <c r="F24" s="23">
        <v>6.6941804267666105E-2</v>
      </c>
    </row>
    <row r="25" spans="1:9" x14ac:dyDescent="0.2">
      <c r="A25" s="20" t="s">
        <v>28</v>
      </c>
      <c r="B25" s="20"/>
      <c r="C25" s="20"/>
      <c r="D25" s="20"/>
      <c r="E25" s="25">
        <f>SUM(E7:E24)</f>
        <v>151436.64613880002</v>
      </c>
      <c r="F25" s="26">
        <f>SUM(F7:F24)</f>
        <v>80.210642461723694</v>
      </c>
      <c r="G25" s="14"/>
      <c r="H25" s="14"/>
      <c r="I25" s="14"/>
    </row>
    <row r="26" spans="1:9" x14ac:dyDescent="0.2">
      <c r="A26" s="21"/>
      <c r="B26" s="21"/>
      <c r="C26" s="21"/>
      <c r="D26" s="21"/>
      <c r="E26" s="22"/>
      <c r="F26" s="23"/>
    </row>
    <row r="27" spans="1:9" x14ac:dyDescent="0.2">
      <c r="A27" s="20" t="s">
        <v>535</v>
      </c>
      <c r="B27" s="21"/>
      <c r="C27" s="21"/>
      <c r="D27" s="21"/>
      <c r="E27" s="22"/>
      <c r="F27" s="23"/>
    </row>
    <row r="28" spans="1:9" x14ac:dyDescent="0.2">
      <c r="A28" s="21" t="s">
        <v>537</v>
      </c>
      <c r="B28" s="21" t="s">
        <v>536</v>
      </c>
      <c r="C28" s="21" t="s">
        <v>180</v>
      </c>
      <c r="D28" s="24">
        <v>46761</v>
      </c>
      <c r="E28" s="22">
        <v>3833.4742849999998</v>
      </c>
      <c r="F28" s="23">
        <v>2.03045592398104</v>
      </c>
    </row>
    <row r="29" spans="1:9" x14ac:dyDescent="0.2">
      <c r="A29" s="21" t="s">
        <v>539</v>
      </c>
      <c r="B29" s="21" t="s">
        <v>538</v>
      </c>
      <c r="C29" s="21" t="s">
        <v>127</v>
      </c>
      <c r="D29" s="24">
        <v>3083</v>
      </c>
      <c r="E29" s="22">
        <v>2088.7163700000001</v>
      </c>
      <c r="F29" s="23">
        <v>1.10631928420062</v>
      </c>
    </row>
    <row r="30" spans="1:9" x14ac:dyDescent="0.2">
      <c r="A30" s="21" t="s">
        <v>541</v>
      </c>
      <c r="B30" s="21" t="s">
        <v>540</v>
      </c>
      <c r="C30" s="21" t="s">
        <v>339</v>
      </c>
      <c r="D30" s="24">
        <v>30839</v>
      </c>
      <c r="E30" s="22">
        <v>1938.483166</v>
      </c>
      <c r="F30" s="23">
        <v>1.02674606253221</v>
      </c>
    </row>
    <row r="31" spans="1:9" x14ac:dyDescent="0.2">
      <c r="A31" s="21" t="s">
        <v>543</v>
      </c>
      <c r="B31" s="21" t="s">
        <v>542</v>
      </c>
      <c r="C31" s="21" t="s">
        <v>127</v>
      </c>
      <c r="D31" s="24">
        <v>3802</v>
      </c>
      <c r="E31" s="22">
        <v>1776.7480740000001</v>
      </c>
      <c r="F31" s="23">
        <v>0.94108069705630004</v>
      </c>
    </row>
    <row r="32" spans="1:9" x14ac:dyDescent="0.2">
      <c r="A32" s="21" t="s">
        <v>545</v>
      </c>
      <c r="B32" s="21" t="s">
        <v>544</v>
      </c>
      <c r="C32" s="21" t="s">
        <v>135</v>
      </c>
      <c r="D32" s="24">
        <v>8181</v>
      </c>
      <c r="E32" s="22">
        <v>1677.666663</v>
      </c>
      <c r="F32" s="23">
        <v>0.88860077337230703</v>
      </c>
    </row>
    <row r="33" spans="1:9" x14ac:dyDescent="0.2">
      <c r="A33" s="21" t="s">
        <v>547</v>
      </c>
      <c r="B33" s="21" t="s">
        <v>546</v>
      </c>
      <c r="C33" s="21" t="s">
        <v>127</v>
      </c>
      <c r="D33" s="24">
        <v>9122</v>
      </c>
      <c r="E33" s="22">
        <v>1533.360811</v>
      </c>
      <c r="F33" s="23">
        <v>0.81216706069421896</v>
      </c>
    </row>
    <row r="34" spans="1:9" x14ac:dyDescent="0.2">
      <c r="A34" s="21" t="s">
        <v>549</v>
      </c>
      <c r="B34" s="21" t="s">
        <v>548</v>
      </c>
      <c r="C34" s="21" t="s">
        <v>550</v>
      </c>
      <c r="D34" s="24">
        <v>7579</v>
      </c>
      <c r="E34" s="22">
        <v>1378.0209159999999</v>
      </c>
      <c r="F34" s="23">
        <v>0.72988900518005695</v>
      </c>
    </row>
    <row r="35" spans="1:9" x14ac:dyDescent="0.2">
      <c r="A35" s="20" t="s">
        <v>28</v>
      </c>
      <c r="B35" s="20"/>
      <c r="C35" s="20"/>
      <c r="D35" s="20"/>
      <c r="E35" s="25">
        <f>SUM(E27:E34)</f>
        <v>14226.470284999999</v>
      </c>
      <c r="F35" s="26">
        <f>SUM(F27:F34)</f>
        <v>7.5352588070167537</v>
      </c>
      <c r="G35" s="14"/>
      <c r="H35" s="14"/>
      <c r="I35" s="14"/>
    </row>
    <row r="36" spans="1:9" x14ac:dyDescent="0.2">
      <c r="A36" s="21"/>
      <c r="B36" s="21"/>
      <c r="C36" s="21"/>
      <c r="D36" s="21"/>
      <c r="E36" s="22"/>
      <c r="F36" s="23"/>
    </row>
    <row r="37" spans="1:9" x14ac:dyDescent="0.2">
      <c r="A37" s="20" t="s">
        <v>551</v>
      </c>
      <c r="B37" s="21"/>
      <c r="C37" s="21"/>
      <c r="D37" s="21"/>
      <c r="E37" s="22"/>
      <c r="F37" s="23"/>
    </row>
    <row r="38" spans="1:9" x14ac:dyDescent="0.2">
      <c r="A38" s="21" t="s">
        <v>553</v>
      </c>
      <c r="B38" s="21" t="s">
        <v>552</v>
      </c>
      <c r="C38" s="21" t="s">
        <v>554</v>
      </c>
      <c r="D38" s="24">
        <v>215810.12400000001</v>
      </c>
      <c r="E38" s="22">
        <v>16094.77009</v>
      </c>
      <c r="F38" s="23">
        <v>8.5248312222220495</v>
      </c>
    </row>
    <row r="39" spans="1:9" x14ac:dyDescent="0.2">
      <c r="A39" s="20" t="s">
        <v>28</v>
      </c>
      <c r="B39" s="20"/>
      <c r="C39" s="20"/>
      <c r="D39" s="20"/>
      <c r="E39" s="25">
        <f>SUM(E38:E38)</f>
        <v>16094.77009</v>
      </c>
      <c r="F39" s="26">
        <f>SUM(F38:F38)</f>
        <v>8.5248312222220495</v>
      </c>
      <c r="G39" s="14"/>
      <c r="H39" s="14"/>
      <c r="I39" s="14"/>
    </row>
    <row r="40" spans="1:9" x14ac:dyDescent="0.2">
      <c r="A40" s="21"/>
      <c r="B40" s="21"/>
      <c r="C40" s="21"/>
      <c r="D40" s="21"/>
      <c r="E40" s="22"/>
      <c r="F40" s="23"/>
    </row>
    <row r="41" spans="1:9" x14ac:dyDescent="0.2">
      <c r="A41" s="20" t="s">
        <v>37</v>
      </c>
      <c r="B41" s="20"/>
      <c r="C41" s="20"/>
      <c r="D41" s="20"/>
      <c r="E41" s="25">
        <f>E25+E35+E39</f>
        <v>181757.88651380001</v>
      </c>
      <c r="F41" s="26">
        <f>F25+F35+F39</f>
        <v>96.270732490962502</v>
      </c>
      <c r="G41" s="14"/>
      <c r="H41" s="14"/>
      <c r="I41" s="14"/>
    </row>
    <row r="42" spans="1:9" x14ac:dyDescent="0.2">
      <c r="A42" s="20"/>
      <c r="B42" s="20"/>
      <c r="C42" s="20"/>
      <c r="D42" s="20"/>
      <c r="E42" s="25"/>
      <c r="F42" s="26"/>
      <c r="G42" s="14"/>
      <c r="H42" s="14"/>
      <c r="I42" s="14"/>
    </row>
    <row r="43" spans="1:9" x14ac:dyDescent="0.2">
      <c r="A43" s="20" t="s">
        <v>39</v>
      </c>
      <c r="B43" s="20"/>
      <c r="C43" s="20"/>
      <c r="D43" s="20"/>
      <c r="E43" s="25">
        <f>E45-(E25+E35+E39)</f>
        <v>7040.8083863999927</v>
      </c>
      <c r="F43" s="26">
        <f>F45-(F25+F35+F39)</f>
        <v>3.7292675090374985</v>
      </c>
      <c r="G43" s="14"/>
      <c r="H43" s="14"/>
      <c r="I43" s="14"/>
    </row>
    <row r="44" spans="1:9" x14ac:dyDescent="0.2">
      <c r="A44" s="20"/>
      <c r="B44" s="20"/>
      <c r="C44" s="20"/>
      <c r="D44" s="20"/>
      <c r="E44" s="25"/>
      <c r="F44" s="26"/>
      <c r="G44" s="14"/>
      <c r="H44" s="14"/>
      <c r="I44" s="14"/>
    </row>
    <row r="45" spans="1:9" x14ac:dyDescent="0.2">
      <c r="A45" s="27" t="s">
        <v>38</v>
      </c>
      <c r="B45" s="27"/>
      <c r="C45" s="27"/>
      <c r="D45" s="27"/>
      <c r="E45" s="28">
        <v>188798.6949002</v>
      </c>
      <c r="F45" s="29">
        <v>100</v>
      </c>
      <c r="G45" s="14"/>
      <c r="H45" s="14"/>
      <c r="I45" s="14"/>
    </row>
    <row r="47" spans="1:9" x14ac:dyDescent="0.2">
      <c r="A47" s="14" t="s">
        <v>41</v>
      </c>
    </row>
    <row r="48" spans="1:9" x14ac:dyDescent="0.2">
      <c r="A48" s="14" t="s">
        <v>42</v>
      </c>
    </row>
    <row r="49" spans="1:9" x14ac:dyDescent="0.2">
      <c r="A49" s="14" t="s">
        <v>43</v>
      </c>
      <c r="B49" s="14"/>
      <c r="C49" s="30" t="s">
        <v>45</v>
      </c>
      <c r="D49" s="14" t="s">
        <v>44</v>
      </c>
    </row>
    <row r="50" spans="1:9" x14ac:dyDescent="0.2">
      <c r="A50" s="7" t="s">
        <v>46</v>
      </c>
      <c r="C50" s="31">
        <v>531.37900000000002</v>
      </c>
      <c r="D50" s="31">
        <v>508.93900000000002</v>
      </c>
    </row>
    <row r="51" spans="1:9" x14ac:dyDescent="0.2">
      <c r="A51" s="7" t="s">
        <v>47</v>
      </c>
      <c r="C51" s="31">
        <v>49.699300000000001</v>
      </c>
      <c r="D51" s="31">
        <v>47.600499999999997</v>
      </c>
    </row>
    <row r="52" spans="1:9" x14ac:dyDescent="0.2">
      <c r="A52" s="7" t="s">
        <v>48</v>
      </c>
      <c r="C52" s="31">
        <v>582.23</v>
      </c>
      <c r="D52" s="31">
        <v>560.57719999999995</v>
      </c>
    </row>
    <row r="53" spans="1:9" x14ac:dyDescent="0.2">
      <c r="A53" s="7" t="s">
        <v>49</v>
      </c>
      <c r="C53" s="31">
        <v>55.231499999999997</v>
      </c>
      <c r="D53" s="31">
        <v>53.174700000000001</v>
      </c>
    </row>
    <row r="55" spans="1:9" x14ac:dyDescent="0.2">
      <c r="A55" s="7" t="s">
        <v>54</v>
      </c>
    </row>
    <row r="57" spans="1:9" x14ac:dyDescent="0.2">
      <c r="A57" s="14" t="s">
        <v>50</v>
      </c>
      <c r="D57" s="30" t="s">
        <v>56</v>
      </c>
    </row>
    <row r="59" spans="1:9" x14ac:dyDescent="0.2">
      <c r="A59" s="14" t="s">
        <v>343</v>
      </c>
      <c r="D59" s="51">
        <v>9.1149989536737586E-2</v>
      </c>
    </row>
    <row r="61" spans="1:9" x14ac:dyDescent="0.2">
      <c r="A61" s="14" t="s">
        <v>952</v>
      </c>
      <c r="D61" s="30" t="s">
        <v>56</v>
      </c>
      <c r="G61" s="10"/>
    </row>
    <row r="63" spans="1:9" x14ac:dyDescent="0.2">
      <c r="A63" s="60" t="s">
        <v>973</v>
      </c>
      <c r="B63" s="57"/>
      <c r="C63" s="57"/>
      <c r="D63" s="57"/>
      <c r="E63" s="11"/>
      <c r="G63" s="57"/>
      <c r="H63" s="57"/>
      <c r="I63" s="57"/>
    </row>
    <row r="64" spans="1:9" x14ac:dyDescent="0.2">
      <c r="A64" s="60"/>
      <c r="B64" s="57"/>
      <c r="C64" s="57"/>
      <c r="D64" s="57"/>
      <c r="E64" s="11"/>
      <c r="G64" s="57"/>
      <c r="H64" s="57"/>
      <c r="I64" s="57"/>
    </row>
    <row r="65" spans="1:9" x14ac:dyDescent="0.2">
      <c r="A65" s="60" t="s">
        <v>969</v>
      </c>
      <c r="B65" s="57"/>
      <c r="C65" s="57"/>
      <c r="D65" s="57"/>
      <c r="E65" s="11"/>
      <c r="G65" s="57"/>
      <c r="H65" s="57"/>
      <c r="I65" s="57"/>
    </row>
    <row r="66" spans="1:9" x14ac:dyDescent="0.2">
      <c r="A66" s="65"/>
      <c r="B66" s="57"/>
      <c r="C66" s="57"/>
      <c r="D66" s="57"/>
      <c r="E66" s="11"/>
      <c r="G66" s="57"/>
      <c r="H66" s="57"/>
      <c r="I66" s="57"/>
    </row>
    <row r="67" spans="1:9" x14ac:dyDescent="0.2">
      <c r="A67" s="57"/>
      <c r="B67" s="57"/>
      <c r="C67" s="57"/>
      <c r="D67" s="57"/>
      <c r="E67" s="11"/>
      <c r="G67" s="57"/>
      <c r="H67" s="57"/>
      <c r="I67" s="57"/>
    </row>
    <row r="68" spans="1:9" x14ac:dyDescent="0.2">
      <c r="A68" s="57"/>
      <c r="B68" s="57"/>
      <c r="C68" s="57"/>
      <c r="D68" s="57"/>
      <c r="E68" s="11"/>
      <c r="G68" s="57"/>
      <c r="H68" s="57"/>
      <c r="I68" s="57"/>
    </row>
    <row r="69" spans="1:9" x14ac:dyDescent="0.2">
      <c r="A69" s="57"/>
      <c r="B69" s="57"/>
      <c r="C69" s="57"/>
      <c r="D69" s="57"/>
      <c r="E69" s="11"/>
      <c r="G69" s="57"/>
      <c r="H69" s="57"/>
      <c r="I69" s="57"/>
    </row>
    <row r="70" spans="1:9" x14ac:dyDescent="0.2">
      <c r="A70" s="57"/>
      <c r="B70" s="57"/>
      <c r="C70" s="57"/>
      <c r="D70" s="57"/>
      <c r="E70" s="11"/>
      <c r="G70" s="57"/>
      <c r="H70" s="57"/>
      <c r="I70" s="57"/>
    </row>
    <row r="71" spans="1:9" x14ac:dyDescent="0.2">
      <c r="A71" s="57"/>
      <c r="B71" s="57"/>
      <c r="C71" s="57"/>
      <c r="D71" s="57"/>
      <c r="E71" s="11"/>
      <c r="G71" s="57"/>
      <c r="H71" s="57"/>
      <c r="I71" s="57"/>
    </row>
    <row r="72" spans="1:9" x14ac:dyDescent="0.2">
      <c r="A72" s="57"/>
      <c r="B72" s="57"/>
      <c r="C72" s="57"/>
      <c r="D72" s="57"/>
      <c r="E72" s="11"/>
      <c r="G72" s="57"/>
      <c r="H72" s="57"/>
      <c r="I72" s="57"/>
    </row>
    <row r="73" spans="1:9" x14ac:dyDescent="0.2">
      <c r="A73" s="57"/>
      <c r="B73" s="57"/>
      <c r="C73" s="57"/>
      <c r="D73" s="57"/>
      <c r="E73" s="11"/>
      <c r="G73" s="57"/>
      <c r="H73" s="57"/>
      <c r="I73" s="57"/>
    </row>
    <row r="74" spans="1:9" x14ac:dyDescent="0.2">
      <c r="A74" s="57"/>
      <c r="B74" s="57"/>
      <c r="C74" s="57"/>
      <c r="D74" s="57"/>
      <c r="E74" s="11"/>
      <c r="G74" s="57"/>
      <c r="H74" s="57"/>
      <c r="I74" s="57"/>
    </row>
    <row r="75" spans="1:9" x14ac:dyDescent="0.2">
      <c r="A75" s="57"/>
      <c r="B75" s="57"/>
      <c r="C75" s="57"/>
      <c r="D75" s="57"/>
      <c r="E75" s="11"/>
      <c r="G75" s="57"/>
      <c r="H75" s="57"/>
      <c r="I75" s="57"/>
    </row>
    <row r="76" spans="1:9" x14ac:dyDescent="0.2">
      <c r="A76" s="57"/>
      <c r="B76" s="57"/>
      <c r="C76" s="57"/>
      <c r="D76" s="57"/>
      <c r="E76" s="11"/>
      <c r="G76" s="57"/>
      <c r="H76" s="57"/>
      <c r="I76" s="57"/>
    </row>
    <row r="77" spans="1:9" x14ac:dyDescent="0.2">
      <c r="A77" s="57"/>
      <c r="B77" s="57"/>
      <c r="C77" s="57"/>
      <c r="D77" s="57"/>
      <c r="E77" s="11"/>
      <c r="G77" s="57"/>
      <c r="H77" s="57"/>
      <c r="I77" s="57"/>
    </row>
    <row r="78" spans="1:9" x14ac:dyDescent="0.2">
      <c r="A78" s="57"/>
      <c r="B78" s="57"/>
      <c r="C78" s="57"/>
      <c r="D78" s="57"/>
      <c r="E78" s="11"/>
      <c r="G78" s="57"/>
      <c r="H78" s="57"/>
      <c r="I78" s="57"/>
    </row>
    <row r="79" spans="1:9" x14ac:dyDescent="0.2">
      <c r="A79" s="57"/>
      <c r="B79" s="57"/>
      <c r="C79" s="57"/>
      <c r="D79" s="57"/>
      <c r="E79" s="11"/>
      <c r="G79" s="57"/>
      <c r="H79" s="57"/>
      <c r="I79" s="57"/>
    </row>
    <row r="80" spans="1:9" x14ac:dyDescent="0.2">
      <c r="A80" s="57"/>
      <c r="B80" s="57"/>
      <c r="C80" s="57"/>
      <c r="D80" s="57"/>
      <c r="E80" s="11"/>
      <c r="G80" s="57"/>
      <c r="H80" s="57"/>
      <c r="I80" s="57"/>
    </row>
    <row r="81" spans="1:9" x14ac:dyDescent="0.2">
      <c r="A81" s="57"/>
      <c r="B81" s="57"/>
      <c r="C81" s="57"/>
      <c r="D81" s="57"/>
      <c r="E81" s="11"/>
      <c r="G81" s="57"/>
      <c r="H81" s="57"/>
      <c r="I81" s="57"/>
    </row>
    <row r="82" spans="1:9" x14ac:dyDescent="0.2">
      <c r="A82" s="57"/>
      <c r="B82" s="57"/>
      <c r="C82" s="57"/>
      <c r="D82" s="57"/>
      <c r="E82" s="11"/>
      <c r="G82" s="57"/>
      <c r="H82" s="57"/>
      <c r="I82" s="57"/>
    </row>
    <row r="83" spans="1:9" x14ac:dyDescent="0.2">
      <c r="A83" s="60" t="s">
        <v>976</v>
      </c>
      <c r="B83" s="57"/>
      <c r="C83" s="57"/>
      <c r="D83" s="57"/>
      <c r="E83" s="11"/>
      <c r="G83" s="57"/>
      <c r="H83" s="57"/>
      <c r="I83" s="57"/>
    </row>
    <row r="84" spans="1:9" x14ac:dyDescent="0.2">
      <c r="A84" s="57"/>
      <c r="B84" s="57"/>
      <c r="C84" s="57"/>
      <c r="D84" s="57"/>
      <c r="E84" s="11"/>
      <c r="G84" s="57"/>
      <c r="H84" s="57"/>
      <c r="I84" s="57"/>
    </row>
    <row r="85" spans="1:9" x14ac:dyDescent="0.2">
      <c r="A85" s="60" t="s">
        <v>970</v>
      </c>
      <c r="B85" s="57"/>
      <c r="C85" s="57"/>
      <c r="D85" s="57"/>
      <c r="E85" s="11"/>
      <c r="G85" s="57"/>
      <c r="H85" s="57"/>
      <c r="I85" s="57"/>
    </row>
    <row r="86" spans="1:9" x14ac:dyDescent="0.2">
      <c r="A86" s="57"/>
      <c r="B86" s="57"/>
      <c r="C86" s="57"/>
      <c r="D86" s="57"/>
      <c r="E86" s="11"/>
      <c r="G86" s="57"/>
      <c r="H86" s="57"/>
      <c r="I86" s="57"/>
    </row>
    <row r="87" spans="1:9" x14ac:dyDescent="0.2">
      <c r="A87" s="57"/>
      <c r="B87" s="57"/>
      <c r="C87" s="57"/>
      <c r="D87" s="57"/>
      <c r="E87" s="11"/>
      <c r="G87" s="57"/>
      <c r="H87" s="57"/>
      <c r="I87" s="57"/>
    </row>
    <row r="88" spans="1:9" x14ac:dyDescent="0.2">
      <c r="A88" s="57"/>
      <c r="B88" s="57"/>
      <c r="C88" s="57"/>
      <c r="D88" s="57"/>
      <c r="E88" s="11"/>
      <c r="G88" s="57"/>
      <c r="H88" s="57"/>
      <c r="I88" s="57"/>
    </row>
    <row r="89" spans="1:9" x14ac:dyDescent="0.2">
      <c r="A89" s="57"/>
      <c r="B89" s="57"/>
      <c r="C89" s="57"/>
      <c r="D89" s="57"/>
      <c r="E89" s="11"/>
      <c r="G89" s="57"/>
      <c r="H89" s="57"/>
      <c r="I89" s="57"/>
    </row>
    <row r="90" spans="1:9" x14ac:dyDescent="0.2">
      <c r="A90" s="57"/>
      <c r="B90" s="57"/>
      <c r="C90" s="57"/>
      <c r="D90" s="57"/>
      <c r="E90" s="11"/>
      <c r="G90" s="57"/>
      <c r="H90" s="57"/>
      <c r="I90" s="57"/>
    </row>
    <row r="91" spans="1:9" x14ac:dyDescent="0.2">
      <c r="A91" s="57"/>
      <c r="B91" s="57"/>
      <c r="C91" s="57"/>
      <c r="D91" s="57"/>
      <c r="E91" s="11"/>
      <c r="G91" s="57"/>
      <c r="H91" s="57"/>
      <c r="I91" s="57"/>
    </row>
    <row r="92" spans="1:9" x14ac:dyDescent="0.2">
      <c r="A92" s="57"/>
      <c r="B92" s="57"/>
      <c r="C92" s="57"/>
      <c r="D92" s="57"/>
      <c r="E92" s="11"/>
      <c r="G92" s="57"/>
      <c r="H92" s="57"/>
      <c r="I92" s="57"/>
    </row>
    <row r="93" spans="1:9" x14ac:dyDescent="0.2">
      <c r="A93" s="57"/>
      <c r="B93" s="57"/>
      <c r="C93" s="57"/>
      <c r="D93" s="57"/>
      <c r="E93" s="11"/>
      <c r="G93" s="57"/>
      <c r="H93" s="57"/>
      <c r="I93" s="57"/>
    </row>
    <row r="94" spans="1:9" x14ac:dyDescent="0.2">
      <c r="A94" s="57"/>
      <c r="B94" s="57"/>
      <c r="C94" s="57"/>
      <c r="D94" s="57"/>
      <c r="E94" s="11"/>
      <c r="G94" s="57"/>
      <c r="H94" s="57"/>
      <c r="I94" s="57"/>
    </row>
    <row r="95" spans="1:9" x14ac:dyDescent="0.2">
      <c r="A95" s="57"/>
      <c r="B95" s="57"/>
      <c r="C95" s="57"/>
      <c r="D95" s="57"/>
      <c r="E95" s="11"/>
      <c r="G95" s="57"/>
      <c r="H95" s="57"/>
      <c r="I95" s="57"/>
    </row>
    <row r="96" spans="1:9" x14ac:dyDescent="0.2">
      <c r="A96" s="57"/>
      <c r="B96" s="57"/>
      <c r="C96" s="57"/>
      <c r="D96" s="57"/>
      <c r="E96" s="11"/>
      <c r="G96" s="57"/>
      <c r="H96" s="57"/>
      <c r="I96" s="57"/>
    </row>
    <row r="97" spans="1:9" x14ac:dyDescent="0.2">
      <c r="A97" s="57"/>
      <c r="B97" s="57"/>
      <c r="C97" s="57"/>
      <c r="D97" s="57"/>
      <c r="E97" s="11"/>
      <c r="G97" s="57"/>
      <c r="H97" s="57"/>
      <c r="I97" s="57"/>
    </row>
    <row r="98" spans="1:9" x14ac:dyDescent="0.2">
      <c r="A98" s="57"/>
      <c r="B98" s="57"/>
      <c r="C98" s="57"/>
      <c r="D98" s="57"/>
      <c r="E98" s="11"/>
      <c r="G98" s="57"/>
      <c r="H98" s="57"/>
      <c r="I98" s="57"/>
    </row>
    <row r="99" spans="1:9" x14ac:dyDescent="0.2">
      <c r="A99" s="57"/>
      <c r="B99" s="57"/>
      <c r="C99" s="57"/>
      <c r="D99" s="57"/>
      <c r="E99" s="11"/>
      <c r="G99" s="57"/>
      <c r="H99" s="57"/>
      <c r="I99" s="57"/>
    </row>
    <row r="100" spans="1:9" x14ac:dyDescent="0.2">
      <c r="A100" s="57"/>
      <c r="B100" s="57"/>
      <c r="C100" s="57"/>
      <c r="D100" s="57"/>
      <c r="E100" s="11"/>
      <c r="G100" s="57"/>
      <c r="H100" s="57"/>
      <c r="I100" s="57"/>
    </row>
    <row r="101" spans="1:9" x14ac:dyDescent="0.2">
      <c r="A101" s="57"/>
      <c r="B101" s="57"/>
      <c r="C101" s="57"/>
      <c r="D101" s="57"/>
      <c r="E101" s="11"/>
      <c r="G101" s="57"/>
      <c r="H101" s="57"/>
      <c r="I101" s="57"/>
    </row>
    <row r="102" spans="1:9" x14ac:dyDescent="0.2">
      <c r="A102" s="57"/>
      <c r="B102" s="57"/>
      <c r="C102" s="57"/>
      <c r="D102" s="57"/>
      <c r="E102" s="11"/>
      <c r="G102" s="57"/>
      <c r="H102" s="57"/>
      <c r="I102" s="57"/>
    </row>
    <row r="103" spans="1:9" x14ac:dyDescent="0.2">
      <c r="A103" s="57"/>
      <c r="B103" s="57"/>
      <c r="C103" s="57"/>
      <c r="D103" s="57"/>
      <c r="E103" s="11"/>
      <c r="G103" s="57"/>
      <c r="H103" s="57"/>
      <c r="I103" s="57"/>
    </row>
    <row r="104" spans="1:9" x14ac:dyDescent="0.2">
      <c r="A104" s="57"/>
      <c r="B104" s="57"/>
      <c r="C104" s="57"/>
      <c r="D104" s="57"/>
      <c r="E104" s="11"/>
      <c r="G104" s="57"/>
      <c r="H104" s="57"/>
      <c r="I104" s="57"/>
    </row>
    <row r="105" spans="1:9" x14ac:dyDescent="0.2">
      <c r="A105" s="57" t="s">
        <v>968</v>
      </c>
      <c r="B105" s="57"/>
      <c r="C105" s="57"/>
      <c r="D105" s="57"/>
      <c r="E105" s="11"/>
      <c r="G105" s="57"/>
      <c r="H105" s="57"/>
      <c r="I105" s="57"/>
    </row>
    <row r="106" spans="1:9" x14ac:dyDescent="0.2">
      <c r="A106" s="57"/>
      <c r="B106" s="57"/>
      <c r="C106" s="57"/>
      <c r="D106" s="57"/>
      <c r="E106" s="11"/>
      <c r="G106" s="57"/>
      <c r="H106" s="57"/>
      <c r="I106" s="57"/>
    </row>
    <row r="107" spans="1:9" x14ac:dyDescent="0.2">
      <c r="A107" s="57"/>
      <c r="B107" s="57"/>
      <c r="C107" s="57"/>
      <c r="D107" s="57"/>
      <c r="E107" s="11"/>
      <c r="G107" s="57"/>
      <c r="H107" s="57"/>
      <c r="I107" s="57"/>
    </row>
    <row r="108" spans="1:9" x14ac:dyDescent="0.2">
      <c r="A108" s="57"/>
      <c r="B108" s="57"/>
      <c r="C108" s="57"/>
      <c r="D108" s="57"/>
      <c r="E108" s="11"/>
      <c r="G108" s="57"/>
      <c r="H108" s="57"/>
      <c r="I108" s="57"/>
    </row>
    <row r="109" spans="1:9" x14ac:dyDescent="0.2">
      <c r="A109" s="57"/>
      <c r="B109" s="57"/>
      <c r="C109" s="57"/>
      <c r="D109" s="57"/>
      <c r="E109" s="11"/>
      <c r="G109" s="57"/>
      <c r="H109" s="57"/>
      <c r="I109" s="57"/>
    </row>
    <row r="110" spans="1:9" x14ac:dyDescent="0.2">
      <c r="A110" s="57"/>
      <c r="B110" s="57"/>
      <c r="C110" s="57"/>
      <c r="D110" s="57"/>
      <c r="E110" s="11"/>
      <c r="G110" s="57"/>
      <c r="H110" s="57"/>
      <c r="I110" s="57"/>
    </row>
    <row r="111" spans="1:9" x14ac:dyDescent="0.2">
      <c r="A111" s="57"/>
      <c r="B111" s="57"/>
      <c r="C111" s="57"/>
      <c r="D111" s="57"/>
      <c r="E111" s="11"/>
      <c r="G111" s="57"/>
      <c r="H111" s="57"/>
      <c r="I111" s="57"/>
    </row>
    <row r="112" spans="1:9" x14ac:dyDescent="0.2">
      <c r="A112" s="57"/>
      <c r="B112" s="57"/>
      <c r="C112" s="57"/>
      <c r="D112" s="57"/>
      <c r="E112" s="11"/>
      <c r="G112" s="57"/>
      <c r="H112" s="57"/>
      <c r="I112" s="57"/>
    </row>
    <row r="113" spans="1:9" x14ac:dyDescent="0.2">
      <c r="A113" s="57"/>
      <c r="B113" s="57"/>
      <c r="C113" s="57"/>
      <c r="D113" s="57"/>
      <c r="E113" s="11"/>
      <c r="G113" s="57"/>
      <c r="H113" s="57"/>
      <c r="I113" s="57"/>
    </row>
    <row r="114" spans="1:9" x14ac:dyDescent="0.2">
      <c r="A114" s="57"/>
      <c r="B114" s="57"/>
      <c r="C114" s="57"/>
      <c r="D114" s="57"/>
      <c r="E114" s="11"/>
      <c r="G114" s="57"/>
      <c r="H114" s="57"/>
      <c r="I114" s="57"/>
    </row>
    <row r="115" spans="1:9" x14ac:dyDescent="0.2">
      <c r="A115" s="57"/>
      <c r="B115" s="57"/>
      <c r="C115" s="57"/>
      <c r="D115" s="57"/>
      <c r="E115" s="11"/>
      <c r="G115" s="57"/>
      <c r="H115" s="57"/>
      <c r="I115" s="57"/>
    </row>
    <row r="116" spans="1:9" x14ac:dyDescent="0.2">
      <c r="A116" s="57"/>
      <c r="B116" s="57"/>
      <c r="C116" s="57"/>
      <c r="D116" s="57"/>
      <c r="E116" s="11"/>
      <c r="G116" s="57"/>
      <c r="H116" s="57"/>
      <c r="I116" s="57"/>
    </row>
    <row r="117" spans="1:9" x14ac:dyDescent="0.2">
      <c r="A117" s="57"/>
      <c r="B117" s="57"/>
      <c r="C117" s="57"/>
      <c r="D117" s="57"/>
      <c r="E117" s="11"/>
      <c r="G117" s="57"/>
      <c r="H117" s="57"/>
      <c r="I117" s="57"/>
    </row>
    <row r="118" spans="1:9" x14ac:dyDescent="0.2">
      <c r="A118" s="57"/>
      <c r="B118" s="57"/>
      <c r="C118" s="57"/>
      <c r="D118" s="57"/>
      <c r="E118" s="11"/>
      <c r="G118" s="57"/>
      <c r="H118" s="57"/>
      <c r="I118" s="57"/>
    </row>
    <row r="119" spans="1:9" x14ac:dyDescent="0.2">
      <c r="A119" s="57"/>
      <c r="B119" s="57"/>
      <c r="C119" s="57"/>
      <c r="D119" s="57"/>
      <c r="E119" s="11"/>
      <c r="G119" s="57"/>
      <c r="H119" s="57"/>
      <c r="I119" s="57"/>
    </row>
    <row r="120" spans="1:9" x14ac:dyDescent="0.2">
      <c r="A120" s="57"/>
      <c r="B120" s="57"/>
      <c r="C120" s="57"/>
      <c r="D120" s="57"/>
      <c r="E120" s="11"/>
      <c r="G120" s="57"/>
      <c r="H120" s="57"/>
      <c r="I120" s="57"/>
    </row>
    <row r="121" spans="1:9" x14ac:dyDescent="0.2">
      <c r="A121" s="57"/>
      <c r="B121" s="57"/>
      <c r="C121" s="57"/>
      <c r="D121" s="57"/>
      <c r="E121" s="11"/>
      <c r="G121" s="57"/>
      <c r="H121" s="57"/>
      <c r="I121" s="57"/>
    </row>
    <row r="122" spans="1:9" x14ac:dyDescent="0.2">
      <c r="A122" s="57"/>
      <c r="B122" s="57"/>
      <c r="C122" s="57"/>
      <c r="D122" s="57"/>
      <c r="E122" s="11"/>
      <c r="G122" s="57"/>
      <c r="H122" s="57"/>
      <c r="I122" s="57"/>
    </row>
    <row r="123" spans="1:9" x14ac:dyDescent="0.2">
      <c r="A123" s="57"/>
      <c r="B123" s="57"/>
      <c r="C123" s="57"/>
      <c r="D123" s="57"/>
      <c r="E123" s="11"/>
      <c r="G123" s="57"/>
      <c r="H123" s="57"/>
      <c r="I123" s="57"/>
    </row>
    <row r="124" spans="1:9" x14ac:dyDescent="0.2">
      <c r="A124" s="57"/>
      <c r="B124" s="57"/>
      <c r="C124" s="57"/>
      <c r="D124" s="57"/>
      <c r="E124" s="11"/>
      <c r="G124" s="57"/>
      <c r="H124" s="57"/>
      <c r="I124" s="57"/>
    </row>
    <row r="125" spans="1:9" x14ac:dyDescent="0.2">
      <c r="A125" s="57"/>
      <c r="B125" s="57"/>
      <c r="C125" s="57"/>
      <c r="D125" s="57"/>
      <c r="E125" s="11"/>
      <c r="G125" s="57"/>
      <c r="H125" s="57"/>
      <c r="I125" s="57"/>
    </row>
    <row r="126" spans="1:9" x14ac:dyDescent="0.2">
      <c r="A126" s="57"/>
      <c r="B126" s="57"/>
      <c r="C126" s="57"/>
      <c r="D126" s="57"/>
      <c r="E126" s="11"/>
      <c r="G126" s="57"/>
      <c r="H126" s="57"/>
      <c r="I126" s="57"/>
    </row>
    <row r="127" spans="1:9" x14ac:dyDescent="0.2">
      <c r="A127" s="57"/>
      <c r="B127" s="57"/>
      <c r="C127" s="57"/>
      <c r="D127" s="57"/>
      <c r="E127" s="11"/>
      <c r="G127" s="57"/>
      <c r="H127" s="57"/>
      <c r="I127" s="57"/>
    </row>
    <row r="128" spans="1:9" x14ac:dyDescent="0.2">
      <c r="A128" s="57"/>
      <c r="B128" s="57"/>
      <c r="C128" s="57"/>
      <c r="D128" s="57"/>
      <c r="E128" s="11"/>
      <c r="G128" s="57"/>
      <c r="H128" s="57"/>
      <c r="I128" s="57"/>
    </row>
    <row r="129" spans="1:9" x14ac:dyDescent="0.2">
      <c r="A129" s="57"/>
      <c r="B129" s="57"/>
      <c r="C129" s="57"/>
      <c r="D129" s="57"/>
      <c r="E129" s="11"/>
      <c r="G129" s="57"/>
      <c r="H129" s="57"/>
      <c r="I129" s="57"/>
    </row>
    <row r="130" spans="1:9" x14ac:dyDescent="0.2">
      <c r="A130" s="57"/>
      <c r="B130" s="57"/>
      <c r="C130" s="57"/>
      <c r="D130" s="57"/>
      <c r="E130" s="11"/>
      <c r="G130" s="57"/>
      <c r="H130" s="57"/>
      <c r="I130" s="57"/>
    </row>
    <row r="131" spans="1:9" x14ac:dyDescent="0.2">
      <c r="A131" s="57"/>
      <c r="B131" s="57"/>
      <c r="C131" s="57"/>
      <c r="D131" s="57"/>
      <c r="E131" s="11"/>
      <c r="G131" s="57"/>
      <c r="H131" s="57"/>
      <c r="I131" s="57"/>
    </row>
    <row r="132" spans="1:9" x14ac:dyDescent="0.2">
      <c r="A132" s="57"/>
      <c r="B132" s="57"/>
      <c r="C132" s="57"/>
      <c r="D132" s="57"/>
      <c r="E132" s="11"/>
      <c r="G132" s="57"/>
      <c r="H132" s="57"/>
      <c r="I132" s="57"/>
    </row>
    <row r="133" spans="1:9" x14ac:dyDescent="0.2">
      <c r="A133" s="57"/>
      <c r="B133" s="57"/>
      <c r="C133" s="57"/>
      <c r="D133" s="57"/>
      <c r="E133" s="11"/>
      <c r="G133" s="57"/>
      <c r="H133" s="57"/>
      <c r="I133" s="57"/>
    </row>
    <row r="134" spans="1:9" x14ac:dyDescent="0.2">
      <c r="A134" s="57"/>
      <c r="B134" s="57"/>
      <c r="C134" s="57"/>
      <c r="D134" s="57"/>
      <c r="E134" s="11"/>
      <c r="G134" s="57"/>
      <c r="H134" s="57"/>
      <c r="I134" s="57"/>
    </row>
    <row r="135" spans="1:9" x14ac:dyDescent="0.2">
      <c r="A135" s="57"/>
      <c r="B135" s="57"/>
      <c r="C135" s="57"/>
      <c r="D135" s="57"/>
      <c r="E135" s="11"/>
      <c r="G135" s="57"/>
      <c r="H135" s="57"/>
      <c r="I135" s="57"/>
    </row>
    <row r="136" spans="1:9" x14ac:dyDescent="0.2">
      <c r="A136" s="57"/>
      <c r="B136" s="57"/>
      <c r="C136" s="57"/>
      <c r="D136" s="57"/>
      <c r="E136" s="11"/>
      <c r="G136" s="57"/>
      <c r="H136" s="57"/>
      <c r="I136" s="57"/>
    </row>
    <row r="137" spans="1:9" x14ac:dyDescent="0.2">
      <c r="A137" s="57"/>
      <c r="B137" s="57"/>
      <c r="C137" s="57"/>
      <c r="D137" s="57"/>
      <c r="E137" s="11"/>
      <c r="G137" s="57"/>
      <c r="H137" s="57"/>
      <c r="I137" s="57"/>
    </row>
    <row r="138" spans="1:9" x14ac:dyDescent="0.2">
      <c r="A138" s="57"/>
      <c r="B138" s="57"/>
      <c r="C138" s="57"/>
      <c r="D138" s="57"/>
      <c r="E138" s="11"/>
      <c r="G138" s="57"/>
      <c r="H138" s="57"/>
      <c r="I138" s="57"/>
    </row>
    <row r="139" spans="1:9" x14ac:dyDescent="0.2">
      <c r="A139" s="57"/>
      <c r="B139" s="57"/>
      <c r="C139" s="57"/>
      <c r="D139" s="57"/>
      <c r="E139" s="11"/>
      <c r="G139" s="57"/>
      <c r="H139" s="57"/>
      <c r="I139" s="57"/>
    </row>
    <row r="140" spans="1:9" x14ac:dyDescent="0.2">
      <c r="A140" s="57"/>
      <c r="B140" s="57"/>
      <c r="C140" s="57"/>
      <c r="D140" s="57"/>
      <c r="E140" s="11"/>
      <c r="G140" s="57"/>
      <c r="H140" s="57"/>
      <c r="I140" s="57"/>
    </row>
    <row r="141" spans="1:9" x14ac:dyDescent="0.2">
      <c r="A141" s="57"/>
      <c r="B141" s="57"/>
      <c r="C141" s="57"/>
      <c r="D141" s="57"/>
      <c r="E141" s="11"/>
      <c r="G141" s="57"/>
      <c r="H141" s="57"/>
      <c r="I141" s="57"/>
    </row>
    <row r="142" spans="1:9" x14ac:dyDescent="0.2">
      <c r="A142" s="57"/>
      <c r="B142" s="57"/>
      <c r="C142" s="57"/>
      <c r="D142" s="57"/>
      <c r="E142" s="11"/>
      <c r="G142" s="57"/>
      <c r="H142" s="57"/>
      <c r="I142" s="57"/>
    </row>
    <row r="143" spans="1:9" x14ac:dyDescent="0.2">
      <c r="A143" s="57"/>
      <c r="B143" s="57"/>
      <c r="C143" s="57"/>
      <c r="D143" s="57"/>
      <c r="E143" s="11"/>
      <c r="G143" s="57"/>
      <c r="H143" s="57"/>
      <c r="I143" s="57"/>
    </row>
    <row r="144" spans="1:9" x14ac:dyDescent="0.2">
      <c r="A144" s="57"/>
      <c r="B144" s="57"/>
      <c r="C144" s="57"/>
      <c r="D144" s="57"/>
      <c r="E144" s="11"/>
      <c r="G144" s="57"/>
      <c r="H144" s="57"/>
      <c r="I144" s="57"/>
    </row>
    <row r="145" spans="1:9" x14ac:dyDescent="0.2">
      <c r="A145" s="57"/>
      <c r="B145" s="57"/>
      <c r="C145" s="57"/>
      <c r="D145" s="57"/>
      <c r="E145" s="11"/>
      <c r="G145" s="57"/>
      <c r="H145" s="57"/>
      <c r="I145" s="57"/>
    </row>
    <row r="146" spans="1:9" x14ac:dyDescent="0.2">
      <c r="A146" s="57"/>
      <c r="B146" s="57"/>
      <c r="C146" s="57"/>
      <c r="D146" s="57"/>
      <c r="E146" s="11"/>
      <c r="G146" s="57"/>
      <c r="H146" s="57"/>
      <c r="I146" s="57"/>
    </row>
    <row r="147" spans="1:9" x14ac:dyDescent="0.2">
      <c r="A147" s="57"/>
      <c r="B147" s="57"/>
      <c r="C147" s="57"/>
      <c r="D147" s="57"/>
      <c r="E147" s="11"/>
      <c r="G147" s="57"/>
      <c r="H147" s="57"/>
      <c r="I147" s="57"/>
    </row>
    <row r="148" spans="1:9" x14ac:dyDescent="0.2">
      <c r="A148" s="57"/>
      <c r="B148" s="57"/>
      <c r="C148" s="57"/>
      <c r="D148" s="57"/>
      <c r="E148" s="11"/>
      <c r="G148" s="57"/>
      <c r="H148" s="57"/>
      <c r="I148" s="57"/>
    </row>
    <row r="149" spans="1:9" x14ac:dyDescent="0.2">
      <c r="A149" s="57"/>
      <c r="B149" s="57"/>
      <c r="C149" s="57"/>
      <c r="D149" s="57"/>
      <c r="E149" s="11"/>
      <c r="G149" s="57"/>
      <c r="H149" s="57"/>
      <c r="I149" s="57"/>
    </row>
    <row r="150" spans="1:9" x14ac:dyDescent="0.2">
      <c r="A150" s="57"/>
      <c r="B150" s="57"/>
      <c r="C150" s="57"/>
      <c r="D150" s="57"/>
      <c r="E150" s="11"/>
      <c r="G150" s="57"/>
      <c r="H150" s="57"/>
      <c r="I150" s="57"/>
    </row>
    <row r="151" spans="1:9" x14ac:dyDescent="0.2">
      <c r="A151" s="57"/>
      <c r="B151" s="57"/>
      <c r="C151" s="57"/>
      <c r="D151" s="57"/>
      <c r="E151" s="11"/>
      <c r="G151" s="57"/>
      <c r="H151" s="57"/>
      <c r="I151" s="57"/>
    </row>
    <row r="152" spans="1:9" x14ac:dyDescent="0.2">
      <c r="A152" s="57"/>
      <c r="B152" s="57"/>
      <c r="C152" s="57"/>
      <c r="D152" s="57"/>
      <c r="E152" s="11"/>
      <c r="G152" s="57"/>
      <c r="H152" s="57"/>
      <c r="I152" s="57"/>
    </row>
    <row r="153" spans="1:9" x14ac:dyDescent="0.2">
      <c r="A153" s="57"/>
      <c r="B153" s="57"/>
      <c r="C153" s="57"/>
      <c r="D153" s="57"/>
      <c r="E153" s="11"/>
      <c r="G153" s="57"/>
      <c r="H153" s="57"/>
      <c r="I153" s="57"/>
    </row>
    <row r="154" spans="1:9" x14ac:dyDescent="0.2">
      <c r="A154" s="57"/>
      <c r="B154" s="57"/>
      <c r="C154" s="57"/>
      <c r="D154" s="57"/>
      <c r="E154" s="11"/>
      <c r="G154" s="57"/>
      <c r="H154" s="57"/>
      <c r="I154" s="57"/>
    </row>
    <row r="155" spans="1:9" x14ac:dyDescent="0.2">
      <c r="A155" s="57"/>
      <c r="B155" s="57"/>
      <c r="C155" s="57"/>
      <c r="D155" s="57"/>
      <c r="E155" s="11"/>
      <c r="G155" s="57"/>
      <c r="H155" s="57"/>
      <c r="I155" s="57"/>
    </row>
    <row r="156" spans="1:9" x14ac:dyDescent="0.2">
      <c r="A156" s="57"/>
      <c r="B156" s="57"/>
      <c r="C156" s="57"/>
      <c r="D156" s="57"/>
      <c r="E156" s="11"/>
      <c r="G156" s="57"/>
      <c r="H156" s="57"/>
      <c r="I156" s="57"/>
    </row>
    <row r="157" spans="1:9" x14ac:dyDescent="0.2">
      <c r="A157" s="57"/>
      <c r="B157" s="57"/>
      <c r="C157" s="57"/>
      <c r="D157" s="57"/>
      <c r="E157" s="11"/>
      <c r="G157" s="57"/>
      <c r="H157" s="57"/>
      <c r="I157" s="57"/>
    </row>
    <row r="158" spans="1:9" x14ac:dyDescent="0.2">
      <c r="A158" s="57"/>
      <c r="B158" s="57"/>
      <c r="C158" s="57"/>
      <c r="D158" s="57"/>
      <c r="E158" s="11"/>
      <c r="G158" s="57"/>
      <c r="H158" s="57"/>
      <c r="I158" s="57"/>
    </row>
    <row r="159" spans="1:9" x14ac:dyDescent="0.2">
      <c r="A159" s="57"/>
      <c r="B159" s="57"/>
      <c r="C159" s="57"/>
      <c r="D159" s="57"/>
      <c r="E159" s="11"/>
      <c r="G159" s="57"/>
      <c r="H159" s="57"/>
      <c r="I159" s="57"/>
    </row>
    <row r="160" spans="1:9" x14ac:dyDescent="0.2">
      <c r="A160" s="57"/>
      <c r="B160" s="57"/>
      <c r="C160" s="57"/>
      <c r="D160" s="57"/>
      <c r="E160" s="11"/>
      <c r="G160" s="57"/>
      <c r="H160" s="57"/>
      <c r="I160" s="57"/>
    </row>
    <row r="161" spans="1:9" x14ac:dyDescent="0.2">
      <c r="A161" s="57"/>
      <c r="B161" s="57"/>
      <c r="C161" s="57"/>
      <c r="D161" s="57"/>
      <c r="E161" s="11"/>
      <c r="G161" s="57"/>
      <c r="H161" s="57"/>
      <c r="I161" s="57"/>
    </row>
    <row r="162" spans="1:9" x14ac:dyDescent="0.2">
      <c r="A162" s="57"/>
      <c r="B162" s="57"/>
      <c r="C162" s="57"/>
      <c r="D162" s="57"/>
      <c r="E162" s="11"/>
      <c r="G162" s="57"/>
      <c r="H162" s="57"/>
      <c r="I162" s="57"/>
    </row>
    <row r="163" spans="1:9" x14ac:dyDescent="0.2">
      <c r="A163" s="57"/>
      <c r="B163" s="57"/>
      <c r="C163" s="57"/>
      <c r="D163" s="57"/>
      <c r="E163" s="11"/>
      <c r="G163" s="57"/>
      <c r="H163" s="57"/>
      <c r="I163" s="57"/>
    </row>
    <row r="164" spans="1:9" x14ac:dyDescent="0.2">
      <c r="A164" s="57"/>
      <c r="B164" s="57"/>
      <c r="C164" s="57"/>
      <c r="D164" s="57"/>
      <c r="E164" s="11"/>
      <c r="G164" s="57"/>
      <c r="H164" s="57"/>
      <c r="I164" s="57"/>
    </row>
    <row r="165" spans="1:9" x14ac:dyDescent="0.2">
      <c r="A165" s="57"/>
      <c r="B165" s="57"/>
      <c r="C165" s="57"/>
      <c r="D165" s="57"/>
      <c r="E165" s="11"/>
      <c r="G165" s="57"/>
      <c r="H165" s="57"/>
      <c r="I165" s="57"/>
    </row>
    <row r="166" spans="1:9" x14ac:dyDescent="0.2">
      <c r="A166" s="57"/>
      <c r="B166" s="57"/>
      <c r="C166" s="57"/>
      <c r="D166" s="57"/>
      <c r="E166" s="11"/>
      <c r="G166" s="57"/>
      <c r="H166" s="57"/>
      <c r="I166" s="57"/>
    </row>
    <row r="167" spans="1:9" x14ac:dyDescent="0.2">
      <c r="A167" s="57"/>
      <c r="B167" s="57"/>
      <c r="C167" s="57"/>
      <c r="D167" s="57"/>
      <c r="E167" s="11"/>
      <c r="G167" s="57"/>
      <c r="H167" s="57"/>
      <c r="I167" s="57"/>
    </row>
    <row r="168" spans="1:9" x14ac:dyDescent="0.2">
      <c r="A168" s="57"/>
      <c r="B168" s="57"/>
      <c r="C168" s="57"/>
      <c r="D168" s="57"/>
      <c r="E168" s="11"/>
      <c r="G168" s="57"/>
      <c r="H168" s="57"/>
      <c r="I168" s="57"/>
    </row>
    <row r="169" spans="1:9" x14ac:dyDescent="0.2">
      <c r="A169" s="57"/>
      <c r="B169" s="57"/>
      <c r="C169" s="57"/>
      <c r="D169" s="57"/>
      <c r="E169" s="11"/>
      <c r="G169" s="57"/>
      <c r="H169" s="57"/>
      <c r="I169" s="57"/>
    </row>
    <row r="170" spans="1:9" x14ac:dyDescent="0.2">
      <c r="A170" s="57"/>
      <c r="B170" s="57"/>
      <c r="C170" s="57"/>
      <c r="D170" s="57"/>
      <c r="E170" s="11"/>
      <c r="G170" s="57"/>
      <c r="H170" s="57"/>
      <c r="I170" s="57"/>
    </row>
    <row r="171" spans="1:9" x14ac:dyDescent="0.2">
      <c r="A171" s="57"/>
      <c r="B171" s="57"/>
      <c r="C171" s="57"/>
      <c r="D171" s="57"/>
      <c r="E171" s="11"/>
      <c r="G171" s="57"/>
      <c r="H171" s="57"/>
      <c r="I171" s="57"/>
    </row>
    <row r="172" spans="1:9" x14ac:dyDescent="0.2">
      <c r="A172" s="57"/>
      <c r="B172" s="57"/>
      <c r="C172" s="57"/>
      <c r="D172" s="57"/>
      <c r="E172" s="11"/>
      <c r="G172" s="57"/>
      <c r="H172" s="57"/>
      <c r="I172" s="57"/>
    </row>
    <row r="173" spans="1:9" x14ac:dyDescent="0.2">
      <c r="A173" s="57"/>
      <c r="B173" s="57"/>
      <c r="C173" s="57"/>
      <c r="D173" s="57"/>
      <c r="E173" s="11"/>
      <c r="G173" s="57"/>
      <c r="H173" s="57"/>
      <c r="I173" s="57"/>
    </row>
    <row r="174" spans="1:9" x14ac:dyDescent="0.2">
      <c r="A174" s="57"/>
      <c r="B174" s="57"/>
      <c r="C174" s="57"/>
      <c r="D174" s="57"/>
      <c r="E174" s="11"/>
      <c r="G174" s="57"/>
      <c r="H174" s="57"/>
      <c r="I174" s="57"/>
    </row>
    <row r="175" spans="1:9" x14ac:dyDescent="0.2">
      <c r="A175" s="57"/>
      <c r="B175" s="57"/>
      <c r="C175" s="57"/>
      <c r="D175" s="57"/>
      <c r="E175" s="11"/>
      <c r="G175" s="57"/>
      <c r="H175" s="57"/>
      <c r="I175" s="57"/>
    </row>
    <row r="176" spans="1:9" x14ac:dyDescent="0.2">
      <c r="A176" s="57"/>
      <c r="B176" s="57"/>
      <c r="C176" s="57"/>
      <c r="D176" s="57"/>
      <c r="E176" s="11"/>
      <c r="G176" s="57"/>
      <c r="H176" s="57"/>
      <c r="I176" s="57"/>
    </row>
    <row r="177" spans="1:9" x14ac:dyDescent="0.2">
      <c r="A177" s="57"/>
      <c r="B177" s="57"/>
      <c r="C177" s="57"/>
      <c r="D177" s="57"/>
      <c r="E177" s="11"/>
      <c r="G177" s="57"/>
      <c r="H177" s="57"/>
      <c r="I177" s="57"/>
    </row>
    <row r="178" spans="1:9" x14ac:dyDescent="0.2">
      <c r="A178" s="57"/>
      <c r="B178" s="57"/>
      <c r="C178" s="57"/>
      <c r="D178" s="57"/>
      <c r="E178" s="11"/>
      <c r="G178" s="57"/>
      <c r="H178" s="57"/>
      <c r="I178" s="57"/>
    </row>
    <row r="179" spans="1:9" x14ac:dyDescent="0.2">
      <c r="A179" s="57"/>
      <c r="B179" s="57"/>
      <c r="C179" s="57"/>
      <c r="D179" s="57"/>
      <c r="E179" s="11"/>
      <c r="G179" s="57"/>
      <c r="H179" s="57"/>
      <c r="I179" s="57"/>
    </row>
    <row r="180" spans="1:9" x14ac:dyDescent="0.2">
      <c r="A180" s="57"/>
      <c r="B180" s="57"/>
      <c r="C180" s="57"/>
      <c r="D180" s="57"/>
      <c r="E180" s="11"/>
      <c r="G180" s="57"/>
      <c r="H180" s="57"/>
      <c r="I180" s="57"/>
    </row>
    <row r="181" spans="1:9" x14ac:dyDescent="0.2">
      <c r="A181" s="57"/>
      <c r="B181" s="57"/>
      <c r="C181" s="57"/>
      <c r="D181" s="57"/>
      <c r="E181" s="11"/>
      <c r="G181" s="57"/>
      <c r="H181" s="57"/>
      <c r="I181" s="57"/>
    </row>
    <row r="182" spans="1:9" x14ac:dyDescent="0.2">
      <c r="A182" s="57"/>
      <c r="B182" s="57"/>
      <c r="C182" s="57"/>
      <c r="D182" s="57"/>
      <c r="E182" s="11"/>
      <c r="G182" s="57"/>
      <c r="H182" s="57"/>
      <c r="I182" s="57"/>
    </row>
    <row r="183" spans="1:9" x14ac:dyDescent="0.2">
      <c r="A183" s="57"/>
      <c r="B183" s="57"/>
      <c r="C183" s="57"/>
      <c r="D183" s="57"/>
      <c r="E183" s="11"/>
      <c r="G183" s="57"/>
      <c r="H183" s="57"/>
      <c r="I183" s="57"/>
    </row>
    <row r="184" spans="1:9" x14ac:dyDescent="0.2">
      <c r="A184" s="57"/>
      <c r="B184" s="57"/>
      <c r="C184" s="57"/>
      <c r="D184" s="57"/>
      <c r="E184" s="11"/>
      <c r="G184" s="57"/>
      <c r="H184" s="57"/>
      <c r="I184" s="57"/>
    </row>
    <row r="185" spans="1:9" x14ac:dyDescent="0.2">
      <c r="A185" s="57"/>
      <c r="B185" s="57"/>
      <c r="C185" s="57"/>
      <c r="D185" s="57"/>
      <c r="E185" s="11"/>
      <c r="G185" s="57"/>
      <c r="H185" s="57"/>
      <c r="I185" s="57"/>
    </row>
    <row r="186" spans="1:9" x14ac:dyDescent="0.2">
      <c r="A186" s="57"/>
      <c r="B186" s="57"/>
      <c r="C186" s="57"/>
      <c r="D186" s="57"/>
      <c r="E186" s="11"/>
      <c r="G186" s="57"/>
      <c r="H186" s="57"/>
      <c r="I186" s="57"/>
    </row>
    <row r="187" spans="1:9" x14ac:dyDescent="0.2">
      <c r="A187" s="57"/>
      <c r="B187" s="57"/>
      <c r="C187" s="57"/>
      <c r="D187" s="57"/>
      <c r="E187" s="11"/>
      <c r="G187" s="57"/>
      <c r="H187" s="57"/>
      <c r="I187" s="57"/>
    </row>
    <row r="188" spans="1:9" x14ac:dyDescent="0.2">
      <c r="A188" s="57"/>
      <c r="B188" s="57"/>
      <c r="C188" s="57"/>
      <c r="D188" s="57"/>
      <c r="E188" s="11"/>
      <c r="G188" s="57"/>
      <c r="H188" s="57"/>
      <c r="I188" s="57"/>
    </row>
    <row r="189" spans="1:9" x14ac:dyDescent="0.2">
      <c r="A189" s="57"/>
      <c r="B189" s="57"/>
      <c r="C189" s="57"/>
      <c r="D189" s="57"/>
      <c r="E189" s="11"/>
      <c r="G189" s="57"/>
      <c r="H189" s="57"/>
      <c r="I189" s="57"/>
    </row>
    <row r="190" spans="1:9" x14ac:dyDescent="0.2">
      <c r="A190" s="57"/>
      <c r="B190" s="57"/>
      <c r="C190" s="57"/>
      <c r="D190" s="57"/>
      <c r="E190" s="11"/>
      <c r="G190" s="57"/>
      <c r="H190" s="57"/>
      <c r="I190" s="57"/>
    </row>
    <row r="191" spans="1:9" x14ac:dyDescent="0.2">
      <c r="A191" s="57"/>
      <c r="B191" s="57"/>
      <c r="C191" s="57"/>
      <c r="D191" s="57"/>
      <c r="E191" s="11"/>
      <c r="G191" s="57"/>
      <c r="H191" s="57"/>
      <c r="I191" s="57"/>
    </row>
    <row r="192" spans="1:9" x14ac:dyDescent="0.2">
      <c r="A192" s="57"/>
      <c r="B192" s="57"/>
      <c r="C192" s="57"/>
      <c r="D192" s="57"/>
      <c r="E192" s="11"/>
      <c r="G192" s="57"/>
      <c r="H192" s="57"/>
      <c r="I192" s="57"/>
    </row>
    <row r="193" spans="1:9" x14ac:dyDescent="0.2">
      <c r="A193" s="57"/>
      <c r="B193" s="57"/>
      <c r="C193" s="57"/>
      <c r="D193" s="57"/>
      <c r="E193" s="11"/>
      <c r="G193" s="57"/>
      <c r="H193" s="57"/>
      <c r="I193" s="57"/>
    </row>
    <row r="194" spans="1:9" x14ac:dyDescent="0.2">
      <c r="A194" s="57"/>
      <c r="B194" s="57"/>
      <c r="C194" s="57"/>
      <c r="D194" s="57"/>
      <c r="E194" s="11"/>
      <c r="G194" s="57"/>
      <c r="H194" s="57"/>
      <c r="I194" s="57"/>
    </row>
    <row r="195" spans="1:9" x14ac:dyDescent="0.2">
      <c r="A195" s="57"/>
      <c r="B195" s="57"/>
      <c r="C195" s="57"/>
      <c r="D195" s="57"/>
      <c r="E195" s="11"/>
      <c r="G195" s="57"/>
      <c r="H195" s="57"/>
      <c r="I195" s="57"/>
    </row>
    <row r="196" spans="1:9" x14ac:dyDescent="0.2">
      <c r="A196" s="57"/>
      <c r="B196" s="57"/>
      <c r="C196" s="57"/>
      <c r="D196" s="57"/>
      <c r="E196" s="11"/>
      <c r="G196" s="57"/>
      <c r="H196" s="57"/>
      <c r="I196" s="57"/>
    </row>
    <row r="197" spans="1:9" x14ac:dyDescent="0.2">
      <c r="A197" s="57"/>
      <c r="B197" s="57"/>
      <c r="C197" s="57"/>
      <c r="D197" s="57"/>
      <c r="E197" s="11"/>
      <c r="G197" s="57"/>
      <c r="H197" s="57"/>
      <c r="I197" s="57"/>
    </row>
    <row r="198" spans="1:9" x14ac:dyDescent="0.2">
      <c r="A198" s="57"/>
      <c r="B198" s="57"/>
      <c r="C198" s="57"/>
      <c r="D198" s="57"/>
      <c r="E198" s="11"/>
      <c r="G198" s="57"/>
      <c r="H198" s="57"/>
      <c r="I198" s="57"/>
    </row>
    <row r="199" spans="1:9" x14ac:dyDescent="0.2">
      <c r="A199" s="57"/>
      <c r="B199" s="57"/>
      <c r="C199" s="57"/>
      <c r="D199" s="57"/>
      <c r="E199" s="11"/>
      <c r="G199" s="57"/>
      <c r="H199" s="57"/>
      <c r="I199" s="57"/>
    </row>
    <row r="200" spans="1:9" x14ac:dyDescent="0.2">
      <c r="A200" s="57"/>
      <c r="B200" s="57"/>
      <c r="C200" s="57"/>
      <c r="D200" s="57"/>
      <c r="E200" s="11"/>
      <c r="G200" s="57"/>
      <c r="H200" s="57"/>
      <c r="I200" s="57"/>
    </row>
    <row r="201" spans="1:9" x14ac:dyDescent="0.2">
      <c r="A201" s="57"/>
      <c r="B201" s="57"/>
      <c r="C201" s="57"/>
      <c r="D201" s="57"/>
      <c r="E201" s="11"/>
      <c r="G201" s="57"/>
      <c r="H201" s="57"/>
      <c r="I201" s="57"/>
    </row>
    <row r="202" spans="1:9" x14ac:dyDescent="0.2">
      <c r="A202" s="57"/>
      <c r="B202" s="57"/>
      <c r="C202" s="57"/>
      <c r="D202" s="57"/>
      <c r="E202" s="11"/>
      <c r="G202" s="57"/>
      <c r="H202" s="57"/>
      <c r="I202" s="57"/>
    </row>
    <row r="203" spans="1:9" x14ac:dyDescent="0.2">
      <c r="A203" s="57"/>
      <c r="B203" s="57"/>
      <c r="C203" s="57"/>
      <c r="D203" s="57"/>
      <c r="E203" s="11"/>
      <c r="G203" s="57"/>
      <c r="H203" s="57"/>
      <c r="I203" s="57"/>
    </row>
    <row r="204" spans="1:9" x14ac:dyDescent="0.2">
      <c r="A204" s="57"/>
      <c r="B204" s="57"/>
      <c r="C204" s="57"/>
      <c r="D204" s="57"/>
      <c r="E204" s="11"/>
      <c r="G204" s="57"/>
      <c r="H204" s="57"/>
      <c r="I204" s="57"/>
    </row>
    <row r="205" spans="1:9" x14ac:dyDescent="0.2">
      <c r="A205" s="57"/>
      <c r="B205" s="57"/>
      <c r="C205" s="57"/>
      <c r="D205" s="57"/>
      <c r="E205" s="11"/>
      <c r="G205" s="57"/>
      <c r="H205" s="57"/>
      <c r="I205" s="57"/>
    </row>
    <row r="206" spans="1:9" x14ac:dyDescent="0.2">
      <c r="A206" s="57"/>
      <c r="B206" s="57"/>
      <c r="C206" s="57"/>
      <c r="D206" s="57"/>
      <c r="E206" s="11"/>
      <c r="G206" s="57"/>
      <c r="H206" s="57"/>
      <c r="I206" s="57"/>
    </row>
    <row r="207" spans="1:9" x14ac:dyDescent="0.2">
      <c r="A207" s="57"/>
      <c r="B207" s="57"/>
      <c r="C207" s="57"/>
      <c r="D207" s="57"/>
      <c r="E207" s="11"/>
      <c r="G207" s="57"/>
      <c r="H207" s="57"/>
      <c r="I207" s="57"/>
    </row>
  </sheetData>
  <mergeCells count="1">
    <mergeCell ref="A1:F1"/>
  </mergeCells>
  <conditionalFormatting sqref="F2:F3">
    <cfRule type="cellIs" dxfId="71" priority="5" stopIfTrue="1" operator="between">
      <formula>0.009</formula>
      <formula>-0.009</formula>
    </cfRule>
  </conditionalFormatting>
  <conditionalFormatting sqref="F5:F99">
    <cfRule type="cellIs" dxfId="70" priority="1" stopIfTrue="1" operator="between">
      <formula>0.009</formula>
      <formula>-0.009</formula>
    </cfRule>
  </conditionalFormatting>
  <conditionalFormatting sqref="F200:F65536">
    <cfRule type="cellIs" dxfId="69"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90"/>
  <sheetViews>
    <sheetView workbookViewId="0">
      <selection sqref="A1:G1"/>
    </sheetView>
  </sheetViews>
  <sheetFormatPr defaultColWidth="9.140625" defaultRowHeight="11.25" x14ac:dyDescent="0.2"/>
  <cols>
    <col min="1" max="1" width="31.7109375" style="7" bestFit="1" customWidth="1"/>
    <col min="2" max="2" width="20" style="7" bestFit="1" customWidth="1"/>
    <col min="3" max="3" width="24.7109375" style="7" bestFit="1" customWidth="1"/>
    <col min="4" max="4" width="14.7109375" style="7" bestFit="1" customWidth="1"/>
    <col min="5" max="5" width="26.7109375" style="10" customWidth="1"/>
    <col min="6" max="6" width="13.5703125" style="11" bestFit="1" customWidth="1"/>
    <col min="7" max="7" width="4.5703125" style="10" bestFit="1" customWidth="1"/>
    <col min="8" max="16384" width="9.140625" style="7"/>
  </cols>
  <sheetData>
    <row r="1" spans="1:9" s="1" customFormat="1" ht="15" x14ac:dyDescent="0.2">
      <c r="A1" s="99" t="s">
        <v>1126</v>
      </c>
      <c r="B1" s="100"/>
      <c r="C1" s="100"/>
      <c r="D1" s="100"/>
      <c r="E1" s="100"/>
      <c r="F1" s="100"/>
      <c r="G1" s="100"/>
    </row>
    <row r="2" spans="1:9" s="1" customFormat="1" ht="12" x14ac:dyDescent="0.2">
      <c r="E2" s="5"/>
      <c r="F2" s="9"/>
      <c r="G2" s="10"/>
    </row>
    <row r="3" spans="1:9" s="1" customFormat="1" ht="12" x14ac:dyDescent="0.2">
      <c r="A3" s="8" t="s">
        <v>7</v>
      </c>
      <c r="B3" s="2"/>
      <c r="C3" s="3"/>
      <c r="D3" s="3"/>
      <c r="E3" s="4"/>
      <c r="F3" s="9"/>
      <c r="G3" s="10"/>
    </row>
    <row r="4" spans="1:9" s="1" customFormat="1" ht="27" customHeight="1" x14ac:dyDescent="0.2">
      <c r="A4" s="6" t="s">
        <v>2</v>
      </c>
      <c r="B4" s="6" t="s">
        <v>0</v>
      </c>
      <c r="C4" s="13" t="s">
        <v>1010</v>
      </c>
      <c r="D4" s="13" t="s">
        <v>1</v>
      </c>
      <c r="E4" s="53" t="s">
        <v>6</v>
      </c>
      <c r="F4" s="12" t="s">
        <v>3</v>
      </c>
      <c r="G4" s="12" t="s">
        <v>5</v>
      </c>
    </row>
    <row r="5" spans="1:9" x14ac:dyDescent="0.2">
      <c r="A5" s="16" t="s">
        <v>29</v>
      </c>
      <c r="B5" s="17"/>
      <c r="C5" s="17"/>
      <c r="D5" s="17"/>
      <c r="E5" s="18"/>
      <c r="F5" s="19"/>
      <c r="G5" s="18"/>
    </row>
    <row r="6" spans="1:9" x14ac:dyDescent="0.2">
      <c r="A6" s="20" t="s">
        <v>33</v>
      </c>
      <c r="B6" s="21"/>
      <c r="C6" s="21"/>
      <c r="D6" s="21"/>
      <c r="E6" s="22"/>
      <c r="F6" s="23"/>
      <c r="G6" s="22"/>
    </row>
    <row r="7" spans="1:9" x14ac:dyDescent="0.2">
      <c r="A7" s="21" t="s">
        <v>1078</v>
      </c>
      <c r="B7" s="21" t="s">
        <v>1079</v>
      </c>
      <c r="C7" s="21" t="s">
        <v>35</v>
      </c>
      <c r="D7" s="24">
        <v>1500000</v>
      </c>
      <c r="E7" s="22">
        <v>1498.6949999999999</v>
      </c>
      <c r="F7" s="23">
        <v>2.7200305949037</v>
      </c>
      <c r="G7" s="22">
        <v>5.2971000000000004</v>
      </c>
    </row>
    <row r="8" spans="1:9" x14ac:dyDescent="0.2">
      <c r="A8" s="21" t="s">
        <v>1082</v>
      </c>
      <c r="B8" s="21" t="s">
        <v>1083</v>
      </c>
      <c r="C8" s="21" t="s">
        <v>35</v>
      </c>
      <c r="D8" s="24">
        <v>1500000</v>
      </c>
      <c r="E8" s="22">
        <v>1495.6485</v>
      </c>
      <c r="F8" s="23">
        <v>2.7145014023679401</v>
      </c>
      <c r="G8" s="22">
        <v>5.3097000000000003</v>
      </c>
    </row>
    <row r="9" spans="1:9" x14ac:dyDescent="0.2">
      <c r="A9" s="21" t="s">
        <v>106</v>
      </c>
      <c r="B9" s="21" t="s">
        <v>105</v>
      </c>
      <c r="C9" s="21" t="s">
        <v>35</v>
      </c>
      <c r="D9" s="24">
        <v>1000000</v>
      </c>
      <c r="E9" s="22">
        <v>995.93899999999996</v>
      </c>
      <c r="F9" s="23">
        <v>1.8075622796218</v>
      </c>
      <c r="G9" s="22">
        <v>5.3154000000000003</v>
      </c>
    </row>
    <row r="10" spans="1:9" x14ac:dyDescent="0.2">
      <c r="A10" s="21" t="s">
        <v>1080</v>
      </c>
      <c r="B10" s="21" t="s">
        <v>1081</v>
      </c>
      <c r="C10" s="21" t="s">
        <v>35</v>
      </c>
      <c r="D10" s="24">
        <v>500000</v>
      </c>
      <c r="E10" s="22">
        <v>499.06</v>
      </c>
      <c r="F10" s="23">
        <v>0.90576032394358996</v>
      </c>
      <c r="G10" s="22">
        <v>5.2897999999999996</v>
      </c>
    </row>
    <row r="11" spans="1:9" x14ac:dyDescent="0.2">
      <c r="A11" s="20" t="s">
        <v>28</v>
      </c>
      <c r="B11" s="20"/>
      <c r="C11" s="20"/>
      <c r="D11" s="20"/>
      <c r="E11" s="25">
        <f>SUM(E6:E10)</f>
        <v>4489.3424999999997</v>
      </c>
      <c r="F11" s="26">
        <f>SUM(F6:F10)</f>
        <v>8.1478546008370305</v>
      </c>
      <c r="G11" s="25"/>
      <c r="H11" s="14"/>
      <c r="I11" s="14"/>
    </row>
    <row r="12" spans="1:9" x14ac:dyDescent="0.2">
      <c r="A12" s="21"/>
      <c r="B12" s="21"/>
      <c r="C12" s="21"/>
      <c r="D12" s="21"/>
      <c r="E12" s="22"/>
      <c r="F12" s="23"/>
      <c r="G12" s="22"/>
    </row>
    <row r="13" spans="1:9" x14ac:dyDescent="0.2">
      <c r="A13" s="20" t="s">
        <v>37</v>
      </c>
      <c r="B13" s="20"/>
      <c r="C13" s="20"/>
      <c r="D13" s="20"/>
      <c r="E13" s="25">
        <f>E11</f>
        <v>4489.3424999999997</v>
      </c>
      <c r="F13" s="26">
        <f>F11</f>
        <v>8.1478546008370305</v>
      </c>
      <c r="G13" s="25"/>
      <c r="H13" s="14"/>
      <c r="I13" s="14"/>
    </row>
    <row r="14" spans="1:9" x14ac:dyDescent="0.2">
      <c r="A14" s="20"/>
      <c r="B14" s="20"/>
      <c r="C14" s="20"/>
      <c r="D14" s="20"/>
      <c r="E14" s="25"/>
      <c r="F14" s="26"/>
      <c r="G14" s="25"/>
      <c r="H14" s="14"/>
      <c r="I14" s="14"/>
    </row>
    <row r="15" spans="1:9" x14ac:dyDescent="0.2">
      <c r="A15" s="20" t="s">
        <v>39</v>
      </c>
      <c r="B15" s="20"/>
      <c r="C15" s="20"/>
      <c r="D15" s="20"/>
      <c r="E15" s="25">
        <f>E17-(E11)</f>
        <v>50609.118627900003</v>
      </c>
      <c r="F15" s="26">
        <f>F17-(F11)</f>
        <v>91.852145399162964</v>
      </c>
      <c r="G15" s="25"/>
      <c r="H15" s="14"/>
      <c r="I15" s="14"/>
    </row>
    <row r="16" spans="1:9" x14ac:dyDescent="0.2">
      <c r="A16" s="20"/>
      <c r="B16" s="20"/>
      <c r="C16" s="20"/>
      <c r="D16" s="20"/>
      <c r="E16" s="25"/>
      <c r="F16" s="26"/>
      <c r="G16" s="25"/>
      <c r="H16" s="14"/>
      <c r="I16" s="14"/>
    </row>
    <row r="17" spans="1:9" x14ac:dyDescent="0.2">
      <c r="A17" s="27" t="s">
        <v>38</v>
      </c>
      <c r="B17" s="27"/>
      <c r="C17" s="27"/>
      <c r="D17" s="27"/>
      <c r="E17" s="28">
        <v>55098.461127900002</v>
      </c>
      <c r="F17" s="29">
        <v>100</v>
      </c>
      <c r="G17" s="28"/>
      <c r="H17" s="14"/>
      <c r="I17" s="14"/>
    </row>
    <row r="19" spans="1:9" x14ac:dyDescent="0.2">
      <c r="A19" s="14" t="s">
        <v>41</v>
      </c>
    </row>
    <row r="20" spans="1:9" x14ac:dyDescent="0.2">
      <c r="A20" s="14" t="s">
        <v>42</v>
      </c>
    </row>
    <row r="21" spans="1:9" x14ac:dyDescent="0.2">
      <c r="A21" s="14" t="s">
        <v>43</v>
      </c>
      <c r="B21" s="14"/>
      <c r="C21" s="30" t="s">
        <v>45</v>
      </c>
      <c r="D21" s="14" t="s">
        <v>44</v>
      </c>
    </row>
    <row r="22" spans="1:9" x14ac:dyDescent="0.2">
      <c r="A22" s="7" t="s">
        <v>46</v>
      </c>
      <c r="C22" s="31">
        <v>1314.077</v>
      </c>
      <c r="D22" s="31">
        <v>1352.0877</v>
      </c>
    </row>
    <row r="23" spans="1:9" x14ac:dyDescent="0.2">
      <c r="A23" s="7" t="s">
        <v>1127</v>
      </c>
      <c r="C23" s="31">
        <v>1000.0001</v>
      </c>
      <c r="D23" s="31">
        <v>1000.0001</v>
      </c>
    </row>
    <row r="24" spans="1:9" x14ac:dyDescent="0.2">
      <c r="A24" s="7" t="s">
        <v>1128</v>
      </c>
      <c r="C24" s="31">
        <v>1000.8944</v>
      </c>
      <c r="D24" s="31">
        <v>1000.5834</v>
      </c>
    </row>
    <row r="25" spans="1:9" x14ac:dyDescent="0.2">
      <c r="A25" s="7" t="s">
        <v>48</v>
      </c>
      <c r="C25" s="31">
        <v>1317.9525000000001</v>
      </c>
      <c r="D25" s="31">
        <v>1356.3689999999999</v>
      </c>
    </row>
    <row r="26" spans="1:9" x14ac:dyDescent="0.2">
      <c r="A26" s="7" t="s">
        <v>1129</v>
      </c>
      <c r="C26" s="31">
        <v>1000.0008</v>
      </c>
      <c r="D26" s="31">
        <v>1000.0008</v>
      </c>
    </row>
    <row r="27" spans="1:9" x14ac:dyDescent="0.2">
      <c r="A27" s="7" t="s">
        <v>1130</v>
      </c>
      <c r="C27" s="31">
        <v>1000.8896999999999</v>
      </c>
      <c r="D27" s="31">
        <v>1000.5836</v>
      </c>
    </row>
    <row r="28" spans="1:9" x14ac:dyDescent="0.2">
      <c r="A28" s="7" t="s">
        <v>1131</v>
      </c>
      <c r="C28" s="31">
        <v>11.9619</v>
      </c>
      <c r="D28" s="31">
        <v>12.310600000000001</v>
      </c>
    </row>
    <row r="29" spans="1:9" x14ac:dyDescent="0.2">
      <c r="A29" s="7" t="s">
        <v>1132</v>
      </c>
      <c r="C29" s="31">
        <v>11.9619</v>
      </c>
      <c r="D29" s="31">
        <v>12.310600000000001</v>
      </c>
    </row>
    <row r="30" spans="1:9" x14ac:dyDescent="0.2">
      <c r="A30" s="7" t="s">
        <v>1133</v>
      </c>
      <c r="C30" s="31">
        <v>10</v>
      </c>
      <c r="D30" s="31">
        <v>10</v>
      </c>
    </row>
    <row r="31" spans="1:9" x14ac:dyDescent="0.2">
      <c r="A31" s="7" t="s">
        <v>1134</v>
      </c>
      <c r="C31" s="31">
        <v>10</v>
      </c>
      <c r="D31" s="31">
        <v>10</v>
      </c>
    </row>
    <row r="33" spans="1:9" x14ac:dyDescent="0.2">
      <c r="A33" s="14" t="s">
        <v>50</v>
      </c>
    </row>
    <row r="34" spans="1:9" x14ac:dyDescent="0.2">
      <c r="A34" s="101" t="s">
        <v>51</v>
      </c>
      <c r="B34" s="102"/>
      <c r="C34" s="32" t="s">
        <v>52</v>
      </c>
    </row>
    <row r="35" spans="1:9" x14ac:dyDescent="0.2">
      <c r="A35" s="97" t="s">
        <v>1127</v>
      </c>
      <c r="B35" s="98"/>
      <c r="C35" s="33">
        <v>28.388164310000001</v>
      </c>
    </row>
    <row r="36" spans="1:9" x14ac:dyDescent="0.2">
      <c r="A36" s="97" t="s">
        <v>1128</v>
      </c>
      <c r="B36" s="98"/>
      <c r="C36" s="33">
        <v>28.884684799999999</v>
      </c>
    </row>
    <row r="37" spans="1:9" x14ac:dyDescent="0.2">
      <c r="A37" s="97" t="s">
        <v>1129</v>
      </c>
      <c r="B37" s="98"/>
      <c r="C37" s="33">
        <v>28.781212740000001</v>
      </c>
    </row>
    <row r="38" spans="1:9" x14ac:dyDescent="0.2">
      <c r="A38" s="97" t="s">
        <v>1130</v>
      </c>
      <c r="B38" s="98"/>
      <c r="C38" s="33">
        <v>29.06717317</v>
      </c>
    </row>
    <row r="39" spans="1:9" x14ac:dyDescent="0.2">
      <c r="A39" s="7" t="s">
        <v>53</v>
      </c>
    </row>
    <row r="40" spans="1:9" x14ac:dyDescent="0.2">
      <c r="A40" s="7" t="s">
        <v>54</v>
      </c>
    </row>
    <row r="42" spans="1:9" x14ac:dyDescent="0.2">
      <c r="A42" s="14" t="s">
        <v>1123</v>
      </c>
      <c r="D42" s="70">
        <v>2.7397260273972603E-3</v>
      </c>
      <c r="E42" s="10" t="s">
        <v>55</v>
      </c>
    </row>
    <row r="44" spans="1:9" x14ac:dyDescent="0.2">
      <c r="A44" s="14" t="s">
        <v>1446</v>
      </c>
      <c r="D44" s="30" t="s">
        <v>56</v>
      </c>
    </row>
    <row r="46" spans="1:9" x14ac:dyDescent="0.2">
      <c r="A46" s="60" t="s">
        <v>1124</v>
      </c>
      <c r="B46" s="57"/>
      <c r="C46" s="57"/>
      <c r="D46" s="57"/>
      <c r="E46" s="11"/>
      <c r="G46" s="11"/>
      <c r="H46" s="57"/>
      <c r="I46" s="57"/>
    </row>
    <row r="47" spans="1:9" x14ac:dyDescent="0.2">
      <c r="A47" s="57"/>
      <c r="B47" s="57"/>
      <c r="C47" s="57"/>
      <c r="D47" s="57"/>
      <c r="E47" s="11"/>
      <c r="G47" s="11"/>
      <c r="H47" s="57"/>
      <c r="I47" s="57"/>
    </row>
    <row r="48" spans="1:9" x14ac:dyDescent="0.2">
      <c r="A48" s="60" t="s">
        <v>969</v>
      </c>
      <c r="B48" s="57"/>
      <c r="C48" s="57"/>
      <c r="D48" s="57"/>
      <c r="E48" s="11"/>
      <c r="G48" s="11"/>
      <c r="H48" s="57"/>
      <c r="I48" s="57"/>
    </row>
    <row r="49" spans="1:9" x14ac:dyDescent="0.2">
      <c r="A49" s="65"/>
      <c r="B49" s="57"/>
      <c r="C49" s="57"/>
      <c r="D49" s="57"/>
      <c r="E49" s="11"/>
      <c r="G49" s="11"/>
      <c r="H49" s="57"/>
      <c r="I49" s="57"/>
    </row>
    <row r="50" spans="1:9" x14ac:dyDescent="0.2">
      <c r="A50" s="57"/>
      <c r="B50" s="57"/>
      <c r="C50" s="57"/>
      <c r="D50" s="57"/>
      <c r="E50" s="11"/>
      <c r="G50" s="11"/>
      <c r="H50" s="57"/>
      <c r="I50" s="57"/>
    </row>
    <row r="51" spans="1:9" x14ac:dyDescent="0.2">
      <c r="A51" s="57"/>
      <c r="B51" s="57"/>
      <c r="C51" s="57"/>
      <c r="D51" s="57"/>
      <c r="E51" s="11"/>
      <c r="G51" s="11"/>
      <c r="H51" s="57"/>
      <c r="I51" s="57"/>
    </row>
    <row r="52" spans="1:9" x14ac:dyDescent="0.2">
      <c r="A52" s="57"/>
      <c r="B52" s="57"/>
      <c r="C52" s="57"/>
      <c r="D52" s="57"/>
      <c r="E52" s="11"/>
      <c r="G52" s="11"/>
      <c r="H52" s="57"/>
      <c r="I52" s="57"/>
    </row>
    <row r="53" spans="1:9" x14ac:dyDescent="0.2">
      <c r="A53" s="57"/>
      <c r="B53" s="57"/>
      <c r="C53" s="57"/>
      <c r="D53" s="57"/>
      <c r="E53" s="11"/>
      <c r="G53" s="11"/>
      <c r="H53" s="57"/>
      <c r="I53" s="57"/>
    </row>
    <row r="54" spans="1:9" x14ac:dyDescent="0.2">
      <c r="A54" s="57"/>
      <c r="B54" s="57"/>
      <c r="C54" s="57"/>
      <c r="D54" s="57"/>
      <c r="E54" s="11"/>
      <c r="G54" s="11"/>
      <c r="H54" s="57"/>
      <c r="I54" s="57"/>
    </row>
    <row r="55" spans="1:9" x14ac:dyDescent="0.2">
      <c r="A55" s="57"/>
      <c r="B55" s="57"/>
      <c r="C55" s="57"/>
      <c r="D55" s="57"/>
      <c r="E55" s="11"/>
      <c r="G55" s="11"/>
      <c r="H55" s="57"/>
      <c r="I55" s="57"/>
    </row>
    <row r="56" spans="1:9" x14ac:dyDescent="0.2">
      <c r="A56" s="57"/>
      <c r="B56" s="57"/>
      <c r="C56" s="57"/>
      <c r="D56" s="57"/>
      <c r="E56" s="11"/>
      <c r="G56" s="11"/>
      <c r="H56" s="57"/>
      <c r="I56" s="57"/>
    </row>
    <row r="57" spans="1:9" x14ac:dyDescent="0.2">
      <c r="A57" s="57"/>
      <c r="B57" s="57"/>
      <c r="C57" s="57"/>
      <c r="D57" s="57"/>
      <c r="E57" s="11"/>
      <c r="G57" s="11"/>
      <c r="H57" s="57"/>
      <c r="I57" s="57"/>
    </row>
    <row r="58" spans="1:9" x14ac:dyDescent="0.2">
      <c r="A58" s="57"/>
      <c r="B58" s="57"/>
      <c r="C58" s="57"/>
      <c r="D58" s="57"/>
      <c r="E58" s="11"/>
      <c r="G58" s="11"/>
      <c r="H58" s="57"/>
      <c r="I58" s="57"/>
    </row>
    <row r="59" spans="1:9" x14ac:dyDescent="0.2">
      <c r="A59" s="57"/>
      <c r="B59" s="57"/>
      <c r="C59" s="57"/>
      <c r="D59" s="57"/>
      <c r="E59" s="11"/>
      <c r="G59" s="11"/>
      <c r="H59" s="57"/>
      <c r="I59" s="57"/>
    </row>
    <row r="60" spans="1:9" x14ac:dyDescent="0.2">
      <c r="A60" s="57"/>
      <c r="B60" s="57"/>
      <c r="C60" s="57"/>
      <c r="D60" s="57"/>
      <c r="E60" s="11"/>
      <c r="G60" s="11"/>
      <c r="H60" s="57"/>
      <c r="I60" s="57"/>
    </row>
    <row r="61" spans="1:9" x14ac:dyDescent="0.2">
      <c r="A61" s="57"/>
      <c r="B61" s="57"/>
      <c r="C61" s="57"/>
      <c r="D61" s="57"/>
      <c r="E61" s="11"/>
      <c r="G61" s="11"/>
      <c r="H61" s="57"/>
      <c r="I61" s="57"/>
    </row>
    <row r="62" spans="1:9" x14ac:dyDescent="0.2">
      <c r="A62" s="57"/>
      <c r="B62" s="57"/>
      <c r="C62" s="57"/>
      <c r="D62" s="57"/>
      <c r="E62" s="11"/>
      <c r="G62" s="11"/>
      <c r="H62" s="57"/>
      <c r="I62" s="57"/>
    </row>
    <row r="63" spans="1:9" x14ac:dyDescent="0.2">
      <c r="A63" s="57"/>
      <c r="B63" s="57"/>
      <c r="C63" s="57"/>
      <c r="D63" s="57"/>
      <c r="E63" s="11"/>
      <c r="G63" s="11"/>
      <c r="H63" s="57"/>
      <c r="I63" s="57"/>
    </row>
    <row r="64" spans="1:9" x14ac:dyDescent="0.2">
      <c r="A64" s="57"/>
      <c r="B64" s="57"/>
      <c r="C64" s="57"/>
      <c r="D64" s="57"/>
      <c r="E64" s="11"/>
      <c r="G64" s="11"/>
      <c r="H64" s="57"/>
      <c r="I64" s="57"/>
    </row>
    <row r="65" spans="1:9" x14ac:dyDescent="0.2">
      <c r="A65" s="57"/>
      <c r="B65" s="57"/>
      <c r="C65" s="57"/>
      <c r="D65" s="57"/>
      <c r="E65" s="11"/>
      <c r="G65" s="11"/>
      <c r="H65" s="57"/>
      <c r="I65" s="57"/>
    </row>
    <row r="66" spans="1:9" x14ac:dyDescent="0.2">
      <c r="A66" s="60" t="s">
        <v>1135</v>
      </c>
      <c r="B66" s="57"/>
      <c r="C66" s="57"/>
      <c r="D66" s="57"/>
      <c r="E66" s="11"/>
      <c r="G66" s="11"/>
      <c r="H66" s="57"/>
      <c r="I66" s="57"/>
    </row>
    <row r="67" spans="1:9" x14ac:dyDescent="0.2">
      <c r="A67" s="57"/>
      <c r="B67" s="57"/>
      <c r="C67" s="57"/>
      <c r="D67" s="57"/>
      <c r="E67" s="11"/>
      <c r="G67" s="11"/>
      <c r="H67" s="57"/>
      <c r="I67" s="57"/>
    </row>
    <row r="68" spans="1:9" x14ac:dyDescent="0.2">
      <c r="A68" s="60" t="s">
        <v>970</v>
      </c>
      <c r="B68" s="57"/>
      <c r="C68" s="57"/>
      <c r="D68" s="57"/>
      <c r="E68" s="11"/>
      <c r="G68" s="11"/>
      <c r="H68" s="57"/>
      <c r="I68" s="57"/>
    </row>
    <row r="69" spans="1:9" x14ac:dyDescent="0.2">
      <c r="A69" s="57"/>
      <c r="B69" s="57"/>
      <c r="C69" s="57"/>
      <c r="D69" s="57"/>
      <c r="E69" s="11"/>
      <c r="G69" s="11"/>
      <c r="H69" s="57"/>
      <c r="I69" s="57"/>
    </row>
    <row r="70" spans="1:9" x14ac:dyDescent="0.2">
      <c r="A70" s="57"/>
      <c r="B70" s="57"/>
      <c r="C70" s="57"/>
      <c r="D70" s="57"/>
      <c r="E70" s="11"/>
      <c r="G70" s="11"/>
      <c r="H70" s="57"/>
      <c r="I70" s="57"/>
    </row>
    <row r="71" spans="1:9" x14ac:dyDescent="0.2">
      <c r="A71" s="57"/>
      <c r="B71" s="57"/>
      <c r="C71" s="57"/>
      <c r="D71" s="57"/>
      <c r="E71" s="11"/>
      <c r="G71" s="11"/>
      <c r="H71" s="57"/>
      <c r="I71" s="57"/>
    </row>
    <row r="72" spans="1:9" x14ac:dyDescent="0.2">
      <c r="A72" s="57"/>
      <c r="B72" s="57"/>
      <c r="C72" s="57"/>
      <c r="D72" s="57"/>
      <c r="E72" s="11"/>
      <c r="G72" s="11"/>
      <c r="H72" s="57"/>
      <c r="I72" s="57"/>
    </row>
    <row r="73" spans="1:9" x14ac:dyDescent="0.2">
      <c r="A73" s="57"/>
      <c r="B73" s="57"/>
      <c r="C73" s="57"/>
      <c r="D73" s="57"/>
      <c r="E73" s="11"/>
      <c r="G73" s="11"/>
      <c r="H73" s="57"/>
      <c r="I73" s="57"/>
    </row>
    <row r="74" spans="1:9" x14ac:dyDescent="0.2">
      <c r="A74" s="57"/>
      <c r="B74" s="57"/>
      <c r="C74" s="57"/>
      <c r="D74" s="57"/>
      <c r="E74" s="11"/>
      <c r="G74" s="11"/>
      <c r="H74" s="57"/>
      <c r="I74" s="57"/>
    </row>
    <row r="75" spans="1:9" x14ac:dyDescent="0.2">
      <c r="A75" s="57"/>
      <c r="B75" s="57"/>
      <c r="C75" s="57"/>
      <c r="D75" s="57"/>
      <c r="E75" s="11"/>
      <c r="G75" s="11"/>
      <c r="H75" s="57"/>
      <c r="I75" s="57"/>
    </row>
    <row r="76" spans="1:9" x14ac:dyDescent="0.2">
      <c r="A76" s="57"/>
      <c r="B76" s="57"/>
      <c r="C76" s="57"/>
      <c r="D76" s="57"/>
      <c r="E76" s="11"/>
      <c r="G76" s="11"/>
      <c r="H76" s="57"/>
      <c r="I76" s="57"/>
    </row>
    <row r="77" spans="1:9" x14ac:dyDescent="0.2">
      <c r="A77" s="57"/>
      <c r="B77" s="57"/>
      <c r="C77" s="57"/>
      <c r="D77" s="57"/>
      <c r="E77" s="11"/>
      <c r="G77" s="11"/>
      <c r="H77" s="57"/>
      <c r="I77" s="57"/>
    </row>
    <row r="78" spans="1:9" x14ac:dyDescent="0.2">
      <c r="A78" s="57"/>
      <c r="B78" s="57"/>
      <c r="C78" s="57"/>
      <c r="D78" s="57"/>
      <c r="E78" s="11"/>
      <c r="G78" s="11"/>
      <c r="H78" s="57"/>
      <c r="I78" s="57"/>
    </row>
    <row r="79" spans="1:9" x14ac:dyDescent="0.2">
      <c r="A79" s="57"/>
      <c r="B79" s="57"/>
      <c r="C79" s="57"/>
      <c r="D79" s="57"/>
      <c r="E79" s="11"/>
      <c r="G79" s="11"/>
      <c r="H79" s="57"/>
      <c r="I79" s="57"/>
    </row>
    <row r="80" spans="1:9" x14ac:dyDescent="0.2">
      <c r="A80" s="57"/>
      <c r="B80" s="57"/>
      <c r="C80" s="57"/>
      <c r="D80" s="57"/>
      <c r="E80" s="11"/>
      <c r="G80" s="11"/>
      <c r="H80" s="57"/>
      <c r="I80" s="57"/>
    </row>
    <row r="81" spans="1:9" x14ac:dyDescent="0.2">
      <c r="A81" s="57"/>
      <c r="B81" s="57"/>
      <c r="C81" s="57"/>
      <c r="D81" s="57"/>
      <c r="E81" s="11"/>
      <c r="G81" s="11"/>
      <c r="H81" s="57"/>
      <c r="I81" s="57"/>
    </row>
    <row r="82" spans="1:9" x14ac:dyDescent="0.2">
      <c r="A82" s="57"/>
      <c r="B82" s="57"/>
      <c r="C82" s="57"/>
      <c r="D82" s="57"/>
      <c r="E82" s="11"/>
      <c r="G82" s="11"/>
      <c r="H82" s="57"/>
      <c r="I82" s="57"/>
    </row>
    <row r="83" spans="1:9" x14ac:dyDescent="0.2">
      <c r="A83" s="57"/>
      <c r="B83" s="57"/>
      <c r="C83" s="57"/>
      <c r="D83" s="57"/>
      <c r="E83" s="11"/>
      <c r="G83" s="11"/>
      <c r="H83" s="57"/>
      <c r="I83" s="57"/>
    </row>
    <row r="84" spans="1:9" x14ac:dyDescent="0.2">
      <c r="A84" s="57"/>
      <c r="B84" s="57"/>
      <c r="C84" s="57"/>
      <c r="D84" s="57"/>
      <c r="E84" s="11"/>
      <c r="G84" s="11"/>
      <c r="H84" s="57"/>
      <c r="I84" s="57"/>
    </row>
    <row r="85" spans="1:9" x14ac:dyDescent="0.2">
      <c r="A85" s="57" t="s">
        <v>968</v>
      </c>
      <c r="B85" s="57"/>
      <c r="C85" s="57"/>
      <c r="D85" s="57"/>
      <c r="E85" s="11"/>
      <c r="G85" s="11"/>
      <c r="H85" s="57"/>
      <c r="I85" s="57"/>
    </row>
    <row r="86" spans="1:9" x14ac:dyDescent="0.2">
      <c r="A86" s="65"/>
      <c r="B86" s="57"/>
      <c r="C86" s="57"/>
      <c r="D86" s="57"/>
      <c r="E86" s="11"/>
      <c r="G86" s="11"/>
      <c r="H86" s="57"/>
      <c r="I86" s="57"/>
    </row>
    <row r="87" spans="1:9" x14ac:dyDescent="0.2">
      <c r="A87" s="57"/>
      <c r="B87" s="57"/>
      <c r="C87" s="57"/>
      <c r="D87" s="57"/>
      <c r="E87" s="11"/>
      <c r="G87" s="11"/>
      <c r="H87" s="57"/>
      <c r="I87" s="57"/>
    </row>
    <row r="88" spans="1:9" x14ac:dyDescent="0.2">
      <c r="A88" s="65"/>
      <c r="B88" s="57"/>
      <c r="C88" s="57"/>
      <c r="D88" s="57"/>
      <c r="E88" s="11"/>
      <c r="G88" s="11"/>
      <c r="H88" s="57"/>
      <c r="I88" s="57"/>
    </row>
    <row r="89" spans="1:9" x14ac:dyDescent="0.2">
      <c r="A89" s="65"/>
      <c r="B89" s="57"/>
      <c r="C89" s="57"/>
      <c r="D89" s="57"/>
      <c r="E89" s="11"/>
      <c r="G89" s="11"/>
      <c r="H89" s="57"/>
      <c r="I89" s="57"/>
    </row>
    <row r="90" spans="1:9" x14ac:dyDescent="0.2">
      <c r="A90" s="57"/>
      <c r="B90" s="57"/>
      <c r="C90" s="57"/>
      <c r="D90" s="57"/>
      <c r="E90" s="11"/>
      <c r="G90" s="11"/>
      <c r="H90" s="57"/>
      <c r="I90" s="57"/>
    </row>
    <row r="91" spans="1:9" x14ac:dyDescent="0.2">
      <c r="A91" s="57"/>
      <c r="B91" s="57"/>
      <c r="C91" s="57"/>
      <c r="D91" s="57"/>
      <c r="E91" s="11"/>
      <c r="G91" s="11"/>
      <c r="H91" s="57"/>
      <c r="I91" s="57"/>
    </row>
    <row r="92" spans="1:9" x14ac:dyDescent="0.2">
      <c r="A92" s="57"/>
      <c r="B92" s="57"/>
      <c r="C92" s="57"/>
      <c r="D92" s="57"/>
      <c r="E92" s="11"/>
      <c r="G92" s="11"/>
      <c r="H92" s="57"/>
      <c r="I92" s="57"/>
    </row>
    <row r="93" spans="1:9" x14ac:dyDescent="0.2">
      <c r="A93" s="57"/>
      <c r="B93" s="57"/>
      <c r="C93" s="57"/>
      <c r="D93" s="57"/>
      <c r="E93" s="11"/>
      <c r="G93" s="11"/>
      <c r="H93" s="57"/>
      <c r="I93" s="57"/>
    </row>
    <row r="94" spans="1:9" x14ac:dyDescent="0.2">
      <c r="A94" s="57"/>
      <c r="B94" s="57"/>
      <c r="C94" s="57"/>
      <c r="D94" s="57"/>
      <c r="E94" s="11"/>
      <c r="G94" s="11"/>
      <c r="H94" s="57"/>
      <c r="I94" s="57"/>
    </row>
    <row r="95" spans="1:9" x14ac:dyDescent="0.2">
      <c r="A95" s="57"/>
      <c r="B95" s="57"/>
      <c r="C95" s="57"/>
      <c r="D95" s="57"/>
      <c r="E95" s="11"/>
      <c r="G95" s="11"/>
      <c r="H95" s="57"/>
      <c r="I95" s="57"/>
    </row>
    <row r="96" spans="1:9" x14ac:dyDescent="0.2">
      <c r="A96" s="57"/>
      <c r="B96" s="57"/>
      <c r="C96" s="57"/>
      <c r="D96" s="57"/>
      <c r="E96" s="11"/>
      <c r="G96" s="11"/>
      <c r="H96" s="57"/>
      <c r="I96" s="57"/>
    </row>
    <row r="97" spans="1:9" x14ac:dyDescent="0.2">
      <c r="A97" s="57"/>
      <c r="B97" s="57"/>
      <c r="C97" s="57"/>
      <c r="D97" s="57"/>
      <c r="E97" s="11"/>
      <c r="G97" s="11"/>
      <c r="H97" s="57"/>
      <c r="I97" s="57"/>
    </row>
    <row r="98" spans="1:9" x14ac:dyDescent="0.2">
      <c r="A98" s="57"/>
      <c r="B98" s="57"/>
      <c r="C98" s="57"/>
      <c r="D98" s="57"/>
      <c r="E98" s="11"/>
      <c r="G98" s="11"/>
      <c r="H98" s="57"/>
      <c r="I98" s="57"/>
    </row>
    <row r="99" spans="1:9" x14ac:dyDescent="0.2">
      <c r="A99" s="57"/>
      <c r="B99" s="57"/>
      <c r="C99" s="57"/>
      <c r="D99" s="57"/>
      <c r="E99" s="11"/>
      <c r="G99" s="11"/>
      <c r="H99" s="57"/>
      <c r="I99" s="57"/>
    </row>
    <row r="100" spans="1:9" x14ac:dyDescent="0.2">
      <c r="A100" s="57"/>
      <c r="B100" s="57"/>
      <c r="C100" s="57"/>
      <c r="D100" s="57"/>
      <c r="E100" s="11"/>
      <c r="G100" s="11"/>
      <c r="H100" s="57"/>
      <c r="I100" s="57"/>
    </row>
    <row r="101" spans="1:9" x14ac:dyDescent="0.2">
      <c r="A101" s="57"/>
      <c r="B101" s="57"/>
      <c r="C101" s="57"/>
      <c r="D101" s="57"/>
      <c r="E101" s="11"/>
      <c r="G101" s="11"/>
      <c r="H101" s="57"/>
      <c r="I101" s="57"/>
    </row>
    <row r="102" spans="1:9" x14ac:dyDescent="0.2">
      <c r="A102" s="57"/>
      <c r="B102" s="57"/>
      <c r="C102" s="57"/>
      <c r="D102" s="57"/>
      <c r="E102" s="11"/>
      <c r="G102" s="11"/>
      <c r="H102" s="57"/>
      <c r="I102" s="57"/>
    </row>
    <row r="103" spans="1:9" x14ac:dyDescent="0.2">
      <c r="A103" s="57"/>
      <c r="B103" s="57"/>
      <c r="C103" s="57"/>
      <c r="D103" s="57"/>
      <c r="E103" s="11"/>
      <c r="G103" s="11"/>
      <c r="H103" s="57"/>
      <c r="I103" s="57"/>
    </row>
    <row r="104" spans="1:9" x14ac:dyDescent="0.2">
      <c r="A104" s="57"/>
      <c r="B104" s="57"/>
      <c r="C104" s="57"/>
      <c r="D104" s="57"/>
      <c r="E104" s="11"/>
      <c r="G104" s="11"/>
      <c r="H104" s="57"/>
      <c r="I104" s="57"/>
    </row>
    <row r="105" spans="1:9" x14ac:dyDescent="0.2">
      <c r="A105" s="57"/>
      <c r="B105" s="57"/>
      <c r="C105" s="57"/>
      <c r="D105" s="57"/>
      <c r="E105" s="11"/>
      <c r="G105" s="11"/>
      <c r="H105" s="57"/>
      <c r="I105" s="57"/>
    </row>
    <row r="106" spans="1:9" x14ac:dyDescent="0.2">
      <c r="A106" s="57"/>
      <c r="B106" s="57"/>
      <c r="C106" s="57"/>
      <c r="D106" s="57"/>
      <c r="E106" s="11"/>
      <c r="G106" s="11"/>
      <c r="H106" s="57"/>
      <c r="I106" s="57"/>
    </row>
    <row r="107" spans="1:9" x14ac:dyDescent="0.2">
      <c r="A107" s="57"/>
      <c r="B107" s="57"/>
      <c r="C107" s="57"/>
      <c r="D107" s="57"/>
      <c r="E107" s="11"/>
      <c r="G107" s="11"/>
      <c r="H107" s="57"/>
      <c r="I107" s="57"/>
    </row>
    <row r="108" spans="1:9" x14ac:dyDescent="0.2">
      <c r="A108" s="57"/>
      <c r="B108" s="57"/>
      <c r="C108" s="57"/>
      <c r="D108" s="57"/>
      <c r="E108" s="11"/>
      <c r="G108" s="11"/>
      <c r="H108" s="57"/>
      <c r="I108" s="57"/>
    </row>
    <row r="109" spans="1:9" x14ac:dyDescent="0.2">
      <c r="A109" s="57"/>
      <c r="B109" s="57"/>
      <c r="C109" s="57"/>
      <c r="D109" s="57"/>
      <c r="E109" s="11"/>
      <c r="G109" s="11"/>
      <c r="H109" s="57"/>
      <c r="I109" s="57"/>
    </row>
    <row r="110" spans="1:9" x14ac:dyDescent="0.2">
      <c r="A110" s="57"/>
      <c r="B110" s="57"/>
      <c r="C110" s="57"/>
      <c r="D110" s="57"/>
      <c r="E110" s="11"/>
      <c r="G110" s="11"/>
      <c r="H110" s="57"/>
      <c r="I110" s="57"/>
    </row>
    <row r="111" spans="1:9" x14ac:dyDescent="0.2">
      <c r="A111" s="57"/>
      <c r="B111" s="57"/>
      <c r="C111" s="57"/>
      <c r="D111" s="57"/>
      <c r="E111" s="11"/>
      <c r="G111" s="11"/>
      <c r="H111" s="57"/>
      <c r="I111" s="57"/>
    </row>
    <row r="112" spans="1:9" x14ac:dyDescent="0.2">
      <c r="A112" s="57"/>
      <c r="B112" s="57"/>
      <c r="C112" s="57"/>
      <c r="D112" s="57"/>
      <c r="E112" s="11"/>
      <c r="G112" s="11"/>
      <c r="H112" s="57"/>
      <c r="I112" s="57"/>
    </row>
    <row r="113" spans="1:9" x14ac:dyDescent="0.2">
      <c r="A113" s="57"/>
      <c r="B113" s="57"/>
      <c r="C113" s="57"/>
      <c r="D113" s="57"/>
      <c r="E113" s="11"/>
      <c r="G113" s="11"/>
      <c r="H113" s="57"/>
      <c r="I113" s="57"/>
    </row>
    <row r="114" spans="1:9" x14ac:dyDescent="0.2">
      <c r="A114" s="57"/>
      <c r="B114" s="57"/>
      <c r="C114" s="57"/>
      <c r="D114" s="57"/>
      <c r="E114" s="11"/>
      <c r="G114" s="11"/>
      <c r="H114" s="57"/>
      <c r="I114" s="57"/>
    </row>
    <row r="115" spans="1:9" x14ac:dyDescent="0.2">
      <c r="A115" s="57"/>
      <c r="B115" s="57"/>
      <c r="C115" s="57"/>
      <c r="D115" s="57"/>
      <c r="E115" s="11"/>
      <c r="G115" s="11"/>
      <c r="H115" s="57"/>
      <c r="I115" s="57"/>
    </row>
    <row r="116" spans="1:9" x14ac:dyDescent="0.2">
      <c r="A116" s="57"/>
      <c r="B116" s="57"/>
      <c r="C116" s="57"/>
      <c r="D116" s="57"/>
      <c r="E116" s="11"/>
      <c r="G116" s="11"/>
      <c r="H116" s="57"/>
      <c r="I116" s="57"/>
    </row>
    <row r="117" spans="1:9" x14ac:dyDescent="0.2">
      <c r="A117" s="57"/>
      <c r="B117" s="57"/>
      <c r="C117" s="57"/>
      <c r="D117" s="57"/>
      <c r="E117" s="11"/>
      <c r="G117" s="11"/>
      <c r="H117" s="57"/>
      <c r="I117" s="57"/>
    </row>
    <row r="118" spans="1:9" x14ac:dyDescent="0.2">
      <c r="A118" s="57"/>
      <c r="B118" s="57"/>
      <c r="C118" s="57"/>
      <c r="D118" s="57"/>
      <c r="E118" s="11"/>
      <c r="G118" s="11"/>
      <c r="H118" s="57"/>
      <c r="I118" s="57"/>
    </row>
    <row r="119" spans="1:9" x14ac:dyDescent="0.2">
      <c r="A119" s="57"/>
      <c r="B119" s="57"/>
      <c r="C119" s="57"/>
      <c r="D119" s="57"/>
      <c r="E119" s="11"/>
      <c r="G119" s="11"/>
      <c r="H119" s="57"/>
      <c r="I119" s="57"/>
    </row>
    <row r="120" spans="1:9" x14ac:dyDescent="0.2">
      <c r="A120" s="57"/>
      <c r="B120" s="57"/>
      <c r="C120" s="57"/>
      <c r="D120" s="57"/>
      <c r="E120" s="11"/>
      <c r="G120" s="11"/>
      <c r="H120" s="57"/>
      <c r="I120" s="57"/>
    </row>
    <row r="121" spans="1:9" x14ac:dyDescent="0.2">
      <c r="A121" s="57"/>
      <c r="B121" s="57"/>
      <c r="C121" s="57"/>
      <c r="D121" s="57"/>
      <c r="E121" s="11"/>
      <c r="G121" s="11"/>
      <c r="H121" s="57"/>
      <c r="I121" s="57"/>
    </row>
    <row r="122" spans="1:9" x14ac:dyDescent="0.2">
      <c r="A122" s="57"/>
      <c r="B122" s="57"/>
      <c r="C122" s="57"/>
      <c r="D122" s="57"/>
      <c r="E122" s="11"/>
      <c r="G122" s="11"/>
      <c r="H122" s="57"/>
      <c r="I122" s="57"/>
    </row>
    <row r="123" spans="1:9" x14ac:dyDescent="0.2">
      <c r="A123" s="57"/>
      <c r="B123" s="57"/>
      <c r="C123" s="57"/>
      <c r="D123" s="57"/>
      <c r="E123" s="11"/>
      <c r="G123" s="11"/>
      <c r="H123" s="57"/>
      <c r="I123" s="57"/>
    </row>
    <row r="124" spans="1:9" x14ac:dyDescent="0.2">
      <c r="A124" s="57"/>
      <c r="B124" s="57"/>
      <c r="C124" s="57"/>
      <c r="D124" s="57"/>
      <c r="E124" s="11"/>
      <c r="G124" s="11"/>
      <c r="H124" s="57"/>
      <c r="I124" s="57"/>
    </row>
    <row r="125" spans="1:9" x14ac:dyDescent="0.2">
      <c r="A125" s="57"/>
      <c r="B125" s="57"/>
      <c r="C125" s="57"/>
      <c r="D125" s="57"/>
      <c r="E125" s="11"/>
      <c r="G125" s="11"/>
      <c r="H125" s="57"/>
      <c r="I125" s="57"/>
    </row>
    <row r="126" spans="1:9" x14ac:dyDescent="0.2">
      <c r="A126" s="57"/>
      <c r="B126" s="57"/>
      <c r="C126" s="57"/>
      <c r="D126" s="57"/>
      <c r="E126" s="11"/>
      <c r="G126" s="11"/>
      <c r="H126" s="57"/>
      <c r="I126" s="57"/>
    </row>
    <row r="127" spans="1:9" x14ac:dyDescent="0.2">
      <c r="A127" s="57"/>
      <c r="B127" s="57"/>
      <c r="C127" s="57"/>
      <c r="D127" s="57"/>
      <c r="E127" s="11"/>
      <c r="G127" s="11"/>
      <c r="H127" s="57"/>
      <c r="I127" s="57"/>
    </row>
    <row r="128" spans="1:9" x14ac:dyDescent="0.2">
      <c r="A128" s="57"/>
      <c r="B128" s="57"/>
      <c r="C128" s="57"/>
      <c r="D128" s="57"/>
      <c r="E128" s="11"/>
      <c r="G128" s="11"/>
      <c r="H128" s="57"/>
      <c r="I128" s="57"/>
    </row>
    <row r="129" spans="1:9" x14ac:dyDescent="0.2">
      <c r="A129" s="57"/>
      <c r="B129" s="57"/>
      <c r="C129" s="57"/>
      <c r="D129" s="57"/>
      <c r="E129" s="11"/>
      <c r="G129" s="11"/>
      <c r="H129" s="57"/>
      <c r="I129" s="57"/>
    </row>
    <row r="130" spans="1:9" x14ac:dyDescent="0.2">
      <c r="A130" s="57"/>
      <c r="B130" s="57"/>
      <c r="C130" s="57"/>
      <c r="D130" s="57"/>
      <c r="E130" s="11"/>
      <c r="G130" s="11"/>
      <c r="H130" s="57"/>
      <c r="I130" s="57"/>
    </row>
    <row r="131" spans="1:9" x14ac:dyDescent="0.2">
      <c r="A131" s="57"/>
      <c r="B131" s="57"/>
      <c r="C131" s="57"/>
      <c r="D131" s="57"/>
      <c r="E131" s="11"/>
      <c r="G131" s="11"/>
      <c r="H131" s="57"/>
      <c r="I131" s="57"/>
    </row>
    <row r="132" spans="1:9" x14ac:dyDescent="0.2">
      <c r="A132" s="57"/>
      <c r="B132" s="57"/>
      <c r="C132" s="57"/>
      <c r="D132" s="57"/>
      <c r="E132" s="11"/>
      <c r="G132" s="11"/>
      <c r="H132" s="57"/>
      <c r="I132" s="57"/>
    </row>
    <row r="133" spans="1:9" x14ac:dyDescent="0.2">
      <c r="A133" s="57"/>
      <c r="B133" s="57"/>
      <c r="C133" s="57"/>
      <c r="D133" s="57"/>
      <c r="E133" s="11"/>
      <c r="G133" s="11"/>
      <c r="H133" s="57"/>
      <c r="I133" s="57"/>
    </row>
    <row r="134" spans="1:9" x14ac:dyDescent="0.2">
      <c r="A134" s="57"/>
      <c r="B134" s="57"/>
      <c r="C134" s="57"/>
      <c r="D134" s="57"/>
      <c r="E134" s="11"/>
      <c r="G134" s="11"/>
      <c r="H134" s="57"/>
      <c r="I134" s="57"/>
    </row>
    <row r="135" spans="1:9" x14ac:dyDescent="0.2">
      <c r="A135" s="57"/>
      <c r="B135" s="57"/>
      <c r="C135" s="57"/>
      <c r="D135" s="57"/>
      <c r="E135" s="11"/>
      <c r="G135" s="11"/>
      <c r="H135" s="57"/>
      <c r="I135" s="57"/>
    </row>
    <row r="136" spans="1:9" x14ac:dyDescent="0.2">
      <c r="A136" s="57"/>
      <c r="B136" s="57"/>
      <c r="C136" s="57"/>
      <c r="D136" s="57"/>
      <c r="E136" s="11"/>
      <c r="G136" s="11"/>
      <c r="H136" s="57"/>
      <c r="I136" s="57"/>
    </row>
    <row r="137" spans="1:9" x14ac:dyDescent="0.2">
      <c r="A137" s="57"/>
      <c r="B137" s="57"/>
      <c r="C137" s="57"/>
      <c r="D137" s="57"/>
      <c r="E137" s="11"/>
      <c r="G137" s="11"/>
      <c r="H137" s="57"/>
      <c r="I137" s="57"/>
    </row>
    <row r="138" spans="1:9" x14ac:dyDescent="0.2">
      <c r="A138" s="57"/>
      <c r="B138" s="57"/>
      <c r="C138" s="57"/>
      <c r="D138" s="57"/>
      <c r="E138" s="11"/>
      <c r="G138" s="11"/>
      <c r="H138" s="57"/>
      <c r="I138" s="57"/>
    </row>
    <row r="139" spans="1:9" x14ac:dyDescent="0.2">
      <c r="A139" s="57"/>
      <c r="B139" s="57"/>
      <c r="C139" s="57"/>
      <c r="D139" s="57"/>
      <c r="E139" s="11"/>
      <c r="G139" s="11"/>
      <c r="H139" s="57"/>
      <c r="I139" s="57"/>
    </row>
    <row r="140" spans="1:9" x14ac:dyDescent="0.2">
      <c r="A140" s="57"/>
      <c r="B140" s="57"/>
      <c r="C140" s="57"/>
      <c r="D140" s="57"/>
      <c r="E140" s="11"/>
      <c r="G140" s="11"/>
      <c r="H140" s="57"/>
      <c r="I140" s="57"/>
    </row>
    <row r="141" spans="1:9" x14ac:dyDescent="0.2">
      <c r="A141" s="57"/>
      <c r="B141" s="57"/>
      <c r="C141" s="57"/>
      <c r="D141" s="57"/>
      <c r="E141" s="11"/>
      <c r="G141" s="11"/>
      <c r="H141" s="57"/>
      <c r="I141" s="57"/>
    </row>
    <row r="142" spans="1:9" x14ac:dyDescent="0.2">
      <c r="A142" s="57"/>
      <c r="B142" s="57"/>
      <c r="C142" s="57"/>
      <c r="D142" s="57"/>
      <c r="E142" s="11"/>
      <c r="G142" s="11"/>
      <c r="H142" s="57"/>
      <c r="I142" s="57"/>
    </row>
    <row r="143" spans="1:9" x14ac:dyDescent="0.2">
      <c r="A143" s="57"/>
      <c r="B143" s="57"/>
      <c r="C143" s="57"/>
      <c r="D143" s="57"/>
      <c r="E143" s="11"/>
      <c r="G143" s="11"/>
      <c r="H143" s="57"/>
      <c r="I143" s="57"/>
    </row>
    <row r="144" spans="1:9" x14ac:dyDescent="0.2">
      <c r="A144" s="57"/>
      <c r="B144" s="57"/>
      <c r="C144" s="57"/>
      <c r="D144" s="57"/>
      <c r="E144" s="11"/>
      <c r="G144" s="11"/>
      <c r="H144" s="57"/>
      <c r="I144" s="57"/>
    </row>
    <row r="145" spans="1:9" x14ac:dyDescent="0.2">
      <c r="A145" s="57"/>
      <c r="B145" s="57"/>
      <c r="C145" s="57"/>
      <c r="D145" s="57"/>
      <c r="E145" s="11"/>
      <c r="G145" s="11"/>
      <c r="H145" s="57"/>
      <c r="I145" s="57"/>
    </row>
    <row r="146" spans="1:9" x14ac:dyDescent="0.2">
      <c r="A146" s="57"/>
      <c r="B146" s="57"/>
      <c r="C146" s="57"/>
      <c r="D146" s="57"/>
      <c r="E146" s="11"/>
      <c r="G146" s="11"/>
      <c r="H146" s="57"/>
      <c r="I146" s="57"/>
    </row>
    <row r="147" spans="1:9" x14ac:dyDescent="0.2">
      <c r="A147" s="57"/>
      <c r="B147" s="57"/>
      <c r="C147" s="57"/>
      <c r="D147" s="57"/>
      <c r="E147" s="11"/>
      <c r="G147" s="11"/>
      <c r="H147" s="57"/>
      <c r="I147" s="57"/>
    </row>
    <row r="148" spans="1:9" x14ac:dyDescent="0.2">
      <c r="A148" s="57"/>
      <c r="B148" s="57"/>
      <c r="C148" s="57"/>
      <c r="D148" s="57"/>
      <c r="E148" s="11"/>
      <c r="G148" s="11"/>
      <c r="H148" s="57"/>
      <c r="I148" s="57"/>
    </row>
    <row r="149" spans="1:9" x14ac:dyDescent="0.2">
      <c r="A149" s="57"/>
      <c r="B149" s="57"/>
      <c r="C149" s="57"/>
      <c r="D149" s="57"/>
      <c r="E149" s="11"/>
      <c r="G149" s="11"/>
      <c r="H149" s="57"/>
      <c r="I149" s="57"/>
    </row>
    <row r="150" spans="1:9" x14ac:dyDescent="0.2">
      <c r="A150" s="57"/>
      <c r="B150" s="57"/>
      <c r="C150" s="57"/>
      <c r="D150" s="57"/>
      <c r="E150" s="11"/>
      <c r="G150" s="11"/>
      <c r="H150" s="57"/>
      <c r="I150" s="57"/>
    </row>
    <row r="151" spans="1:9" x14ac:dyDescent="0.2">
      <c r="A151" s="57"/>
      <c r="B151" s="57"/>
      <c r="C151" s="57"/>
      <c r="D151" s="57"/>
      <c r="E151" s="11"/>
      <c r="G151" s="11"/>
      <c r="H151" s="57"/>
      <c r="I151" s="57"/>
    </row>
    <row r="152" spans="1:9" x14ac:dyDescent="0.2">
      <c r="A152" s="57"/>
      <c r="B152" s="57"/>
      <c r="C152" s="57"/>
      <c r="D152" s="57"/>
      <c r="E152" s="11"/>
      <c r="G152" s="11"/>
      <c r="H152" s="57"/>
      <c r="I152" s="57"/>
    </row>
    <row r="153" spans="1:9" x14ac:dyDescent="0.2">
      <c r="A153" s="57"/>
      <c r="B153" s="57"/>
      <c r="C153" s="57"/>
      <c r="D153" s="57"/>
      <c r="E153" s="11"/>
      <c r="G153" s="11"/>
      <c r="H153" s="57"/>
      <c r="I153" s="57"/>
    </row>
    <row r="154" spans="1:9" x14ac:dyDescent="0.2">
      <c r="A154" s="57"/>
      <c r="B154" s="57"/>
      <c r="C154" s="57"/>
      <c r="D154" s="57"/>
      <c r="E154" s="11"/>
      <c r="G154" s="11"/>
      <c r="H154" s="57"/>
      <c r="I154" s="57"/>
    </row>
    <row r="155" spans="1:9" x14ac:dyDescent="0.2">
      <c r="A155" s="57"/>
      <c r="B155" s="57"/>
      <c r="C155" s="57"/>
      <c r="D155" s="57"/>
      <c r="E155" s="11"/>
      <c r="G155" s="11"/>
      <c r="H155" s="57"/>
      <c r="I155" s="57"/>
    </row>
    <row r="156" spans="1:9" x14ac:dyDescent="0.2">
      <c r="A156" s="57"/>
      <c r="B156" s="57"/>
      <c r="C156" s="57"/>
      <c r="D156" s="57"/>
      <c r="E156" s="11"/>
      <c r="G156" s="11"/>
      <c r="H156" s="57"/>
      <c r="I156" s="57"/>
    </row>
    <row r="157" spans="1:9" x14ac:dyDescent="0.2">
      <c r="A157" s="57"/>
      <c r="B157" s="57"/>
      <c r="C157" s="57"/>
      <c r="D157" s="57"/>
      <c r="E157" s="11"/>
      <c r="G157" s="11"/>
      <c r="H157" s="57"/>
      <c r="I157" s="57"/>
    </row>
    <row r="158" spans="1:9" x14ac:dyDescent="0.2">
      <c r="A158" s="57"/>
      <c r="B158" s="57"/>
      <c r="C158" s="57"/>
      <c r="D158" s="57"/>
      <c r="E158" s="11"/>
      <c r="G158" s="11"/>
      <c r="H158" s="57"/>
      <c r="I158" s="57"/>
    </row>
    <row r="159" spans="1:9" x14ac:dyDescent="0.2">
      <c r="A159" s="57"/>
      <c r="B159" s="57"/>
      <c r="C159" s="57"/>
      <c r="D159" s="57"/>
      <c r="E159" s="11"/>
      <c r="G159" s="11"/>
      <c r="H159" s="57"/>
      <c r="I159" s="57"/>
    </row>
    <row r="160" spans="1:9" x14ac:dyDescent="0.2">
      <c r="A160" s="57"/>
      <c r="B160" s="57"/>
      <c r="C160" s="57"/>
      <c r="D160" s="57"/>
      <c r="E160" s="11"/>
      <c r="G160" s="11"/>
      <c r="H160" s="57"/>
      <c r="I160" s="57"/>
    </row>
    <row r="161" spans="1:9" x14ac:dyDescent="0.2">
      <c r="A161" s="57"/>
      <c r="B161" s="57"/>
      <c r="C161" s="57"/>
      <c r="D161" s="57"/>
      <c r="E161" s="11"/>
      <c r="G161" s="11"/>
      <c r="H161" s="57"/>
      <c r="I161" s="57"/>
    </row>
    <row r="162" spans="1:9" x14ac:dyDescent="0.2">
      <c r="A162" s="57"/>
      <c r="B162" s="57"/>
      <c r="C162" s="57"/>
      <c r="D162" s="57"/>
      <c r="E162" s="11"/>
      <c r="G162" s="11"/>
      <c r="H162" s="57"/>
      <c r="I162" s="57"/>
    </row>
    <row r="163" spans="1:9" x14ac:dyDescent="0.2">
      <c r="A163" s="57"/>
      <c r="B163" s="57"/>
      <c r="C163" s="57"/>
      <c r="D163" s="57"/>
      <c r="E163" s="11"/>
      <c r="G163" s="11"/>
      <c r="H163" s="57"/>
      <c r="I163" s="57"/>
    </row>
    <row r="164" spans="1:9" x14ac:dyDescent="0.2">
      <c r="A164" s="57"/>
      <c r="B164" s="57"/>
      <c r="C164" s="57"/>
      <c r="D164" s="57"/>
      <c r="E164" s="11"/>
      <c r="G164" s="11"/>
      <c r="H164" s="57"/>
      <c r="I164" s="57"/>
    </row>
    <row r="165" spans="1:9" x14ac:dyDescent="0.2">
      <c r="A165" s="57"/>
      <c r="B165" s="57"/>
      <c r="C165" s="57"/>
      <c r="D165" s="57"/>
      <c r="E165" s="11"/>
      <c r="G165" s="11"/>
      <c r="H165" s="57"/>
      <c r="I165" s="57"/>
    </row>
    <row r="166" spans="1:9" x14ac:dyDescent="0.2">
      <c r="A166" s="57"/>
      <c r="B166" s="57"/>
      <c r="C166" s="57"/>
      <c r="D166" s="57"/>
      <c r="E166" s="11"/>
      <c r="G166" s="11"/>
      <c r="H166" s="57"/>
      <c r="I166" s="57"/>
    </row>
    <row r="167" spans="1:9" x14ac:dyDescent="0.2">
      <c r="A167" s="57"/>
      <c r="B167" s="57"/>
      <c r="C167" s="57"/>
      <c r="D167" s="57"/>
      <c r="E167" s="11"/>
      <c r="G167" s="11"/>
      <c r="H167" s="57"/>
      <c r="I167" s="57"/>
    </row>
    <row r="168" spans="1:9" x14ac:dyDescent="0.2">
      <c r="A168" s="57"/>
      <c r="B168" s="57"/>
      <c r="C168" s="57"/>
      <c r="D168" s="57"/>
      <c r="E168" s="11"/>
      <c r="G168" s="11"/>
      <c r="H168" s="57"/>
      <c r="I168" s="57"/>
    </row>
    <row r="169" spans="1:9" x14ac:dyDescent="0.2">
      <c r="A169" s="57"/>
      <c r="B169" s="57"/>
      <c r="C169" s="57"/>
      <c r="D169" s="57"/>
      <c r="E169" s="11"/>
      <c r="G169" s="11"/>
      <c r="H169" s="57"/>
      <c r="I169" s="57"/>
    </row>
    <row r="170" spans="1:9" x14ac:dyDescent="0.2">
      <c r="A170" s="57"/>
      <c r="B170" s="57"/>
      <c r="C170" s="57"/>
      <c r="D170" s="57"/>
      <c r="E170" s="11"/>
      <c r="G170" s="11"/>
      <c r="H170" s="57"/>
      <c r="I170" s="57"/>
    </row>
    <row r="171" spans="1:9" x14ac:dyDescent="0.2">
      <c r="A171" s="57"/>
      <c r="B171" s="57"/>
      <c r="C171" s="57"/>
      <c r="D171" s="57"/>
      <c r="E171" s="11"/>
      <c r="G171" s="11"/>
      <c r="H171" s="57"/>
      <c r="I171" s="57"/>
    </row>
    <row r="172" spans="1:9" x14ac:dyDescent="0.2">
      <c r="A172" s="57"/>
      <c r="B172" s="57"/>
      <c r="C172" s="57"/>
      <c r="D172" s="57"/>
      <c r="E172" s="11"/>
      <c r="G172" s="11"/>
      <c r="H172" s="57"/>
      <c r="I172" s="57"/>
    </row>
    <row r="173" spans="1:9" x14ac:dyDescent="0.2">
      <c r="A173" s="57"/>
      <c r="B173" s="57"/>
      <c r="C173" s="57"/>
      <c r="D173" s="57"/>
      <c r="E173" s="11"/>
      <c r="G173" s="11"/>
      <c r="H173" s="57"/>
      <c r="I173" s="57"/>
    </row>
    <row r="174" spans="1:9" x14ac:dyDescent="0.2">
      <c r="A174" s="57"/>
      <c r="B174" s="57"/>
      <c r="C174" s="57"/>
      <c r="D174" s="57"/>
      <c r="E174" s="11"/>
      <c r="G174" s="11"/>
      <c r="H174" s="57"/>
      <c r="I174" s="57"/>
    </row>
    <row r="175" spans="1:9" x14ac:dyDescent="0.2">
      <c r="A175" s="57"/>
      <c r="B175" s="57"/>
      <c r="C175" s="57"/>
      <c r="D175" s="57"/>
      <c r="E175" s="11"/>
      <c r="G175" s="11"/>
      <c r="H175" s="57"/>
      <c r="I175" s="57"/>
    </row>
    <row r="176" spans="1:9" x14ac:dyDescent="0.2">
      <c r="A176" s="57"/>
      <c r="B176" s="57"/>
      <c r="C176" s="57"/>
      <c r="D176" s="57"/>
      <c r="E176" s="11"/>
      <c r="G176" s="11"/>
      <c r="H176" s="57"/>
      <c r="I176" s="57"/>
    </row>
    <row r="177" spans="1:9" x14ac:dyDescent="0.2">
      <c r="A177" s="57"/>
      <c r="B177" s="57"/>
      <c r="C177" s="57"/>
      <c r="D177" s="57"/>
      <c r="E177" s="11"/>
      <c r="G177" s="11"/>
      <c r="H177" s="57"/>
      <c r="I177" s="57"/>
    </row>
    <row r="178" spans="1:9" x14ac:dyDescent="0.2">
      <c r="A178" s="57"/>
      <c r="B178" s="57"/>
      <c r="C178" s="57"/>
      <c r="D178" s="57"/>
      <c r="E178" s="11"/>
      <c r="G178" s="11"/>
      <c r="H178" s="57"/>
      <c r="I178" s="57"/>
    </row>
    <row r="179" spans="1:9" x14ac:dyDescent="0.2">
      <c r="A179" s="57"/>
      <c r="B179" s="57"/>
      <c r="C179" s="57"/>
      <c r="D179" s="57"/>
      <c r="E179" s="11"/>
      <c r="G179" s="11"/>
      <c r="H179" s="57"/>
      <c r="I179" s="57"/>
    </row>
    <row r="180" spans="1:9" x14ac:dyDescent="0.2">
      <c r="A180" s="57"/>
      <c r="B180" s="57"/>
      <c r="C180" s="57"/>
      <c r="D180" s="57"/>
      <c r="E180" s="11"/>
      <c r="G180" s="11"/>
      <c r="H180" s="57"/>
      <c r="I180" s="57"/>
    </row>
    <row r="181" spans="1:9" x14ac:dyDescent="0.2">
      <c r="A181" s="57"/>
      <c r="B181" s="57"/>
      <c r="C181" s="57"/>
      <c r="D181" s="57"/>
      <c r="E181" s="11"/>
      <c r="G181" s="11"/>
      <c r="H181" s="57"/>
      <c r="I181" s="57"/>
    </row>
    <row r="182" spans="1:9" x14ac:dyDescent="0.2">
      <c r="A182" s="57"/>
      <c r="B182" s="57"/>
      <c r="C182" s="57"/>
      <c r="D182" s="57"/>
      <c r="E182" s="11"/>
      <c r="G182" s="11"/>
      <c r="H182" s="57"/>
      <c r="I182" s="57"/>
    </row>
    <row r="183" spans="1:9" x14ac:dyDescent="0.2">
      <c r="A183" s="57"/>
      <c r="B183" s="57"/>
      <c r="C183" s="57"/>
      <c r="D183" s="57"/>
      <c r="E183" s="11"/>
      <c r="G183" s="11"/>
      <c r="H183" s="57"/>
      <c r="I183" s="57"/>
    </row>
    <row r="184" spans="1:9" x14ac:dyDescent="0.2">
      <c r="A184" s="57"/>
      <c r="B184" s="57"/>
      <c r="C184" s="57"/>
      <c r="D184" s="57"/>
      <c r="E184" s="11"/>
      <c r="G184" s="11"/>
      <c r="H184" s="57"/>
      <c r="I184" s="57"/>
    </row>
    <row r="185" spans="1:9" x14ac:dyDescent="0.2">
      <c r="A185" s="57"/>
      <c r="B185" s="57"/>
      <c r="C185" s="57"/>
      <c r="D185" s="57"/>
      <c r="E185" s="11"/>
      <c r="G185" s="11"/>
      <c r="H185" s="57"/>
      <c r="I185" s="57"/>
    </row>
    <row r="186" spans="1:9" x14ac:dyDescent="0.2">
      <c r="A186" s="57"/>
      <c r="B186" s="57"/>
      <c r="C186" s="57"/>
      <c r="D186" s="57"/>
      <c r="E186" s="11"/>
      <c r="G186" s="11"/>
      <c r="H186" s="57"/>
      <c r="I186" s="57"/>
    </row>
    <row r="187" spans="1:9" x14ac:dyDescent="0.2">
      <c r="A187" s="57"/>
      <c r="B187" s="57"/>
      <c r="C187" s="57"/>
      <c r="D187" s="57"/>
      <c r="E187" s="11"/>
      <c r="G187" s="11"/>
      <c r="H187" s="57"/>
      <c r="I187" s="57"/>
    </row>
    <row r="188" spans="1:9" x14ac:dyDescent="0.2">
      <c r="A188" s="57"/>
      <c r="B188" s="57"/>
      <c r="C188" s="57"/>
      <c r="D188" s="57"/>
      <c r="E188" s="11"/>
      <c r="G188" s="11"/>
      <c r="H188" s="57"/>
      <c r="I188" s="57"/>
    </row>
    <row r="189" spans="1:9" x14ac:dyDescent="0.2">
      <c r="A189" s="57"/>
      <c r="B189" s="57"/>
      <c r="C189" s="57"/>
      <c r="D189" s="57"/>
      <c r="E189" s="11"/>
      <c r="G189" s="11"/>
      <c r="H189" s="57"/>
      <c r="I189" s="57"/>
    </row>
    <row r="190" spans="1:9" x14ac:dyDescent="0.2">
      <c r="A190" s="57"/>
      <c r="B190" s="57"/>
      <c r="C190" s="57"/>
      <c r="D190" s="57"/>
      <c r="E190" s="11"/>
      <c r="G190" s="11"/>
      <c r="H190" s="57"/>
      <c r="I190" s="57"/>
    </row>
  </sheetData>
  <mergeCells count="6">
    <mergeCell ref="A38:B38"/>
    <mergeCell ref="A1:G1"/>
    <mergeCell ref="A34:B34"/>
    <mergeCell ref="A35:B35"/>
    <mergeCell ref="A36:B36"/>
    <mergeCell ref="A37:B37"/>
  </mergeCells>
  <conditionalFormatting sqref="F2:F3">
    <cfRule type="cellIs" dxfId="128" priority="2" stopIfTrue="1" operator="between">
      <formula>0.009</formula>
      <formula>-0.009</formula>
    </cfRule>
  </conditionalFormatting>
  <conditionalFormatting sqref="F5:F65536">
    <cfRule type="cellIs" dxfId="127"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374"/>
  <sheetViews>
    <sheetView workbookViewId="0">
      <selection sqref="A1:F1"/>
    </sheetView>
  </sheetViews>
  <sheetFormatPr defaultColWidth="9.140625" defaultRowHeight="11.25" x14ac:dyDescent="0.2"/>
  <cols>
    <col min="1" max="1" width="38.7109375" style="7" bestFit="1" customWidth="1"/>
    <col min="2" max="2" width="42.85546875" style="7" bestFit="1" customWidth="1"/>
    <col min="3" max="3" width="25.5703125" style="7" bestFit="1" customWidth="1"/>
    <col min="4" max="4" width="14.7109375" style="7" bestFit="1" customWidth="1"/>
    <col min="5" max="5" width="26.5703125" style="10" customWidth="1"/>
    <col min="6" max="6" width="13.5703125" style="11" bestFit="1" customWidth="1"/>
    <col min="7" max="16384" width="9.140625" style="7"/>
  </cols>
  <sheetData>
    <row r="1" spans="1:7" s="1" customFormat="1" ht="15" x14ac:dyDescent="0.2">
      <c r="A1" s="99" t="s">
        <v>941</v>
      </c>
      <c r="B1" s="100"/>
      <c r="C1" s="100"/>
      <c r="D1" s="100"/>
      <c r="E1" s="100"/>
      <c r="F1" s="100"/>
    </row>
    <row r="2" spans="1:7" s="1" customFormat="1" ht="12" x14ac:dyDescent="0.2">
      <c r="E2" s="5"/>
      <c r="F2" s="9"/>
    </row>
    <row r="3" spans="1:7" s="1" customFormat="1" ht="12" x14ac:dyDescent="0.2">
      <c r="A3" s="8" t="s">
        <v>7</v>
      </c>
      <c r="B3" s="2"/>
      <c r="C3" s="3"/>
      <c r="D3" s="3"/>
      <c r="E3" s="4"/>
      <c r="F3" s="9"/>
    </row>
    <row r="4" spans="1:7" s="1" customFormat="1" ht="48" customHeight="1" x14ac:dyDescent="0.2">
      <c r="A4" s="6" t="s">
        <v>2</v>
      </c>
      <c r="B4" s="6" t="s">
        <v>0</v>
      </c>
      <c r="C4" s="13" t="s">
        <v>4</v>
      </c>
      <c r="D4" s="13" t="s">
        <v>1</v>
      </c>
      <c r="E4" s="53" t="s">
        <v>6</v>
      </c>
      <c r="F4" s="12" t="s">
        <v>3</v>
      </c>
      <c r="G4" s="56" t="s">
        <v>5</v>
      </c>
    </row>
    <row r="5" spans="1:7" x14ac:dyDescent="0.2">
      <c r="A5" s="16" t="s">
        <v>113</v>
      </c>
      <c r="B5" s="17"/>
      <c r="C5" s="17"/>
      <c r="D5" s="17"/>
      <c r="E5" s="18"/>
      <c r="F5" s="19"/>
      <c r="G5" s="19"/>
    </row>
    <row r="6" spans="1:7" x14ac:dyDescent="0.2">
      <c r="A6" s="20" t="s">
        <v>19</v>
      </c>
      <c r="B6" s="21"/>
      <c r="C6" s="21"/>
      <c r="D6" s="21"/>
      <c r="E6" s="22"/>
      <c r="F6" s="23"/>
      <c r="G6" s="23"/>
    </row>
    <row r="7" spans="1:7" x14ac:dyDescent="0.2">
      <c r="A7" s="21" t="s">
        <v>556</v>
      </c>
      <c r="B7" s="21" t="s">
        <v>555</v>
      </c>
      <c r="C7" s="21" t="s">
        <v>146</v>
      </c>
      <c r="D7" s="24">
        <v>7329408</v>
      </c>
      <c r="E7" s="22">
        <v>44335.588989999997</v>
      </c>
      <c r="F7" s="23">
        <v>3.2069154608256798</v>
      </c>
      <c r="G7" s="23"/>
    </row>
    <row r="8" spans="1:7" x14ac:dyDescent="0.2">
      <c r="A8" s="21" t="s">
        <v>558</v>
      </c>
      <c r="B8" s="21" t="s">
        <v>557</v>
      </c>
      <c r="C8" s="21" t="s">
        <v>195</v>
      </c>
      <c r="D8" s="24">
        <v>3868691</v>
      </c>
      <c r="E8" s="22">
        <v>38988.6679</v>
      </c>
      <c r="F8" s="23">
        <v>2.8201579077636598</v>
      </c>
      <c r="G8" s="23"/>
    </row>
    <row r="9" spans="1:7" x14ac:dyDescent="0.2">
      <c r="A9" s="21" t="s">
        <v>165</v>
      </c>
      <c r="B9" s="21" t="s">
        <v>164</v>
      </c>
      <c r="C9" s="21" t="s">
        <v>154</v>
      </c>
      <c r="D9" s="24">
        <v>1866828</v>
      </c>
      <c r="E9" s="22">
        <v>33582.368889999998</v>
      </c>
      <c r="F9" s="23">
        <v>2.42910538594138</v>
      </c>
      <c r="G9" s="23"/>
    </row>
    <row r="10" spans="1:7" x14ac:dyDescent="0.2">
      <c r="A10" s="21" t="s">
        <v>560</v>
      </c>
      <c r="B10" s="21" t="s">
        <v>559</v>
      </c>
      <c r="C10" s="21" t="s">
        <v>561</v>
      </c>
      <c r="D10" s="24">
        <v>3916115</v>
      </c>
      <c r="E10" s="22">
        <v>29605.829399999999</v>
      </c>
      <c r="F10" s="23">
        <v>2.1414713144972999</v>
      </c>
      <c r="G10" s="23"/>
    </row>
    <row r="11" spans="1:7" x14ac:dyDescent="0.2">
      <c r="A11" s="21" t="s">
        <v>415</v>
      </c>
      <c r="B11" s="21" t="s">
        <v>414</v>
      </c>
      <c r="C11" s="21" t="s">
        <v>171</v>
      </c>
      <c r="D11" s="24">
        <v>4963469</v>
      </c>
      <c r="E11" s="22">
        <v>29517.75014</v>
      </c>
      <c r="F11" s="23">
        <v>2.1351002986360799</v>
      </c>
      <c r="G11" s="23"/>
    </row>
    <row r="12" spans="1:7" x14ac:dyDescent="0.2">
      <c r="A12" s="21" t="s">
        <v>563</v>
      </c>
      <c r="B12" s="21" t="s">
        <v>562</v>
      </c>
      <c r="C12" s="21" t="s">
        <v>116</v>
      </c>
      <c r="D12" s="24">
        <v>48064081</v>
      </c>
      <c r="E12" s="22">
        <v>28482.774399999998</v>
      </c>
      <c r="F12" s="23">
        <v>2.0602376481605398</v>
      </c>
      <c r="G12" s="23"/>
    </row>
    <row r="13" spans="1:7" x14ac:dyDescent="0.2">
      <c r="A13" s="21" t="s">
        <v>565</v>
      </c>
      <c r="B13" s="21" t="s">
        <v>564</v>
      </c>
      <c r="C13" s="21" t="s">
        <v>203</v>
      </c>
      <c r="D13" s="24">
        <v>3260279</v>
      </c>
      <c r="E13" s="22">
        <v>27805.28945</v>
      </c>
      <c r="F13" s="23">
        <v>2.0112332927402998</v>
      </c>
      <c r="G13" s="23"/>
    </row>
    <row r="14" spans="1:7" x14ac:dyDescent="0.2">
      <c r="A14" s="21" t="s">
        <v>567</v>
      </c>
      <c r="B14" s="21" t="s">
        <v>566</v>
      </c>
      <c r="C14" s="21" t="s">
        <v>116</v>
      </c>
      <c r="D14" s="24">
        <v>10542130</v>
      </c>
      <c r="E14" s="22">
        <v>27789.054680000001</v>
      </c>
      <c r="F14" s="23">
        <v>2.0100589870391201</v>
      </c>
      <c r="G14" s="23"/>
    </row>
    <row r="15" spans="1:7" x14ac:dyDescent="0.2">
      <c r="A15" s="21" t="s">
        <v>518</v>
      </c>
      <c r="B15" s="21" t="s">
        <v>517</v>
      </c>
      <c r="C15" s="21" t="s">
        <v>127</v>
      </c>
      <c r="D15" s="24">
        <v>3220340</v>
      </c>
      <c r="E15" s="22">
        <v>25960.770909999999</v>
      </c>
      <c r="F15" s="23">
        <v>1.8778141782442701</v>
      </c>
      <c r="G15" s="23"/>
    </row>
    <row r="16" spans="1:7" x14ac:dyDescent="0.2">
      <c r="A16" s="21" t="s">
        <v>569</v>
      </c>
      <c r="B16" s="21" t="s">
        <v>568</v>
      </c>
      <c r="C16" s="21" t="s">
        <v>154</v>
      </c>
      <c r="D16" s="24">
        <v>1448723</v>
      </c>
      <c r="E16" s="22">
        <v>25632.25604</v>
      </c>
      <c r="F16" s="23">
        <v>1.8540517914188299</v>
      </c>
      <c r="G16" s="23"/>
    </row>
    <row r="17" spans="1:7" x14ac:dyDescent="0.2">
      <c r="A17" s="21" t="s">
        <v>571</v>
      </c>
      <c r="B17" s="21" t="s">
        <v>570</v>
      </c>
      <c r="C17" s="21" t="s">
        <v>228</v>
      </c>
      <c r="D17" s="24">
        <v>1387967</v>
      </c>
      <c r="E17" s="22">
        <v>25544.144670000001</v>
      </c>
      <c r="F17" s="23">
        <v>1.8476784529527199</v>
      </c>
      <c r="G17" s="23"/>
    </row>
    <row r="18" spans="1:7" x14ac:dyDescent="0.2">
      <c r="A18" s="21" t="s">
        <v>573</v>
      </c>
      <c r="B18" s="21" t="s">
        <v>572</v>
      </c>
      <c r="C18" s="21" t="s">
        <v>195</v>
      </c>
      <c r="D18" s="24">
        <v>1513099</v>
      </c>
      <c r="E18" s="22">
        <v>24205.044699999999</v>
      </c>
      <c r="F18" s="23">
        <v>1.7508176579297201</v>
      </c>
      <c r="G18" s="23"/>
    </row>
    <row r="19" spans="1:7" x14ac:dyDescent="0.2">
      <c r="A19" s="21" t="s">
        <v>192</v>
      </c>
      <c r="B19" s="21" t="s">
        <v>191</v>
      </c>
      <c r="C19" s="21" t="s">
        <v>180</v>
      </c>
      <c r="D19" s="24">
        <v>15488074</v>
      </c>
      <c r="E19" s="22">
        <v>23199.586039999998</v>
      </c>
      <c r="F19" s="23">
        <v>1.6780900592797501</v>
      </c>
      <c r="G19" s="23"/>
    </row>
    <row r="20" spans="1:7" x14ac:dyDescent="0.2">
      <c r="A20" s="21" t="s">
        <v>575</v>
      </c>
      <c r="B20" s="21" t="s">
        <v>574</v>
      </c>
      <c r="C20" s="21" t="s">
        <v>221</v>
      </c>
      <c r="D20" s="24">
        <v>2030185</v>
      </c>
      <c r="E20" s="22">
        <v>23144.109</v>
      </c>
      <c r="F20" s="23">
        <v>1.6740772519313001</v>
      </c>
      <c r="G20" s="23"/>
    </row>
    <row r="21" spans="1:7" x14ac:dyDescent="0.2">
      <c r="A21" s="21" t="s">
        <v>577</v>
      </c>
      <c r="B21" s="21" t="s">
        <v>576</v>
      </c>
      <c r="C21" s="21" t="s">
        <v>135</v>
      </c>
      <c r="D21" s="24">
        <v>2432539</v>
      </c>
      <c r="E21" s="22">
        <v>22635.99166</v>
      </c>
      <c r="F21" s="23">
        <v>1.6373237229790401</v>
      </c>
      <c r="G21" s="23"/>
    </row>
    <row r="22" spans="1:7" x14ac:dyDescent="0.2">
      <c r="A22" s="21" t="s">
        <v>170</v>
      </c>
      <c r="B22" s="21" t="s">
        <v>169</v>
      </c>
      <c r="C22" s="21" t="s">
        <v>171</v>
      </c>
      <c r="D22" s="24">
        <v>6900000</v>
      </c>
      <c r="E22" s="22">
        <v>22287</v>
      </c>
      <c r="F22" s="23">
        <v>1.6120801934433</v>
      </c>
      <c r="G22" s="23"/>
    </row>
    <row r="23" spans="1:7" x14ac:dyDescent="0.2">
      <c r="A23" s="21" t="s">
        <v>205</v>
      </c>
      <c r="B23" s="21" t="s">
        <v>204</v>
      </c>
      <c r="C23" s="21" t="s">
        <v>206</v>
      </c>
      <c r="D23" s="24">
        <v>2256472</v>
      </c>
      <c r="E23" s="22">
        <v>22253.326860000001</v>
      </c>
      <c r="F23" s="23">
        <v>1.6096445223325599</v>
      </c>
      <c r="G23" s="23"/>
    </row>
    <row r="24" spans="1:7" x14ac:dyDescent="0.2">
      <c r="A24" s="21" t="s">
        <v>115</v>
      </c>
      <c r="B24" s="21" t="s">
        <v>114</v>
      </c>
      <c r="C24" s="21" t="s">
        <v>116</v>
      </c>
      <c r="D24" s="24">
        <v>1036125</v>
      </c>
      <c r="E24" s="22">
        <v>20911.07475</v>
      </c>
      <c r="F24" s="23">
        <v>1.5125557243275201</v>
      </c>
      <c r="G24" s="23"/>
    </row>
    <row r="25" spans="1:7" x14ac:dyDescent="0.2">
      <c r="A25" s="21" t="s">
        <v>232</v>
      </c>
      <c r="B25" s="21" t="s">
        <v>231</v>
      </c>
      <c r="C25" s="21" t="s">
        <v>140</v>
      </c>
      <c r="D25" s="24">
        <v>11901420</v>
      </c>
      <c r="E25" s="22">
        <v>20174.097040000001</v>
      </c>
      <c r="F25" s="23">
        <v>1.4592480934530101</v>
      </c>
      <c r="G25" s="23"/>
    </row>
    <row r="26" spans="1:7" x14ac:dyDescent="0.2">
      <c r="A26" s="21" t="s">
        <v>520</v>
      </c>
      <c r="B26" s="21" t="s">
        <v>519</v>
      </c>
      <c r="C26" s="21" t="s">
        <v>127</v>
      </c>
      <c r="D26" s="24">
        <v>1956444</v>
      </c>
      <c r="E26" s="22">
        <v>20006.59634</v>
      </c>
      <c r="F26" s="23">
        <v>1.4471323057356</v>
      </c>
      <c r="G26" s="23"/>
    </row>
    <row r="27" spans="1:7" x14ac:dyDescent="0.2">
      <c r="A27" s="21" t="s">
        <v>497</v>
      </c>
      <c r="B27" s="21" t="s">
        <v>496</v>
      </c>
      <c r="C27" s="21" t="s">
        <v>143</v>
      </c>
      <c r="D27" s="24">
        <v>2011808</v>
      </c>
      <c r="E27" s="22">
        <v>19541.69701</v>
      </c>
      <c r="F27" s="23">
        <v>1.41350485467273</v>
      </c>
      <c r="G27" s="23"/>
    </row>
    <row r="28" spans="1:7" x14ac:dyDescent="0.2">
      <c r="A28" s="21" t="s">
        <v>351</v>
      </c>
      <c r="B28" s="21" t="s">
        <v>350</v>
      </c>
      <c r="C28" s="21" t="s">
        <v>240</v>
      </c>
      <c r="D28" s="24">
        <v>244499</v>
      </c>
      <c r="E28" s="22">
        <v>18809.308069999999</v>
      </c>
      <c r="F28" s="23">
        <v>1.3605291421914201</v>
      </c>
      <c r="G28" s="23"/>
    </row>
    <row r="29" spans="1:7" x14ac:dyDescent="0.2">
      <c r="A29" s="21" t="s">
        <v>227</v>
      </c>
      <c r="B29" s="21" t="s">
        <v>226</v>
      </c>
      <c r="C29" s="21" t="s">
        <v>228</v>
      </c>
      <c r="D29" s="24">
        <v>4214678</v>
      </c>
      <c r="E29" s="22">
        <v>17568.88524</v>
      </c>
      <c r="F29" s="23">
        <v>1.2708059369265701</v>
      </c>
      <c r="G29" s="23"/>
    </row>
    <row r="30" spans="1:7" x14ac:dyDescent="0.2">
      <c r="A30" s="21" t="s">
        <v>211</v>
      </c>
      <c r="B30" s="21" t="s">
        <v>210</v>
      </c>
      <c r="C30" s="21" t="s">
        <v>200</v>
      </c>
      <c r="D30" s="24">
        <v>1819819</v>
      </c>
      <c r="E30" s="22">
        <v>17535.775880000001</v>
      </c>
      <c r="F30" s="23">
        <v>1.26841104557853</v>
      </c>
      <c r="G30" s="23"/>
    </row>
    <row r="31" spans="1:7" x14ac:dyDescent="0.2">
      <c r="A31" s="21" t="s">
        <v>579</v>
      </c>
      <c r="B31" s="21" t="s">
        <v>578</v>
      </c>
      <c r="C31" s="21" t="s">
        <v>143</v>
      </c>
      <c r="D31" s="24">
        <v>1450000</v>
      </c>
      <c r="E31" s="22">
        <v>17069.400000000001</v>
      </c>
      <c r="F31" s="23">
        <v>1.2346767915807899</v>
      </c>
      <c r="G31" s="23"/>
    </row>
    <row r="32" spans="1:7" x14ac:dyDescent="0.2">
      <c r="A32" s="21" t="s">
        <v>469</v>
      </c>
      <c r="B32" s="21" t="s">
        <v>468</v>
      </c>
      <c r="C32" s="21" t="s">
        <v>116</v>
      </c>
      <c r="D32" s="24">
        <v>7833644</v>
      </c>
      <c r="E32" s="22">
        <v>16785.932359999999</v>
      </c>
      <c r="F32" s="23">
        <v>1.2141727951736401</v>
      </c>
      <c r="G32" s="23"/>
    </row>
    <row r="33" spans="1:7" x14ac:dyDescent="0.2">
      <c r="A33" s="21" t="s">
        <v>473</v>
      </c>
      <c r="B33" s="21" t="s">
        <v>472</v>
      </c>
      <c r="C33" s="21" t="s">
        <v>474</v>
      </c>
      <c r="D33" s="24">
        <v>2750000</v>
      </c>
      <c r="E33" s="22">
        <v>16517.875</v>
      </c>
      <c r="F33" s="23">
        <v>1.1947834668314401</v>
      </c>
      <c r="G33" s="23"/>
    </row>
    <row r="34" spans="1:7" x14ac:dyDescent="0.2">
      <c r="A34" s="21" t="s">
        <v>488</v>
      </c>
      <c r="B34" s="21" t="s">
        <v>487</v>
      </c>
      <c r="C34" s="21" t="s">
        <v>116</v>
      </c>
      <c r="D34" s="24">
        <v>12199095</v>
      </c>
      <c r="E34" s="22">
        <v>16416.32214</v>
      </c>
      <c r="F34" s="23">
        <v>1.18743786831241</v>
      </c>
      <c r="G34" s="23"/>
    </row>
    <row r="35" spans="1:7" x14ac:dyDescent="0.2">
      <c r="A35" s="21" t="s">
        <v>197</v>
      </c>
      <c r="B35" s="21" t="s">
        <v>196</v>
      </c>
      <c r="C35" s="21" t="s">
        <v>180</v>
      </c>
      <c r="D35" s="24">
        <v>5126290</v>
      </c>
      <c r="E35" s="22">
        <v>16229.834140000001</v>
      </c>
      <c r="F35" s="23">
        <v>1.1739486768054901</v>
      </c>
      <c r="G35" s="23"/>
    </row>
    <row r="36" spans="1:7" x14ac:dyDescent="0.2">
      <c r="A36" s="21" t="s">
        <v>218</v>
      </c>
      <c r="B36" s="21" t="s">
        <v>217</v>
      </c>
      <c r="C36" s="21" t="s">
        <v>135</v>
      </c>
      <c r="D36" s="24">
        <v>2000000</v>
      </c>
      <c r="E36" s="22">
        <v>15810</v>
      </c>
      <c r="F36" s="23">
        <v>1.14358091525726</v>
      </c>
      <c r="G36" s="23"/>
    </row>
    <row r="37" spans="1:7" x14ac:dyDescent="0.2">
      <c r="A37" s="21" t="s">
        <v>182</v>
      </c>
      <c r="B37" s="21" t="s">
        <v>181</v>
      </c>
      <c r="C37" s="21" t="s">
        <v>146</v>
      </c>
      <c r="D37" s="24">
        <v>790459</v>
      </c>
      <c r="E37" s="22">
        <v>15772.02843</v>
      </c>
      <c r="F37" s="23">
        <v>1.14083432684649</v>
      </c>
      <c r="G37" s="23"/>
    </row>
    <row r="38" spans="1:7" x14ac:dyDescent="0.2">
      <c r="A38" s="21" t="s">
        <v>255</v>
      </c>
      <c r="B38" s="21" t="s">
        <v>254</v>
      </c>
      <c r="C38" s="21" t="s">
        <v>140</v>
      </c>
      <c r="D38" s="24">
        <v>3550000</v>
      </c>
      <c r="E38" s="22">
        <v>14120.125</v>
      </c>
      <c r="F38" s="23">
        <v>1.0213475946266299</v>
      </c>
      <c r="G38" s="23"/>
    </row>
    <row r="39" spans="1:7" x14ac:dyDescent="0.2">
      <c r="A39" s="21" t="s">
        <v>132</v>
      </c>
      <c r="B39" s="21" t="s">
        <v>131</v>
      </c>
      <c r="C39" s="21" t="s">
        <v>116</v>
      </c>
      <c r="D39" s="24">
        <v>1306287</v>
      </c>
      <c r="E39" s="22">
        <v>13956.37031</v>
      </c>
      <c r="F39" s="23">
        <v>1.00950276614668</v>
      </c>
      <c r="G39" s="23"/>
    </row>
    <row r="40" spans="1:7" x14ac:dyDescent="0.2">
      <c r="A40" s="21" t="s">
        <v>581</v>
      </c>
      <c r="B40" s="21" t="s">
        <v>580</v>
      </c>
      <c r="C40" s="21" t="s">
        <v>185</v>
      </c>
      <c r="D40" s="24">
        <v>523732</v>
      </c>
      <c r="E40" s="22">
        <v>13831.23839</v>
      </c>
      <c r="F40" s="23">
        <v>1.0004516291699901</v>
      </c>
      <c r="G40" s="23"/>
    </row>
    <row r="41" spans="1:7" x14ac:dyDescent="0.2">
      <c r="A41" s="21" t="s">
        <v>503</v>
      </c>
      <c r="B41" s="21" t="s">
        <v>502</v>
      </c>
      <c r="C41" s="21" t="s">
        <v>363</v>
      </c>
      <c r="D41" s="24">
        <v>2375380</v>
      </c>
      <c r="E41" s="22">
        <v>13545.604450000001</v>
      </c>
      <c r="F41" s="23">
        <v>0.97979093830764397</v>
      </c>
      <c r="G41" s="23"/>
    </row>
    <row r="42" spans="1:7" x14ac:dyDescent="0.2">
      <c r="A42" s="21" t="s">
        <v>583</v>
      </c>
      <c r="B42" s="21" t="s">
        <v>582</v>
      </c>
      <c r="C42" s="21" t="s">
        <v>200</v>
      </c>
      <c r="D42" s="24">
        <v>1098411</v>
      </c>
      <c r="E42" s="22">
        <v>13479.699790000001</v>
      </c>
      <c r="F42" s="23">
        <v>0.97502387243778199</v>
      </c>
      <c r="G42" s="23"/>
    </row>
    <row r="43" spans="1:7" x14ac:dyDescent="0.2">
      <c r="A43" s="21" t="s">
        <v>585</v>
      </c>
      <c r="B43" s="21" t="s">
        <v>584</v>
      </c>
      <c r="C43" s="21" t="s">
        <v>171</v>
      </c>
      <c r="D43" s="24">
        <v>1000000</v>
      </c>
      <c r="E43" s="22">
        <v>13346</v>
      </c>
      <c r="F43" s="23">
        <v>0.96535299778769301</v>
      </c>
      <c r="G43" s="23"/>
    </row>
    <row r="44" spans="1:7" x14ac:dyDescent="0.2">
      <c r="A44" s="21" t="s">
        <v>448</v>
      </c>
      <c r="B44" s="21" t="s">
        <v>447</v>
      </c>
      <c r="C44" s="21" t="s">
        <v>449</v>
      </c>
      <c r="D44" s="24">
        <v>5500000</v>
      </c>
      <c r="E44" s="22">
        <v>13255</v>
      </c>
      <c r="F44" s="23">
        <v>0.95877071674478298</v>
      </c>
      <c r="G44" s="23"/>
    </row>
    <row r="45" spans="1:7" x14ac:dyDescent="0.2">
      <c r="A45" s="21" t="s">
        <v>216</v>
      </c>
      <c r="B45" s="21" t="s">
        <v>215</v>
      </c>
      <c r="C45" s="21" t="s">
        <v>200</v>
      </c>
      <c r="D45" s="24">
        <v>98937</v>
      </c>
      <c r="E45" s="22">
        <v>13045.83282</v>
      </c>
      <c r="F45" s="23">
        <v>0.94364107758310101</v>
      </c>
      <c r="G45" s="23"/>
    </row>
    <row r="46" spans="1:7" x14ac:dyDescent="0.2">
      <c r="A46" s="21" t="s">
        <v>347</v>
      </c>
      <c r="B46" s="21" t="s">
        <v>346</v>
      </c>
      <c r="C46" s="21" t="s">
        <v>116</v>
      </c>
      <c r="D46" s="24">
        <v>4850000</v>
      </c>
      <c r="E46" s="22">
        <v>12941.254999999999</v>
      </c>
      <c r="F46" s="23">
        <v>0.93607667536227801</v>
      </c>
      <c r="G46" s="23"/>
    </row>
    <row r="47" spans="1:7" x14ac:dyDescent="0.2">
      <c r="A47" s="21" t="s">
        <v>509</v>
      </c>
      <c r="B47" s="21" t="s">
        <v>508</v>
      </c>
      <c r="C47" s="21" t="s">
        <v>135</v>
      </c>
      <c r="D47" s="24">
        <v>1560350</v>
      </c>
      <c r="E47" s="22">
        <v>12850.262430000001</v>
      </c>
      <c r="F47" s="23">
        <v>0.92949493175176501</v>
      </c>
      <c r="G47" s="23"/>
    </row>
    <row r="48" spans="1:7" x14ac:dyDescent="0.2">
      <c r="A48" s="21" t="s">
        <v>156</v>
      </c>
      <c r="B48" s="21" t="s">
        <v>155</v>
      </c>
      <c r="C48" s="21" t="s">
        <v>157</v>
      </c>
      <c r="D48" s="24">
        <v>700000</v>
      </c>
      <c r="E48" s="22">
        <v>12684.7</v>
      </c>
      <c r="F48" s="23">
        <v>0.91751934445058803</v>
      </c>
      <c r="G48" s="23"/>
    </row>
    <row r="49" spans="1:7" x14ac:dyDescent="0.2">
      <c r="A49" s="21" t="s">
        <v>587</v>
      </c>
      <c r="B49" s="21" t="s">
        <v>586</v>
      </c>
      <c r="C49" s="21" t="s">
        <v>209</v>
      </c>
      <c r="D49" s="24">
        <v>1362883</v>
      </c>
      <c r="E49" s="22">
        <v>12682.9892</v>
      </c>
      <c r="F49" s="23">
        <v>0.91739559756698097</v>
      </c>
      <c r="G49" s="23"/>
    </row>
    <row r="50" spans="1:7" x14ac:dyDescent="0.2">
      <c r="A50" s="21" t="s">
        <v>589</v>
      </c>
      <c r="B50" s="21" t="s">
        <v>588</v>
      </c>
      <c r="C50" s="21" t="s">
        <v>228</v>
      </c>
      <c r="D50" s="24">
        <v>1600000</v>
      </c>
      <c r="E50" s="22">
        <v>12523.2</v>
      </c>
      <c r="F50" s="23">
        <v>0.90583760391838997</v>
      </c>
      <c r="G50" s="23"/>
    </row>
    <row r="51" spans="1:7" x14ac:dyDescent="0.2">
      <c r="A51" s="21" t="s">
        <v>591</v>
      </c>
      <c r="B51" s="21" t="s">
        <v>590</v>
      </c>
      <c r="C51" s="21" t="s">
        <v>135</v>
      </c>
      <c r="D51" s="24">
        <v>1071467</v>
      </c>
      <c r="E51" s="22">
        <v>12454.732410000001</v>
      </c>
      <c r="F51" s="23">
        <v>0.90088515425123905</v>
      </c>
      <c r="G51" s="23"/>
    </row>
    <row r="52" spans="1:7" x14ac:dyDescent="0.2">
      <c r="A52" s="21" t="s">
        <v>593</v>
      </c>
      <c r="B52" s="21" t="s">
        <v>592</v>
      </c>
      <c r="C52" s="21" t="s">
        <v>209</v>
      </c>
      <c r="D52" s="24">
        <v>901135</v>
      </c>
      <c r="E52" s="22">
        <v>11886.871789999999</v>
      </c>
      <c r="F52" s="23">
        <v>0.859810229041994</v>
      </c>
      <c r="G52" s="23"/>
    </row>
    <row r="53" spans="1:7" x14ac:dyDescent="0.2">
      <c r="A53" s="21" t="s">
        <v>595</v>
      </c>
      <c r="B53" s="21" t="s">
        <v>594</v>
      </c>
      <c r="C53" s="21" t="s">
        <v>206</v>
      </c>
      <c r="D53" s="24">
        <v>11200000</v>
      </c>
      <c r="E53" s="22">
        <v>11728.64</v>
      </c>
      <c r="F53" s="23">
        <v>0.84836488715515102</v>
      </c>
      <c r="G53" s="23"/>
    </row>
    <row r="54" spans="1:7" x14ac:dyDescent="0.2">
      <c r="A54" s="21" t="s">
        <v>597</v>
      </c>
      <c r="B54" s="21" t="s">
        <v>596</v>
      </c>
      <c r="C54" s="21" t="s">
        <v>121</v>
      </c>
      <c r="D54" s="24">
        <v>1139035</v>
      </c>
      <c r="E54" s="22">
        <v>11648.91095</v>
      </c>
      <c r="F54" s="23">
        <v>0.84259786501905998</v>
      </c>
      <c r="G54" s="23"/>
    </row>
    <row r="55" spans="1:7" x14ac:dyDescent="0.2">
      <c r="A55" s="21" t="s">
        <v>486</v>
      </c>
      <c r="B55" s="21" t="s">
        <v>485</v>
      </c>
      <c r="C55" s="21" t="s">
        <v>154</v>
      </c>
      <c r="D55" s="24">
        <v>2230054</v>
      </c>
      <c r="E55" s="22">
        <v>11579.555399999999</v>
      </c>
      <c r="F55" s="23">
        <v>0.83758118675548199</v>
      </c>
      <c r="G55" s="23"/>
    </row>
    <row r="56" spans="1:7" x14ac:dyDescent="0.2">
      <c r="A56" s="21" t="s">
        <v>599</v>
      </c>
      <c r="B56" s="21" t="s">
        <v>598</v>
      </c>
      <c r="C56" s="21" t="s">
        <v>121</v>
      </c>
      <c r="D56" s="24">
        <v>5297684</v>
      </c>
      <c r="E56" s="22">
        <v>11334.394920000001</v>
      </c>
      <c r="F56" s="23">
        <v>0.81984805290960605</v>
      </c>
      <c r="G56" s="23"/>
    </row>
    <row r="57" spans="1:7" x14ac:dyDescent="0.2">
      <c r="A57" s="21" t="s">
        <v>601</v>
      </c>
      <c r="B57" s="21" t="s">
        <v>600</v>
      </c>
      <c r="C57" s="21" t="s">
        <v>200</v>
      </c>
      <c r="D57" s="24">
        <v>2868888</v>
      </c>
      <c r="E57" s="22">
        <v>11025.13658</v>
      </c>
      <c r="F57" s="23">
        <v>0.79747854402231</v>
      </c>
      <c r="G57" s="23"/>
    </row>
    <row r="58" spans="1:7" x14ac:dyDescent="0.2">
      <c r="A58" s="21" t="s">
        <v>603</v>
      </c>
      <c r="B58" s="21" t="s">
        <v>602</v>
      </c>
      <c r="C58" s="21" t="s">
        <v>339</v>
      </c>
      <c r="D58" s="24">
        <v>910911</v>
      </c>
      <c r="E58" s="22">
        <v>10981.943020000001</v>
      </c>
      <c r="F58" s="23">
        <v>0.79435423466886201</v>
      </c>
      <c r="G58" s="23"/>
    </row>
    <row r="59" spans="1:7" x14ac:dyDescent="0.2">
      <c r="A59" s="21" t="s">
        <v>605</v>
      </c>
      <c r="B59" s="21" t="s">
        <v>604</v>
      </c>
      <c r="C59" s="21" t="s">
        <v>606</v>
      </c>
      <c r="D59" s="24">
        <v>2357202</v>
      </c>
      <c r="E59" s="22">
        <v>10965.7037</v>
      </c>
      <c r="F59" s="23">
        <v>0.79317959985363395</v>
      </c>
      <c r="G59" s="23"/>
    </row>
    <row r="60" spans="1:7" x14ac:dyDescent="0.2">
      <c r="A60" s="21" t="s">
        <v>608</v>
      </c>
      <c r="B60" s="21" t="s">
        <v>607</v>
      </c>
      <c r="C60" s="21" t="s">
        <v>228</v>
      </c>
      <c r="D60" s="24">
        <v>165000</v>
      </c>
      <c r="E60" s="22">
        <v>10937.85</v>
      </c>
      <c r="F60" s="23">
        <v>0.79116486489226101</v>
      </c>
      <c r="G60" s="23"/>
    </row>
    <row r="61" spans="1:7" x14ac:dyDescent="0.2">
      <c r="A61" s="21" t="s">
        <v>208</v>
      </c>
      <c r="B61" s="21" t="s">
        <v>207</v>
      </c>
      <c r="C61" s="21" t="s">
        <v>209</v>
      </c>
      <c r="D61" s="24">
        <v>1208245</v>
      </c>
      <c r="E61" s="22">
        <v>10924.951290000001</v>
      </c>
      <c r="F61" s="23">
        <v>0.79023186561411796</v>
      </c>
      <c r="G61" s="23"/>
    </row>
    <row r="62" spans="1:7" x14ac:dyDescent="0.2">
      <c r="A62" s="21" t="s">
        <v>610</v>
      </c>
      <c r="B62" s="21" t="s">
        <v>609</v>
      </c>
      <c r="C62" s="21" t="s">
        <v>209</v>
      </c>
      <c r="D62" s="24">
        <v>5096450</v>
      </c>
      <c r="E62" s="22">
        <v>10511.93777</v>
      </c>
      <c r="F62" s="23">
        <v>0.76035745832662804</v>
      </c>
      <c r="G62" s="23"/>
    </row>
    <row r="63" spans="1:7" x14ac:dyDescent="0.2">
      <c r="A63" s="21" t="s">
        <v>234</v>
      </c>
      <c r="B63" s="21" t="s">
        <v>233</v>
      </c>
      <c r="C63" s="21" t="s">
        <v>235</v>
      </c>
      <c r="D63" s="24">
        <v>553887</v>
      </c>
      <c r="E63" s="22">
        <v>10162.164790000001</v>
      </c>
      <c r="F63" s="23">
        <v>0.735057413759856</v>
      </c>
      <c r="G63" s="23"/>
    </row>
    <row r="64" spans="1:7" x14ac:dyDescent="0.2">
      <c r="A64" s="21" t="s">
        <v>612</v>
      </c>
      <c r="B64" s="21" t="s">
        <v>611</v>
      </c>
      <c r="C64" s="21" t="s">
        <v>200</v>
      </c>
      <c r="D64" s="24">
        <v>2330642</v>
      </c>
      <c r="E64" s="22">
        <v>10087.01858</v>
      </c>
      <c r="F64" s="23">
        <v>0.72962188108370696</v>
      </c>
      <c r="G64" s="23"/>
    </row>
    <row r="65" spans="1:7" x14ac:dyDescent="0.2">
      <c r="A65" s="21" t="s">
        <v>505</v>
      </c>
      <c r="B65" s="21" t="s">
        <v>504</v>
      </c>
      <c r="C65" s="21" t="s">
        <v>174</v>
      </c>
      <c r="D65" s="24">
        <v>13793660</v>
      </c>
      <c r="E65" s="22">
        <v>9771.4287440000007</v>
      </c>
      <c r="F65" s="23">
        <v>0.70679439762394902</v>
      </c>
      <c r="G65" s="23"/>
    </row>
    <row r="66" spans="1:7" x14ac:dyDescent="0.2">
      <c r="A66" s="21" t="s">
        <v>614</v>
      </c>
      <c r="B66" s="21" t="s">
        <v>613</v>
      </c>
      <c r="C66" s="21" t="s">
        <v>228</v>
      </c>
      <c r="D66" s="24">
        <v>1659420</v>
      </c>
      <c r="E66" s="22">
        <v>9449.5671899999998</v>
      </c>
      <c r="F66" s="23">
        <v>0.68351326349938002</v>
      </c>
      <c r="G66" s="23"/>
    </row>
    <row r="67" spans="1:7" x14ac:dyDescent="0.2">
      <c r="A67" s="21" t="s">
        <v>616</v>
      </c>
      <c r="B67" s="21" t="s">
        <v>615</v>
      </c>
      <c r="C67" s="21" t="s">
        <v>363</v>
      </c>
      <c r="D67" s="24">
        <v>45597</v>
      </c>
      <c r="E67" s="22">
        <v>9162.7171500000004</v>
      </c>
      <c r="F67" s="23">
        <v>0.66276460876915999</v>
      </c>
      <c r="G67" s="23"/>
    </row>
    <row r="68" spans="1:7" x14ac:dyDescent="0.2">
      <c r="A68" s="21" t="s">
        <v>618</v>
      </c>
      <c r="B68" s="21" t="s">
        <v>617</v>
      </c>
      <c r="C68" s="21" t="s">
        <v>619</v>
      </c>
      <c r="D68" s="24">
        <v>2716504</v>
      </c>
      <c r="E68" s="22">
        <v>9029.6592959999998</v>
      </c>
      <c r="F68" s="23">
        <v>0.65314016712086798</v>
      </c>
      <c r="G68" s="23"/>
    </row>
    <row r="69" spans="1:7" x14ac:dyDescent="0.2">
      <c r="A69" s="21" t="s">
        <v>621</v>
      </c>
      <c r="B69" s="21" t="s">
        <v>620</v>
      </c>
      <c r="C69" s="21" t="s">
        <v>127</v>
      </c>
      <c r="D69" s="24">
        <v>722610</v>
      </c>
      <c r="E69" s="22">
        <v>8862.0890400000008</v>
      </c>
      <c r="F69" s="23">
        <v>0.64101934822609397</v>
      </c>
      <c r="G69" s="23"/>
    </row>
    <row r="70" spans="1:7" x14ac:dyDescent="0.2">
      <c r="A70" s="21" t="s">
        <v>623</v>
      </c>
      <c r="B70" s="21" t="s">
        <v>622</v>
      </c>
      <c r="C70" s="21" t="s">
        <v>171</v>
      </c>
      <c r="D70" s="24">
        <v>750000</v>
      </c>
      <c r="E70" s="22">
        <v>8827.5</v>
      </c>
      <c r="F70" s="23">
        <v>0.63851742754164997</v>
      </c>
      <c r="G70" s="23"/>
    </row>
    <row r="71" spans="1:7" x14ac:dyDescent="0.2">
      <c r="A71" s="21" t="s">
        <v>625</v>
      </c>
      <c r="B71" s="21" t="s">
        <v>624</v>
      </c>
      <c r="C71" s="21" t="s">
        <v>116</v>
      </c>
      <c r="D71" s="24">
        <v>19928523</v>
      </c>
      <c r="E71" s="22">
        <v>8822.3571319999992</v>
      </c>
      <c r="F71" s="23">
        <v>0.638145429711511</v>
      </c>
      <c r="G71" s="23"/>
    </row>
    <row r="72" spans="1:7" x14ac:dyDescent="0.2">
      <c r="A72" s="21" t="s">
        <v>199</v>
      </c>
      <c r="B72" s="21" t="s">
        <v>198</v>
      </c>
      <c r="C72" s="21" t="s">
        <v>200</v>
      </c>
      <c r="D72" s="24">
        <v>310000</v>
      </c>
      <c r="E72" s="22">
        <v>8806.17</v>
      </c>
      <c r="F72" s="23">
        <v>0.63697456979829503</v>
      </c>
      <c r="G72" s="23"/>
    </row>
    <row r="73" spans="1:7" x14ac:dyDescent="0.2">
      <c r="A73" s="21" t="s">
        <v>627</v>
      </c>
      <c r="B73" s="21" t="s">
        <v>626</v>
      </c>
      <c r="C73" s="21" t="s">
        <v>209</v>
      </c>
      <c r="D73" s="24">
        <v>993898</v>
      </c>
      <c r="E73" s="22">
        <v>8780.5918810000003</v>
      </c>
      <c r="F73" s="23">
        <v>0.63512443388832795</v>
      </c>
      <c r="G73" s="23"/>
    </row>
    <row r="74" spans="1:7" x14ac:dyDescent="0.2">
      <c r="A74" s="21" t="s">
        <v>629</v>
      </c>
      <c r="B74" s="21" t="s">
        <v>628</v>
      </c>
      <c r="C74" s="21" t="s">
        <v>228</v>
      </c>
      <c r="D74" s="24">
        <v>1449472</v>
      </c>
      <c r="E74" s="22">
        <v>8650.4488959999999</v>
      </c>
      <c r="F74" s="23">
        <v>0.62571083275609496</v>
      </c>
      <c r="G74" s="23"/>
    </row>
    <row r="75" spans="1:7" x14ac:dyDescent="0.2">
      <c r="A75" s="21" t="s">
        <v>631</v>
      </c>
      <c r="B75" s="21" t="s">
        <v>630</v>
      </c>
      <c r="C75" s="21" t="s">
        <v>174</v>
      </c>
      <c r="D75" s="24">
        <v>2000000</v>
      </c>
      <c r="E75" s="22">
        <v>8505</v>
      </c>
      <c r="F75" s="23">
        <v>0.61519011285661096</v>
      </c>
      <c r="G75" s="23"/>
    </row>
    <row r="76" spans="1:7" x14ac:dyDescent="0.2">
      <c r="A76" s="21" t="s">
        <v>633</v>
      </c>
      <c r="B76" s="21" t="s">
        <v>632</v>
      </c>
      <c r="C76" s="21" t="s">
        <v>209</v>
      </c>
      <c r="D76" s="24">
        <v>2023000</v>
      </c>
      <c r="E76" s="22">
        <v>8176.9660000000003</v>
      </c>
      <c r="F76" s="23">
        <v>0.59146250868485195</v>
      </c>
      <c r="G76" s="23"/>
    </row>
    <row r="77" spans="1:7" x14ac:dyDescent="0.2">
      <c r="A77" s="21" t="s">
        <v>635</v>
      </c>
      <c r="B77" s="21" t="s">
        <v>634</v>
      </c>
      <c r="C77" s="21" t="s">
        <v>180</v>
      </c>
      <c r="D77" s="24">
        <v>9255068</v>
      </c>
      <c r="E77" s="22">
        <v>7896.4240179999997</v>
      </c>
      <c r="F77" s="23">
        <v>0.57117013319189602</v>
      </c>
      <c r="G77" s="23"/>
    </row>
    <row r="78" spans="1:7" x14ac:dyDescent="0.2">
      <c r="A78" s="21" t="s">
        <v>446</v>
      </c>
      <c r="B78" s="21" t="s">
        <v>445</v>
      </c>
      <c r="C78" s="21" t="s">
        <v>146</v>
      </c>
      <c r="D78" s="24">
        <v>1100000</v>
      </c>
      <c r="E78" s="22">
        <v>7854</v>
      </c>
      <c r="F78" s="23">
        <v>0.568101486934253</v>
      </c>
      <c r="G78" s="23"/>
    </row>
    <row r="79" spans="1:7" x14ac:dyDescent="0.2">
      <c r="A79" s="21" t="s">
        <v>637</v>
      </c>
      <c r="B79" s="21" t="s">
        <v>636</v>
      </c>
      <c r="C79" s="21" t="s">
        <v>561</v>
      </c>
      <c r="D79" s="24">
        <v>408472</v>
      </c>
      <c r="E79" s="22">
        <v>7785.4763199999998</v>
      </c>
      <c r="F79" s="23">
        <v>0.56314498012266601</v>
      </c>
      <c r="G79" s="23"/>
    </row>
    <row r="80" spans="1:7" x14ac:dyDescent="0.2">
      <c r="A80" s="21" t="s">
        <v>639</v>
      </c>
      <c r="B80" s="21" t="s">
        <v>638</v>
      </c>
      <c r="C80" s="21" t="s">
        <v>143</v>
      </c>
      <c r="D80" s="24">
        <v>2088375</v>
      </c>
      <c r="E80" s="22">
        <v>7708.1921249999996</v>
      </c>
      <c r="F80" s="23">
        <v>0.55755480109337896</v>
      </c>
      <c r="G80" s="23"/>
    </row>
    <row r="81" spans="1:7" x14ac:dyDescent="0.2">
      <c r="A81" s="21" t="s">
        <v>239</v>
      </c>
      <c r="B81" s="21" t="s">
        <v>238</v>
      </c>
      <c r="C81" s="21" t="s">
        <v>240</v>
      </c>
      <c r="D81" s="24">
        <v>293541</v>
      </c>
      <c r="E81" s="22">
        <v>7634.7078689999998</v>
      </c>
      <c r="F81" s="23">
        <v>0.55223948213490504</v>
      </c>
      <c r="G81" s="23"/>
    </row>
    <row r="82" spans="1:7" x14ac:dyDescent="0.2">
      <c r="A82" s="21" t="s">
        <v>641</v>
      </c>
      <c r="B82" s="21" t="s">
        <v>640</v>
      </c>
      <c r="C82" s="21" t="s">
        <v>240</v>
      </c>
      <c r="D82" s="24">
        <v>677684</v>
      </c>
      <c r="E82" s="22">
        <v>7133.9794680000005</v>
      </c>
      <c r="F82" s="23">
        <v>0.51602041552447497</v>
      </c>
      <c r="G82" s="23"/>
    </row>
    <row r="83" spans="1:7" x14ac:dyDescent="0.2">
      <c r="A83" s="21" t="s">
        <v>643</v>
      </c>
      <c r="B83" s="21" t="s">
        <v>642</v>
      </c>
      <c r="C83" s="21" t="s">
        <v>135</v>
      </c>
      <c r="D83" s="24">
        <v>900730</v>
      </c>
      <c r="E83" s="22">
        <v>6750.0706200000004</v>
      </c>
      <c r="F83" s="23">
        <v>0.48825122945419103</v>
      </c>
      <c r="G83" s="23"/>
    </row>
    <row r="84" spans="1:7" x14ac:dyDescent="0.2">
      <c r="A84" s="21" t="s">
        <v>645</v>
      </c>
      <c r="B84" s="21" t="s">
        <v>644</v>
      </c>
      <c r="C84" s="21" t="s">
        <v>127</v>
      </c>
      <c r="D84" s="24">
        <v>1650000</v>
      </c>
      <c r="E84" s="22">
        <v>6459.75</v>
      </c>
      <c r="F84" s="23">
        <v>0.467251538098235</v>
      </c>
      <c r="G84" s="23"/>
    </row>
    <row r="85" spans="1:7" x14ac:dyDescent="0.2">
      <c r="A85" s="21" t="s">
        <v>647</v>
      </c>
      <c r="B85" s="21" t="s">
        <v>646</v>
      </c>
      <c r="C85" s="21" t="s">
        <v>561</v>
      </c>
      <c r="D85" s="24">
        <v>1382971</v>
      </c>
      <c r="E85" s="22">
        <v>6459.166056</v>
      </c>
      <c r="F85" s="23">
        <v>0.46720929981778098</v>
      </c>
      <c r="G85" s="23"/>
    </row>
    <row r="86" spans="1:7" x14ac:dyDescent="0.2">
      <c r="A86" s="21" t="s">
        <v>649</v>
      </c>
      <c r="B86" s="21" t="s">
        <v>648</v>
      </c>
      <c r="C86" s="21" t="s">
        <v>154</v>
      </c>
      <c r="D86" s="24">
        <v>2025592</v>
      </c>
      <c r="E86" s="22">
        <v>6438.3441720000001</v>
      </c>
      <c r="F86" s="23">
        <v>0.465703195506453</v>
      </c>
      <c r="G86" s="23"/>
    </row>
    <row r="87" spans="1:7" x14ac:dyDescent="0.2">
      <c r="A87" s="21" t="s">
        <v>651</v>
      </c>
      <c r="B87" s="21" t="s">
        <v>650</v>
      </c>
      <c r="C87" s="21" t="s">
        <v>209</v>
      </c>
      <c r="D87" s="24">
        <v>240000</v>
      </c>
      <c r="E87" s="22">
        <v>6356.88</v>
      </c>
      <c r="F87" s="23">
        <v>0.45981066720939801</v>
      </c>
      <c r="G87" s="23"/>
    </row>
    <row r="88" spans="1:7" x14ac:dyDescent="0.2">
      <c r="A88" s="21" t="s">
        <v>501</v>
      </c>
      <c r="B88" s="21" t="s">
        <v>500</v>
      </c>
      <c r="C88" s="21" t="s">
        <v>160</v>
      </c>
      <c r="D88" s="24">
        <v>2000000</v>
      </c>
      <c r="E88" s="22">
        <v>6305</v>
      </c>
      <c r="F88" s="23">
        <v>0.45605804368735198</v>
      </c>
      <c r="G88" s="23"/>
    </row>
    <row r="89" spans="1:7" x14ac:dyDescent="0.2">
      <c r="A89" s="21" t="s">
        <v>653</v>
      </c>
      <c r="B89" s="21" t="s">
        <v>652</v>
      </c>
      <c r="C89" s="21" t="s">
        <v>209</v>
      </c>
      <c r="D89" s="24">
        <v>1031193</v>
      </c>
      <c r="E89" s="22">
        <v>5475.63483</v>
      </c>
      <c r="F89" s="23">
        <v>0.39606777296052798</v>
      </c>
      <c r="G89" s="23"/>
    </row>
    <row r="90" spans="1:7" x14ac:dyDescent="0.2">
      <c r="A90" s="21" t="s">
        <v>655</v>
      </c>
      <c r="B90" s="21" t="s">
        <v>654</v>
      </c>
      <c r="C90" s="21" t="s">
        <v>206</v>
      </c>
      <c r="D90" s="24">
        <v>1115407</v>
      </c>
      <c r="E90" s="22">
        <v>5331.0877570000002</v>
      </c>
      <c r="F90" s="23">
        <v>0.38561228440650502</v>
      </c>
      <c r="G90" s="23"/>
    </row>
    <row r="91" spans="1:7" x14ac:dyDescent="0.2">
      <c r="A91" s="21" t="s">
        <v>657</v>
      </c>
      <c r="B91" s="21" t="s">
        <v>656</v>
      </c>
      <c r="C91" s="21" t="s">
        <v>200</v>
      </c>
      <c r="D91" s="24">
        <v>156431</v>
      </c>
      <c r="E91" s="22">
        <v>5183.0283230000005</v>
      </c>
      <c r="F91" s="23">
        <v>0.37490273709175498</v>
      </c>
      <c r="G91" s="23"/>
    </row>
    <row r="92" spans="1:7" x14ac:dyDescent="0.2">
      <c r="A92" s="21" t="s">
        <v>659</v>
      </c>
      <c r="B92" s="21" t="s">
        <v>658</v>
      </c>
      <c r="C92" s="21" t="s">
        <v>171</v>
      </c>
      <c r="D92" s="24">
        <v>804108</v>
      </c>
      <c r="E92" s="22">
        <v>5065.8804</v>
      </c>
      <c r="F92" s="23">
        <v>0.36642910464363199</v>
      </c>
      <c r="G92" s="23"/>
    </row>
    <row r="93" spans="1:7" x14ac:dyDescent="0.2">
      <c r="A93" s="21" t="s">
        <v>661</v>
      </c>
      <c r="B93" s="21" t="s">
        <v>660</v>
      </c>
      <c r="C93" s="21" t="s">
        <v>221</v>
      </c>
      <c r="D93" s="24">
        <v>612600</v>
      </c>
      <c r="E93" s="22">
        <v>5041.6980000000003</v>
      </c>
      <c r="F93" s="23">
        <v>0.364679924939324</v>
      </c>
      <c r="G93" s="23"/>
    </row>
    <row r="94" spans="1:7" x14ac:dyDescent="0.2">
      <c r="A94" s="21" t="s">
        <v>663</v>
      </c>
      <c r="B94" s="21" t="s">
        <v>662</v>
      </c>
      <c r="C94" s="21" t="s">
        <v>171</v>
      </c>
      <c r="D94" s="24">
        <v>1623642</v>
      </c>
      <c r="E94" s="22">
        <v>4771.0720170000004</v>
      </c>
      <c r="F94" s="23">
        <v>0.34510480100943502</v>
      </c>
      <c r="G94" s="23"/>
    </row>
    <row r="95" spans="1:7" x14ac:dyDescent="0.2">
      <c r="A95" s="21" t="s">
        <v>665</v>
      </c>
      <c r="B95" s="21" t="s">
        <v>664</v>
      </c>
      <c r="C95" s="21" t="s">
        <v>206</v>
      </c>
      <c r="D95" s="24">
        <v>519837</v>
      </c>
      <c r="E95" s="22">
        <v>4766.3854529999999</v>
      </c>
      <c r="F95" s="23">
        <v>0.34476580890642899</v>
      </c>
      <c r="G95" s="23"/>
    </row>
    <row r="96" spans="1:7" x14ac:dyDescent="0.2">
      <c r="A96" s="21" t="s">
        <v>667</v>
      </c>
      <c r="B96" s="21" t="s">
        <v>666</v>
      </c>
      <c r="C96" s="21" t="s">
        <v>200</v>
      </c>
      <c r="D96" s="24">
        <v>300000</v>
      </c>
      <c r="E96" s="22">
        <v>4287.8999999999996</v>
      </c>
      <c r="F96" s="23">
        <v>0.310155636086756</v>
      </c>
      <c r="G96" s="23"/>
    </row>
    <row r="97" spans="1:9" x14ac:dyDescent="0.2">
      <c r="A97" s="21" t="s">
        <v>669</v>
      </c>
      <c r="B97" s="21" t="s">
        <v>668</v>
      </c>
      <c r="C97" s="21" t="s">
        <v>171</v>
      </c>
      <c r="D97" s="24">
        <v>1292189</v>
      </c>
      <c r="E97" s="22">
        <v>4253.8861880000004</v>
      </c>
      <c r="F97" s="23">
        <v>0.30769532323044102</v>
      </c>
      <c r="G97" s="23"/>
    </row>
    <row r="98" spans="1:9" x14ac:dyDescent="0.2">
      <c r="A98" s="21" t="s">
        <v>671</v>
      </c>
      <c r="B98" s="21" t="s">
        <v>670</v>
      </c>
      <c r="C98" s="21" t="s">
        <v>180</v>
      </c>
      <c r="D98" s="24">
        <v>2500000</v>
      </c>
      <c r="E98" s="22">
        <v>4077.5</v>
      </c>
      <c r="F98" s="23">
        <v>0.29493682365347801</v>
      </c>
      <c r="G98" s="23"/>
    </row>
    <row r="99" spans="1:9" x14ac:dyDescent="0.2">
      <c r="A99" s="21" t="s">
        <v>673</v>
      </c>
      <c r="B99" s="21" t="s">
        <v>672</v>
      </c>
      <c r="C99" s="21" t="s">
        <v>135</v>
      </c>
      <c r="D99" s="24">
        <v>803615</v>
      </c>
      <c r="E99" s="22">
        <v>3171.8684050000002</v>
      </c>
      <c r="F99" s="23">
        <v>0.229429992009203</v>
      </c>
      <c r="G99" s="23"/>
    </row>
    <row r="100" spans="1:9" x14ac:dyDescent="0.2">
      <c r="A100" s="21" t="s">
        <v>675</v>
      </c>
      <c r="B100" s="21" t="s">
        <v>674</v>
      </c>
      <c r="C100" s="21" t="s">
        <v>200</v>
      </c>
      <c r="D100" s="24">
        <v>7124758</v>
      </c>
      <c r="E100" s="22">
        <v>2643.285218</v>
      </c>
      <c r="F100" s="23">
        <v>0.19119611188402499</v>
      </c>
      <c r="G100" s="23"/>
    </row>
    <row r="101" spans="1:9" x14ac:dyDescent="0.2">
      <c r="A101" s="21" t="s">
        <v>677</v>
      </c>
      <c r="B101" s="21" t="s">
        <v>676</v>
      </c>
      <c r="C101" s="21" t="s">
        <v>561</v>
      </c>
      <c r="D101" s="24">
        <v>237080</v>
      </c>
      <c r="E101" s="22">
        <v>2237.56104</v>
      </c>
      <c r="F101" s="23">
        <v>0.161848962812599</v>
      </c>
      <c r="G101" s="23"/>
    </row>
    <row r="102" spans="1:9" x14ac:dyDescent="0.2">
      <c r="A102" s="21" t="s">
        <v>679</v>
      </c>
      <c r="B102" s="21" t="s">
        <v>678</v>
      </c>
      <c r="C102" s="21" t="s">
        <v>680</v>
      </c>
      <c r="D102" s="24">
        <v>1892146</v>
      </c>
      <c r="E102" s="22">
        <v>2160.8307319999999</v>
      </c>
      <c r="F102" s="23">
        <v>0.156298847958038</v>
      </c>
      <c r="G102" s="23"/>
    </row>
    <row r="103" spans="1:9" x14ac:dyDescent="0.2">
      <c r="A103" s="21" t="s">
        <v>534</v>
      </c>
      <c r="B103" s="21" t="s">
        <v>533</v>
      </c>
      <c r="C103" s="21" t="s">
        <v>235</v>
      </c>
      <c r="D103" s="24">
        <v>2000000</v>
      </c>
      <c r="E103" s="22">
        <v>1121.5999999999999</v>
      </c>
      <c r="F103" s="23">
        <v>8.1128422172836501E-2</v>
      </c>
      <c r="G103" s="23"/>
    </row>
    <row r="104" spans="1:9" x14ac:dyDescent="0.2">
      <c r="A104" s="20" t="s">
        <v>28</v>
      </c>
      <c r="B104" s="20"/>
      <c r="C104" s="20"/>
      <c r="D104" s="20"/>
      <c r="E104" s="25">
        <f>SUM(E7:E103)</f>
        <v>1303826.1730599992</v>
      </c>
      <c r="F104" s="26">
        <f>SUM(F7:F103)</f>
        <v>94.309343980033447</v>
      </c>
      <c r="G104" s="23"/>
      <c r="H104" s="14"/>
      <c r="I104" s="14"/>
    </row>
    <row r="105" spans="1:9" x14ac:dyDescent="0.2">
      <c r="A105" s="21"/>
      <c r="B105" s="21"/>
      <c r="C105" s="21"/>
      <c r="D105" s="21"/>
      <c r="E105" s="22"/>
      <c r="F105" s="23"/>
      <c r="G105" s="23"/>
    </row>
    <row r="106" spans="1:9" x14ac:dyDescent="0.2">
      <c r="A106" s="20" t="s">
        <v>29</v>
      </c>
      <c r="B106" s="21"/>
      <c r="C106" s="21"/>
      <c r="D106" s="21"/>
      <c r="E106" s="22"/>
      <c r="F106" s="23"/>
      <c r="G106" s="23"/>
    </row>
    <row r="107" spans="1:9" x14ac:dyDescent="0.2">
      <c r="A107" s="20" t="s">
        <v>33</v>
      </c>
      <c r="B107" s="21"/>
      <c r="C107" s="21"/>
      <c r="D107" s="21"/>
      <c r="E107" s="22"/>
      <c r="F107" s="23"/>
      <c r="G107" s="23"/>
    </row>
    <row r="108" spans="1:9" x14ac:dyDescent="0.2">
      <c r="A108" s="21" t="s">
        <v>112</v>
      </c>
      <c r="B108" s="21" t="s">
        <v>111</v>
      </c>
      <c r="C108" s="21" t="s">
        <v>35</v>
      </c>
      <c r="D108" s="24">
        <v>2500000</v>
      </c>
      <c r="E108" s="22">
        <v>2490.2175000000002</v>
      </c>
      <c r="F108" s="23">
        <v>0.18012430157113499</v>
      </c>
      <c r="G108" s="23">
        <v>5.3106</v>
      </c>
    </row>
    <row r="109" spans="1:9" x14ac:dyDescent="0.2">
      <c r="A109" s="20" t="s">
        <v>28</v>
      </c>
      <c r="B109" s="20"/>
      <c r="C109" s="20"/>
      <c r="D109" s="20"/>
      <c r="E109" s="25">
        <f>SUM(E107:E108)</f>
        <v>2490.2175000000002</v>
      </c>
      <c r="F109" s="26">
        <f>SUM(F107:F108)</f>
        <v>0.18012430157113499</v>
      </c>
      <c r="G109" s="23"/>
      <c r="H109" s="14"/>
      <c r="I109" s="14"/>
    </row>
    <row r="110" spans="1:9" x14ac:dyDescent="0.2">
      <c r="A110" s="21"/>
      <c r="B110" s="21"/>
      <c r="C110" s="21"/>
      <c r="D110" s="21"/>
      <c r="E110" s="22"/>
      <c r="F110" s="23"/>
      <c r="G110" s="23"/>
    </row>
    <row r="111" spans="1:9" x14ac:dyDescent="0.2">
      <c r="A111" s="20" t="s">
        <v>37</v>
      </c>
      <c r="B111" s="20"/>
      <c r="C111" s="20"/>
      <c r="D111" s="20"/>
      <c r="E111" s="25">
        <f>E104+E109</f>
        <v>1306316.3905599993</v>
      </c>
      <c r="F111" s="26">
        <f>F104+F109</f>
        <v>94.489468281604587</v>
      </c>
      <c r="G111" s="20"/>
      <c r="H111" s="14"/>
      <c r="I111" s="14"/>
    </row>
    <row r="112" spans="1:9" x14ac:dyDescent="0.2">
      <c r="A112" s="20"/>
      <c r="B112" s="20"/>
      <c r="C112" s="20"/>
      <c r="D112" s="20"/>
      <c r="E112" s="25"/>
      <c r="F112" s="26"/>
      <c r="G112" s="20"/>
      <c r="H112" s="14"/>
      <c r="I112" s="14"/>
    </row>
    <row r="113" spans="1:9" x14ac:dyDescent="0.2">
      <c r="A113" s="20" t="s">
        <v>39</v>
      </c>
      <c r="B113" s="20"/>
      <c r="C113" s="20"/>
      <c r="D113" s="20"/>
      <c r="E113" s="25">
        <f>E115-(E104+E109)</f>
        <v>76183.071355500724</v>
      </c>
      <c r="F113" s="26">
        <f>F115-(F104+F109)</f>
        <v>5.5105317183954128</v>
      </c>
      <c r="G113" s="20"/>
      <c r="H113" s="14"/>
      <c r="I113" s="14"/>
    </row>
    <row r="114" spans="1:9" x14ac:dyDescent="0.2">
      <c r="A114" s="20"/>
      <c r="B114" s="20"/>
      <c r="C114" s="20"/>
      <c r="D114" s="20"/>
      <c r="E114" s="25"/>
      <c r="F114" s="26"/>
      <c r="G114" s="20"/>
      <c r="H114" s="14"/>
      <c r="I114" s="14"/>
    </row>
    <row r="115" spans="1:9" x14ac:dyDescent="0.2">
      <c r="A115" s="27" t="s">
        <v>38</v>
      </c>
      <c r="B115" s="27"/>
      <c r="C115" s="27"/>
      <c r="D115" s="27"/>
      <c r="E115" s="28">
        <v>1382499.4619155</v>
      </c>
      <c r="F115" s="29">
        <v>100</v>
      </c>
      <c r="G115" s="58"/>
      <c r="H115" s="14"/>
      <c r="I115" s="14"/>
    </row>
    <row r="117" spans="1:9" x14ac:dyDescent="0.2">
      <c r="A117" s="14" t="s">
        <v>41</v>
      </c>
    </row>
    <row r="118" spans="1:9" x14ac:dyDescent="0.2">
      <c r="A118" s="14" t="s">
        <v>42</v>
      </c>
    </row>
    <row r="119" spans="1:9" x14ac:dyDescent="0.2">
      <c r="A119" s="14" t="s">
        <v>43</v>
      </c>
      <c r="B119" s="14"/>
      <c r="C119" s="30" t="s">
        <v>45</v>
      </c>
      <c r="D119" s="14" t="s">
        <v>44</v>
      </c>
    </row>
    <row r="120" spans="1:9" x14ac:dyDescent="0.2">
      <c r="A120" s="7" t="s">
        <v>46</v>
      </c>
      <c r="C120" s="31">
        <v>163.6696</v>
      </c>
      <c r="D120" s="31">
        <v>172.8914</v>
      </c>
    </row>
    <row r="121" spans="1:9" x14ac:dyDescent="0.2">
      <c r="A121" s="7" t="s">
        <v>47</v>
      </c>
      <c r="C121" s="31">
        <v>50.395699999999998</v>
      </c>
      <c r="D121" s="31">
        <v>47.988399999999999</v>
      </c>
    </row>
    <row r="122" spans="1:9" x14ac:dyDescent="0.2">
      <c r="A122" s="7" t="s">
        <v>48</v>
      </c>
      <c r="C122" s="31">
        <v>184.5488</v>
      </c>
      <c r="D122" s="31">
        <v>195.7423</v>
      </c>
    </row>
    <row r="123" spans="1:9" x14ac:dyDescent="0.2">
      <c r="A123" s="7" t="s">
        <v>49</v>
      </c>
      <c r="C123" s="31">
        <v>59.505299999999998</v>
      </c>
      <c r="D123" s="31">
        <v>56.677399999999999</v>
      </c>
    </row>
    <row r="125" spans="1:9" x14ac:dyDescent="0.2">
      <c r="A125" s="14" t="s">
        <v>50</v>
      </c>
    </row>
    <row r="126" spans="1:9" x14ac:dyDescent="0.2">
      <c r="A126" s="101" t="s">
        <v>51</v>
      </c>
      <c r="B126" s="102"/>
      <c r="C126" s="32" t="s">
        <v>52</v>
      </c>
    </row>
    <row r="127" spans="1:9" x14ac:dyDescent="0.2">
      <c r="A127" s="97" t="s">
        <v>47</v>
      </c>
      <c r="B127" s="98"/>
      <c r="C127" s="33">
        <v>4.5</v>
      </c>
    </row>
    <row r="128" spans="1:9" x14ac:dyDescent="0.2">
      <c r="A128" s="97" t="s">
        <v>49</v>
      </c>
      <c r="B128" s="98"/>
      <c r="C128" s="33">
        <v>5.5</v>
      </c>
    </row>
    <row r="129" spans="1:9" x14ac:dyDescent="0.2">
      <c r="A129" s="7" t="s">
        <v>53</v>
      </c>
    </row>
    <row r="130" spans="1:9" x14ac:dyDescent="0.2">
      <c r="A130" s="7" t="s">
        <v>54</v>
      </c>
    </row>
    <row r="132" spans="1:9" x14ac:dyDescent="0.2">
      <c r="A132" s="14" t="s">
        <v>343</v>
      </c>
      <c r="D132" s="51">
        <v>0.12273940640071181</v>
      </c>
    </row>
    <row r="134" spans="1:9" x14ac:dyDescent="0.2">
      <c r="A134" s="14" t="s">
        <v>952</v>
      </c>
      <c r="D134" s="30" t="s">
        <v>56</v>
      </c>
      <c r="G134" s="57"/>
    </row>
    <row r="135" spans="1:9" x14ac:dyDescent="0.2">
      <c r="G135" s="11"/>
    </row>
    <row r="136" spans="1:9" x14ac:dyDescent="0.2">
      <c r="A136" s="60" t="s">
        <v>973</v>
      </c>
      <c r="B136" s="60"/>
      <c r="C136" s="60"/>
      <c r="D136" s="60"/>
      <c r="E136" s="60"/>
      <c r="F136" s="60"/>
      <c r="G136" s="57"/>
      <c r="H136" s="60"/>
      <c r="I136" s="60"/>
    </row>
    <row r="137" spans="1:9" x14ac:dyDescent="0.2">
      <c r="A137" s="65"/>
      <c r="B137" s="57"/>
      <c r="C137" s="57"/>
      <c r="D137" s="57"/>
      <c r="E137" s="11"/>
      <c r="G137" s="11"/>
      <c r="H137" s="57"/>
      <c r="I137" s="57"/>
    </row>
    <row r="138" spans="1:9" x14ac:dyDescent="0.2">
      <c r="A138" s="60" t="s">
        <v>969</v>
      </c>
      <c r="B138" s="57"/>
      <c r="C138" s="57"/>
      <c r="D138" s="57"/>
      <c r="E138" s="11"/>
      <c r="G138" s="11"/>
      <c r="H138" s="57"/>
      <c r="I138" s="57"/>
    </row>
    <row r="139" spans="1:9" x14ac:dyDescent="0.2">
      <c r="A139" s="65"/>
      <c r="B139" s="57"/>
      <c r="C139" s="57"/>
      <c r="D139" s="57"/>
      <c r="E139" s="11"/>
      <c r="G139" s="11"/>
      <c r="H139" s="57"/>
      <c r="I139" s="57"/>
    </row>
    <row r="140" spans="1:9" x14ac:dyDescent="0.2">
      <c r="A140" s="57"/>
      <c r="B140" s="57"/>
      <c r="C140" s="57"/>
      <c r="D140" s="57"/>
      <c r="E140" s="11"/>
      <c r="G140" s="11"/>
      <c r="H140" s="57"/>
      <c r="I140" s="57"/>
    </row>
    <row r="141" spans="1:9" x14ac:dyDescent="0.2">
      <c r="A141" s="57"/>
      <c r="B141" s="57"/>
      <c r="C141" s="57"/>
      <c r="D141" s="57"/>
      <c r="E141" s="11"/>
      <c r="G141" s="11"/>
      <c r="H141" s="57"/>
      <c r="I141" s="57"/>
    </row>
    <row r="142" spans="1:9" x14ac:dyDescent="0.2">
      <c r="A142" s="57"/>
      <c r="B142" s="57"/>
      <c r="C142" s="57"/>
      <c r="D142" s="57"/>
      <c r="E142" s="11"/>
      <c r="G142" s="11"/>
      <c r="H142" s="57"/>
      <c r="I142" s="57"/>
    </row>
    <row r="143" spans="1:9" x14ac:dyDescent="0.2">
      <c r="A143" s="57"/>
      <c r="B143" s="57"/>
      <c r="C143" s="57"/>
      <c r="D143" s="57"/>
      <c r="E143" s="11"/>
      <c r="G143" s="11"/>
      <c r="H143" s="57"/>
      <c r="I143" s="57"/>
    </row>
    <row r="144" spans="1:9" x14ac:dyDescent="0.2">
      <c r="A144" s="57"/>
      <c r="B144" s="57"/>
      <c r="C144" s="57"/>
      <c r="D144" s="57"/>
      <c r="E144" s="11"/>
      <c r="G144" s="11"/>
      <c r="H144" s="57"/>
      <c r="I144" s="57"/>
    </row>
    <row r="145" spans="1:9" x14ac:dyDescent="0.2">
      <c r="A145" s="57"/>
      <c r="B145" s="57"/>
      <c r="C145" s="57"/>
      <c r="D145" s="57"/>
      <c r="E145" s="11"/>
      <c r="G145" s="11"/>
      <c r="H145" s="57"/>
      <c r="I145" s="57"/>
    </row>
    <row r="146" spans="1:9" x14ac:dyDescent="0.2">
      <c r="A146" s="57"/>
      <c r="B146" s="57"/>
      <c r="C146" s="57"/>
      <c r="D146" s="57"/>
      <c r="E146" s="11"/>
      <c r="G146" s="11"/>
      <c r="H146" s="57"/>
      <c r="I146" s="57"/>
    </row>
    <row r="147" spans="1:9" x14ac:dyDescent="0.2">
      <c r="A147" s="57"/>
      <c r="B147" s="57"/>
      <c r="C147" s="57"/>
      <c r="D147" s="57"/>
      <c r="E147" s="11"/>
      <c r="G147" s="11"/>
      <c r="H147" s="57"/>
      <c r="I147" s="57"/>
    </row>
    <row r="148" spans="1:9" x14ac:dyDescent="0.2">
      <c r="A148" s="57"/>
      <c r="B148" s="57"/>
      <c r="C148" s="57"/>
      <c r="D148" s="57"/>
      <c r="E148" s="11"/>
      <c r="G148" s="11"/>
      <c r="H148" s="57"/>
      <c r="I148" s="57"/>
    </row>
    <row r="149" spans="1:9" x14ac:dyDescent="0.2">
      <c r="A149" s="57"/>
      <c r="B149" s="57"/>
      <c r="C149" s="57"/>
      <c r="D149" s="57"/>
      <c r="E149" s="11"/>
      <c r="G149" s="11"/>
      <c r="H149" s="57"/>
      <c r="I149" s="57"/>
    </row>
    <row r="150" spans="1:9" x14ac:dyDescent="0.2">
      <c r="A150" s="57"/>
      <c r="B150" s="57"/>
      <c r="C150" s="57"/>
      <c r="D150" s="57"/>
      <c r="E150" s="11"/>
      <c r="G150" s="11"/>
      <c r="H150" s="57"/>
      <c r="I150" s="57"/>
    </row>
    <row r="151" spans="1:9" x14ac:dyDescent="0.2">
      <c r="A151" s="57"/>
      <c r="B151" s="57"/>
      <c r="C151" s="57"/>
      <c r="D151" s="57"/>
      <c r="E151" s="11"/>
      <c r="G151" s="11"/>
      <c r="H151" s="57"/>
      <c r="I151" s="57"/>
    </row>
    <row r="152" spans="1:9" x14ac:dyDescent="0.2">
      <c r="A152" s="57"/>
      <c r="B152" s="57"/>
      <c r="C152" s="57"/>
      <c r="D152" s="57"/>
      <c r="E152" s="11"/>
      <c r="G152" s="11"/>
      <c r="H152" s="57"/>
      <c r="I152" s="57"/>
    </row>
    <row r="153" spans="1:9" x14ac:dyDescent="0.2">
      <c r="A153" s="57"/>
      <c r="B153" s="57"/>
      <c r="C153" s="57"/>
      <c r="D153" s="57"/>
      <c r="E153" s="11"/>
      <c r="G153" s="11"/>
      <c r="H153" s="57"/>
      <c r="I153" s="57"/>
    </row>
    <row r="154" spans="1:9" x14ac:dyDescent="0.2">
      <c r="A154" s="57"/>
      <c r="B154" s="57"/>
      <c r="C154" s="57"/>
      <c r="D154" s="57"/>
      <c r="E154" s="11"/>
      <c r="G154" s="11"/>
      <c r="H154" s="57"/>
      <c r="I154" s="57"/>
    </row>
    <row r="155" spans="1:9" x14ac:dyDescent="0.2">
      <c r="A155" s="57"/>
      <c r="B155" s="57"/>
      <c r="C155" s="57"/>
      <c r="D155" s="57"/>
      <c r="E155" s="11"/>
      <c r="G155" s="11"/>
      <c r="H155" s="57"/>
      <c r="I155" s="57"/>
    </row>
    <row r="156" spans="1:9" x14ac:dyDescent="0.2">
      <c r="A156" s="60" t="s">
        <v>977</v>
      </c>
      <c r="B156" s="57"/>
      <c r="C156" s="57"/>
      <c r="D156" s="57"/>
      <c r="E156" s="11"/>
      <c r="G156" s="11"/>
      <c r="H156" s="57"/>
      <c r="I156" s="57"/>
    </row>
    <row r="157" spans="1:9" x14ac:dyDescent="0.2">
      <c r="A157" s="57"/>
      <c r="B157" s="57"/>
      <c r="C157" s="57"/>
      <c r="D157" s="57"/>
      <c r="E157" s="11"/>
      <c r="G157" s="11"/>
      <c r="H157" s="57"/>
      <c r="I157" s="57"/>
    </row>
    <row r="158" spans="1:9" x14ac:dyDescent="0.2">
      <c r="A158" s="60" t="s">
        <v>970</v>
      </c>
      <c r="B158" s="57"/>
      <c r="C158" s="57"/>
      <c r="D158" s="57"/>
      <c r="E158" s="11"/>
      <c r="G158" s="11"/>
      <c r="H158" s="57"/>
      <c r="I158" s="57"/>
    </row>
    <row r="159" spans="1:9" x14ac:dyDescent="0.2">
      <c r="A159" s="57"/>
      <c r="B159" s="57"/>
      <c r="C159" s="57"/>
      <c r="D159" s="57"/>
      <c r="E159" s="11"/>
      <c r="G159" s="11"/>
      <c r="H159" s="57"/>
      <c r="I159" s="57"/>
    </row>
    <row r="160" spans="1:9" x14ac:dyDescent="0.2">
      <c r="A160" s="57"/>
      <c r="B160" s="57"/>
      <c r="C160" s="57"/>
      <c r="D160" s="57"/>
      <c r="E160" s="11"/>
      <c r="G160" s="11"/>
      <c r="H160" s="57"/>
      <c r="I160" s="57"/>
    </row>
    <row r="161" spans="1:9" x14ac:dyDescent="0.2">
      <c r="A161" s="57"/>
      <c r="B161" s="57"/>
      <c r="C161" s="57"/>
      <c r="D161" s="57"/>
      <c r="E161" s="11"/>
      <c r="G161" s="11"/>
      <c r="H161" s="57"/>
      <c r="I161" s="57"/>
    </row>
    <row r="162" spans="1:9" x14ac:dyDescent="0.2">
      <c r="A162" s="57"/>
      <c r="B162" s="57"/>
      <c r="C162" s="57"/>
      <c r="D162" s="57"/>
      <c r="E162" s="11"/>
      <c r="G162" s="11"/>
      <c r="H162" s="57"/>
      <c r="I162" s="57"/>
    </row>
    <row r="163" spans="1:9" x14ac:dyDescent="0.2">
      <c r="A163" s="57"/>
      <c r="B163" s="57"/>
      <c r="C163" s="57"/>
      <c r="D163" s="57"/>
      <c r="E163" s="11"/>
      <c r="G163" s="11"/>
      <c r="H163" s="57"/>
      <c r="I163" s="57"/>
    </row>
    <row r="164" spans="1:9" x14ac:dyDescent="0.2">
      <c r="A164" s="57"/>
      <c r="B164" s="57"/>
      <c r="C164" s="57"/>
      <c r="D164" s="57"/>
      <c r="E164" s="11"/>
      <c r="G164" s="11"/>
      <c r="H164" s="57"/>
      <c r="I164" s="57"/>
    </row>
    <row r="165" spans="1:9" x14ac:dyDescent="0.2">
      <c r="A165" s="57"/>
      <c r="B165" s="57"/>
      <c r="C165" s="57"/>
      <c r="D165" s="57"/>
      <c r="E165" s="11"/>
      <c r="G165" s="11"/>
      <c r="H165" s="57"/>
      <c r="I165" s="57"/>
    </row>
    <row r="166" spans="1:9" x14ac:dyDescent="0.2">
      <c r="A166" s="57"/>
      <c r="B166" s="57"/>
      <c r="C166" s="57"/>
      <c r="D166" s="57"/>
      <c r="E166" s="11"/>
      <c r="G166" s="11"/>
      <c r="H166" s="57"/>
      <c r="I166" s="57"/>
    </row>
    <row r="167" spans="1:9" x14ac:dyDescent="0.2">
      <c r="A167" s="57"/>
      <c r="B167" s="57"/>
      <c r="C167" s="57"/>
      <c r="D167" s="57"/>
      <c r="E167" s="11"/>
      <c r="G167" s="11"/>
      <c r="H167" s="57"/>
      <c r="I167" s="57"/>
    </row>
    <row r="168" spans="1:9" x14ac:dyDescent="0.2">
      <c r="A168" s="57"/>
      <c r="B168" s="57"/>
      <c r="C168" s="57"/>
      <c r="D168" s="57"/>
      <c r="E168" s="11"/>
      <c r="G168" s="11"/>
      <c r="H168" s="57"/>
      <c r="I168" s="57"/>
    </row>
    <row r="169" spans="1:9" x14ac:dyDescent="0.2">
      <c r="A169" s="57"/>
      <c r="B169" s="57"/>
      <c r="C169" s="57"/>
      <c r="D169" s="57"/>
      <c r="E169" s="11"/>
      <c r="G169" s="11"/>
      <c r="H169" s="57"/>
      <c r="I169" s="57"/>
    </row>
    <row r="170" spans="1:9" x14ac:dyDescent="0.2">
      <c r="A170" s="57"/>
      <c r="B170" s="57"/>
      <c r="C170" s="57"/>
      <c r="D170" s="57"/>
      <c r="E170" s="11"/>
      <c r="G170" s="11"/>
      <c r="H170" s="57"/>
      <c r="I170" s="57"/>
    </row>
    <row r="171" spans="1:9" x14ac:dyDescent="0.2">
      <c r="A171" s="57"/>
      <c r="B171" s="57"/>
      <c r="C171" s="57"/>
      <c r="D171" s="57"/>
      <c r="E171" s="11"/>
      <c r="G171" s="11"/>
      <c r="H171" s="57"/>
      <c r="I171" s="57"/>
    </row>
    <row r="172" spans="1:9" x14ac:dyDescent="0.2">
      <c r="A172" s="57"/>
      <c r="B172" s="57"/>
      <c r="C172" s="57"/>
      <c r="D172" s="57"/>
      <c r="E172" s="11"/>
      <c r="G172" s="11"/>
      <c r="H172" s="57"/>
      <c r="I172" s="57"/>
    </row>
    <row r="173" spans="1:9" x14ac:dyDescent="0.2">
      <c r="A173" s="57"/>
      <c r="B173" s="57"/>
      <c r="C173" s="57"/>
      <c r="D173" s="57"/>
      <c r="E173" s="11"/>
      <c r="G173" s="11"/>
      <c r="H173" s="57"/>
      <c r="I173" s="57"/>
    </row>
    <row r="174" spans="1:9" x14ac:dyDescent="0.2">
      <c r="A174" s="57"/>
      <c r="B174" s="57"/>
      <c r="C174" s="57"/>
      <c r="D174" s="57"/>
      <c r="E174" s="11"/>
      <c r="G174" s="11"/>
      <c r="H174" s="57"/>
      <c r="I174" s="57"/>
    </row>
    <row r="175" spans="1:9" x14ac:dyDescent="0.2">
      <c r="A175" s="57"/>
      <c r="B175" s="57"/>
      <c r="C175" s="57"/>
      <c r="D175" s="57"/>
      <c r="E175" s="11"/>
      <c r="G175" s="11"/>
      <c r="H175" s="57"/>
      <c r="I175" s="57"/>
    </row>
    <row r="176" spans="1:9" x14ac:dyDescent="0.2">
      <c r="A176" s="7" t="s">
        <v>1004</v>
      </c>
      <c r="B176" s="57"/>
      <c r="C176" s="57"/>
      <c r="D176" s="57"/>
      <c r="E176" s="11"/>
      <c r="G176" s="11"/>
      <c r="H176" s="57"/>
      <c r="I176" s="57"/>
    </row>
    <row r="177" spans="1:9" x14ac:dyDescent="0.2">
      <c r="A177" s="57"/>
      <c r="B177" s="57"/>
      <c r="C177" s="57"/>
      <c r="D177" s="57"/>
      <c r="E177" s="11"/>
      <c r="G177" s="11"/>
      <c r="H177" s="57"/>
      <c r="I177" s="57"/>
    </row>
    <row r="178" spans="1:9" x14ac:dyDescent="0.2">
      <c r="A178" s="57" t="s">
        <v>968</v>
      </c>
      <c r="B178" s="57"/>
      <c r="C178" s="57"/>
      <c r="D178" s="57"/>
      <c r="E178" s="11"/>
      <c r="G178" s="11"/>
      <c r="H178" s="57"/>
      <c r="I178" s="57"/>
    </row>
    <row r="179" spans="1:9" x14ac:dyDescent="0.2">
      <c r="A179" s="57"/>
      <c r="B179" s="57"/>
      <c r="C179" s="57"/>
      <c r="D179" s="57"/>
      <c r="E179" s="11"/>
      <c r="G179" s="11"/>
      <c r="H179" s="57"/>
      <c r="I179" s="57"/>
    </row>
    <row r="180" spans="1:9" x14ac:dyDescent="0.2">
      <c r="A180" s="57"/>
      <c r="B180" s="57"/>
      <c r="C180" s="57"/>
      <c r="D180" s="57"/>
      <c r="E180" s="11"/>
      <c r="G180" s="11"/>
      <c r="H180" s="57"/>
      <c r="I180" s="57"/>
    </row>
    <row r="181" spans="1:9" x14ac:dyDescent="0.2">
      <c r="A181" s="57"/>
      <c r="B181" s="57"/>
      <c r="C181" s="57"/>
      <c r="D181" s="57"/>
      <c r="E181" s="11"/>
      <c r="G181" s="11"/>
      <c r="H181" s="57"/>
      <c r="I181" s="57"/>
    </row>
    <row r="182" spans="1:9" x14ac:dyDescent="0.2">
      <c r="A182" s="57"/>
      <c r="B182" s="57"/>
      <c r="C182" s="57"/>
      <c r="D182" s="57"/>
      <c r="E182" s="11"/>
      <c r="G182" s="11"/>
      <c r="H182" s="57"/>
      <c r="I182" s="57"/>
    </row>
    <row r="183" spans="1:9" x14ac:dyDescent="0.2">
      <c r="A183" s="57"/>
      <c r="B183" s="57"/>
      <c r="C183" s="57"/>
      <c r="D183" s="57"/>
      <c r="E183" s="11"/>
      <c r="G183" s="11"/>
      <c r="H183" s="57"/>
      <c r="I183" s="57"/>
    </row>
    <row r="184" spans="1:9" x14ac:dyDescent="0.2">
      <c r="A184" s="57"/>
      <c r="B184" s="57"/>
      <c r="C184" s="57"/>
      <c r="D184" s="57"/>
      <c r="E184" s="11"/>
      <c r="G184" s="11"/>
      <c r="H184" s="57"/>
      <c r="I184" s="57"/>
    </row>
    <row r="185" spans="1:9" x14ac:dyDescent="0.2">
      <c r="A185" s="57"/>
      <c r="B185" s="57"/>
      <c r="C185" s="57"/>
      <c r="D185" s="57"/>
      <c r="E185" s="11"/>
      <c r="G185" s="11"/>
      <c r="H185" s="57"/>
      <c r="I185" s="57"/>
    </row>
    <row r="186" spans="1:9" x14ac:dyDescent="0.2">
      <c r="A186" s="57"/>
      <c r="B186" s="57"/>
      <c r="C186" s="57"/>
      <c r="D186" s="57"/>
      <c r="E186" s="11"/>
      <c r="G186" s="11"/>
      <c r="H186" s="57"/>
      <c r="I186" s="57"/>
    </row>
    <row r="187" spans="1:9" x14ac:dyDescent="0.2">
      <c r="A187" s="57"/>
      <c r="B187" s="57"/>
      <c r="C187" s="57"/>
      <c r="D187" s="57"/>
      <c r="E187" s="11"/>
      <c r="G187" s="11"/>
      <c r="H187" s="57"/>
      <c r="I187" s="57"/>
    </row>
    <row r="188" spans="1:9" x14ac:dyDescent="0.2">
      <c r="A188" s="57"/>
      <c r="B188" s="57"/>
      <c r="C188" s="57"/>
      <c r="D188" s="57"/>
      <c r="E188" s="11"/>
      <c r="G188" s="11"/>
      <c r="H188" s="57"/>
      <c r="I188" s="57"/>
    </row>
    <row r="189" spans="1:9" x14ac:dyDescent="0.2">
      <c r="A189" s="57"/>
      <c r="B189" s="57"/>
      <c r="C189" s="57"/>
      <c r="D189" s="57"/>
      <c r="E189" s="11"/>
      <c r="G189" s="11"/>
      <c r="H189" s="57"/>
      <c r="I189" s="57"/>
    </row>
    <row r="190" spans="1:9" x14ac:dyDescent="0.2">
      <c r="A190" s="57"/>
      <c r="B190" s="57"/>
      <c r="C190" s="57"/>
      <c r="D190" s="57"/>
      <c r="E190" s="11"/>
      <c r="G190" s="11"/>
      <c r="H190" s="57"/>
      <c r="I190" s="57"/>
    </row>
    <row r="191" spans="1:9" x14ac:dyDescent="0.2">
      <c r="A191" s="57"/>
      <c r="B191" s="57"/>
      <c r="C191" s="57"/>
      <c r="D191" s="57"/>
      <c r="E191" s="11"/>
      <c r="G191" s="11"/>
      <c r="H191" s="57"/>
      <c r="I191" s="57"/>
    </row>
    <row r="192" spans="1:9" x14ac:dyDescent="0.2">
      <c r="A192" s="57"/>
      <c r="B192" s="57"/>
      <c r="C192" s="57"/>
      <c r="D192" s="57"/>
      <c r="E192" s="11"/>
      <c r="G192" s="11"/>
      <c r="H192" s="57"/>
      <c r="I192" s="57"/>
    </row>
    <row r="193" spans="1:9" x14ac:dyDescent="0.2">
      <c r="A193" s="57"/>
      <c r="B193" s="57"/>
      <c r="C193" s="57"/>
      <c r="D193" s="57"/>
      <c r="E193" s="11"/>
      <c r="G193" s="11"/>
      <c r="H193" s="57"/>
      <c r="I193" s="57"/>
    </row>
    <row r="194" spans="1:9" x14ac:dyDescent="0.2">
      <c r="A194" s="57"/>
      <c r="B194" s="57"/>
      <c r="C194" s="57"/>
      <c r="D194" s="57"/>
      <c r="E194" s="11"/>
      <c r="G194" s="11"/>
      <c r="H194" s="57"/>
      <c r="I194" s="57"/>
    </row>
    <row r="195" spans="1:9" x14ac:dyDescent="0.2">
      <c r="A195" s="57"/>
      <c r="B195" s="57"/>
      <c r="C195" s="57"/>
      <c r="D195" s="57"/>
      <c r="E195" s="11"/>
      <c r="G195" s="11"/>
      <c r="H195" s="57"/>
      <c r="I195" s="57"/>
    </row>
    <row r="196" spans="1:9" x14ac:dyDescent="0.2">
      <c r="A196" s="57"/>
      <c r="B196" s="57"/>
      <c r="C196" s="57"/>
      <c r="D196" s="57"/>
      <c r="E196" s="11"/>
      <c r="G196" s="11"/>
      <c r="H196" s="57"/>
      <c r="I196" s="57"/>
    </row>
    <row r="197" spans="1:9" x14ac:dyDescent="0.2">
      <c r="A197" s="57"/>
      <c r="B197" s="57"/>
      <c r="C197" s="57"/>
      <c r="D197" s="57"/>
      <c r="E197" s="11"/>
      <c r="G197" s="11"/>
      <c r="H197" s="57"/>
      <c r="I197" s="57"/>
    </row>
    <row r="198" spans="1:9" x14ac:dyDescent="0.2">
      <c r="A198" s="57"/>
      <c r="B198" s="57"/>
      <c r="C198" s="57"/>
      <c r="D198" s="57"/>
      <c r="E198" s="11"/>
      <c r="G198" s="11"/>
      <c r="H198" s="57"/>
      <c r="I198" s="57"/>
    </row>
    <row r="199" spans="1:9" x14ac:dyDescent="0.2">
      <c r="A199" s="57"/>
      <c r="B199" s="57"/>
      <c r="C199" s="57"/>
      <c r="D199" s="57"/>
      <c r="E199" s="11"/>
      <c r="G199" s="11"/>
      <c r="H199" s="57"/>
      <c r="I199" s="57"/>
    </row>
    <row r="200" spans="1:9" x14ac:dyDescent="0.2">
      <c r="A200" s="57"/>
      <c r="B200" s="57"/>
      <c r="C200" s="57"/>
      <c r="D200" s="57"/>
      <c r="E200" s="11"/>
      <c r="G200" s="11"/>
      <c r="H200" s="57"/>
      <c r="I200" s="57"/>
    </row>
    <row r="201" spans="1:9" x14ac:dyDescent="0.2">
      <c r="A201" s="57"/>
      <c r="B201" s="57"/>
      <c r="C201" s="57"/>
      <c r="D201" s="57"/>
      <c r="E201" s="11"/>
      <c r="G201" s="11"/>
      <c r="H201" s="57"/>
      <c r="I201" s="57"/>
    </row>
    <row r="202" spans="1:9" x14ac:dyDescent="0.2">
      <c r="A202" s="57"/>
      <c r="B202" s="57"/>
      <c r="C202" s="57"/>
      <c r="D202" s="57"/>
      <c r="E202" s="11"/>
      <c r="G202" s="11"/>
      <c r="H202" s="57"/>
      <c r="I202" s="57"/>
    </row>
    <row r="203" spans="1:9" x14ac:dyDescent="0.2">
      <c r="A203" s="57"/>
      <c r="B203" s="57"/>
      <c r="C203" s="57"/>
      <c r="D203" s="57"/>
      <c r="E203" s="11"/>
      <c r="G203" s="11"/>
      <c r="H203" s="57"/>
      <c r="I203" s="57"/>
    </row>
    <row r="204" spans="1:9" x14ac:dyDescent="0.2">
      <c r="A204" s="57"/>
      <c r="B204" s="57"/>
      <c r="C204" s="57"/>
      <c r="D204" s="57"/>
      <c r="E204" s="11"/>
      <c r="G204" s="11"/>
      <c r="H204" s="57"/>
      <c r="I204" s="57"/>
    </row>
    <row r="205" spans="1:9" x14ac:dyDescent="0.2">
      <c r="A205" s="57"/>
      <c r="B205" s="57"/>
      <c r="C205" s="57"/>
      <c r="D205" s="57"/>
      <c r="E205" s="11"/>
      <c r="G205" s="11"/>
      <c r="H205" s="57"/>
      <c r="I205" s="57"/>
    </row>
    <row r="206" spans="1:9" x14ac:dyDescent="0.2">
      <c r="A206" s="57"/>
      <c r="B206" s="57"/>
      <c r="C206" s="57"/>
      <c r="D206" s="57"/>
      <c r="E206" s="11"/>
      <c r="G206" s="11"/>
      <c r="H206" s="57"/>
      <c r="I206" s="57"/>
    </row>
    <row r="207" spans="1:9" x14ac:dyDescent="0.2">
      <c r="A207" s="57"/>
      <c r="B207" s="57"/>
      <c r="C207" s="57"/>
      <c r="D207" s="57"/>
      <c r="E207" s="11"/>
      <c r="G207" s="11"/>
      <c r="H207" s="57"/>
      <c r="I207" s="57"/>
    </row>
    <row r="208" spans="1:9" x14ac:dyDescent="0.2">
      <c r="A208" s="57"/>
      <c r="B208" s="57"/>
      <c r="C208" s="57"/>
      <c r="D208" s="57"/>
      <c r="E208" s="11"/>
      <c r="G208" s="11"/>
      <c r="H208" s="57"/>
      <c r="I208" s="57"/>
    </row>
    <row r="209" spans="1:9" x14ac:dyDescent="0.2">
      <c r="A209" s="57"/>
      <c r="B209" s="57"/>
      <c r="C209" s="57"/>
      <c r="D209" s="57"/>
      <c r="E209" s="11"/>
      <c r="G209" s="11"/>
      <c r="H209" s="57"/>
      <c r="I209" s="57"/>
    </row>
    <row r="210" spans="1:9" x14ac:dyDescent="0.2">
      <c r="A210" s="57"/>
      <c r="B210" s="57"/>
      <c r="C210" s="57"/>
      <c r="D210" s="57"/>
      <c r="E210" s="11"/>
      <c r="G210" s="11"/>
      <c r="H210" s="57"/>
      <c r="I210" s="57"/>
    </row>
    <row r="211" spans="1:9" x14ac:dyDescent="0.2">
      <c r="A211" s="57"/>
      <c r="B211" s="57"/>
      <c r="C211" s="57"/>
      <c r="D211" s="57"/>
      <c r="E211" s="11"/>
      <c r="G211" s="11"/>
      <c r="H211" s="57"/>
      <c r="I211" s="57"/>
    </row>
    <row r="212" spans="1:9" x14ac:dyDescent="0.2">
      <c r="A212" s="57"/>
      <c r="B212" s="57"/>
      <c r="C212" s="57"/>
      <c r="D212" s="57"/>
      <c r="E212" s="11"/>
      <c r="G212" s="11"/>
      <c r="H212" s="57"/>
      <c r="I212" s="57"/>
    </row>
    <row r="213" spans="1:9" x14ac:dyDescent="0.2">
      <c r="A213" s="57"/>
      <c r="B213" s="57"/>
      <c r="C213" s="57"/>
      <c r="D213" s="57"/>
      <c r="E213" s="11"/>
      <c r="G213" s="11"/>
      <c r="H213" s="57"/>
      <c r="I213" s="57"/>
    </row>
    <row r="214" spans="1:9" x14ac:dyDescent="0.2">
      <c r="A214" s="57"/>
      <c r="B214" s="57"/>
      <c r="C214" s="57"/>
      <c r="D214" s="57"/>
      <c r="E214" s="11"/>
      <c r="G214" s="11"/>
      <c r="H214" s="57"/>
      <c r="I214" s="57"/>
    </row>
    <row r="215" spans="1:9" x14ac:dyDescent="0.2">
      <c r="A215" s="57"/>
      <c r="B215" s="57"/>
      <c r="C215" s="57"/>
      <c r="D215" s="57"/>
      <c r="E215" s="11"/>
      <c r="G215" s="11"/>
      <c r="H215" s="57"/>
      <c r="I215" s="57"/>
    </row>
    <row r="216" spans="1:9" x14ac:dyDescent="0.2">
      <c r="A216" s="57"/>
      <c r="B216" s="57"/>
      <c r="C216" s="57"/>
      <c r="D216" s="57"/>
      <c r="E216" s="11"/>
      <c r="G216" s="11"/>
      <c r="H216" s="57"/>
      <c r="I216" s="57"/>
    </row>
    <row r="217" spans="1:9" x14ac:dyDescent="0.2">
      <c r="A217" s="57"/>
      <c r="B217" s="57"/>
      <c r="C217" s="57"/>
      <c r="D217" s="57"/>
      <c r="E217" s="11"/>
      <c r="G217" s="11"/>
      <c r="H217" s="57"/>
      <c r="I217" s="57"/>
    </row>
    <row r="218" spans="1:9" x14ac:dyDescent="0.2">
      <c r="A218" s="57"/>
      <c r="B218" s="57"/>
      <c r="C218" s="57"/>
      <c r="D218" s="57"/>
      <c r="E218" s="11"/>
      <c r="G218" s="11"/>
      <c r="H218" s="57"/>
      <c r="I218" s="57"/>
    </row>
    <row r="219" spans="1:9" x14ac:dyDescent="0.2">
      <c r="A219" s="57"/>
      <c r="B219" s="57"/>
      <c r="C219" s="57"/>
      <c r="D219" s="57"/>
      <c r="E219" s="11"/>
      <c r="G219" s="11"/>
      <c r="H219" s="57"/>
      <c r="I219" s="57"/>
    </row>
    <row r="220" spans="1:9" x14ac:dyDescent="0.2">
      <c r="A220" s="57"/>
      <c r="B220" s="57"/>
      <c r="C220" s="57"/>
      <c r="D220" s="57"/>
      <c r="E220" s="11"/>
      <c r="G220" s="11"/>
      <c r="H220" s="57"/>
      <c r="I220" s="57"/>
    </row>
    <row r="221" spans="1:9" x14ac:dyDescent="0.2">
      <c r="A221" s="57"/>
      <c r="B221" s="57"/>
      <c r="C221" s="57"/>
      <c r="D221" s="57"/>
      <c r="E221" s="11"/>
      <c r="G221" s="11"/>
      <c r="H221" s="57"/>
      <c r="I221" s="57"/>
    </row>
    <row r="222" spans="1:9" x14ac:dyDescent="0.2">
      <c r="A222" s="57"/>
      <c r="B222" s="57"/>
      <c r="C222" s="57"/>
      <c r="D222" s="57"/>
      <c r="E222" s="11"/>
      <c r="G222" s="11"/>
      <c r="H222" s="57"/>
      <c r="I222" s="57"/>
    </row>
    <row r="223" spans="1:9" x14ac:dyDescent="0.2">
      <c r="A223" s="57"/>
      <c r="B223" s="57"/>
      <c r="C223" s="57"/>
      <c r="D223" s="57"/>
      <c r="E223" s="11"/>
      <c r="G223" s="11"/>
      <c r="H223" s="57"/>
      <c r="I223" s="57"/>
    </row>
    <row r="224" spans="1:9" x14ac:dyDescent="0.2">
      <c r="A224" s="57"/>
      <c r="B224" s="57"/>
      <c r="C224" s="57"/>
      <c r="D224" s="57"/>
      <c r="E224" s="11"/>
      <c r="G224" s="11"/>
      <c r="H224" s="57"/>
      <c r="I224" s="57"/>
    </row>
    <row r="225" spans="1:9" x14ac:dyDescent="0.2">
      <c r="A225" s="57"/>
      <c r="B225" s="57"/>
      <c r="C225" s="57"/>
      <c r="D225" s="57"/>
      <c r="E225" s="11"/>
      <c r="G225" s="11"/>
      <c r="H225" s="57"/>
      <c r="I225" s="57"/>
    </row>
    <row r="226" spans="1:9" x14ac:dyDescent="0.2">
      <c r="A226" s="57"/>
      <c r="B226" s="57"/>
      <c r="C226" s="57"/>
      <c r="D226" s="57"/>
      <c r="E226" s="11"/>
      <c r="G226" s="11"/>
      <c r="H226" s="57"/>
      <c r="I226" s="57"/>
    </row>
    <row r="227" spans="1:9" x14ac:dyDescent="0.2">
      <c r="A227" s="57"/>
      <c r="B227" s="57"/>
      <c r="C227" s="57"/>
      <c r="D227" s="57"/>
      <c r="E227" s="11"/>
      <c r="G227" s="11"/>
      <c r="H227" s="57"/>
      <c r="I227" s="57"/>
    </row>
    <row r="228" spans="1:9" x14ac:dyDescent="0.2">
      <c r="A228" s="57"/>
      <c r="B228" s="57"/>
      <c r="C228" s="57"/>
      <c r="D228" s="57"/>
      <c r="E228" s="11"/>
      <c r="G228" s="11"/>
      <c r="H228" s="57"/>
      <c r="I228" s="57"/>
    </row>
    <row r="229" spans="1:9" x14ac:dyDescent="0.2">
      <c r="A229" s="57"/>
      <c r="B229" s="57"/>
      <c r="C229" s="57"/>
      <c r="D229" s="57"/>
      <c r="E229" s="11"/>
      <c r="G229" s="11"/>
      <c r="H229" s="57"/>
      <c r="I229" s="57"/>
    </row>
    <row r="230" spans="1:9" x14ac:dyDescent="0.2">
      <c r="A230" s="57"/>
      <c r="B230" s="57"/>
      <c r="C230" s="57"/>
      <c r="D230" s="57"/>
      <c r="E230" s="11"/>
      <c r="G230" s="11"/>
      <c r="H230" s="57"/>
      <c r="I230" s="57"/>
    </row>
    <row r="231" spans="1:9" x14ac:dyDescent="0.2">
      <c r="A231" s="57"/>
      <c r="B231" s="57"/>
      <c r="C231" s="57"/>
      <c r="D231" s="57"/>
      <c r="E231" s="11"/>
      <c r="G231" s="11"/>
      <c r="H231" s="57"/>
      <c r="I231" s="57"/>
    </row>
    <row r="232" spans="1:9" x14ac:dyDescent="0.2">
      <c r="A232" s="57"/>
      <c r="B232" s="57"/>
      <c r="C232" s="57"/>
      <c r="D232" s="57"/>
      <c r="E232" s="11"/>
      <c r="G232" s="11"/>
      <c r="H232" s="57"/>
      <c r="I232" s="57"/>
    </row>
    <row r="233" spans="1:9" x14ac:dyDescent="0.2">
      <c r="A233" s="57"/>
      <c r="B233" s="57"/>
      <c r="C233" s="57"/>
      <c r="D233" s="57"/>
      <c r="E233" s="11"/>
      <c r="G233" s="11"/>
      <c r="H233" s="57"/>
      <c r="I233" s="57"/>
    </row>
    <row r="234" spans="1:9" x14ac:dyDescent="0.2">
      <c r="A234" s="57"/>
      <c r="B234" s="57"/>
      <c r="C234" s="57"/>
      <c r="D234" s="57"/>
      <c r="E234" s="11"/>
      <c r="G234" s="11"/>
      <c r="H234" s="57"/>
      <c r="I234" s="57"/>
    </row>
    <row r="235" spans="1:9" x14ac:dyDescent="0.2">
      <c r="A235" s="57"/>
      <c r="B235" s="57"/>
      <c r="C235" s="57"/>
      <c r="D235" s="57"/>
      <c r="E235" s="11"/>
      <c r="G235" s="11"/>
      <c r="H235" s="57"/>
      <c r="I235" s="57"/>
    </row>
    <row r="236" spans="1:9" x14ac:dyDescent="0.2">
      <c r="A236" s="57"/>
      <c r="B236" s="57"/>
      <c r="C236" s="57"/>
      <c r="D236" s="57"/>
      <c r="E236" s="11"/>
      <c r="G236" s="11"/>
      <c r="H236" s="57"/>
      <c r="I236" s="57"/>
    </row>
    <row r="237" spans="1:9" x14ac:dyDescent="0.2">
      <c r="A237" s="57"/>
      <c r="B237" s="57"/>
      <c r="C237" s="57"/>
      <c r="D237" s="57"/>
      <c r="E237" s="11"/>
      <c r="G237" s="11"/>
      <c r="H237" s="57"/>
      <c r="I237" s="57"/>
    </row>
    <row r="238" spans="1:9" x14ac:dyDescent="0.2">
      <c r="A238" s="57"/>
      <c r="B238" s="57"/>
      <c r="C238" s="57"/>
      <c r="D238" s="57"/>
      <c r="E238" s="11"/>
      <c r="G238" s="11"/>
      <c r="H238" s="57"/>
      <c r="I238" s="57"/>
    </row>
    <row r="239" spans="1:9" x14ac:dyDescent="0.2">
      <c r="A239" s="57"/>
      <c r="B239" s="57"/>
      <c r="C239" s="57"/>
      <c r="D239" s="57"/>
      <c r="E239" s="11"/>
      <c r="G239" s="11"/>
      <c r="H239" s="57"/>
      <c r="I239" s="57"/>
    </row>
    <row r="240" spans="1:9" x14ac:dyDescent="0.2">
      <c r="A240" s="57"/>
      <c r="B240" s="57"/>
      <c r="C240" s="57"/>
      <c r="D240" s="57"/>
      <c r="E240" s="11"/>
      <c r="G240" s="11"/>
      <c r="H240" s="57"/>
      <c r="I240" s="57"/>
    </row>
    <row r="241" spans="1:9" x14ac:dyDescent="0.2">
      <c r="A241" s="57"/>
      <c r="B241" s="57"/>
      <c r="C241" s="57"/>
      <c r="D241" s="57"/>
      <c r="E241" s="11"/>
      <c r="G241" s="11"/>
      <c r="H241" s="57"/>
      <c r="I241" s="57"/>
    </row>
    <row r="242" spans="1:9" x14ac:dyDescent="0.2">
      <c r="A242" s="57"/>
      <c r="B242" s="57"/>
      <c r="C242" s="57"/>
      <c r="D242" s="57"/>
      <c r="E242" s="11"/>
      <c r="G242" s="11"/>
      <c r="H242" s="57"/>
      <c r="I242" s="57"/>
    </row>
    <row r="243" spans="1:9" x14ac:dyDescent="0.2">
      <c r="A243" s="57"/>
      <c r="B243" s="57"/>
      <c r="C243" s="57"/>
      <c r="D243" s="57"/>
      <c r="E243" s="11"/>
      <c r="G243" s="11"/>
      <c r="H243" s="57"/>
      <c r="I243" s="57"/>
    </row>
    <row r="244" spans="1:9" x14ac:dyDescent="0.2">
      <c r="A244" s="57"/>
      <c r="B244" s="57"/>
      <c r="C244" s="57"/>
      <c r="D244" s="57"/>
      <c r="E244" s="11"/>
      <c r="G244" s="11"/>
      <c r="H244" s="57"/>
      <c r="I244" s="57"/>
    </row>
    <row r="245" spans="1:9" x14ac:dyDescent="0.2">
      <c r="A245" s="57"/>
      <c r="B245" s="57"/>
      <c r="C245" s="57"/>
      <c r="D245" s="57"/>
      <c r="E245" s="11"/>
      <c r="G245" s="11"/>
      <c r="H245" s="57"/>
      <c r="I245" s="57"/>
    </row>
    <row r="246" spans="1:9" x14ac:dyDescent="0.2">
      <c r="A246" s="57"/>
      <c r="B246" s="57"/>
      <c r="C246" s="57"/>
      <c r="D246" s="57"/>
      <c r="E246" s="11"/>
      <c r="G246" s="11"/>
      <c r="H246" s="57"/>
      <c r="I246" s="57"/>
    </row>
    <row r="247" spans="1:9" x14ac:dyDescent="0.2">
      <c r="A247" s="57"/>
      <c r="B247" s="57"/>
      <c r="C247" s="57"/>
      <c r="D247" s="57"/>
      <c r="E247" s="11"/>
      <c r="G247" s="11"/>
      <c r="H247" s="57"/>
      <c r="I247" s="57"/>
    </row>
    <row r="248" spans="1:9" x14ac:dyDescent="0.2">
      <c r="A248" s="57"/>
      <c r="B248" s="57"/>
      <c r="C248" s="57"/>
      <c r="D248" s="57"/>
      <c r="E248" s="11"/>
      <c r="G248" s="11"/>
      <c r="H248" s="57"/>
      <c r="I248" s="57"/>
    </row>
    <row r="249" spans="1:9" x14ac:dyDescent="0.2">
      <c r="A249" s="57"/>
      <c r="B249" s="57"/>
      <c r="C249" s="57"/>
      <c r="D249" s="57"/>
      <c r="E249" s="11"/>
      <c r="G249" s="11"/>
      <c r="H249" s="57"/>
      <c r="I249" s="57"/>
    </row>
    <row r="250" spans="1:9" x14ac:dyDescent="0.2">
      <c r="A250" s="57"/>
      <c r="B250" s="57"/>
      <c r="C250" s="57"/>
      <c r="D250" s="57"/>
      <c r="E250" s="11"/>
      <c r="G250" s="11"/>
      <c r="H250" s="57"/>
      <c r="I250" s="57"/>
    </row>
    <row r="251" spans="1:9" x14ac:dyDescent="0.2">
      <c r="A251" s="57"/>
      <c r="B251" s="57"/>
      <c r="C251" s="57"/>
      <c r="D251" s="57"/>
      <c r="E251" s="11"/>
      <c r="G251" s="11"/>
      <c r="H251" s="57"/>
      <c r="I251" s="57"/>
    </row>
    <row r="252" spans="1:9" x14ac:dyDescent="0.2">
      <c r="A252" s="57"/>
      <c r="B252" s="57"/>
      <c r="C252" s="57"/>
      <c r="D252" s="57"/>
      <c r="E252" s="11"/>
      <c r="G252" s="11"/>
      <c r="H252" s="57"/>
      <c r="I252" s="57"/>
    </row>
    <row r="253" spans="1:9" x14ac:dyDescent="0.2">
      <c r="A253" s="57"/>
      <c r="B253" s="57"/>
      <c r="C253" s="57"/>
      <c r="D253" s="57"/>
      <c r="E253" s="11"/>
      <c r="G253" s="11"/>
      <c r="H253" s="57"/>
      <c r="I253" s="57"/>
    </row>
    <row r="254" spans="1:9" x14ac:dyDescent="0.2">
      <c r="A254" s="57"/>
      <c r="B254" s="57"/>
      <c r="C254" s="57"/>
      <c r="D254" s="57"/>
      <c r="E254" s="11"/>
      <c r="G254" s="11"/>
      <c r="H254" s="57"/>
      <c r="I254" s="57"/>
    </row>
    <row r="255" spans="1:9" x14ac:dyDescent="0.2">
      <c r="A255" s="57"/>
      <c r="B255" s="57"/>
      <c r="C255" s="57"/>
      <c r="D255" s="57"/>
      <c r="E255" s="11"/>
      <c r="G255" s="11"/>
      <c r="H255" s="57"/>
      <c r="I255" s="57"/>
    </row>
    <row r="256" spans="1:9" x14ac:dyDescent="0.2">
      <c r="A256" s="57"/>
      <c r="B256" s="57"/>
      <c r="C256" s="57"/>
      <c r="D256" s="57"/>
      <c r="E256" s="11"/>
      <c r="G256" s="11"/>
      <c r="H256" s="57"/>
      <c r="I256" s="57"/>
    </row>
    <row r="257" spans="1:9" x14ac:dyDescent="0.2">
      <c r="A257" s="57"/>
      <c r="B257" s="57"/>
      <c r="C257" s="57"/>
      <c r="D257" s="57"/>
      <c r="E257" s="11"/>
      <c r="G257" s="11"/>
      <c r="H257" s="57"/>
      <c r="I257" s="57"/>
    </row>
    <row r="258" spans="1:9" x14ac:dyDescent="0.2">
      <c r="A258" s="57"/>
      <c r="B258" s="57"/>
      <c r="C258" s="57"/>
      <c r="D258" s="57"/>
      <c r="E258" s="11"/>
      <c r="G258" s="11"/>
      <c r="H258" s="57"/>
      <c r="I258" s="57"/>
    </row>
    <row r="259" spans="1:9" x14ac:dyDescent="0.2">
      <c r="A259" s="57"/>
      <c r="B259" s="57"/>
      <c r="C259" s="57"/>
      <c r="D259" s="57"/>
      <c r="E259" s="11"/>
      <c r="G259" s="11"/>
      <c r="H259" s="57"/>
      <c r="I259" s="57"/>
    </row>
    <row r="260" spans="1:9" x14ac:dyDescent="0.2">
      <c r="A260" s="57"/>
      <c r="B260" s="57"/>
      <c r="C260" s="57"/>
      <c r="D260" s="57"/>
      <c r="E260" s="11"/>
      <c r="G260" s="11"/>
      <c r="H260" s="57"/>
      <c r="I260" s="57"/>
    </row>
    <row r="261" spans="1:9" x14ac:dyDescent="0.2">
      <c r="A261" s="57"/>
      <c r="B261" s="57"/>
      <c r="C261" s="57"/>
      <c r="D261" s="57"/>
      <c r="E261" s="11"/>
      <c r="G261" s="11"/>
      <c r="H261" s="57"/>
      <c r="I261" s="57"/>
    </row>
    <row r="262" spans="1:9" x14ac:dyDescent="0.2">
      <c r="A262" s="57"/>
      <c r="B262" s="57"/>
      <c r="C262" s="57"/>
      <c r="D262" s="57"/>
      <c r="E262" s="11"/>
      <c r="G262" s="11"/>
      <c r="H262" s="57"/>
      <c r="I262" s="57"/>
    </row>
    <row r="263" spans="1:9" x14ac:dyDescent="0.2">
      <c r="A263" s="57"/>
      <c r="B263" s="57"/>
      <c r="C263" s="57"/>
      <c r="D263" s="57"/>
      <c r="E263" s="11"/>
      <c r="G263" s="11"/>
      <c r="H263" s="57"/>
      <c r="I263" s="57"/>
    </row>
    <row r="264" spans="1:9" x14ac:dyDescent="0.2">
      <c r="A264" s="57"/>
      <c r="B264" s="57"/>
      <c r="C264" s="57"/>
      <c r="D264" s="57"/>
      <c r="E264" s="11"/>
      <c r="G264" s="11"/>
      <c r="H264" s="57"/>
      <c r="I264" s="57"/>
    </row>
    <row r="265" spans="1:9" x14ac:dyDescent="0.2">
      <c r="A265" s="57"/>
      <c r="B265" s="57"/>
      <c r="C265" s="57"/>
      <c r="D265" s="57"/>
      <c r="E265" s="11"/>
      <c r="G265" s="11"/>
      <c r="H265" s="57"/>
      <c r="I265" s="57"/>
    </row>
    <row r="266" spans="1:9" x14ac:dyDescent="0.2">
      <c r="A266" s="57"/>
      <c r="B266" s="57"/>
      <c r="C266" s="57"/>
      <c r="D266" s="57"/>
      <c r="E266" s="11"/>
      <c r="G266" s="11"/>
      <c r="H266" s="57"/>
      <c r="I266" s="57"/>
    </row>
    <row r="267" spans="1:9" x14ac:dyDescent="0.2">
      <c r="A267" s="57"/>
      <c r="B267" s="57"/>
      <c r="C267" s="57"/>
      <c r="D267" s="57"/>
      <c r="E267" s="11"/>
      <c r="G267" s="11"/>
      <c r="H267" s="57"/>
      <c r="I267" s="57"/>
    </row>
    <row r="268" spans="1:9" x14ac:dyDescent="0.2">
      <c r="A268" s="57"/>
      <c r="B268" s="57"/>
      <c r="C268" s="57"/>
      <c r="D268" s="57"/>
      <c r="E268" s="11"/>
      <c r="G268" s="11"/>
      <c r="H268" s="57"/>
      <c r="I268" s="57"/>
    </row>
    <row r="269" spans="1:9" x14ac:dyDescent="0.2">
      <c r="A269" s="57"/>
      <c r="B269" s="57"/>
      <c r="C269" s="57"/>
      <c r="D269" s="57"/>
      <c r="E269" s="11"/>
      <c r="G269" s="11"/>
      <c r="H269" s="57"/>
      <c r="I269" s="57"/>
    </row>
    <row r="270" spans="1:9" x14ac:dyDescent="0.2">
      <c r="A270" s="57"/>
      <c r="B270" s="57"/>
      <c r="C270" s="57"/>
      <c r="D270" s="57"/>
      <c r="E270" s="11"/>
      <c r="G270" s="11"/>
      <c r="H270" s="57"/>
      <c r="I270" s="57"/>
    </row>
    <row r="271" spans="1:9" x14ac:dyDescent="0.2">
      <c r="A271" s="57"/>
      <c r="B271" s="57"/>
      <c r="C271" s="57"/>
      <c r="D271" s="57"/>
      <c r="E271" s="11"/>
      <c r="G271" s="11"/>
      <c r="H271" s="57"/>
      <c r="I271" s="57"/>
    </row>
    <row r="272" spans="1:9" x14ac:dyDescent="0.2">
      <c r="A272" s="57"/>
      <c r="B272" s="57"/>
      <c r="C272" s="57"/>
      <c r="D272" s="57"/>
      <c r="E272" s="11"/>
      <c r="G272" s="11"/>
      <c r="H272" s="57"/>
      <c r="I272" s="57"/>
    </row>
    <row r="273" spans="1:9" x14ac:dyDescent="0.2">
      <c r="A273" s="57"/>
      <c r="B273" s="57"/>
      <c r="C273" s="57"/>
      <c r="D273" s="57"/>
      <c r="E273" s="11"/>
      <c r="G273" s="57"/>
      <c r="H273" s="57"/>
      <c r="I273" s="57"/>
    </row>
    <row r="274" spans="1:9" x14ac:dyDescent="0.2">
      <c r="A274" s="57"/>
      <c r="B274" s="57"/>
      <c r="C274" s="57"/>
      <c r="D274" s="57"/>
      <c r="E274" s="11"/>
      <c r="G274" s="57"/>
      <c r="H274" s="57"/>
      <c r="I274" s="57"/>
    </row>
    <row r="275" spans="1:9" x14ac:dyDescent="0.2">
      <c r="A275" s="57"/>
      <c r="B275" s="57"/>
      <c r="C275" s="57"/>
      <c r="D275" s="57"/>
      <c r="E275" s="11"/>
      <c r="G275" s="57"/>
      <c r="H275" s="57"/>
      <c r="I275" s="57"/>
    </row>
    <row r="276" spans="1:9" x14ac:dyDescent="0.2">
      <c r="A276" s="57"/>
      <c r="B276" s="57"/>
      <c r="C276" s="57"/>
      <c r="D276" s="57"/>
      <c r="E276" s="11"/>
      <c r="G276" s="57"/>
      <c r="H276" s="57"/>
      <c r="I276" s="57"/>
    </row>
    <row r="277" spans="1:9" x14ac:dyDescent="0.2">
      <c r="A277" s="57"/>
      <c r="B277" s="57"/>
      <c r="C277" s="57"/>
      <c r="D277" s="57"/>
      <c r="E277" s="11"/>
      <c r="G277" s="57"/>
      <c r="H277" s="57"/>
      <c r="I277" s="57"/>
    </row>
    <row r="278" spans="1:9" x14ac:dyDescent="0.2">
      <c r="A278" s="57"/>
      <c r="B278" s="57"/>
      <c r="C278" s="57"/>
      <c r="D278" s="57"/>
      <c r="E278" s="11"/>
      <c r="G278" s="57"/>
      <c r="H278" s="57"/>
      <c r="I278" s="57"/>
    </row>
    <row r="279" spans="1:9" x14ac:dyDescent="0.2">
      <c r="A279" s="57"/>
      <c r="B279" s="57"/>
      <c r="C279" s="57"/>
      <c r="D279" s="57"/>
      <c r="E279" s="11"/>
      <c r="G279" s="57"/>
      <c r="H279" s="57"/>
      <c r="I279" s="57"/>
    </row>
    <row r="280" spans="1:9" x14ac:dyDescent="0.2">
      <c r="A280" s="57"/>
      <c r="B280" s="57"/>
      <c r="C280" s="57"/>
      <c r="D280" s="57"/>
      <c r="E280" s="11"/>
      <c r="G280" s="57"/>
      <c r="H280" s="57"/>
      <c r="I280" s="57"/>
    </row>
    <row r="281" spans="1:9" x14ac:dyDescent="0.2">
      <c r="A281" s="57"/>
      <c r="B281" s="57"/>
      <c r="C281" s="57"/>
      <c r="D281" s="57"/>
      <c r="E281" s="11"/>
      <c r="G281" s="57"/>
      <c r="H281" s="57"/>
      <c r="I281" s="57"/>
    </row>
    <row r="282" spans="1:9" x14ac:dyDescent="0.2">
      <c r="A282" s="57"/>
      <c r="B282" s="57"/>
      <c r="C282" s="57"/>
      <c r="D282" s="57"/>
      <c r="E282" s="11"/>
      <c r="G282" s="57"/>
      <c r="H282" s="57"/>
      <c r="I282" s="57"/>
    </row>
    <row r="283" spans="1:9" x14ac:dyDescent="0.2">
      <c r="A283" s="57"/>
      <c r="B283" s="57"/>
      <c r="C283" s="57"/>
      <c r="D283" s="57"/>
      <c r="E283" s="11"/>
      <c r="G283" s="57"/>
      <c r="H283" s="57"/>
      <c r="I283" s="57"/>
    </row>
    <row r="284" spans="1:9" x14ac:dyDescent="0.2">
      <c r="A284" s="57"/>
      <c r="B284" s="57"/>
      <c r="C284" s="57"/>
      <c r="D284" s="57"/>
      <c r="E284" s="11"/>
      <c r="G284" s="57"/>
      <c r="H284" s="57"/>
      <c r="I284" s="57"/>
    </row>
    <row r="285" spans="1:9" x14ac:dyDescent="0.2">
      <c r="A285" s="57"/>
      <c r="B285" s="57"/>
      <c r="C285" s="57"/>
      <c r="D285" s="57"/>
      <c r="E285" s="11"/>
      <c r="G285" s="57"/>
      <c r="H285" s="57"/>
      <c r="I285" s="57"/>
    </row>
    <row r="286" spans="1:9" x14ac:dyDescent="0.2">
      <c r="A286" s="57"/>
      <c r="B286" s="57"/>
      <c r="C286" s="57"/>
      <c r="D286" s="57"/>
      <c r="E286" s="11"/>
      <c r="G286" s="57"/>
      <c r="H286" s="57"/>
      <c r="I286" s="57"/>
    </row>
    <row r="287" spans="1:9" x14ac:dyDescent="0.2">
      <c r="A287" s="57"/>
      <c r="B287" s="57"/>
      <c r="C287" s="57"/>
      <c r="D287" s="57"/>
      <c r="E287" s="11"/>
      <c r="G287" s="57"/>
      <c r="H287" s="57"/>
      <c r="I287" s="57"/>
    </row>
    <row r="288" spans="1:9" x14ac:dyDescent="0.2">
      <c r="A288" s="57"/>
      <c r="B288" s="57"/>
      <c r="C288" s="57"/>
      <c r="D288" s="57"/>
      <c r="E288" s="11"/>
      <c r="G288" s="57"/>
      <c r="H288" s="57"/>
      <c r="I288" s="57"/>
    </row>
    <row r="289" spans="1:9" x14ac:dyDescent="0.2">
      <c r="A289" s="57"/>
      <c r="B289" s="57"/>
      <c r="C289" s="57"/>
      <c r="D289" s="57"/>
      <c r="E289" s="11"/>
      <c r="G289" s="57"/>
      <c r="H289" s="57"/>
      <c r="I289" s="57"/>
    </row>
    <row r="290" spans="1:9" x14ac:dyDescent="0.2">
      <c r="A290" s="57"/>
      <c r="B290" s="57"/>
      <c r="C290" s="57"/>
      <c r="D290" s="57"/>
      <c r="E290" s="11"/>
      <c r="G290" s="57"/>
      <c r="H290" s="57"/>
      <c r="I290" s="57"/>
    </row>
    <row r="291" spans="1:9" x14ac:dyDescent="0.2">
      <c r="A291" s="57"/>
      <c r="B291" s="57"/>
      <c r="C291" s="57"/>
      <c r="D291" s="57"/>
      <c r="E291" s="11"/>
      <c r="G291" s="57"/>
      <c r="H291" s="57"/>
      <c r="I291" s="57"/>
    </row>
    <row r="292" spans="1:9" x14ac:dyDescent="0.2">
      <c r="A292" s="57"/>
      <c r="B292" s="57"/>
      <c r="C292" s="57"/>
      <c r="D292" s="57"/>
      <c r="E292" s="11"/>
      <c r="G292" s="57"/>
      <c r="H292" s="57"/>
      <c r="I292" s="57"/>
    </row>
    <row r="293" spans="1:9" x14ac:dyDescent="0.2">
      <c r="A293" s="57"/>
      <c r="B293" s="57"/>
      <c r="C293" s="57"/>
      <c r="D293" s="57"/>
      <c r="E293" s="11"/>
      <c r="G293" s="57"/>
      <c r="H293" s="57"/>
      <c r="I293" s="57"/>
    </row>
    <row r="294" spans="1:9" x14ac:dyDescent="0.2">
      <c r="A294" s="57"/>
      <c r="B294" s="57"/>
      <c r="C294" s="57"/>
      <c r="D294" s="57"/>
      <c r="E294" s="11"/>
      <c r="G294" s="57"/>
      <c r="H294" s="57"/>
      <c r="I294" s="57"/>
    </row>
    <row r="295" spans="1:9" x14ac:dyDescent="0.2">
      <c r="A295" s="57"/>
      <c r="B295" s="57"/>
      <c r="C295" s="57"/>
      <c r="D295" s="57"/>
      <c r="E295" s="11"/>
      <c r="G295" s="57"/>
      <c r="H295" s="57"/>
      <c r="I295" s="57"/>
    </row>
    <row r="296" spans="1:9" x14ac:dyDescent="0.2">
      <c r="A296" s="57"/>
      <c r="B296" s="57"/>
      <c r="C296" s="57"/>
      <c r="D296" s="57"/>
      <c r="E296" s="11"/>
      <c r="G296" s="57"/>
      <c r="H296" s="57"/>
      <c r="I296" s="57"/>
    </row>
    <row r="297" spans="1:9" x14ac:dyDescent="0.2">
      <c r="A297" s="57"/>
      <c r="B297" s="57"/>
      <c r="C297" s="57"/>
      <c r="D297" s="57"/>
      <c r="E297" s="11"/>
      <c r="G297" s="57"/>
      <c r="H297" s="57"/>
      <c r="I297" s="57"/>
    </row>
    <row r="298" spans="1:9" x14ac:dyDescent="0.2">
      <c r="A298" s="57"/>
      <c r="B298" s="57"/>
      <c r="C298" s="57"/>
      <c r="D298" s="57"/>
      <c r="E298" s="11"/>
      <c r="G298" s="57"/>
      <c r="H298" s="57"/>
      <c r="I298" s="57"/>
    </row>
    <row r="299" spans="1:9" x14ac:dyDescent="0.2">
      <c r="A299" s="57"/>
      <c r="B299" s="57"/>
      <c r="C299" s="57"/>
      <c r="D299" s="57"/>
      <c r="E299" s="11"/>
      <c r="G299" s="57"/>
      <c r="H299" s="57"/>
      <c r="I299" s="57"/>
    </row>
    <row r="300" spans="1:9" x14ac:dyDescent="0.2">
      <c r="A300" s="57"/>
      <c r="B300" s="57"/>
      <c r="C300" s="57"/>
      <c r="D300" s="57"/>
      <c r="E300" s="11"/>
      <c r="G300" s="57"/>
      <c r="H300" s="57"/>
      <c r="I300" s="57"/>
    </row>
    <row r="301" spans="1:9" x14ac:dyDescent="0.2">
      <c r="A301" s="57"/>
      <c r="B301" s="57"/>
      <c r="C301" s="57"/>
      <c r="D301" s="57"/>
      <c r="E301" s="11"/>
      <c r="G301" s="57"/>
      <c r="H301" s="57"/>
      <c r="I301" s="57"/>
    </row>
    <row r="302" spans="1:9" x14ac:dyDescent="0.2">
      <c r="A302" s="57"/>
      <c r="B302" s="57"/>
      <c r="C302" s="57"/>
      <c r="D302" s="57"/>
      <c r="E302" s="11"/>
      <c r="G302" s="57"/>
      <c r="H302" s="57"/>
      <c r="I302" s="57"/>
    </row>
    <row r="303" spans="1:9" x14ac:dyDescent="0.2">
      <c r="A303" s="57"/>
      <c r="B303" s="57"/>
      <c r="C303" s="57"/>
      <c r="D303" s="57"/>
      <c r="E303" s="11"/>
      <c r="G303" s="57"/>
      <c r="H303" s="57"/>
      <c r="I303" s="57"/>
    </row>
    <row r="304" spans="1:9" x14ac:dyDescent="0.2">
      <c r="A304" s="57"/>
      <c r="B304" s="57"/>
      <c r="C304" s="57"/>
      <c r="D304" s="57"/>
      <c r="E304" s="11"/>
      <c r="G304" s="57"/>
      <c r="H304" s="57"/>
      <c r="I304" s="57"/>
    </row>
    <row r="305" spans="1:9" x14ac:dyDescent="0.2">
      <c r="A305" s="57"/>
      <c r="B305" s="57"/>
      <c r="C305" s="57"/>
      <c r="D305" s="57"/>
      <c r="E305" s="11"/>
      <c r="G305" s="57"/>
      <c r="H305" s="57"/>
      <c r="I305" s="57"/>
    </row>
    <row r="306" spans="1:9" x14ac:dyDescent="0.2">
      <c r="A306" s="57"/>
      <c r="B306" s="57"/>
      <c r="C306" s="57"/>
      <c r="D306" s="57"/>
      <c r="E306" s="11"/>
      <c r="G306" s="57"/>
      <c r="H306" s="57"/>
      <c r="I306" s="57"/>
    </row>
    <row r="307" spans="1:9" x14ac:dyDescent="0.2">
      <c r="A307" s="57"/>
      <c r="B307" s="57"/>
      <c r="C307" s="57"/>
      <c r="D307" s="57"/>
      <c r="E307" s="11"/>
      <c r="G307" s="57"/>
      <c r="H307" s="57"/>
      <c r="I307" s="57"/>
    </row>
    <row r="308" spans="1:9" x14ac:dyDescent="0.2">
      <c r="A308" s="57"/>
      <c r="B308" s="57"/>
      <c r="C308" s="57"/>
      <c r="D308" s="57"/>
      <c r="E308" s="11"/>
      <c r="G308" s="57"/>
      <c r="H308" s="57"/>
      <c r="I308" s="57"/>
    </row>
    <row r="309" spans="1:9" x14ac:dyDescent="0.2">
      <c r="A309" s="57"/>
      <c r="B309" s="57"/>
      <c r="C309" s="57"/>
      <c r="D309" s="57"/>
      <c r="E309" s="11"/>
      <c r="G309" s="57"/>
      <c r="H309" s="57"/>
      <c r="I309" s="57"/>
    </row>
    <row r="310" spans="1:9" x14ac:dyDescent="0.2">
      <c r="A310" s="57"/>
      <c r="B310" s="57"/>
      <c r="C310" s="57"/>
      <c r="D310" s="57"/>
      <c r="E310" s="11"/>
      <c r="G310" s="57"/>
      <c r="H310" s="57"/>
      <c r="I310" s="57"/>
    </row>
    <row r="311" spans="1:9" x14ac:dyDescent="0.2">
      <c r="A311" s="57"/>
      <c r="B311" s="57"/>
      <c r="C311" s="57"/>
      <c r="D311" s="57"/>
      <c r="E311" s="11"/>
      <c r="G311" s="57"/>
      <c r="H311" s="57"/>
      <c r="I311" s="57"/>
    </row>
    <row r="312" spans="1:9" x14ac:dyDescent="0.2">
      <c r="A312" s="57"/>
      <c r="B312" s="57"/>
      <c r="C312" s="57"/>
      <c r="D312" s="57"/>
      <c r="E312" s="11"/>
      <c r="G312" s="57"/>
      <c r="H312" s="57"/>
      <c r="I312" s="57"/>
    </row>
    <row r="313" spans="1:9" x14ac:dyDescent="0.2">
      <c r="A313" s="57"/>
      <c r="B313" s="57"/>
      <c r="C313" s="57"/>
      <c r="D313" s="57"/>
      <c r="E313" s="11"/>
      <c r="G313" s="57"/>
      <c r="H313" s="57"/>
      <c r="I313" s="57"/>
    </row>
    <row r="314" spans="1:9" x14ac:dyDescent="0.2">
      <c r="A314" s="57"/>
      <c r="B314" s="57"/>
      <c r="C314" s="57"/>
      <c r="D314" s="57"/>
      <c r="E314" s="11"/>
      <c r="G314" s="57"/>
      <c r="H314" s="57"/>
      <c r="I314" s="57"/>
    </row>
    <row r="315" spans="1:9" x14ac:dyDescent="0.2">
      <c r="A315" s="57"/>
      <c r="B315" s="57"/>
      <c r="C315" s="57"/>
      <c r="D315" s="57"/>
      <c r="E315" s="11"/>
      <c r="G315" s="57"/>
      <c r="H315" s="57"/>
      <c r="I315" s="57"/>
    </row>
    <row r="316" spans="1:9" x14ac:dyDescent="0.2">
      <c r="A316" s="57"/>
      <c r="B316" s="57"/>
      <c r="C316" s="57"/>
      <c r="D316" s="57"/>
      <c r="E316" s="11"/>
      <c r="G316" s="57"/>
      <c r="H316" s="57"/>
      <c r="I316" s="57"/>
    </row>
    <row r="317" spans="1:9" x14ac:dyDescent="0.2">
      <c r="A317" s="57"/>
      <c r="B317" s="57"/>
      <c r="C317" s="57"/>
      <c r="D317" s="57"/>
      <c r="E317" s="11"/>
      <c r="G317" s="57"/>
      <c r="H317" s="57"/>
      <c r="I317" s="57"/>
    </row>
    <row r="318" spans="1:9" x14ac:dyDescent="0.2">
      <c r="A318" s="57"/>
      <c r="B318" s="57"/>
      <c r="C318" s="57"/>
      <c r="D318" s="57"/>
      <c r="E318" s="11"/>
      <c r="G318" s="57"/>
      <c r="H318" s="57"/>
      <c r="I318" s="57"/>
    </row>
    <row r="319" spans="1:9" x14ac:dyDescent="0.2">
      <c r="A319" s="57"/>
      <c r="B319" s="57"/>
      <c r="C319" s="57"/>
      <c r="D319" s="57"/>
      <c r="E319" s="11"/>
      <c r="G319" s="57"/>
      <c r="H319" s="57"/>
      <c r="I319" s="57"/>
    </row>
    <row r="320" spans="1:9" x14ac:dyDescent="0.2">
      <c r="A320" s="57"/>
      <c r="B320" s="57"/>
      <c r="C320" s="57"/>
      <c r="D320" s="57"/>
      <c r="E320" s="11"/>
      <c r="G320" s="57"/>
      <c r="H320" s="57"/>
      <c r="I320" s="57"/>
    </row>
    <row r="321" spans="1:9" x14ac:dyDescent="0.2">
      <c r="A321" s="57"/>
      <c r="B321" s="57"/>
      <c r="C321" s="57"/>
      <c r="D321" s="57"/>
      <c r="E321" s="11"/>
      <c r="G321" s="57"/>
      <c r="H321" s="57"/>
      <c r="I321" s="57"/>
    </row>
    <row r="322" spans="1:9" x14ac:dyDescent="0.2">
      <c r="A322" s="57"/>
      <c r="B322" s="57"/>
      <c r="C322" s="57"/>
      <c r="D322" s="57"/>
      <c r="E322" s="11"/>
      <c r="G322" s="57"/>
      <c r="H322" s="57"/>
      <c r="I322" s="57"/>
    </row>
    <row r="323" spans="1:9" x14ac:dyDescent="0.2">
      <c r="A323" s="57"/>
      <c r="B323" s="57"/>
      <c r="C323" s="57"/>
      <c r="D323" s="57"/>
      <c r="E323" s="11"/>
      <c r="G323" s="57"/>
      <c r="H323" s="57"/>
      <c r="I323" s="57"/>
    </row>
    <row r="324" spans="1:9" x14ac:dyDescent="0.2">
      <c r="A324" s="57"/>
      <c r="B324" s="57"/>
      <c r="C324" s="57"/>
      <c r="D324" s="57"/>
      <c r="E324" s="11"/>
      <c r="G324" s="57"/>
      <c r="H324" s="57"/>
      <c r="I324" s="57"/>
    </row>
    <row r="325" spans="1:9" x14ac:dyDescent="0.2">
      <c r="A325" s="57"/>
      <c r="B325" s="57"/>
      <c r="C325" s="57"/>
      <c r="D325" s="57"/>
      <c r="E325" s="11"/>
      <c r="G325" s="57"/>
      <c r="H325" s="57"/>
      <c r="I325" s="57"/>
    </row>
    <row r="326" spans="1:9" x14ac:dyDescent="0.2">
      <c r="A326" s="57"/>
      <c r="B326" s="57"/>
      <c r="C326" s="57"/>
      <c r="D326" s="57"/>
      <c r="E326" s="11"/>
      <c r="G326" s="57"/>
      <c r="H326" s="57"/>
      <c r="I326" s="57"/>
    </row>
    <row r="327" spans="1:9" x14ac:dyDescent="0.2">
      <c r="A327" s="57"/>
      <c r="B327" s="57"/>
      <c r="C327" s="57"/>
      <c r="D327" s="57"/>
      <c r="E327" s="11"/>
      <c r="G327" s="57"/>
      <c r="H327" s="57"/>
      <c r="I327" s="57"/>
    </row>
    <row r="328" spans="1:9" x14ac:dyDescent="0.2">
      <c r="A328" s="57"/>
      <c r="B328" s="57"/>
      <c r="C328" s="57"/>
      <c r="D328" s="57"/>
      <c r="E328" s="11"/>
      <c r="G328" s="57"/>
      <c r="H328" s="57"/>
      <c r="I328" s="57"/>
    </row>
    <row r="329" spans="1:9" x14ac:dyDescent="0.2">
      <c r="A329" s="57"/>
      <c r="B329" s="57"/>
      <c r="C329" s="57"/>
      <c r="D329" s="57"/>
      <c r="E329" s="11"/>
      <c r="G329" s="57"/>
      <c r="H329" s="57"/>
      <c r="I329" s="57"/>
    </row>
    <row r="330" spans="1:9" x14ac:dyDescent="0.2">
      <c r="A330" s="57"/>
      <c r="B330" s="57"/>
      <c r="C330" s="57"/>
      <c r="D330" s="57"/>
      <c r="E330" s="11"/>
      <c r="G330" s="57"/>
      <c r="H330" s="57"/>
      <c r="I330" s="57"/>
    </row>
    <row r="331" spans="1:9" x14ac:dyDescent="0.2">
      <c r="A331" s="57"/>
      <c r="B331" s="57"/>
      <c r="C331" s="57"/>
      <c r="D331" s="57"/>
      <c r="E331" s="11"/>
      <c r="G331" s="57"/>
      <c r="H331" s="57"/>
      <c r="I331" s="57"/>
    </row>
    <row r="332" spans="1:9" x14ac:dyDescent="0.2">
      <c r="A332" s="57"/>
      <c r="B332" s="57"/>
      <c r="C332" s="57"/>
      <c r="D332" s="57"/>
      <c r="E332" s="11"/>
      <c r="G332" s="57"/>
      <c r="H332" s="57"/>
      <c r="I332" s="57"/>
    </row>
    <row r="333" spans="1:9" x14ac:dyDescent="0.2">
      <c r="A333" s="57"/>
      <c r="B333" s="57"/>
      <c r="C333" s="57"/>
      <c r="D333" s="57"/>
      <c r="E333" s="11"/>
      <c r="G333" s="57"/>
      <c r="H333" s="57"/>
      <c r="I333" s="57"/>
    </row>
    <row r="334" spans="1:9" x14ac:dyDescent="0.2">
      <c r="A334" s="57"/>
      <c r="B334" s="57"/>
      <c r="C334" s="57"/>
      <c r="D334" s="57"/>
      <c r="E334" s="11"/>
      <c r="G334" s="57"/>
      <c r="H334" s="57"/>
      <c r="I334" s="57"/>
    </row>
    <row r="335" spans="1:9" x14ac:dyDescent="0.2">
      <c r="A335" s="57"/>
      <c r="B335" s="57"/>
      <c r="C335" s="57"/>
      <c r="D335" s="57"/>
      <c r="E335" s="11"/>
      <c r="G335" s="57"/>
      <c r="H335" s="57"/>
      <c r="I335" s="57"/>
    </row>
    <row r="336" spans="1:9" x14ac:dyDescent="0.2">
      <c r="A336" s="57"/>
      <c r="B336" s="57"/>
      <c r="C336" s="57"/>
      <c r="D336" s="57"/>
      <c r="E336" s="11"/>
      <c r="G336" s="57"/>
      <c r="H336" s="57"/>
      <c r="I336" s="57"/>
    </row>
    <row r="337" spans="1:9" x14ac:dyDescent="0.2">
      <c r="A337" s="57"/>
      <c r="B337" s="57"/>
      <c r="C337" s="57"/>
      <c r="D337" s="57"/>
      <c r="E337" s="11"/>
      <c r="G337" s="57"/>
      <c r="H337" s="57"/>
      <c r="I337" s="57"/>
    </row>
    <row r="338" spans="1:9" x14ac:dyDescent="0.2">
      <c r="A338" s="57"/>
      <c r="B338" s="57"/>
      <c r="C338" s="57"/>
      <c r="D338" s="57"/>
      <c r="E338" s="11"/>
      <c r="G338" s="57"/>
      <c r="H338" s="57"/>
      <c r="I338" s="57"/>
    </row>
    <row r="339" spans="1:9" x14ac:dyDescent="0.2">
      <c r="A339" s="57"/>
      <c r="B339" s="57"/>
      <c r="C339" s="57"/>
      <c r="D339" s="57"/>
      <c r="E339" s="11"/>
      <c r="G339" s="57"/>
      <c r="H339" s="57"/>
      <c r="I339" s="57"/>
    </row>
    <row r="340" spans="1:9" x14ac:dyDescent="0.2">
      <c r="A340" s="57"/>
      <c r="B340" s="57"/>
      <c r="C340" s="57"/>
      <c r="D340" s="57"/>
      <c r="E340" s="11"/>
      <c r="G340" s="57"/>
      <c r="H340" s="57"/>
      <c r="I340" s="57"/>
    </row>
    <row r="341" spans="1:9" x14ac:dyDescent="0.2">
      <c r="A341" s="57"/>
      <c r="B341" s="57"/>
      <c r="C341" s="57"/>
      <c r="D341" s="57"/>
      <c r="E341" s="11"/>
      <c r="G341" s="57"/>
      <c r="H341" s="57"/>
      <c r="I341" s="57"/>
    </row>
    <row r="342" spans="1:9" x14ac:dyDescent="0.2">
      <c r="A342" s="57"/>
      <c r="B342" s="57"/>
      <c r="C342" s="57"/>
      <c r="D342" s="57"/>
      <c r="E342" s="11"/>
      <c r="G342" s="57"/>
      <c r="H342" s="57"/>
      <c r="I342" s="57"/>
    </row>
    <row r="343" spans="1:9" x14ac:dyDescent="0.2">
      <c r="A343" s="57"/>
      <c r="B343" s="57"/>
      <c r="C343" s="57"/>
      <c r="D343" s="57"/>
      <c r="E343" s="11"/>
      <c r="G343" s="57"/>
      <c r="H343" s="57"/>
      <c r="I343" s="57"/>
    </row>
    <row r="344" spans="1:9" x14ac:dyDescent="0.2">
      <c r="A344" s="57"/>
      <c r="B344" s="57"/>
      <c r="C344" s="57"/>
      <c r="D344" s="57"/>
      <c r="E344" s="11"/>
      <c r="G344" s="57"/>
      <c r="H344" s="57"/>
      <c r="I344" s="57"/>
    </row>
    <row r="345" spans="1:9" x14ac:dyDescent="0.2">
      <c r="A345" s="57"/>
      <c r="B345" s="57"/>
      <c r="C345" s="57"/>
      <c r="D345" s="57"/>
      <c r="E345" s="11"/>
      <c r="G345" s="57"/>
      <c r="H345" s="57"/>
      <c r="I345" s="57"/>
    </row>
    <row r="346" spans="1:9" x14ac:dyDescent="0.2">
      <c r="A346" s="57"/>
      <c r="B346" s="57"/>
      <c r="C346" s="57"/>
      <c r="D346" s="57"/>
      <c r="E346" s="11"/>
      <c r="G346" s="57"/>
      <c r="H346" s="57"/>
      <c r="I346" s="57"/>
    </row>
    <row r="347" spans="1:9" x14ac:dyDescent="0.2">
      <c r="A347" s="57"/>
      <c r="B347" s="57"/>
      <c r="C347" s="57"/>
      <c r="D347" s="57"/>
      <c r="E347" s="11"/>
      <c r="G347" s="57"/>
      <c r="H347" s="57"/>
      <c r="I347" s="57"/>
    </row>
    <row r="348" spans="1:9" x14ac:dyDescent="0.2">
      <c r="A348" s="57"/>
      <c r="B348" s="57"/>
      <c r="C348" s="57"/>
      <c r="D348" s="57"/>
      <c r="E348" s="11"/>
      <c r="G348" s="57"/>
      <c r="H348" s="57"/>
      <c r="I348" s="57"/>
    </row>
    <row r="349" spans="1:9" x14ac:dyDescent="0.2">
      <c r="A349" s="57"/>
      <c r="B349" s="57"/>
      <c r="C349" s="57"/>
      <c r="D349" s="57"/>
      <c r="E349" s="11"/>
      <c r="G349" s="57"/>
      <c r="H349" s="57"/>
      <c r="I349" s="57"/>
    </row>
    <row r="350" spans="1:9" x14ac:dyDescent="0.2">
      <c r="A350" s="57"/>
      <c r="B350" s="57"/>
      <c r="C350" s="57"/>
      <c r="D350" s="57"/>
      <c r="E350" s="11"/>
      <c r="G350" s="57"/>
      <c r="H350" s="57"/>
      <c r="I350" s="57"/>
    </row>
    <row r="351" spans="1:9" x14ac:dyDescent="0.2">
      <c r="A351" s="57"/>
      <c r="B351" s="57"/>
      <c r="C351" s="57"/>
      <c r="D351" s="57"/>
      <c r="E351" s="11"/>
      <c r="G351" s="57"/>
      <c r="H351" s="57"/>
      <c r="I351" s="57"/>
    </row>
    <row r="352" spans="1:9" x14ac:dyDescent="0.2">
      <c r="A352" s="57"/>
      <c r="B352" s="57"/>
      <c r="C352" s="57"/>
      <c r="D352" s="57"/>
      <c r="E352" s="11"/>
      <c r="G352" s="57"/>
      <c r="H352" s="57"/>
      <c r="I352" s="57"/>
    </row>
    <row r="353" spans="1:9" x14ac:dyDescent="0.2">
      <c r="A353" s="57"/>
      <c r="B353" s="57"/>
      <c r="C353" s="57"/>
      <c r="D353" s="57"/>
      <c r="E353" s="11"/>
      <c r="G353" s="57"/>
      <c r="H353" s="57"/>
      <c r="I353" s="57"/>
    </row>
    <row r="354" spans="1:9" x14ac:dyDescent="0.2">
      <c r="A354" s="57"/>
      <c r="B354" s="57"/>
      <c r="C354" s="57"/>
      <c r="D354" s="57"/>
      <c r="E354" s="11"/>
      <c r="G354" s="57"/>
      <c r="H354" s="57"/>
      <c r="I354" s="57"/>
    </row>
    <row r="355" spans="1:9" x14ac:dyDescent="0.2">
      <c r="A355" s="57"/>
      <c r="B355" s="57"/>
      <c r="C355" s="57"/>
      <c r="D355" s="57"/>
      <c r="E355" s="11"/>
      <c r="G355" s="57"/>
      <c r="H355" s="57"/>
      <c r="I355" s="57"/>
    </row>
    <row r="356" spans="1:9" x14ac:dyDescent="0.2">
      <c r="A356" s="57"/>
      <c r="B356" s="57"/>
      <c r="C356" s="57"/>
      <c r="D356" s="57"/>
      <c r="E356" s="11"/>
      <c r="G356" s="57"/>
      <c r="H356" s="57"/>
      <c r="I356" s="57"/>
    </row>
    <row r="357" spans="1:9" x14ac:dyDescent="0.2">
      <c r="A357" s="57"/>
      <c r="B357" s="57"/>
      <c r="C357" s="57"/>
      <c r="D357" s="57"/>
      <c r="E357" s="11"/>
      <c r="G357" s="57"/>
      <c r="H357" s="57"/>
      <c r="I357" s="57"/>
    </row>
    <row r="358" spans="1:9" x14ac:dyDescent="0.2">
      <c r="A358" s="57"/>
      <c r="B358" s="57"/>
      <c r="C358" s="57"/>
      <c r="D358" s="57"/>
      <c r="E358" s="11"/>
      <c r="G358" s="57"/>
      <c r="H358" s="57"/>
      <c r="I358" s="57"/>
    </row>
    <row r="359" spans="1:9" x14ac:dyDescent="0.2">
      <c r="A359" s="57"/>
      <c r="B359" s="57"/>
      <c r="C359" s="57"/>
      <c r="D359" s="57"/>
      <c r="E359" s="11"/>
      <c r="G359" s="57"/>
      <c r="H359" s="57"/>
      <c r="I359" s="57"/>
    </row>
    <row r="360" spans="1:9" x14ac:dyDescent="0.2">
      <c r="A360" s="57"/>
      <c r="B360" s="57"/>
      <c r="C360" s="57"/>
      <c r="D360" s="57"/>
      <c r="E360" s="11"/>
      <c r="G360" s="57"/>
      <c r="H360" s="57"/>
      <c r="I360" s="57"/>
    </row>
    <row r="361" spans="1:9" x14ac:dyDescent="0.2">
      <c r="A361" s="57"/>
      <c r="B361" s="57"/>
      <c r="C361" s="57"/>
      <c r="D361" s="57"/>
      <c r="E361" s="11"/>
      <c r="G361" s="57"/>
      <c r="H361" s="57"/>
      <c r="I361" s="57"/>
    </row>
    <row r="362" spans="1:9" x14ac:dyDescent="0.2">
      <c r="A362" s="57"/>
      <c r="B362" s="57"/>
      <c r="C362" s="57"/>
      <c r="D362" s="57"/>
      <c r="E362" s="11"/>
      <c r="G362" s="57"/>
      <c r="H362" s="57"/>
      <c r="I362" s="57"/>
    </row>
    <row r="363" spans="1:9" x14ac:dyDescent="0.2">
      <c r="A363" s="57"/>
      <c r="B363" s="57"/>
      <c r="C363" s="57"/>
      <c r="D363" s="57"/>
      <c r="E363" s="11"/>
      <c r="G363" s="57"/>
      <c r="H363" s="57"/>
      <c r="I363" s="57"/>
    </row>
    <row r="364" spans="1:9" x14ac:dyDescent="0.2">
      <c r="A364" s="57"/>
      <c r="B364" s="57"/>
      <c r="C364" s="57"/>
      <c r="D364" s="57"/>
      <c r="E364" s="11"/>
      <c r="G364" s="57"/>
      <c r="H364" s="57"/>
      <c r="I364" s="57"/>
    </row>
    <row r="365" spans="1:9" x14ac:dyDescent="0.2">
      <c r="A365" s="57"/>
      <c r="B365" s="57"/>
      <c r="C365" s="57"/>
      <c r="D365" s="57"/>
      <c r="E365" s="11"/>
      <c r="G365" s="57"/>
      <c r="H365" s="57"/>
      <c r="I365" s="57"/>
    </row>
    <row r="366" spans="1:9" x14ac:dyDescent="0.2">
      <c r="A366" s="57"/>
      <c r="B366" s="57"/>
      <c r="C366" s="57"/>
      <c r="D366" s="57"/>
      <c r="E366" s="11"/>
      <c r="G366" s="57"/>
      <c r="H366" s="57"/>
      <c r="I366" s="57"/>
    </row>
    <row r="367" spans="1:9" x14ac:dyDescent="0.2">
      <c r="A367" s="57"/>
      <c r="B367" s="57"/>
      <c r="C367" s="57"/>
      <c r="D367" s="57"/>
      <c r="E367" s="11"/>
      <c r="G367" s="57"/>
      <c r="H367" s="57"/>
      <c r="I367" s="57"/>
    </row>
    <row r="368" spans="1:9" x14ac:dyDescent="0.2">
      <c r="A368" s="57"/>
      <c r="B368" s="57"/>
      <c r="C368" s="57"/>
      <c r="D368" s="57"/>
      <c r="E368" s="11"/>
      <c r="G368" s="57"/>
      <c r="H368" s="57"/>
      <c r="I368" s="57"/>
    </row>
    <row r="369" spans="1:9" x14ac:dyDescent="0.2">
      <c r="A369" s="57"/>
      <c r="B369" s="57"/>
      <c r="C369" s="57"/>
      <c r="D369" s="57"/>
      <c r="E369" s="11"/>
      <c r="G369" s="57"/>
      <c r="H369" s="57"/>
      <c r="I369" s="57"/>
    </row>
    <row r="370" spans="1:9" x14ac:dyDescent="0.2">
      <c r="A370" s="57"/>
      <c r="B370" s="57"/>
      <c r="C370" s="57"/>
      <c r="D370" s="57"/>
      <c r="E370" s="11"/>
      <c r="G370" s="57"/>
      <c r="H370" s="57"/>
      <c r="I370" s="57"/>
    </row>
    <row r="371" spans="1:9" x14ac:dyDescent="0.2">
      <c r="A371" s="57"/>
      <c r="B371" s="57"/>
      <c r="C371" s="57"/>
      <c r="D371" s="57"/>
      <c r="E371" s="11"/>
      <c r="G371" s="57"/>
      <c r="H371" s="57"/>
      <c r="I371" s="57"/>
    </row>
    <row r="372" spans="1:9" x14ac:dyDescent="0.2">
      <c r="A372" s="57"/>
      <c r="B372" s="57"/>
      <c r="C372" s="57"/>
      <c r="D372" s="57"/>
      <c r="E372" s="11"/>
      <c r="G372" s="57"/>
      <c r="H372" s="57"/>
      <c r="I372" s="57"/>
    </row>
    <row r="373" spans="1:9" x14ac:dyDescent="0.2">
      <c r="A373" s="57"/>
      <c r="B373" s="57"/>
      <c r="C373" s="57"/>
      <c r="D373" s="57"/>
      <c r="E373" s="11"/>
      <c r="G373" s="57"/>
      <c r="H373" s="57"/>
      <c r="I373" s="57"/>
    </row>
    <row r="374" spans="1:9" x14ac:dyDescent="0.2">
      <c r="A374" s="57"/>
      <c r="B374" s="57"/>
      <c r="C374" s="57"/>
      <c r="D374" s="57"/>
      <c r="E374" s="11"/>
      <c r="G374" s="57"/>
      <c r="H374" s="57"/>
      <c r="I374" s="57"/>
    </row>
  </sheetData>
  <mergeCells count="4">
    <mergeCell ref="A1:F1"/>
    <mergeCell ref="A126:B126"/>
    <mergeCell ref="A127:B127"/>
    <mergeCell ref="A128:B128"/>
  </mergeCells>
  <conditionalFormatting sqref="F2:F3">
    <cfRule type="cellIs" dxfId="68" priority="6" stopIfTrue="1" operator="between">
      <formula>0.009</formula>
      <formula>-0.009</formula>
    </cfRule>
  </conditionalFormatting>
  <conditionalFormatting sqref="F5:F135">
    <cfRule type="cellIs" dxfId="67" priority="4" stopIfTrue="1" operator="between">
      <formula>0.009</formula>
      <formula>-0.009</formula>
    </cfRule>
  </conditionalFormatting>
  <conditionalFormatting sqref="F273:F65536">
    <cfRule type="cellIs" dxfId="66" priority="1" stopIfTrue="1" operator="between">
      <formula>0.009</formula>
      <formula>-0.009</formula>
    </cfRule>
  </conditionalFormatting>
  <conditionalFormatting sqref="F137:G172">
    <cfRule type="cellIs" dxfId="65" priority="2" stopIfTrue="1" operator="between">
      <formula>0.009</formula>
      <formula>-0.009</formula>
    </cfRule>
  </conditionalFormatting>
  <conditionalFormatting sqref="G135">
    <cfRule type="cellIs" dxfId="64" priority="3" stopIfTrue="1" operator="between">
      <formula>0.009</formula>
      <formula>-0.009</formula>
    </cfRule>
  </conditionalFormatting>
  <hyperlinks>
    <hyperlink ref="A137" r:id="rId1" tooltip="https://www.franklintempletonindia.com/downloadsServlet/pdf/product-labels-jg9o5k7l" display="https://www.franklintempletonindia.com/downloadsServlet/pdf/product-labels-jg9o5k7l" xr:uid="{00000000-0004-0000-13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247"/>
  <sheetViews>
    <sheetView workbookViewId="0">
      <selection sqref="A1:F1"/>
    </sheetView>
  </sheetViews>
  <sheetFormatPr defaultColWidth="9.140625" defaultRowHeight="11.25" x14ac:dyDescent="0.2"/>
  <cols>
    <col min="1" max="1" width="38.7109375" style="7" bestFit="1" customWidth="1"/>
    <col min="2" max="2" width="37" style="7" bestFit="1" customWidth="1"/>
    <col min="3" max="3" width="25.140625" style="7" bestFit="1" customWidth="1"/>
    <col min="4" max="4" width="14.7109375" style="7" bestFit="1" customWidth="1"/>
    <col min="5" max="5" width="26.5703125" style="10" customWidth="1"/>
    <col min="6" max="6" width="13.5703125" style="11" bestFit="1" customWidth="1"/>
    <col min="7" max="16384" width="9.140625" style="7"/>
  </cols>
  <sheetData>
    <row r="1" spans="1:7" s="1" customFormat="1" ht="15" x14ac:dyDescent="0.2">
      <c r="A1" s="99" t="s">
        <v>13</v>
      </c>
      <c r="B1" s="100"/>
      <c r="C1" s="100"/>
      <c r="D1" s="100"/>
      <c r="E1" s="100"/>
      <c r="F1" s="100"/>
    </row>
    <row r="2" spans="1:7" s="1" customFormat="1" ht="12" x14ac:dyDescent="0.2">
      <c r="E2" s="5"/>
      <c r="F2" s="9"/>
    </row>
    <row r="3" spans="1:7" s="1" customFormat="1" ht="12" x14ac:dyDescent="0.2">
      <c r="A3" s="8" t="s">
        <v>7</v>
      </c>
      <c r="B3" s="2"/>
      <c r="C3" s="3"/>
      <c r="D3" s="3"/>
      <c r="E3" s="4"/>
      <c r="F3" s="9"/>
    </row>
    <row r="4" spans="1:7" s="1" customFormat="1" ht="48" customHeight="1" x14ac:dyDescent="0.2">
      <c r="A4" s="6" t="s">
        <v>2</v>
      </c>
      <c r="B4" s="6" t="s">
        <v>0</v>
      </c>
      <c r="C4" s="13" t="s">
        <v>4</v>
      </c>
      <c r="D4" s="13" t="s">
        <v>1</v>
      </c>
      <c r="E4" s="53" t="s">
        <v>6</v>
      </c>
      <c r="F4" s="12" t="s">
        <v>3</v>
      </c>
      <c r="G4" s="56" t="s">
        <v>5</v>
      </c>
    </row>
    <row r="5" spans="1:7" x14ac:dyDescent="0.2">
      <c r="A5" s="16" t="s">
        <v>113</v>
      </c>
      <c r="B5" s="17"/>
      <c r="C5" s="17"/>
      <c r="D5" s="17"/>
      <c r="E5" s="18"/>
      <c r="F5" s="19"/>
      <c r="G5" s="19"/>
    </row>
    <row r="6" spans="1:7" x14ac:dyDescent="0.2">
      <c r="A6" s="20" t="s">
        <v>19</v>
      </c>
      <c r="B6" s="21"/>
      <c r="C6" s="21"/>
      <c r="D6" s="21"/>
      <c r="E6" s="22"/>
      <c r="F6" s="23"/>
      <c r="G6" s="23"/>
    </row>
    <row r="7" spans="1:7" x14ac:dyDescent="0.2">
      <c r="A7" s="21" t="s">
        <v>115</v>
      </c>
      <c r="B7" s="21" t="s">
        <v>114</v>
      </c>
      <c r="C7" s="21" t="s">
        <v>116</v>
      </c>
      <c r="D7" s="24">
        <v>2043971</v>
      </c>
      <c r="E7" s="22">
        <v>41251.422720000002</v>
      </c>
      <c r="F7" s="23">
        <v>5.5929377113238701</v>
      </c>
      <c r="G7" s="23"/>
    </row>
    <row r="8" spans="1:7" x14ac:dyDescent="0.2">
      <c r="A8" s="21" t="s">
        <v>129</v>
      </c>
      <c r="B8" s="21" t="s">
        <v>128</v>
      </c>
      <c r="C8" s="21" t="s">
        <v>130</v>
      </c>
      <c r="D8" s="24">
        <v>2707279</v>
      </c>
      <c r="E8" s="22">
        <v>37636.592660000002</v>
      </c>
      <c r="F8" s="23">
        <v>5.10283293360916</v>
      </c>
      <c r="G8" s="23"/>
    </row>
    <row r="9" spans="1:7" x14ac:dyDescent="0.2">
      <c r="A9" s="21" t="s">
        <v>132</v>
      </c>
      <c r="B9" s="21" t="s">
        <v>131</v>
      </c>
      <c r="C9" s="21" t="s">
        <v>116</v>
      </c>
      <c r="D9" s="24">
        <v>2950277</v>
      </c>
      <c r="E9" s="22">
        <v>31520.759470000001</v>
      </c>
      <c r="F9" s="23">
        <v>4.2736379185258802</v>
      </c>
      <c r="G9" s="23"/>
    </row>
    <row r="10" spans="1:7" x14ac:dyDescent="0.2">
      <c r="A10" s="21" t="s">
        <v>134</v>
      </c>
      <c r="B10" s="21" t="s">
        <v>133</v>
      </c>
      <c r="C10" s="21" t="s">
        <v>135</v>
      </c>
      <c r="D10" s="24">
        <v>9548090</v>
      </c>
      <c r="E10" s="22">
        <v>29389.02102</v>
      </c>
      <c r="F10" s="23">
        <v>3.9846132114603598</v>
      </c>
      <c r="G10" s="23"/>
    </row>
    <row r="11" spans="1:7" x14ac:dyDescent="0.2">
      <c r="A11" s="21" t="s">
        <v>417</v>
      </c>
      <c r="B11" s="21" t="s">
        <v>416</v>
      </c>
      <c r="C11" s="21" t="s">
        <v>127</v>
      </c>
      <c r="D11" s="24">
        <v>814231</v>
      </c>
      <c r="E11" s="22">
        <v>22718.673360000001</v>
      </c>
      <c r="F11" s="23">
        <v>3.0802361860064602</v>
      </c>
      <c r="G11" s="23"/>
    </row>
    <row r="12" spans="1:7" x14ac:dyDescent="0.2">
      <c r="A12" s="21" t="s">
        <v>123</v>
      </c>
      <c r="B12" s="21" t="s">
        <v>122</v>
      </c>
      <c r="C12" s="21" t="s">
        <v>124</v>
      </c>
      <c r="D12" s="24">
        <v>1158502</v>
      </c>
      <c r="E12" s="22">
        <v>22177.20379</v>
      </c>
      <c r="F12" s="23">
        <v>3.00682282525662</v>
      </c>
      <c r="G12" s="23"/>
    </row>
    <row r="13" spans="1:7" x14ac:dyDescent="0.2">
      <c r="A13" s="21" t="s">
        <v>225</v>
      </c>
      <c r="B13" s="21" t="s">
        <v>224</v>
      </c>
      <c r="C13" s="21" t="s">
        <v>163</v>
      </c>
      <c r="D13" s="24">
        <v>169582</v>
      </c>
      <c r="E13" s="22">
        <v>21380.898560000001</v>
      </c>
      <c r="F13" s="23">
        <v>2.8988584144089899</v>
      </c>
      <c r="G13" s="23"/>
    </row>
    <row r="14" spans="1:7" x14ac:dyDescent="0.2">
      <c r="A14" s="21" t="s">
        <v>139</v>
      </c>
      <c r="B14" s="21" t="s">
        <v>138</v>
      </c>
      <c r="C14" s="21" t="s">
        <v>140</v>
      </c>
      <c r="D14" s="24">
        <v>6333312</v>
      </c>
      <c r="E14" s="22">
        <v>21169.095359999999</v>
      </c>
      <c r="F14" s="23">
        <v>2.8701417780713898</v>
      </c>
      <c r="G14" s="23"/>
    </row>
    <row r="15" spans="1:7" x14ac:dyDescent="0.2">
      <c r="A15" s="21" t="s">
        <v>682</v>
      </c>
      <c r="B15" s="21" t="s">
        <v>681</v>
      </c>
      <c r="C15" s="21" t="s">
        <v>228</v>
      </c>
      <c r="D15" s="24">
        <v>1435340</v>
      </c>
      <c r="E15" s="22">
        <v>20607.176380000001</v>
      </c>
      <c r="F15" s="23">
        <v>2.7939558517026701</v>
      </c>
      <c r="G15" s="23"/>
    </row>
    <row r="16" spans="1:7" x14ac:dyDescent="0.2">
      <c r="A16" s="21" t="s">
        <v>251</v>
      </c>
      <c r="B16" s="21" t="s">
        <v>250</v>
      </c>
      <c r="C16" s="21" t="s">
        <v>163</v>
      </c>
      <c r="D16" s="24">
        <v>637966</v>
      </c>
      <c r="E16" s="22">
        <v>20434.68895</v>
      </c>
      <c r="F16" s="23">
        <v>2.77056971400448</v>
      </c>
      <c r="G16" s="23"/>
    </row>
    <row r="17" spans="1:7" x14ac:dyDescent="0.2">
      <c r="A17" s="21" t="s">
        <v>167</v>
      </c>
      <c r="B17" s="21" t="s">
        <v>166</v>
      </c>
      <c r="C17" s="21" t="s">
        <v>168</v>
      </c>
      <c r="D17" s="24">
        <v>2560258</v>
      </c>
      <c r="E17" s="22">
        <v>19342.749189999999</v>
      </c>
      <c r="F17" s="23">
        <v>2.6225226732114599</v>
      </c>
      <c r="G17" s="23"/>
    </row>
    <row r="18" spans="1:7" x14ac:dyDescent="0.2">
      <c r="A18" s="21" t="s">
        <v>192</v>
      </c>
      <c r="B18" s="21" t="s">
        <v>191</v>
      </c>
      <c r="C18" s="21" t="s">
        <v>180</v>
      </c>
      <c r="D18" s="24">
        <v>12833401</v>
      </c>
      <c r="E18" s="22">
        <v>19223.15136</v>
      </c>
      <c r="F18" s="23">
        <v>2.6063073969980799</v>
      </c>
      <c r="G18" s="23"/>
    </row>
    <row r="19" spans="1:7" x14ac:dyDescent="0.2">
      <c r="A19" s="21" t="s">
        <v>556</v>
      </c>
      <c r="B19" s="21" t="s">
        <v>555</v>
      </c>
      <c r="C19" s="21" t="s">
        <v>146</v>
      </c>
      <c r="D19" s="24">
        <v>3049105</v>
      </c>
      <c r="E19" s="22">
        <v>18444.03615</v>
      </c>
      <c r="F19" s="23">
        <v>2.50067363815654</v>
      </c>
      <c r="G19" s="23"/>
    </row>
    <row r="20" spans="1:7" x14ac:dyDescent="0.2">
      <c r="A20" s="21" t="s">
        <v>684</v>
      </c>
      <c r="B20" s="21" t="s">
        <v>683</v>
      </c>
      <c r="C20" s="21" t="s">
        <v>209</v>
      </c>
      <c r="D20" s="24">
        <v>1031302</v>
      </c>
      <c r="E20" s="22">
        <v>16513.207620000001</v>
      </c>
      <c r="F20" s="23">
        <v>2.2388886380891</v>
      </c>
      <c r="G20" s="23"/>
    </row>
    <row r="21" spans="1:7" x14ac:dyDescent="0.2">
      <c r="A21" s="21" t="s">
        <v>560</v>
      </c>
      <c r="B21" s="21" t="s">
        <v>559</v>
      </c>
      <c r="C21" s="21" t="s">
        <v>561</v>
      </c>
      <c r="D21" s="24">
        <v>2005931</v>
      </c>
      <c r="E21" s="22">
        <v>15164.83836</v>
      </c>
      <c r="F21" s="23">
        <v>2.0560744516734801</v>
      </c>
      <c r="G21" s="23"/>
    </row>
    <row r="22" spans="1:7" x14ac:dyDescent="0.2">
      <c r="A22" s="21" t="s">
        <v>156</v>
      </c>
      <c r="B22" s="21" t="s">
        <v>155</v>
      </c>
      <c r="C22" s="21" t="s">
        <v>157</v>
      </c>
      <c r="D22" s="24">
        <v>833638</v>
      </c>
      <c r="E22" s="22">
        <v>15106.3542</v>
      </c>
      <c r="F22" s="23">
        <v>2.04814507027494</v>
      </c>
      <c r="G22" s="23"/>
    </row>
    <row r="23" spans="1:7" x14ac:dyDescent="0.2">
      <c r="A23" s="21" t="s">
        <v>526</v>
      </c>
      <c r="B23" s="21" t="s">
        <v>525</v>
      </c>
      <c r="C23" s="21" t="s">
        <v>127</v>
      </c>
      <c r="D23" s="24">
        <v>837502</v>
      </c>
      <c r="E23" s="22">
        <v>15091.786040000001</v>
      </c>
      <c r="F23" s="23">
        <v>2.0461698944852098</v>
      </c>
      <c r="G23" s="23"/>
    </row>
    <row r="24" spans="1:7" x14ac:dyDescent="0.2">
      <c r="A24" s="21" t="s">
        <v>261</v>
      </c>
      <c r="B24" s="21" t="s">
        <v>260</v>
      </c>
      <c r="C24" s="21" t="s">
        <v>154</v>
      </c>
      <c r="D24" s="24">
        <v>961743</v>
      </c>
      <c r="E24" s="22">
        <v>14951.25668</v>
      </c>
      <c r="F24" s="23">
        <v>2.0271166860073602</v>
      </c>
      <c r="G24" s="23"/>
    </row>
    <row r="25" spans="1:7" x14ac:dyDescent="0.2">
      <c r="A25" s="21" t="s">
        <v>173</v>
      </c>
      <c r="B25" s="21" t="s">
        <v>172</v>
      </c>
      <c r="C25" s="21" t="s">
        <v>174</v>
      </c>
      <c r="D25" s="24">
        <v>236227</v>
      </c>
      <c r="E25" s="22">
        <v>13962.196840000001</v>
      </c>
      <c r="F25" s="23">
        <v>1.89301827889448</v>
      </c>
      <c r="G25" s="23"/>
    </row>
    <row r="26" spans="1:7" x14ac:dyDescent="0.2">
      <c r="A26" s="21" t="s">
        <v>480</v>
      </c>
      <c r="B26" s="21" t="s">
        <v>479</v>
      </c>
      <c r="C26" s="21" t="s">
        <v>190</v>
      </c>
      <c r="D26" s="24">
        <v>1930420</v>
      </c>
      <c r="E26" s="22">
        <v>13586.295959999999</v>
      </c>
      <c r="F26" s="23">
        <v>1.8420530013635199</v>
      </c>
      <c r="G26" s="23"/>
    </row>
    <row r="27" spans="1:7" x14ac:dyDescent="0.2">
      <c r="A27" s="21" t="s">
        <v>176</v>
      </c>
      <c r="B27" s="21" t="s">
        <v>175</v>
      </c>
      <c r="C27" s="21" t="s">
        <v>177</v>
      </c>
      <c r="D27" s="24">
        <v>536753</v>
      </c>
      <c r="E27" s="22">
        <v>13532.61664</v>
      </c>
      <c r="F27" s="23">
        <v>1.8347750683044799</v>
      </c>
      <c r="G27" s="23"/>
    </row>
    <row r="28" spans="1:7" x14ac:dyDescent="0.2">
      <c r="A28" s="21" t="s">
        <v>182</v>
      </c>
      <c r="B28" s="21" t="s">
        <v>181</v>
      </c>
      <c r="C28" s="21" t="s">
        <v>146</v>
      </c>
      <c r="D28" s="24">
        <v>616956</v>
      </c>
      <c r="E28" s="22">
        <v>12310.12307</v>
      </c>
      <c r="F28" s="23">
        <v>1.6690273209864499</v>
      </c>
      <c r="G28" s="23"/>
    </row>
    <row r="29" spans="1:7" x14ac:dyDescent="0.2">
      <c r="A29" s="21" t="s">
        <v>686</v>
      </c>
      <c r="B29" s="21" t="s">
        <v>685</v>
      </c>
      <c r="C29" s="21" t="s">
        <v>154</v>
      </c>
      <c r="D29" s="24">
        <v>465950</v>
      </c>
      <c r="E29" s="22">
        <v>11961.868399999999</v>
      </c>
      <c r="F29" s="23">
        <v>1.6218103633991101</v>
      </c>
      <c r="G29" s="23"/>
    </row>
    <row r="30" spans="1:7" x14ac:dyDescent="0.2">
      <c r="A30" s="21" t="s">
        <v>520</v>
      </c>
      <c r="B30" s="21" t="s">
        <v>519</v>
      </c>
      <c r="C30" s="21" t="s">
        <v>127</v>
      </c>
      <c r="D30" s="24">
        <v>1148909</v>
      </c>
      <c r="E30" s="22">
        <v>11748.74343</v>
      </c>
      <c r="F30" s="23">
        <v>1.59291451924778</v>
      </c>
      <c r="G30" s="23"/>
    </row>
    <row r="31" spans="1:7" x14ac:dyDescent="0.2">
      <c r="A31" s="21" t="s">
        <v>347</v>
      </c>
      <c r="B31" s="21" t="s">
        <v>346</v>
      </c>
      <c r="C31" s="21" t="s">
        <v>116</v>
      </c>
      <c r="D31" s="24">
        <v>4350096</v>
      </c>
      <c r="E31" s="22">
        <v>11607.36116</v>
      </c>
      <c r="F31" s="23">
        <v>1.5737456717885501</v>
      </c>
      <c r="G31" s="23"/>
    </row>
    <row r="32" spans="1:7" x14ac:dyDescent="0.2">
      <c r="A32" s="21" t="s">
        <v>242</v>
      </c>
      <c r="B32" s="21" t="s">
        <v>241</v>
      </c>
      <c r="C32" s="21" t="s">
        <v>116</v>
      </c>
      <c r="D32" s="24">
        <v>15317159</v>
      </c>
      <c r="E32" s="22">
        <v>10532.078530000001</v>
      </c>
      <c r="F32" s="23">
        <v>1.4279570328735001</v>
      </c>
      <c r="G32" s="23"/>
    </row>
    <row r="33" spans="1:7" x14ac:dyDescent="0.2">
      <c r="A33" s="21" t="s">
        <v>142</v>
      </c>
      <c r="B33" s="21" t="s">
        <v>141</v>
      </c>
      <c r="C33" s="21" t="s">
        <v>143</v>
      </c>
      <c r="D33" s="24">
        <v>84775</v>
      </c>
      <c r="E33" s="22">
        <v>10384.089749999999</v>
      </c>
      <c r="F33" s="23">
        <v>1.40789246360681</v>
      </c>
      <c r="G33" s="23"/>
    </row>
    <row r="34" spans="1:7" x14ac:dyDescent="0.2">
      <c r="A34" s="21" t="s">
        <v>230</v>
      </c>
      <c r="B34" s="21" t="s">
        <v>229</v>
      </c>
      <c r="C34" s="21" t="s">
        <v>124</v>
      </c>
      <c r="D34" s="24">
        <v>2808852</v>
      </c>
      <c r="E34" s="22">
        <v>10196.13276</v>
      </c>
      <c r="F34" s="23">
        <v>1.38240893678124</v>
      </c>
      <c r="G34" s="23"/>
    </row>
    <row r="35" spans="1:7" x14ac:dyDescent="0.2">
      <c r="A35" s="21" t="s">
        <v>486</v>
      </c>
      <c r="B35" s="21" t="s">
        <v>485</v>
      </c>
      <c r="C35" s="21" t="s">
        <v>154</v>
      </c>
      <c r="D35" s="24">
        <v>1941100</v>
      </c>
      <c r="E35" s="22">
        <v>10079.161749999999</v>
      </c>
      <c r="F35" s="23">
        <v>1.3665498092694199</v>
      </c>
      <c r="G35" s="23"/>
    </row>
    <row r="36" spans="1:7" x14ac:dyDescent="0.2">
      <c r="A36" s="21" t="s">
        <v>476</v>
      </c>
      <c r="B36" s="21" t="s">
        <v>475</v>
      </c>
      <c r="C36" s="21" t="s">
        <v>206</v>
      </c>
      <c r="D36" s="24">
        <v>1316572</v>
      </c>
      <c r="E36" s="22">
        <v>9986.8569060000009</v>
      </c>
      <c r="F36" s="23">
        <v>1.3540349622919099</v>
      </c>
      <c r="G36" s="23"/>
    </row>
    <row r="37" spans="1:7" x14ac:dyDescent="0.2">
      <c r="A37" s="21" t="s">
        <v>688</v>
      </c>
      <c r="B37" s="21" t="s">
        <v>687</v>
      </c>
      <c r="C37" s="21" t="s">
        <v>124</v>
      </c>
      <c r="D37" s="24">
        <v>571819</v>
      </c>
      <c r="E37" s="22">
        <v>9862.1622929999994</v>
      </c>
      <c r="F37" s="23">
        <v>1.33712865561297</v>
      </c>
      <c r="G37" s="23"/>
    </row>
    <row r="38" spans="1:7" x14ac:dyDescent="0.2">
      <c r="A38" s="21" t="s">
        <v>208</v>
      </c>
      <c r="B38" s="21" t="s">
        <v>207</v>
      </c>
      <c r="C38" s="21" t="s">
        <v>209</v>
      </c>
      <c r="D38" s="24">
        <v>1001916</v>
      </c>
      <c r="E38" s="22">
        <v>9059.3244720000002</v>
      </c>
      <c r="F38" s="23">
        <v>1.2282785450210001</v>
      </c>
      <c r="G38" s="23"/>
    </row>
    <row r="39" spans="1:7" x14ac:dyDescent="0.2">
      <c r="A39" s="21" t="s">
        <v>145</v>
      </c>
      <c r="B39" s="21" t="s">
        <v>144</v>
      </c>
      <c r="C39" s="21" t="s">
        <v>146</v>
      </c>
      <c r="D39" s="24">
        <v>117160</v>
      </c>
      <c r="E39" s="22">
        <v>8784.6568000000007</v>
      </c>
      <c r="F39" s="23">
        <v>1.19103863717013</v>
      </c>
      <c r="G39" s="23"/>
    </row>
    <row r="40" spans="1:7" x14ac:dyDescent="0.2">
      <c r="A40" s="21" t="s">
        <v>165</v>
      </c>
      <c r="B40" s="21" t="s">
        <v>164</v>
      </c>
      <c r="C40" s="21" t="s">
        <v>154</v>
      </c>
      <c r="D40" s="24">
        <v>471821</v>
      </c>
      <c r="E40" s="22">
        <v>8487.5879690000002</v>
      </c>
      <c r="F40" s="23">
        <v>1.1507615422675801</v>
      </c>
      <c r="G40" s="23"/>
    </row>
    <row r="41" spans="1:7" x14ac:dyDescent="0.2">
      <c r="A41" s="21" t="s">
        <v>690</v>
      </c>
      <c r="B41" s="21" t="s">
        <v>689</v>
      </c>
      <c r="C41" s="21" t="s">
        <v>163</v>
      </c>
      <c r="D41" s="24">
        <v>282218</v>
      </c>
      <c r="E41" s="22">
        <v>7907.1839239999999</v>
      </c>
      <c r="F41" s="23">
        <v>1.07206937949978</v>
      </c>
      <c r="G41" s="23"/>
    </row>
    <row r="42" spans="1:7" x14ac:dyDescent="0.2">
      <c r="A42" s="21" t="s">
        <v>671</v>
      </c>
      <c r="B42" s="21" t="s">
        <v>670</v>
      </c>
      <c r="C42" s="21" t="s">
        <v>180</v>
      </c>
      <c r="D42" s="24">
        <v>4558919</v>
      </c>
      <c r="E42" s="22">
        <v>7435.5968890000004</v>
      </c>
      <c r="F42" s="23">
        <v>1.0081308111229801</v>
      </c>
      <c r="G42" s="23"/>
    </row>
    <row r="43" spans="1:7" x14ac:dyDescent="0.2">
      <c r="A43" s="21" t="s">
        <v>298</v>
      </c>
      <c r="B43" s="21" t="s">
        <v>297</v>
      </c>
      <c r="C43" s="21" t="s">
        <v>154</v>
      </c>
      <c r="D43" s="24">
        <v>1881179</v>
      </c>
      <c r="E43" s="22">
        <v>7362.9346059999998</v>
      </c>
      <c r="F43" s="23">
        <v>0.998279135811318</v>
      </c>
      <c r="G43" s="23"/>
    </row>
    <row r="44" spans="1:7" x14ac:dyDescent="0.2">
      <c r="A44" s="21" t="s">
        <v>612</v>
      </c>
      <c r="B44" s="21" t="s">
        <v>611</v>
      </c>
      <c r="C44" s="21" t="s">
        <v>200</v>
      </c>
      <c r="D44" s="24">
        <v>1563667</v>
      </c>
      <c r="E44" s="22">
        <v>6767.550776</v>
      </c>
      <c r="F44" s="23">
        <v>0.91755598843960395</v>
      </c>
      <c r="G44" s="23"/>
    </row>
    <row r="45" spans="1:7" x14ac:dyDescent="0.2">
      <c r="A45" s="21" t="s">
        <v>446</v>
      </c>
      <c r="B45" s="21" t="s">
        <v>445</v>
      </c>
      <c r="C45" s="21" t="s">
        <v>146</v>
      </c>
      <c r="D45" s="24">
        <v>941015</v>
      </c>
      <c r="E45" s="22">
        <v>6718.8471</v>
      </c>
      <c r="F45" s="23">
        <v>0.91095266161547395</v>
      </c>
      <c r="G45" s="23"/>
    </row>
    <row r="46" spans="1:7" x14ac:dyDescent="0.2">
      <c r="A46" s="21" t="s">
        <v>625</v>
      </c>
      <c r="B46" s="21" t="s">
        <v>624</v>
      </c>
      <c r="C46" s="21" t="s">
        <v>116</v>
      </c>
      <c r="D46" s="24">
        <v>14738672</v>
      </c>
      <c r="E46" s="22">
        <v>6524.8100940000004</v>
      </c>
      <c r="F46" s="23">
        <v>0.88464479593006495</v>
      </c>
      <c r="G46" s="23"/>
    </row>
    <row r="47" spans="1:7" x14ac:dyDescent="0.2">
      <c r="A47" s="21" t="s">
        <v>170</v>
      </c>
      <c r="B47" s="21" t="s">
        <v>169</v>
      </c>
      <c r="C47" s="21" t="s">
        <v>171</v>
      </c>
      <c r="D47" s="24">
        <v>1997305</v>
      </c>
      <c r="E47" s="22">
        <v>6451.2951499999999</v>
      </c>
      <c r="F47" s="23">
        <v>0.87467751539687499</v>
      </c>
      <c r="G47" s="23"/>
    </row>
    <row r="48" spans="1:7" x14ac:dyDescent="0.2">
      <c r="A48" s="21" t="s">
        <v>518</v>
      </c>
      <c r="B48" s="21" t="s">
        <v>517</v>
      </c>
      <c r="C48" s="21" t="s">
        <v>127</v>
      </c>
      <c r="D48" s="24">
        <v>786828</v>
      </c>
      <c r="E48" s="22">
        <v>6343.0139220000001</v>
      </c>
      <c r="F48" s="23">
        <v>0.85999656323625895</v>
      </c>
      <c r="G48" s="23"/>
    </row>
    <row r="49" spans="1:9" x14ac:dyDescent="0.2">
      <c r="A49" s="21" t="s">
        <v>120</v>
      </c>
      <c r="B49" s="21" t="s">
        <v>119</v>
      </c>
      <c r="C49" s="21" t="s">
        <v>121</v>
      </c>
      <c r="D49" s="24">
        <v>166745</v>
      </c>
      <c r="E49" s="22">
        <v>6063.6819249999999</v>
      </c>
      <c r="F49" s="23">
        <v>0.82212425830740998</v>
      </c>
      <c r="G49" s="23"/>
    </row>
    <row r="50" spans="1:9" x14ac:dyDescent="0.2">
      <c r="A50" s="21" t="s">
        <v>692</v>
      </c>
      <c r="B50" s="21" t="s">
        <v>691</v>
      </c>
      <c r="C50" s="21" t="s">
        <v>228</v>
      </c>
      <c r="D50" s="24">
        <v>1910687</v>
      </c>
      <c r="E50" s="22">
        <v>5110.1323819999998</v>
      </c>
      <c r="F50" s="23">
        <v>0.69284039736375602</v>
      </c>
      <c r="G50" s="23"/>
    </row>
    <row r="51" spans="1:9" x14ac:dyDescent="0.2">
      <c r="A51" s="21" t="s">
        <v>694</v>
      </c>
      <c r="B51" s="21" t="s">
        <v>693</v>
      </c>
      <c r="C51" s="21" t="s">
        <v>154</v>
      </c>
      <c r="D51" s="24">
        <v>2555974</v>
      </c>
      <c r="E51" s="22">
        <v>5036.0355719999998</v>
      </c>
      <c r="F51" s="23">
        <v>0.68279422645346499</v>
      </c>
      <c r="G51" s="23"/>
    </row>
    <row r="52" spans="1:9" x14ac:dyDescent="0.2">
      <c r="A52" s="21" t="s">
        <v>516</v>
      </c>
      <c r="B52" s="21" t="s">
        <v>515</v>
      </c>
      <c r="C52" s="21" t="s">
        <v>135</v>
      </c>
      <c r="D52" s="24">
        <v>1163302</v>
      </c>
      <c r="E52" s="22">
        <v>4696.8318250000002</v>
      </c>
      <c r="F52" s="23">
        <v>0.63680440832535301</v>
      </c>
      <c r="G52" s="23"/>
    </row>
    <row r="53" spans="1:9" x14ac:dyDescent="0.2">
      <c r="A53" s="21" t="s">
        <v>696</v>
      </c>
      <c r="B53" s="21" t="s">
        <v>695</v>
      </c>
      <c r="C53" s="21" t="s">
        <v>171</v>
      </c>
      <c r="D53" s="24">
        <v>1495097</v>
      </c>
      <c r="E53" s="22">
        <v>4676.6634160000003</v>
      </c>
      <c r="F53" s="23">
        <v>0.63406994129765404</v>
      </c>
      <c r="G53" s="23"/>
    </row>
    <row r="54" spans="1:9" x14ac:dyDescent="0.2">
      <c r="A54" s="21" t="s">
        <v>162</v>
      </c>
      <c r="B54" s="21" t="s">
        <v>161</v>
      </c>
      <c r="C54" s="21" t="s">
        <v>163</v>
      </c>
      <c r="D54" s="24">
        <v>660862</v>
      </c>
      <c r="E54" s="22">
        <v>4401.0104890000002</v>
      </c>
      <c r="F54" s="23">
        <v>0.59669645090631196</v>
      </c>
      <c r="G54" s="23"/>
    </row>
    <row r="55" spans="1:9" x14ac:dyDescent="0.2">
      <c r="A55" s="21" t="s">
        <v>558</v>
      </c>
      <c r="B55" s="21" t="s">
        <v>557</v>
      </c>
      <c r="C55" s="21" t="s">
        <v>195</v>
      </c>
      <c r="D55" s="24">
        <v>434087</v>
      </c>
      <c r="E55" s="22">
        <v>4374.7287859999997</v>
      </c>
      <c r="F55" s="23">
        <v>0.59313313313120797</v>
      </c>
      <c r="G55" s="23"/>
    </row>
    <row r="56" spans="1:9" x14ac:dyDescent="0.2">
      <c r="A56" s="21" t="s">
        <v>279</v>
      </c>
      <c r="B56" s="21" t="s">
        <v>278</v>
      </c>
      <c r="C56" s="21" t="s">
        <v>195</v>
      </c>
      <c r="D56" s="24">
        <v>85590</v>
      </c>
      <c r="E56" s="22">
        <v>1799.87211</v>
      </c>
      <c r="F56" s="23">
        <v>0.24402970699719601</v>
      </c>
      <c r="G56" s="23"/>
    </row>
    <row r="57" spans="1:9" x14ac:dyDescent="0.2">
      <c r="A57" s="21" t="s">
        <v>669</v>
      </c>
      <c r="B57" s="21" t="s">
        <v>668</v>
      </c>
      <c r="C57" s="21" t="s">
        <v>171</v>
      </c>
      <c r="D57" s="24">
        <v>528424</v>
      </c>
      <c r="E57" s="22">
        <v>1739.5718079999999</v>
      </c>
      <c r="F57" s="23">
        <v>0.23585408999244001</v>
      </c>
      <c r="G57" s="23"/>
    </row>
    <row r="58" spans="1:9" x14ac:dyDescent="0.2">
      <c r="A58" s="21" t="s">
        <v>187</v>
      </c>
      <c r="B58" s="21" t="s">
        <v>186</v>
      </c>
      <c r="C58" s="21" t="s">
        <v>171</v>
      </c>
      <c r="D58" s="24">
        <v>20000</v>
      </c>
      <c r="E58" s="22">
        <v>1592.7</v>
      </c>
      <c r="F58" s="23">
        <v>0.215940961680013</v>
      </c>
      <c r="G58" s="23"/>
    </row>
    <row r="59" spans="1:9" x14ac:dyDescent="0.2">
      <c r="A59" s="21" t="s">
        <v>698</v>
      </c>
      <c r="B59" s="21" t="s">
        <v>697</v>
      </c>
      <c r="C59" s="21" t="s">
        <v>363</v>
      </c>
      <c r="D59" s="24">
        <v>398564</v>
      </c>
      <c r="E59" s="22">
        <v>1420.2828139999999</v>
      </c>
      <c r="F59" s="23">
        <v>0.192564347782228</v>
      </c>
      <c r="G59" s="23"/>
    </row>
    <row r="60" spans="1:9" x14ac:dyDescent="0.2">
      <c r="A60" s="21" t="s">
        <v>700</v>
      </c>
      <c r="B60" s="21" t="s">
        <v>699</v>
      </c>
      <c r="C60" s="21" t="s">
        <v>701</v>
      </c>
      <c r="D60" s="24">
        <v>195700</v>
      </c>
      <c r="E60" s="22">
        <v>1040.43905</v>
      </c>
      <c r="F60" s="23">
        <v>0.141064487365128</v>
      </c>
      <c r="G60" s="23"/>
    </row>
    <row r="61" spans="1:9" x14ac:dyDescent="0.2">
      <c r="A61" s="21" t="s">
        <v>703</v>
      </c>
      <c r="B61" s="21" t="s">
        <v>702</v>
      </c>
      <c r="C61" s="21" t="s">
        <v>704</v>
      </c>
      <c r="D61" s="24">
        <v>255654</v>
      </c>
      <c r="E61" s="22">
        <v>798.04952639999999</v>
      </c>
      <c r="F61" s="23">
        <v>0.108200905505804</v>
      </c>
      <c r="G61" s="23"/>
    </row>
    <row r="62" spans="1:9" x14ac:dyDescent="0.2">
      <c r="A62" s="20" t="s">
        <v>28</v>
      </c>
      <c r="B62" s="20"/>
      <c r="C62" s="20"/>
      <c r="D62" s="20"/>
      <c r="E62" s="25">
        <f>SUM(E7:E61)</f>
        <v>676465.40076440002</v>
      </c>
      <c r="F62" s="26">
        <f>SUM(F7:F61)</f>
        <v>91.716323968305289</v>
      </c>
      <c r="G62" s="23"/>
      <c r="H62" s="14"/>
      <c r="I62" s="14"/>
    </row>
    <row r="63" spans="1:9" x14ac:dyDescent="0.2">
      <c r="A63" s="21"/>
      <c r="B63" s="21"/>
      <c r="C63" s="21"/>
      <c r="D63" s="21"/>
      <c r="E63" s="22"/>
      <c r="F63" s="23"/>
      <c r="G63" s="23"/>
    </row>
    <row r="64" spans="1:9" x14ac:dyDescent="0.2">
      <c r="A64" s="20" t="s">
        <v>335</v>
      </c>
      <c r="B64" s="21"/>
      <c r="C64" s="21"/>
      <c r="D64" s="21"/>
      <c r="E64" s="22"/>
      <c r="F64" s="23"/>
      <c r="G64" s="23"/>
    </row>
    <row r="65" spans="1:9" x14ac:dyDescent="0.2">
      <c r="A65" s="21"/>
      <c r="B65" s="21" t="s">
        <v>336</v>
      </c>
      <c r="C65" s="21" t="s">
        <v>206</v>
      </c>
      <c r="D65" s="24">
        <v>98000</v>
      </c>
      <c r="E65" s="22">
        <v>9.7999999999999997E-3</v>
      </c>
      <c r="F65" s="23">
        <v>1.3287005867169701E-6</v>
      </c>
      <c r="G65" s="23"/>
    </row>
    <row r="66" spans="1:9" x14ac:dyDescent="0.2">
      <c r="A66" s="21"/>
      <c r="B66" s="21" t="s">
        <v>705</v>
      </c>
      <c r="C66" s="21" t="s">
        <v>339</v>
      </c>
      <c r="D66" s="24">
        <v>23815</v>
      </c>
      <c r="E66" s="22">
        <v>2.3814999999999999E-3</v>
      </c>
      <c r="F66" s="23">
        <v>3.2288780074147699E-7</v>
      </c>
      <c r="G66" s="23"/>
    </row>
    <row r="67" spans="1:9" x14ac:dyDescent="0.2">
      <c r="A67" s="20" t="s">
        <v>28</v>
      </c>
      <c r="B67" s="20"/>
      <c r="C67" s="20"/>
      <c r="D67" s="20"/>
      <c r="E67" s="25">
        <f>SUM(E64:E66)</f>
        <v>1.21815E-2</v>
      </c>
      <c r="F67" s="26">
        <f>SUM(F64:F66)</f>
        <v>1.6515883874584472E-6</v>
      </c>
      <c r="G67" s="23"/>
      <c r="H67" s="14"/>
      <c r="I67" s="14"/>
    </row>
    <row r="68" spans="1:9" x14ac:dyDescent="0.2">
      <c r="A68" s="21"/>
      <c r="B68" s="21"/>
      <c r="C68" s="21"/>
      <c r="D68" s="21"/>
      <c r="E68" s="22"/>
      <c r="F68" s="23"/>
      <c r="G68" s="23"/>
    </row>
    <row r="69" spans="1:9" x14ac:dyDescent="0.2">
      <c r="A69" s="20" t="s">
        <v>535</v>
      </c>
      <c r="B69" s="21"/>
      <c r="C69" s="21"/>
      <c r="D69" s="21"/>
      <c r="E69" s="22"/>
      <c r="F69" s="23"/>
      <c r="G69" s="23"/>
    </row>
    <row r="70" spans="1:9" x14ac:dyDescent="0.2">
      <c r="A70" s="21" t="s">
        <v>707</v>
      </c>
      <c r="B70" s="21" t="s">
        <v>706</v>
      </c>
      <c r="C70" s="21" t="s">
        <v>561</v>
      </c>
      <c r="D70" s="24">
        <v>155741</v>
      </c>
      <c r="E70" s="22">
        <v>14530.23575</v>
      </c>
      <c r="F70" s="23">
        <v>1.9700339557307101</v>
      </c>
      <c r="G70" s="23"/>
    </row>
    <row r="71" spans="1:9" x14ac:dyDescent="0.2">
      <c r="A71" s="20" t="s">
        <v>28</v>
      </c>
      <c r="B71" s="20"/>
      <c r="C71" s="20"/>
      <c r="D71" s="20"/>
      <c r="E71" s="25">
        <f>SUM(E69:E70)</f>
        <v>14530.23575</v>
      </c>
      <c r="F71" s="26">
        <f>SUM(F69:F70)</f>
        <v>1.9700339557307101</v>
      </c>
      <c r="G71" s="23"/>
      <c r="H71" s="14"/>
      <c r="I71" s="14"/>
    </row>
    <row r="72" spans="1:9" x14ac:dyDescent="0.2">
      <c r="A72" s="21"/>
      <c r="B72" s="21"/>
      <c r="C72" s="21"/>
      <c r="D72" s="21"/>
      <c r="E72" s="22"/>
      <c r="F72" s="23"/>
      <c r="G72" s="23"/>
    </row>
    <row r="73" spans="1:9" x14ac:dyDescent="0.2">
      <c r="A73" s="20" t="s">
        <v>29</v>
      </c>
      <c r="B73" s="21"/>
      <c r="C73" s="21"/>
      <c r="D73" s="21"/>
      <c r="E73" s="22"/>
      <c r="F73" s="23"/>
      <c r="G73" s="23"/>
    </row>
    <row r="74" spans="1:9" x14ac:dyDescent="0.2">
      <c r="A74" s="20" t="s">
        <v>33</v>
      </c>
      <c r="B74" s="21"/>
      <c r="C74" s="21"/>
      <c r="D74" s="21"/>
      <c r="E74" s="22"/>
      <c r="F74" s="23"/>
      <c r="G74" s="20"/>
    </row>
    <row r="75" spans="1:9" x14ac:dyDescent="0.2">
      <c r="A75" s="21" t="s">
        <v>106</v>
      </c>
      <c r="B75" s="21" t="s">
        <v>105</v>
      </c>
      <c r="C75" s="21" t="s">
        <v>35</v>
      </c>
      <c r="D75" s="24">
        <v>2500000</v>
      </c>
      <c r="E75" s="22">
        <v>2489.8474999999999</v>
      </c>
      <c r="F75" s="23">
        <v>0.33757773817202003</v>
      </c>
      <c r="G75" s="59">
        <v>5.3154000000000003</v>
      </c>
    </row>
    <row r="76" spans="1:9" x14ac:dyDescent="0.2">
      <c r="A76" s="20" t="s">
        <v>28</v>
      </c>
      <c r="B76" s="20"/>
      <c r="C76" s="20"/>
      <c r="D76" s="20"/>
      <c r="E76" s="25">
        <f>SUM(E74:E75)</f>
        <v>2489.8474999999999</v>
      </c>
      <c r="F76" s="26">
        <f>SUM(F74:F75)</f>
        <v>0.33757773817202003</v>
      </c>
      <c r="G76" s="20"/>
      <c r="H76" s="14"/>
      <c r="I76" s="14"/>
    </row>
    <row r="77" spans="1:9" x14ac:dyDescent="0.2">
      <c r="A77" s="21"/>
      <c r="B77" s="21"/>
      <c r="C77" s="21"/>
      <c r="D77" s="21"/>
      <c r="E77" s="22"/>
      <c r="F77" s="23"/>
      <c r="G77" s="20"/>
    </row>
    <row r="78" spans="1:9" x14ac:dyDescent="0.2">
      <c r="A78" s="20" t="s">
        <v>37</v>
      </c>
      <c r="B78" s="20"/>
      <c r="C78" s="20"/>
      <c r="D78" s="20"/>
      <c r="E78" s="25">
        <f>E62+E67+E71+E76</f>
        <v>693485.49619590002</v>
      </c>
      <c r="F78" s="26">
        <f>F62+F67+F71+F76</f>
        <v>94.023937313796409</v>
      </c>
      <c r="G78" s="20"/>
      <c r="H78" s="14"/>
      <c r="I78" s="14"/>
    </row>
    <row r="79" spans="1:9" x14ac:dyDescent="0.2">
      <c r="A79" s="20"/>
      <c r="B79" s="20"/>
      <c r="C79" s="20"/>
      <c r="D79" s="20"/>
      <c r="E79" s="25"/>
      <c r="F79" s="26"/>
      <c r="G79" s="20"/>
      <c r="H79" s="14"/>
      <c r="I79" s="14"/>
    </row>
    <row r="80" spans="1:9" x14ac:dyDescent="0.2">
      <c r="A80" s="20" t="s">
        <v>39</v>
      </c>
      <c r="B80" s="20"/>
      <c r="C80" s="20"/>
      <c r="D80" s="20"/>
      <c r="E80" s="25">
        <f>E82-(E62+E67+E71+E76)</f>
        <v>44077.209651499987</v>
      </c>
      <c r="F80" s="26">
        <f>F82-(F62+F67+F71+F76)</f>
        <v>5.9760626862035906</v>
      </c>
      <c r="G80" s="20"/>
      <c r="H80" s="14"/>
      <c r="I80" s="14"/>
    </row>
    <row r="81" spans="1:9" x14ac:dyDescent="0.2">
      <c r="A81" s="20"/>
      <c r="B81" s="20"/>
      <c r="C81" s="20"/>
      <c r="D81" s="20"/>
      <c r="E81" s="25"/>
      <c r="F81" s="26"/>
      <c r="G81" s="20"/>
      <c r="H81" s="14"/>
      <c r="I81" s="14"/>
    </row>
    <row r="82" spans="1:9" x14ac:dyDescent="0.2">
      <c r="A82" s="27" t="s">
        <v>38</v>
      </c>
      <c r="B82" s="27"/>
      <c r="C82" s="27"/>
      <c r="D82" s="27"/>
      <c r="E82" s="28">
        <v>737562.70584740001</v>
      </c>
      <c r="F82" s="29">
        <v>100</v>
      </c>
      <c r="G82" s="27"/>
      <c r="H82" s="14"/>
      <c r="I82" s="14"/>
    </row>
    <row r="83" spans="1:9" x14ac:dyDescent="0.2">
      <c r="G83" s="15" t="s">
        <v>920</v>
      </c>
    </row>
    <row r="84" spans="1:9" x14ac:dyDescent="0.2">
      <c r="A84" s="14" t="s">
        <v>40</v>
      </c>
    </row>
    <row r="85" spans="1:9" x14ac:dyDescent="0.2">
      <c r="A85" s="14" t="s">
        <v>342</v>
      </c>
    </row>
    <row r="87" spans="1:9" x14ac:dyDescent="0.2">
      <c r="A87" s="14" t="s">
        <v>41</v>
      </c>
    </row>
    <row r="88" spans="1:9" x14ac:dyDescent="0.2">
      <c r="A88" s="14" t="s">
        <v>42</v>
      </c>
    </row>
    <row r="89" spans="1:9" x14ac:dyDescent="0.2">
      <c r="A89" s="14" t="s">
        <v>43</v>
      </c>
      <c r="B89" s="14"/>
      <c r="C89" s="30" t="s">
        <v>45</v>
      </c>
      <c r="D89" s="14" t="s">
        <v>44</v>
      </c>
    </row>
    <row r="90" spans="1:9" x14ac:dyDescent="0.2">
      <c r="A90" s="7" t="s">
        <v>46</v>
      </c>
      <c r="C90" s="31">
        <v>235.86539999999999</v>
      </c>
      <c r="D90" s="31">
        <v>252.6096</v>
      </c>
    </row>
    <row r="91" spans="1:9" x14ac:dyDescent="0.2">
      <c r="A91" s="7" t="s">
        <v>47</v>
      </c>
      <c r="C91" s="31">
        <v>36.667900000000003</v>
      </c>
      <c r="D91" s="31">
        <v>39.270899999999997</v>
      </c>
    </row>
    <row r="92" spans="1:9" x14ac:dyDescent="0.2">
      <c r="A92" s="7" t="s">
        <v>48</v>
      </c>
      <c r="C92" s="31">
        <v>258.70440000000002</v>
      </c>
      <c r="D92" s="31">
        <v>278.79640000000001</v>
      </c>
    </row>
    <row r="93" spans="1:9" x14ac:dyDescent="0.2">
      <c r="A93" s="7" t="s">
        <v>49</v>
      </c>
      <c r="C93" s="31">
        <v>40.986199999999997</v>
      </c>
      <c r="D93" s="31">
        <v>44.168300000000002</v>
      </c>
    </row>
    <row r="95" spans="1:9" x14ac:dyDescent="0.2">
      <c r="A95" s="7" t="s">
        <v>54</v>
      </c>
    </row>
    <row r="97" spans="1:9" x14ac:dyDescent="0.2">
      <c r="A97" s="14" t="s">
        <v>50</v>
      </c>
      <c r="D97" s="30" t="s">
        <v>56</v>
      </c>
    </row>
    <row r="98" spans="1:9" x14ac:dyDescent="0.2">
      <c r="G98" s="57"/>
    </row>
    <row r="99" spans="1:9" x14ac:dyDescent="0.2">
      <c r="A99" s="14" t="s">
        <v>343</v>
      </c>
      <c r="D99" s="51">
        <v>0.28413487595795073</v>
      </c>
      <c r="G99" s="57"/>
    </row>
    <row r="100" spans="1:9" x14ac:dyDescent="0.2">
      <c r="G100" s="57"/>
    </row>
    <row r="101" spans="1:9" x14ac:dyDescent="0.2">
      <c r="A101" s="14" t="s">
        <v>952</v>
      </c>
      <c r="D101" s="30" t="s">
        <v>56</v>
      </c>
      <c r="G101" s="57"/>
    </row>
    <row r="102" spans="1:9" x14ac:dyDescent="0.2">
      <c r="G102" s="57"/>
    </row>
    <row r="103" spans="1:9" x14ac:dyDescent="0.2">
      <c r="A103" s="60" t="s">
        <v>973</v>
      </c>
      <c r="B103" s="57"/>
      <c r="C103" s="57"/>
      <c r="D103" s="57"/>
      <c r="E103" s="11"/>
      <c r="G103" s="57"/>
      <c r="H103" s="57"/>
      <c r="I103" s="57"/>
    </row>
    <row r="104" spans="1:9" x14ac:dyDescent="0.2">
      <c r="A104" s="60"/>
      <c r="B104" s="57"/>
      <c r="C104" s="57"/>
      <c r="D104" s="57"/>
      <c r="E104" s="11"/>
      <c r="G104" s="57"/>
      <c r="H104" s="57"/>
      <c r="I104" s="57"/>
    </row>
    <row r="105" spans="1:9" x14ac:dyDescent="0.2">
      <c r="A105" s="60" t="s">
        <v>969</v>
      </c>
      <c r="B105" s="57"/>
      <c r="C105" s="57"/>
      <c r="D105" s="57"/>
      <c r="E105" s="11"/>
      <c r="G105" s="57"/>
      <c r="H105" s="57"/>
      <c r="I105" s="57"/>
    </row>
    <row r="106" spans="1:9" x14ac:dyDescent="0.2">
      <c r="A106" s="65"/>
      <c r="B106" s="57"/>
      <c r="C106" s="57"/>
      <c r="D106" s="57"/>
      <c r="E106" s="11"/>
      <c r="G106" s="57"/>
      <c r="H106" s="57"/>
      <c r="I106" s="57"/>
    </row>
    <row r="107" spans="1:9" x14ac:dyDescent="0.2">
      <c r="A107" s="57"/>
      <c r="B107" s="57"/>
      <c r="C107" s="57"/>
      <c r="D107" s="57"/>
      <c r="E107" s="11"/>
      <c r="G107" s="57"/>
      <c r="H107" s="57"/>
      <c r="I107" s="57"/>
    </row>
    <row r="108" spans="1:9" x14ac:dyDescent="0.2">
      <c r="A108" s="57"/>
      <c r="B108" s="57"/>
      <c r="C108" s="57"/>
      <c r="D108" s="57"/>
      <c r="E108" s="11"/>
      <c r="G108" s="57"/>
      <c r="H108" s="57"/>
      <c r="I108" s="57"/>
    </row>
    <row r="109" spans="1:9" x14ac:dyDescent="0.2">
      <c r="A109" s="57"/>
      <c r="B109" s="57"/>
      <c r="C109" s="57"/>
      <c r="D109" s="57"/>
      <c r="E109" s="11"/>
      <c r="G109" s="57"/>
      <c r="H109" s="57"/>
      <c r="I109" s="57"/>
    </row>
    <row r="110" spans="1:9" x14ac:dyDescent="0.2">
      <c r="A110" s="57"/>
      <c r="B110" s="57"/>
      <c r="C110" s="57"/>
      <c r="D110" s="57"/>
      <c r="E110" s="11"/>
      <c r="G110" s="57"/>
      <c r="H110" s="57"/>
      <c r="I110" s="57"/>
    </row>
    <row r="111" spans="1:9" x14ac:dyDescent="0.2">
      <c r="A111" s="57"/>
      <c r="B111" s="57"/>
      <c r="C111" s="57"/>
      <c r="D111" s="57"/>
      <c r="E111" s="11"/>
      <c r="G111" s="57"/>
      <c r="H111" s="57"/>
      <c r="I111" s="57"/>
    </row>
    <row r="112" spans="1:9" x14ac:dyDescent="0.2">
      <c r="A112" s="57"/>
      <c r="B112" s="57"/>
      <c r="C112" s="57"/>
      <c r="D112" s="57"/>
      <c r="E112" s="11"/>
      <c r="G112" s="57"/>
      <c r="H112" s="57"/>
      <c r="I112" s="57"/>
    </row>
    <row r="113" spans="1:9" x14ac:dyDescent="0.2">
      <c r="A113" s="57"/>
      <c r="B113" s="57"/>
      <c r="C113" s="57"/>
      <c r="D113" s="57"/>
      <c r="E113" s="11"/>
      <c r="G113" s="57"/>
      <c r="H113" s="57"/>
      <c r="I113" s="57"/>
    </row>
    <row r="114" spans="1:9" x14ac:dyDescent="0.2">
      <c r="A114" s="57"/>
      <c r="B114" s="57"/>
      <c r="C114" s="57"/>
      <c r="D114" s="57"/>
      <c r="E114" s="11"/>
      <c r="G114" s="57"/>
      <c r="H114" s="57"/>
      <c r="I114" s="57"/>
    </row>
    <row r="115" spans="1:9" x14ac:dyDescent="0.2">
      <c r="A115" s="57"/>
      <c r="B115" s="57"/>
      <c r="C115" s="57"/>
      <c r="D115" s="57"/>
      <c r="E115" s="11"/>
      <c r="G115" s="57"/>
      <c r="H115" s="57"/>
      <c r="I115" s="57"/>
    </row>
    <row r="116" spans="1:9" x14ac:dyDescent="0.2">
      <c r="A116" s="57"/>
      <c r="B116" s="57"/>
      <c r="C116" s="57"/>
      <c r="D116" s="57"/>
      <c r="E116" s="11"/>
      <c r="G116" s="57"/>
      <c r="H116" s="57"/>
      <c r="I116" s="57"/>
    </row>
    <row r="117" spans="1:9" x14ac:dyDescent="0.2">
      <c r="A117" s="57"/>
      <c r="B117" s="57"/>
      <c r="C117" s="57"/>
      <c r="D117" s="57"/>
      <c r="E117" s="11"/>
      <c r="G117" s="57"/>
      <c r="H117" s="57"/>
      <c r="I117" s="57"/>
    </row>
    <row r="118" spans="1:9" x14ac:dyDescent="0.2">
      <c r="A118" s="57"/>
      <c r="B118" s="57"/>
      <c r="C118" s="57"/>
      <c r="D118" s="57"/>
      <c r="E118" s="11"/>
      <c r="G118" s="57"/>
      <c r="H118" s="57"/>
      <c r="I118" s="57"/>
    </row>
    <row r="119" spans="1:9" x14ac:dyDescent="0.2">
      <c r="A119" s="57"/>
      <c r="B119" s="57"/>
      <c r="C119" s="57"/>
      <c r="D119" s="57"/>
      <c r="E119" s="11"/>
      <c r="G119" s="57"/>
      <c r="H119" s="57"/>
      <c r="I119" s="57"/>
    </row>
    <row r="120" spans="1:9" x14ac:dyDescent="0.2">
      <c r="A120" s="57"/>
      <c r="B120" s="57"/>
      <c r="C120" s="57"/>
      <c r="D120" s="57"/>
      <c r="E120" s="11"/>
      <c r="G120" s="57"/>
      <c r="H120" s="57"/>
      <c r="I120" s="57"/>
    </row>
    <row r="121" spans="1:9" x14ac:dyDescent="0.2">
      <c r="A121" s="57"/>
      <c r="B121" s="57"/>
      <c r="C121" s="57"/>
      <c r="D121" s="57"/>
      <c r="E121" s="11"/>
      <c r="G121" s="57"/>
      <c r="H121" s="57"/>
      <c r="I121" s="57"/>
    </row>
    <row r="122" spans="1:9" x14ac:dyDescent="0.2">
      <c r="A122" s="57"/>
      <c r="B122" s="57"/>
      <c r="C122" s="57"/>
      <c r="D122" s="57"/>
      <c r="E122" s="11"/>
      <c r="G122" s="57"/>
      <c r="H122" s="57"/>
      <c r="I122" s="57"/>
    </row>
    <row r="123" spans="1:9" x14ac:dyDescent="0.2">
      <c r="A123" s="57"/>
      <c r="B123" s="57"/>
      <c r="C123" s="57"/>
      <c r="D123" s="57"/>
      <c r="E123" s="11"/>
      <c r="G123" s="57"/>
      <c r="H123" s="57"/>
      <c r="I123" s="57"/>
    </row>
    <row r="124" spans="1:9" x14ac:dyDescent="0.2">
      <c r="A124" s="60" t="s">
        <v>978</v>
      </c>
      <c r="B124" s="57"/>
      <c r="C124" s="57"/>
      <c r="D124" s="57"/>
      <c r="E124" s="11"/>
      <c r="G124" s="57"/>
      <c r="H124" s="57"/>
      <c r="I124" s="57"/>
    </row>
    <row r="125" spans="1:9" x14ac:dyDescent="0.2">
      <c r="A125" s="57"/>
      <c r="B125" s="57"/>
      <c r="C125" s="57"/>
      <c r="D125" s="57"/>
      <c r="E125" s="11"/>
      <c r="G125" s="57"/>
      <c r="H125" s="57"/>
      <c r="I125" s="57"/>
    </row>
    <row r="126" spans="1:9" x14ac:dyDescent="0.2">
      <c r="A126" s="60" t="s">
        <v>970</v>
      </c>
      <c r="B126" s="57"/>
      <c r="C126" s="57"/>
      <c r="D126" s="57"/>
      <c r="E126" s="11"/>
      <c r="G126" s="57"/>
      <c r="H126" s="57"/>
      <c r="I126" s="57"/>
    </row>
    <row r="127" spans="1:9" x14ac:dyDescent="0.2">
      <c r="A127" s="57"/>
      <c r="B127" s="57"/>
      <c r="C127" s="57"/>
      <c r="D127" s="57"/>
      <c r="E127" s="11"/>
      <c r="G127" s="57"/>
      <c r="H127" s="57"/>
      <c r="I127" s="57"/>
    </row>
    <row r="128" spans="1:9" x14ac:dyDescent="0.2">
      <c r="A128" s="57"/>
      <c r="B128" s="57"/>
      <c r="C128" s="57"/>
      <c r="D128" s="57"/>
      <c r="E128" s="11"/>
      <c r="G128" s="57"/>
      <c r="H128" s="57"/>
      <c r="I128" s="57"/>
    </row>
    <row r="129" spans="1:9" x14ac:dyDescent="0.2">
      <c r="A129" s="57"/>
      <c r="B129" s="57"/>
      <c r="C129" s="57"/>
      <c r="D129" s="57"/>
      <c r="E129" s="11"/>
      <c r="G129" s="57"/>
      <c r="H129" s="57"/>
      <c r="I129" s="57"/>
    </row>
    <row r="130" spans="1:9" x14ac:dyDescent="0.2">
      <c r="A130" s="57"/>
      <c r="B130" s="57"/>
      <c r="C130" s="57"/>
      <c r="D130" s="57"/>
      <c r="E130" s="11"/>
      <c r="G130" s="57"/>
      <c r="H130" s="57"/>
      <c r="I130" s="57"/>
    </row>
    <row r="131" spans="1:9" x14ac:dyDescent="0.2">
      <c r="A131" s="57"/>
      <c r="B131" s="57"/>
      <c r="C131" s="57"/>
      <c r="D131" s="57"/>
      <c r="E131" s="11"/>
      <c r="G131" s="57"/>
      <c r="H131" s="57"/>
      <c r="I131" s="57"/>
    </row>
    <row r="132" spans="1:9" x14ac:dyDescent="0.2">
      <c r="A132" s="57"/>
      <c r="B132" s="57"/>
      <c r="C132" s="57"/>
      <c r="D132" s="57"/>
      <c r="E132" s="11"/>
      <c r="G132" s="57"/>
      <c r="H132" s="57"/>
      <c r="I132" s="57"/>
    </row>
    <row r="133" spans="1:9" x14ac:dyDescent="0.2">
      <c r="A133" s="57"/>
      <c r="B133" s="57"/>
      <c r="C133" s="57"/>
      <c r="D133" s="57"/>
      <c r="E133" s="11"/>
      <c r="G133" s="57"/>
      <c r="H133" s="57"/>
      <c r="I133" s="57"/>
    </row>
    <row r="134" spans="1:9" x14ac:dyDescent="0.2">
      <c r="A134" s="57"/>
      <c r="B134" s="57"/>
      <c r="C134" s="57"/>
      <c r="D134" s="57"/>
      <c r="E134" s="11"/>
      <c r="G134" s="57"/>
      <c r="H134" s="57"/>
      <c r="I134" s="57"/>
    </row>
    <row r="135" spans="1:9" x14ac:dyDescent="0.2">
      <c r="A135" s="57"/>
      <c r="B135" s="57"/>
      <c r="C135" s="57"/>
      <c r="D135" s="57"/>
      <c r="E135" s="11"/>
      <c r="G135" s="57"/>
      <c r="H135" s="57"/>
      <c r="I135" s="57"/>
    </row>
    <row r="136" spans="1:9" x14ac:dyDescent="0.2">
      <c r="A136" s="57"/>
      <c r="B136" s="57"/>
      <c r="C136" s="57"/>
      <c r="D136" s="57"/>
      <c r="E136" s="11"/>
      <c r="G136" s="57"/>
      <c r="H136" s="57"/>
      <c r="I136" s="57"/>
    </row>
    <row r="137" spans="1:9" x14ac:dyDescent="0.2">
      <c r="A137" s="57"/>
      <c r="B137" s="57"/>
      <c r="C137" s="57"/>
      <c r="D137" s="57"/>
      <c r="E137" s="11"/>
      <c r="G137" s="57"/>
      <c r="H137" s="57"/>
      <c r="I137" s="57"/>
    </row>
    <row r="138" spans="1:9" x14ac:dyDescent="0.2">
      <c r="A138" s="57"/>
      <c r="B138" s="57"/>
      <c r="C138" s="57"/>
      <c r="D138" s="57"/>
      <c r="E138" s="11"/>
      <c r="G138" s="57"/>
      <c r="H138" s="57"/>
      <c r="I138" s="57"/>
    </row>
    <row r="139" spans="1:9" x14ac:dyDescent="0.2">
      <c r="A139" s="57"/>
      <c r="B139" s="57"/>
      <c r="C139" s="57"/>
      <c r="D139" s="57"/>
      <c r="E139" s="11"/>
      <c r="G139" s="57"/>
      <c r="H139" s="57"/>
      <c r="I139" s="57"/>
    </row>
    <row r="140" spans="1:9" x14ac:dyDescent="0.2">
      <c r="A140" s="57"/>
      <c r="B140" s="57"/>
      <c r="C140" s="57"/>
      <c r="D140" s="57"/>
      <c r="E140" s="11"/>
      <c r="G140" s="57"/>
      <c r="H140" s="57"/>
      <c r="I140" s="57"/>
    </row>
    <row r="141" spans="1:9" x14ac:dyDescent="0.2">
      <c r="A141" s="57"/>
      <c r="B141" s="57"/>
      <c r="C141" s="57"/>
      <c r="D141" s="57"/>
      <c r="E141" s="11"/>
      <c r="G141" s="57"/>
      <c r="H141" s="57"/>
      <c r="I141" s="57"/>
    </row>
    <row r="142" spans="1:9" x14ac:dyDescent="0.2">
      <c r="A142" s="57"/>
      <c r="B142" s="57"/>
      <c r="C142" s="57"/>
      <c r="D142" s="57"/>
      <c r="E142" s="11"/>
      <c r="G142" s="57"/>
      <c r="H142" s="57"/>
      <c r="I142" s="57"/>
    </row>
    <row r="143" spans="1:9" x14ac:dyDescent="0.2">
      <c r="A143" s="57"/>
      <c r="B143" s="57"/>
      <c r="C143" s="57"/>
      <c r="D143" s="57"/>
      <c r="E143" s="11"/>
      <c r="G143" s="57"/>
      <c r="H143" s="57"/>
      <c r="I143" s="57"/>
    </row>
    <row r="144" spans="1:9" x14ac:dyDescent="0.2">
      <c r="A144" s="57"/>
      <c r="B144" s="57"/>
      <c r="C144" s="57"/>
      <c r="D144" s="57"/>
      <c r="E144" s="11"/>
      <c r="G144" s="57"/>
      <c r="H144" s="57"/>
      <c r="I144" s="57"/>
    </row>
    <row r="145" spans="1:9" x14ac:dyDescent="0.2">
      <c r="A145" s="57" t="s">
        <v>968</v>
      </c>
      <c r="B145" s="57"/>
      <c r="C145" s="57"/>
      <c r="D145" s="57"/>
      <c r="E145" s="11"/>
      <c r="G145" s="57"/>
      <c r="H145" s="57"/>
      <c r="I145" s="57"/>
    </row>
    <row r="146" spans="1:9" x14ac:dyDescent="0.2">
      <c r="A146" s="57"/>
      <c r="B146" s="57"/>
      <c r="C146" s="57"/>
      <c r="D146" s="57"/>
      <c r="E146" s="11"/>
      <c r="G146" s="57"/>
      <c r="H146" s="57"/>
      <c r="I146" s="57"/>
    </row>
    <row r="147" spans="1:9" x14ac:dyDescent="0.2">
      <c r="A147" s="57"/>
      <c r="B147" s="57"/>
      <c r="C147" s="57"/>
      <c r="D147" s="57"/>
      <c r="E147" s="11"/>
      <c r="G147" s="57"/>
      <c r="H147" s="57"/>
      <c r="I147" s="57"/>
    </row>
    <row r="148" spans="1:9" x14ac:dyDescent="0.2">
      <c r="A148" s="57"/>
      <c r="B148" s="57"/>
      <c r="C148" s="57"/>
      <c r="D148" s="57"/>
      <c r="E148" s="11"/>
      <c r="G148" s="57"/>
      <c r="H148" s="57"/>
      <c r="I148" s="57"/>
    </row>
    <row r="149" spans="1:9" x14ac:dyDescent="0.2">
      <c r="A149" s="57"/>
      <c r="B149" s="57"/>
      <c r="C149" s="57"/>
      <c r="D149" s="57"/>
      <c r="E149" s="11"/>
      <c r="G149" s="57"/>
      <c r="H149" s="57"/>
      <c r="I149" s="57"/>
    </row>
    <row r="150" spans="1:9" x14ac:dyDescent="0.2">
      <c r="A150" s="57"/>
      <c r="B150" s="57"/>
      <c r="C150" s="57"/>
      <c r="D150" s="57"/>
      <c r="E150" s="11"/>
      <c r="G150" s="57"/>
      <c r="H150" s="57"/>
      <c r="I150" s="57"/>
    </row>
    <row r="151" spans="1:9" x14ac:dyDescent="0.2">
      <c r="A151" s="57"/>
      <c r="B151" s="57"/>
      <c r="C151" s="57"/>
      <c r="D151" s="57"/>
      <c r="E151" s="11"/>
      <c r="G151" s="57"/>
      <c r="H151" s="57"/>
      <c r="I151" s="57"/>
    </row>
    <row r="152" spans="1:9" x14ac:dyDescent="0.2">
      <c r="A152" s="57"/>
      <c r="B152" s="57"/>
      <c r="C152" s="57"/>
      <c r="D152" s="57"/>
      <c r="E152" s="11"/>
      <c r="G152" s="57"/>
      <c r="H152" s="57"/>
      <c r="I152" s="57"/>
    </row>
    <row r="153" spans="1:9" x14ac:dyDescent="0.2">
      <c r="A153" s="57"/>
      <c r="B153" s="57"/>
      <c r="C153" s="57"/>
      <c r="D153" s="57"/>
      <c r="E153" s="11"/>
      <c r="G153" s="57"/>
      <c r="H153" s="57"/>
      <c r="I153" s="57"/>
    </row>
    <row r="154" spans="1:9" x14ac:dyDescent="0.2">
      <c r="A154" s="57"/>
      <c r="B154" s="57"/>
      <c r="C154" s="57"/>
      <c r="D154" s="57"/>
      <c r="E154" s="11"/>
      <c r="G154" s="57"/>
      <c r="H154" s="57"/>
      <c r="I154" s="57"/>
    </row>
    <row r="155" spans="1:9" x14ac:dyDescent="0.2">
      <c r="A155" s="57"/>
      <c r="B155" s="57"/>
      <c r="C155" s="57"/>
      <c r="D155" s="57"/>
      <c r="E155" s="11"/>
      <c r="G155" s="57"/>
      <c r="H155" s="57"/>
      <c r="I155" s="57"/>
    </row>
    <row r="156" spans="1:9" x14ac:dyDescent="0.2">
      <c r="A156" s="57"/>
      <c r="B156" s="57"/>
      <c r="C156" s="57"/>
      <c r="D156" s="57"/>
      <c r="E156" s="11"/>
      <c r="G156" s="57"/>
      <c r="H156" s="57"/>
      <c r="I156" s="57"/>
    </row>
    <row r="157" spans="1:9" x14ac:dyDescent="0.2">
      <c r="A157" s="57"/>
      <c r="B157" s="57"/>
      <c r="C157" s="57"/>
      <c r="D157" s="57"/>
      <c r="E157" s="11"/>
      <c r="G157" s="57"/>
      <c r="H157" s="57"/>
      <c r="I157" s="57"/>
    </row>
    <row r="158" spans="1:9" x14ac:dyDescent="0.2">
      <c r="A158" s="57"/>
      <c r="B158" s="57"/>
      <c r="C158" s="57"/>
      <c r="D158" s="57"/>
      <c r="E158" s="11"/>
      <c r="G158" s="57"/>
      <c r="H158" s="57"/>
      <c r="I158" s="57"/>
    </row>
    <row r="159" spans="1:9" x14ac:dyDescent="0.2">
      <c r="A159" s="57"/>
      <c r="B159" s="57"/>
      <c r="C159" s="57"/>
      <c r="D159" s="57"/>
      <c r="E159" s="11"/>
      <c r="G159" s="57"/>
      <c r="H159" s="57"/>
      <c r="I159" s="57"/>
    </row>
    <row r="160" spans="1:9" x14ac:dyDescent="0.2">
      <c r="A160" s="57"/>
      <c r="B160" s="57"/>
      <c r="C160" s="57"/>
      <c r="D160" s="57"/>
      <c r="E160" s="11"/>
      <c r="G160" s="57"/>
      <c r="H160" s="57"/>
      <c r="I160" s="57"/>
    </row>
    <row r="161" spans="1:9" x14ac:dyDescent="0.2">
      <c r="A161" s="57"/>
      <c r="B161" s="57"/>
      <c r="C161" s="57"/>
      <c r="D161" s="57"/>
      <c r="E161" s="11"/>
      <c r="G161" s="57"/>
      <c r="H161" s="57"/>
      <c r="I161" s="57"/>
    </row>
    <row r="162" spans="1:9" x14ac:dyDescent="0.2">
      <c r="A162" s="57"/>
      <c r="B162" s="57"/>
      <c r="C162" s="57"/>
      <c r="D162" s="57"/>
      <c r="E162" s="11"/>
      <c r="G162" s="57"/>
      <c r="H162" s="57"/>
      <c r="I162" s="57"/>
    </row>
    <row r="163" spans="1:9" x14ac:dyDescent="0.2">
      <c r="A163" s="57"/>
      <c r="B163" s="57"/>
      <c r="C163" s="57"/>
      <c r="D163" s="57"/>
      <c r="E163" s="11"/>
      <c r="G163" s="57"/>
      <c r="H163" s="57"/>
      <c r="I163" s="57"/>
    </row>
    <row r="164" spans="1:9" x14ac:dyDescent="0.2">
      <c r="A164" s="57"/>
      <c r="B164" s="57"/>
      <c r="C164" s="57"/>
      <c r="D164" s="57"/>
      <c r="E164" s="11"/>
      <c r="G164" s="57"/>
      <c r="H164" s="57"/>
      <c r="I164" s="57"/>
    </row>
    <row r="165" spans="1:9" x14ac:dyDescent="0.2">
      <c r="A165" s="57"/>
      <c r="B165" s="57"/>
      <c r="C165" s="57"/>
      <c r="D165" s="57"/>
      <c r="E165" s="11"/>
      <c r="G165" s="57"/>
      <c r="H165" s="57"/>
      <c r="I165" s="57"/>
    </row>
    <row r="166" spans="1:9" x14ac:dyDescent="0.2">
      <c r="A166" s="57"/>
      <c r="B166" s="57"/>
      <c r="C166" s="57"/>
      <c r="D166" s="57"/>
      <c r="E166" s="11"/>
      <c r="G166" s="57"/>
      <c r="H166" s="57"/>
      <c r="I166" s="57"/>
    </row>
    <row r="167" spans="1:9" x14ac:dyDescent="0.2">
      <c r="A167" s="57"/>
      <c r="B167" s="57"/>
      <c r="C167" s="57"/>
      <c r="D167" s="57"/>
      <c r="E167" s="11"/>
      <c r="G167" s="57"/>
      <c r="H167" s="57"/>
      <c r="I167" s="57"/>
    </row>
    <row r="168" spans="1:9" x14ac:dyDescent="0.2">
      <c r="A168" s="57"/>
      <c r="B168" s="57"/>
      <c r="C168" s="57"/>
      <c r="D168" s="57"/>
      <c r="E168" s="11"/>
      <c r="G168" s="57"/>
      <c r="H168" s="57"/>
      <c r="I168" s="57"/>
    </row>
    <row r="169" spans="1:9" x14ac:dyDescent="0.2">
      <c r="A169" s="57"/>
      <c r="B169" s="57"/>
      <c r="C169" s="57"/>
      <c r="D169" s="57"/>
      <c r="E169" s="11"/>
      <c r="G169" s="57"/>
      <c r="H169" s="57"/>
      <c r="I169" s="57"/>
    </row>
    <row r="170" spans="1:9" x14ac:dyDescent="0.2">
      <c r="A170" s="57"/>
      <c r="B170" s="57"/>
      <c r="C170" s="57"/>
      <c r="D170" s="57"/>
      <c r="E170" s="11"/>
      <c r="G170" s="57"/>
      <c r="H170" s="57"/>
      <c r="I170" s="57"/>
    </row>
    <row r="171" spans="1:9" x14ac:dyDescent="0.2">
      <c r="A171" s="57"/>
      <c r="B171" s="57"/>
      <c r="C171" s="57"/>
      <c r="D171" s="57"/>
      <c r="E171" s="11"/>
      <c r="G171" s="57"/>
      <c r="H171" s="57"/>
      <c r="I171" s="57"/>
    </row>
    <row r="172" spans="1:9" x14ac:dyDescent="0.2">
      <c r="A172" s="57"/>
      <c r="B172" s="57"/>
      <c r="C172" s="57"/>
      <c r="D172" s="57"/>
      <c r="E172" s="11"/>
      <c r="G172" s="57"/>
      <c r="H172" s="57"/>
      <c r="I172" s="57"/>
    </row>
    <row r="173" spans="1:9" x14ac:dyDescent="0.2">
      <c r="A173" s="57"/>
      <c r="B173" s="57"/>
      <c r="C173" s="57"/>
      <c r="D173" s="57"/>
      <c r="E173" s="11"/>
      <c r="G173" s="57"/>
      <c r="H173" s="57"/>
      <c r="I173" s="57"/>
    </row>
    <row r="174" spans="1:9" x14ac:dyDescent="0.2">
      <c r="A174" s="57"/>
      <c r="B174" s="57"/>
      <c r="C174" s="57"/>
      <c r="D174" s="57"/>
      <c r="E174" s="11"/>
      <c r="G174" s="57"/>
      <c r="H174" s="57"/>
      <c r="I174" s="57"/>
    </row>
    <row r="175" spans="1:9" x14ac:dyDescent="0.2">
      <c r="A175" s="57"/>
      <c r="B175" s="57"/>
      <c r="C175" s="57"/>
      <c r="D175" s="57"/>
      <c r="E175" s="11"/>
      <c r="G175" s="57"/>
      <c r="H175" s="57"/>
      <c r="I175" s="57"/>
    </row>
    <row r="176" spans="1:9" x14ac:dyDescent="0.2">
      <c r="A176" s="57"/>
      <c r="B176" s="57"/>
      <c r="C176" s="57"/>
      <c r="D176" s="57"/>
      <c r="E176" s="11"/>
      <c r="G176" s="57"/>
      <c r="H176" s="57"/>
      <c r="I176" s="57"/>
    </row>
    <row r="177" spans="1:9" x14ac:dyDescent="0.2">
      <c r="A177" s="57"/>
      <c r="B177" s="57"/>
      <c r="C177" s="57"/>
      <c r="D177" s="57"/>
      <c r="E177" s="11"/>
      <c r="G177" s="57"/>
      <c r="H177" s="57"/>
      <c r="I177" s="57"/>
    </row>
    <row r="178" spans="1:9" x14ac:dyDescent="0.2">
      <c r="A178" s="57"/>
      <c r="B178" s="57"/>
      <c r="C178" s="57"/>
      <c r="D178" s="57"/>
      <c r="E178" s="11"/>
      <c r="G178" s="57"/>
      <c r="H178" s="57"/>
      <c r="I178" s="57"/>
    </row>
    <row r="179" spans="1:9" x14ac:dyDescent="0.2">
      <c r="A179" s="57"/>
      <c r="B179" s="57"/>
      <c r="C179" s="57"/>
      <c r="D179" s="57"/>
      <c r="E179" s="11"/>
      <c r="G179" s="57"/>
      <c r="H179" s="57"/>
      <c r="I179" s="57"/>
    </row>
    <row r="180" spans="1:9" x14ac:dyDescent="0.2">
      <c r="A180" s="57"/>
      <c r="B180" s="57"/>
      <c r="C180" s="57"/>
      <c r="D180" s="57"/>
      <c r="E180" s="11"/>
      <c r="G180" s="57"/>
      <c r="H180" s="57"/>
      <c r="I180" s="57"/>
    </row>
    <row r="181" spans="1:9" x14ac:dyDescent="0.2">
      <c r="A181" s="57"/>
      <c r="B181" s="57"/>
      <c r="C181" s="57"/>
      <c r="D181" s="57"/>
      <c r="E181" s="11"/>
      <c r="G181" s="57"/>
      <c r="H181" s="57"/>
      <c r="I181" s="57"/>
    </row>
    <row r="182" spans="1:9" x14ac:dyDescent="0.2">
      <c r="A182" s="57"/>
      <c r="B182" s="57"/>
      <c r="C182" s="57"/>
      <c r="D182" s="57"/>
      <c r="E182" s="11"/>
      <c r="G182" s="57"/>
      <c r="H182" s="57"/>
      <c r="I182" s="57"/>
    </row>
    <row r="183" spans="1:9" x14ac:dyDescent="0.2">
      <c r="A183" s="57"/>
      <c r="B183" s="57"/>
      <c r="C183" s="57"/>
      <c r="D183" s="57"/>
      <c r="E183" s="11"/>
      <c r="G183" s="57"/>
      <c r="H183" s="57"/>
      <c r="I183" s="57"/>
    </row>
    <row r="184" spans="1:9" x14ac:dyDescent="0.2">
      <c r="A184" s="57"/>
      <c r="B184" s="57"/>
      <c r="C184" s="57"/>
      <c r="D184" s="57"/>
      <c r="E184" s="11"/>
      <c r="G184" s="57"/>
      <c r="H184" s="57"/>
      <c r="I184" s="57"/>
    </row>
    <row r="185" spans="1:9" x14ac:dyDescent="0.2">
      <c r="A185" s="57"/>
      <c r="B185" s="57"/>
      <c r="C185" s="57"/>
      <c r="D185" s="57"/>
      <c r="E185" s="11"/>
      <c r="G185" s="57"/>
      <c r="H185" s="57"/>
      <c r="I185" s="57"/>
    </row>
    <row r="186" spans="1:9" x14ac:dyDescent="0.2">
      <c r="A186" s="57"/>
      <c r="B186" s="57"/>
      <c r="C186" s="57"/>
      <c r="D186" s="57"/>
      <c r="E186" s="11"/>
      <c r="G186" s="57"/>
      <c r="H186" s="57"/>
      <c r="I186" s="57"/>
    </row>
    <row r="187" spans="1:9" x14ac:dyDescent="0.2">
      <c r="A187" s="57"/>
      <c r="B187" s="57"/>
      <c r="C187" s="57"/>
      <c r="D187" s="57"/>
      <c r="E187" s="11"/>
      <c r="G187" s="57"/>
      <c r="H187" s="57"/>
      <c r="I187" s="57"/>
    </row>
    <row r="188" spans="1:9" x14ac:dyDescent="0.2">
      <c r="A188" s="57"/>
      <c r="B188" s="57"/>
      <c r="C188" s="57"/>
      <c r="D188" s="57"/>
      <c r="E188" s="11"/>
      <c r="G188" s="57"/>
      <c r="H188" s="57"/>
      <c r="I188" s="57"/>
    </row>
    <row r="189" spans="1:9" x14ac:dyDescent="0.2">
      <c r="A189" s="57"/>
      <c r="B189" s="57"/>
      <c r="C189" s="57"/>
      <c r="D189" s="57"/>
      <c r="E189" s="11"/>
      <c r="G189" s="57"/>
      <c r="H189" s="57"/>
      <c r="I189" s="57"/>
    </row>
    <row r="190" spans="1:9" x14ac:dyDescent="0.2">
      <c r="A190" s="57"/>
      <c r="B190" s="57"/>
      <c r="C190" s="57"/>
      <c r="D190" s="57"/>
      <c r="E190" s="11"/>
      <c r="G190" s="57"/>
      <c r="H190" s="57"/>
      <c r="I190" s="57"/>
    </row>
    <row r="191" spans="1:9" x14ac:dyDescent="0.2">
      <c r="A191" s="57"/>
      <c r="B191" s="57"/>
      <c r="C191" s="57"/>
      <c r="D191" s="57"/>
      <c r="E191" s="11"/>
      <c r="G191" s="57"/>
      <c r="H191" s="57"/>
      <c r="I191" s="57"/>
    </row>
    <row r="192" spans="1:9" x14ac:dyDescent="0.2">
      <c r="A192" s="57"/>
      <c r="B192" s="57"/>
      <c r="C192" s="57"/>
      <c r="D192" s="57"/>
      <c r="E192" s="11"/>
      <c r="G192" s="57"/>
      <c r="H192" s="57"/>
      <c r="I192" s="57"/>
    </row>
    <row r="193" spans="1:9" x14ac:dyDescent="0.2">
      <c r="A193" s="57"/>
      <c r="B193" s="57"/>
      <c r="C193" s="57"/>
      <c r="D193" s="57"/>
      <c r="E193" s="11"/>
      <c r="G193" s="57"/>
      <c r="H193" s="57"/>
      <c r="I193" s="57"/>
    </row>
    <row r="194" spans="1:9" x14ac:dyDescent="0.2">
      <c r="A194" s="57"/>
      <c r="B194" s="57"/>
      <c r="C194" s="57"/>
      <c r="D194" s="57"/>
      <c r="E194" s="11"/>
      <c r="G194" s="57"/>
      <c r="H194" s="57"/>
      <c r="I194" s="57"/>
    </row>
    <row r="195" spans="1:9" x14ac:dyDescent="0.2">
      <c r="A195" s="57"/>
      <c r="B195" s="57"/>
      <c r="C195" s="57"/>
      <c r="D195" s="57"/>
      <c r="E195" s="11"/>
      <c r="G195" s="57"/>
      <c r="H195" s="57"/>
      <c r="I195" s="57"/>
    </row>
    <row r="196" spans="1:9" x14ac:dyDescent="0.2">
      <c r="A196" s="57"/>
      <c r="B196" s="57"/>
      <c r="C196" s="57"/>
      <c r="D196" s="57"/>
      <c r="E196" s="11"/>
      <c r="G196" s="57"/>
      <c r="H196" s="57"/>
      <c r="I196" s="57"/>
    </row>
    <row r="197" spans="1:9" x14ac:dyDescent="0.2">
      <c r="A197" s="57"/>
      <c r="B197" s="57"/>
      <c r="C197" s="57"/>
      <c r="D197" s="57"/>
      <c r="E197" s="11"/>
      <c r="G197" s="57"/>
      <c r="H197" s="57"/>
      <c r="I197" s="57"/>
    </row>
    <row r="198" spans="1:9" x14ac:dyDescent="0.2">
      <c r="A198" s="57"/>
      <c r="B198" s="57"/>
      <c r="C198" s="57"/>
      <c r="D198" s="57"/>
      <c r="E198" s="11"/>
      <c r="G198" s="57"/>
      <c r="H198" s="57"/>
      <c r="I198" s="57"/>
    </row>
    <row r="199" spans="1:9" x14ac:dyDescent="0.2">
      <c r="A199" s="57"/>
      <c r="B199" s="57"/>
      <c r="C199" s="57"/>
      <c r="D199" s="57"/>
      <c r="E199" s="11"/>
      <c r="G199" s="57"/>
      <c r="H199" s="57"/>
      <c r="I199" s="57"/>
    </row>
    <row r="200" spans="1:9" x14ac:dyDescent="0.2">
      <c r="A200" s="57"/>
      <c r="B200" s="57"/>
      <c r="C200" s="57"/>
      <c r="D200" s="57"/>
      <c r="E200" s="11"/>
      <c r="G200" s="57"/>
      <c r="H200" s="57"/>
      <c r="I200" s="57"/>
    </row>
    <row r="201" spans="1:9" x14ac:dyDescent="0.2">
      <c r="A201" s="57"/>
      <c r="B201" s="57"/>
      <c r="C201" s="57"/>
      <c r="D201" s="57"/>
      <c r="E201" s="11"/>
      <c r="G201" s="57"/>
      <c r="H201" s="57"/>
      <c r="I201" s="57"/>
    </row>
    <row r="202" spans="1:9" x14ac:dyDescent="0.2">
      <c r="A202" s="57"/>
      <c r="B202" s="57"/>
      <c r="C202" s="57"/>
      <c r="D202" s="57"/>
      <c r="E202" s="11"/>
      <c r="G202" s="57"/>
      <c r="H202" s="57"/>
      <c r="I202" s="57"/>
    </row>
    <row r="203" spans="1:9" x14ac:dyDescent="0.2">
      <c r="A203" s="57"/>
      <c r="B203" s="57"/>
      <c r="C203" s="57"/>
      <c r="D203" s="57"/>
      <c r="E203" s="11"/>
      <c r="G203" s="57"/>
      <c r="H203" s="57"/>
      <c r="I203" s="57"/>
    </row>
    <row r="204" spans="1:9" x14ac:dyDescent="0.2">
      <c r="A204" s="57"/>
      <c r="B204" s="57"/>
      <c r="C204" s="57"/>
      <c r="D204" s="57"/>
      <c r="E204" s="11"/>
      <c r="G204" s="57"/>
      <c r="H204" s="57"/>
      <c r="I204" s="57"/>
    </row>
    <row r="205" spans="1:9" x14ac:dyDescent="0.2">
      <c r="A205" s="57"/>
      <c r="B205" s="57"/>
      <c r="C205" s="57"/>
      <c r="D205" s="57"/>
      <c r="E205" s="11"/>
      <c r="G205" s="57"/>
      <c r="H205" s="57"/>
      <c r="I205" s="57"/>
    </row>
    <row r="206" spans="1:9" x14ac:dyDescent="0.2">
      <c r="A206" s="57"/>
      <c r="B206" s="57"/>
      <c r="C206" s="57"/>
      <c r="D206" s="57"/>
      <c r="E206" s="11"/>
      <c r="G206" s="57"/>
      <c r="H206" s="57"/>
      <c r="I206" s="57"/>
    </row>
    <row r="207" spans="1:9" x14ac:dyDescent="0.2">
      <c r="A207" s="57"/>
      <c r="B207" s="57"/>
      <c r="C207" s="57"/>
      <c r="D207" s="57"/>
      <c r="E207" s="11"/>
      <c r="G207" s="57"/>
      <c r="H207" s="57"/>
      <c r="I207" s="57"/>
    </row>
    <row r="208" spans="1:9" x14ac:dyDescent="0.2">
      <c r="A208" s="57"/>
      <c r="B208" s="57"/>
      <c r="C208" s="57"/>
      <c r="D208" s="57"/>
      <c r="E208" s="11"/>
      <c r="G208" s="57"/>
      <c r="H208" s="57"/>
      <c r="I208" s="57"/>
    </row>
    <row r="209" spans="1:9" x14ac:dyDescent="0.2">
      <c r="A209" s="57"/>
      <c r="B209" s="57"/>
      <c r="C209" s="57"/>
      <c r="D209" s="57"/>
      <c r="E209" s="11"/>
      <c r="G209" s="57"/>
      <c r="H209" s="57"/>
      <c r="I209" s="57"/>
    </row>
    <row r="210" spans="1:9" x14ac:dyDescent="0.2">
      <c r="A210" s="57"/>
      <c r="B210" s="57"/>
      <c r="C210" s="57"/>
      <c r="D210" s="57"/>
      <c r="E210" s="11"/>
      <c r="G210" s="57"/>
      <c r="H210" s="57"/>
      <c r="I210" s="57"/>
    </row>
    <row r="211" spans="1:9" x14ac:dyDescent="0.2">
      <c r="A211" s="57"/>
      <c r="B211" s="57"/>
      <c r="C211" s="57"/>
      <c r="D211" s="57"/>
      <c r="E211" s="11"/>
      <c r="G211" s="57"/>
      <c r="H211" s="57"/>
      <c r="I211" s="57"/>
    </row>
    <row r="212" spans="1:9" x14ac:dyDescent="0.2">
      <c r="A212" s="57"/>
      <c r="B212" s="57"/>
      <c r="C212" s="57"/>
      <c r="D212" s="57"/>
      <c r="E212" s="11"/>
      <c r="G212" s="57"/>
      <c r="H212" s="57"/>
      <c r="I212" s="57"/>
    </row>
    <row r="213" spans="1:9" x14ac:dyDescent="0.2">
      <c r="A213" s="57"/>
      <c r="B213" s="57"/>
      <c r="C213" s="57"/>
      <c r="D213" s="57"/>
      <c r="E213" s="11"/>
      <c r="G213" s="57"/>
      <c r="H213" s="57"/>
      <c r="I213" s="57"/>
    </row>
    <row r="214" spans="1:9" x14ac:dyDescent="0.2">
      <c r="A214" s="57"/>
      <c r="B214" s="57"/>
      <c r="C214" s="57"/>
      <c r="D214" s="57"/>
      <c r="E214" s="11"/>
      <c r="G214" s="57"/>
      <c r="H214" s="57"/>
      <c r="I214" s="57"/>
    </row>
    <row r="215" spans="1:9" x14ac:dyDescent="0.2">
      <c r="A215" s="57"/>
      <c r="B215" s="57"/>
      <c r="C215" s="57"/>
      <c r="D215" s="57"/>
      <c r="E215" s="11"/>
      <c r="G215" s="57"/>
      <c r="H215" s="57"/>
      <c r="I215" s="57"/>
    </row>
    <row r="216" spans="1:9" x14ac:dyDescent="0.2">
      <c r="A216" s="57"/>
      <c r="B216" s="57"/>
      <c r="C216" s="57"/>
      <c r="D216" s="57"/>
      <c r="E216" s="11"/>
      <c r="G216" s="57"/>
      <c r="H216" s="57"/>
      <c r="I216" s="57"/>
    </row>
    <row r="217" spans="1:9" x14ac:dyDescent="0.2">
      <c r="A217" s="57"/>
      <c r="B217" s="57"/>
      <c r="C217" s="57"/>
      <c r="D217" s="57"/>
      <c r="E217" s="11"/>
      <c r="G217" s="57"/>
      <c r="H217" s="57"/>
      <c r="I217" s="57"/>
    </row>
    <row r="218" spans="1:9" x14ac:dyDescent="0.2">
      <c r="A218" s="57"/>
      <c r="B218" s="57"/>
      <c r="C218" s="57"/>
      <c r="D218" s="57"/>
      <c r="E218" s="11"/>
      <c r="G218" s="57"/>
      <c r="H218" s="57"/>
      <c r="I218" s="57"/>
    </row>
    <row r="219" spans="1:9" x14ac:dyDescent="0.2">
      <c r="A219" s="57"/>
      <c r="B219" s="57"/>
      <c r="C219" s="57"/>
      <c r="D219" s="57"/>
      <c r="E219" s="11"/>
      <c r="G219" s="57"/>
      <c r="H219" s="57"/>
      <c r="I219" s="57"/>
    </row>
    <row r="220" spans="1:9" x14ac:dyDescent="0.2">
      <c r="A220" s="57"/>
      <c r="B220" s="57"/>
      <c r="C220" s="57"/>
      <c r="D220" s="57"/>
      <c r="E220" s="11"/>
      <c r="G220" s="57"/>
      <c r="H220" s="57"/>
      <c r="I220" s="57"/>
    </row>
    <row r="221" spans="1:9" x14ac:dyDescent="0.2">
      <c r="A221" s="57"/>
      <c r="B221" s="57"/>
      <c r="C221" s="57"/>
      <c r="D221" s="57"/>
      <c r="E221" s="11"/>
      <c r="G221" s="57"/>
      <c r="H221" s="57"/>
      <c r="I221" s="57"/>
    </row>
    <row r="222" spans="1:9" x14ac:dyDescent="0.2">
      <c r="A222" s="57"/>
      <c r="B222" s="57"/>
      <c r="C222" s="57"/>
      <c r="D222" s="57"/>
      <c r="E222" s="11"/>
      <c r="G222" s="57"/>
      <c r="H222" s="57"/>
      <c r="I222" s="57"/>
    </row>
    <row r="223" spans="1:9" x14ac:dyDescent="0.2">
      <c r="A223" s="57"/>
      <c r="B223" s="57"/>
      <c r="C223" s="57"/>
      <c r="D223" s="57"/>
      <c r="E223" s="11"/>
      <c r="G223" s="57"/>
      <c r="H223" s="57"/>
      <c r="I223" s="57"/>
    </row>
    <row r="224" spans="1:9" x14ac:dyDescent="0.2">
      <c r="A224" s="57"/>
      <c r="B224" s="57"/>
      <c r="C224" s="57"/>
      <c r="D224" s="57"/>
      <c r="E224" s="11"/>
      <c r="G224" s="57"/>
      <c r="H224" s="57"/>
      <c r="I224" s="57"/>
    </row>
    <row r="225" spans="1:9" x14ac:dyDescent="0.2">
      <c r="A225" s="57"/>
      <c r="B225" s="57"/>
      <c r="C225" s="57"/>
      <c r="D225" s="57"/>
      <c r="E225" s="11"/>
      <c r="G225" s="57"/>
      <c r="H225" s="57"/>
      <c r="I225" s="57"/>
    </row>
    <row r="226" spans="1:9" x14ac:dyDescent="0.2">
      <c r="A226" s="57"/>
      <c r="B226" s="57"/>
      <c r="C226" s="57"/>
      <c r="D226" s="57"/>
      <c r="E226" s="11"/>
      <c r="G226" s="57"/>
      <c r="H226" s="57"/>
      <c r="I226" s="57"/>
    </row>
    <row r="227" spans="1:9" x14ac:dyDescent="0.2">
      <c r="A227" s="57"/>
      <c r="B227" s="57"/>
      <c r="C227" s="57"/>
      <c r="D227" s="57"/>
      <c r="E227" s="11"/>
      <c r="G227" s="57"/>
      <c r="H227" s="57"/>
      <c r="I227" s="57"/>
    </row>
    <row r="228" spans="1:9" x14ac:dyDescent="0.2">
      <c r="A228" s="57"/>
      <c r="B228" s="57"/>
      <c r="C228" s="57"/>
      <c r="D228" s="57"/>
      <c r="E228" s="11"/>
      <c r="G228" s="57"/>
      <c r="H228" s="57"/>
      <c r="I228" s="57"/>
    </row>
    <row r="229" spans="1:9" x14ac:dyDescent="0.2">
      <c r="A229" s="57"/>
      <c r="B229" s="57"/>
      <c r="C229" s="57"/>
      <c r="D229" s="57"/>
      <c r="E229" s="11"/>
      <c r="G229" s="57"/>
      <c r="H229" s="57"/>
      <c r="I229" s="57"/>
    </row>
    <row r="230" spans="1:9" x14ac:dyDescent="0.2">
      <c r="A230" s="57"/>
      <c r="B230" s="57"/>
      <c r="C230" s="57"/>
      <c r="D230" s="57"/>
      <c r="E230" s="11"/>
      <c r="G230" s="57"/>
      <c r="H230" s="57"/>
      <c r="I230" s="57"/>
    </row>
    <row r="231" spans="1:9" x14ac:dyDescent="0.2">
      <c r="A231" s="57"/>
      <c r="B231" s="57"/>
      <c r="C231" s="57"/>
      <c r="D231" s="57"/>
      <c r="E231" s="11"/>
      <c r="G231" s="57"/>
      <c r="H231" s="57"/>
      <c r="I231" s="57"/>
    </row>
    <row r="232" spans="1:9" x14ac:dyDescent="0.2">
      <c r="A232" s="57"/>
      <c r="B232" s="57"/>
      <c r="C232" s="57"/>
      <c r="D232" s="57"/>
      <c r="E232" s="11"/>
      <c r="G232" s="57"/>
      <c r="H232" s="57"/>
      <c r="I232" s="57"/>
    </row>
    <row r="233" spans="1:9" x14ac:dyDescent="0.2">
      <c r="A233" s="57"/>
      <c r="B233" s="57"/>
      <c r="C233" s="57"/>
      <c r="D233" s="57"/>
      <c r="E233" s="11"/>
      <c r="G233" s="57"/>
      <c r="H233" s="57"/>
      <c r="I233" s="57"/>
    </row>
    <row r="234" spans="1:9" x14ac:dyDescent="0.2">
      <c r="A234" s="57"/>
      <c r="B234" s="57"/>
      <c r="C234" s="57"/>
      <c r="D234" s="57"/>
      <c r="E234" s="11"/>
      <c r="G234" s="57"/>
      <c r="H234" s="57"/>
      <c r="I234" s="57"/>
    </row>
    <row r="235" spans="1:9" x14ac:dyDescent="0.2">
      <c r="A235" s="57"/>
      <c r="B235" s="57"/>
      <c r="C235" s="57"/>
      <c r="D235" s="57"/>
      <c r="E235" s="11"/>
      <c r="G235" s="57"/>
      <c r="H235" s="57"/>
      <c r="I235" s="57"/>
    </row>
    <row r="236" spans="1:9" x14ac:dyDescent="0.2">
      <c r="A236" s="57"/>
      <c r="B236" s="57"/>
      <c r="C236" s="57"/>
      <c r="D236" s="57"/>
      <c r="E236" s="11"/>
      <c r="G236" s="57"/>
      <c r="H236" s="57"/>
      <c r="I236" s="57"/>
    </row>
    <row r="237" spans="1:9" x14ac:dyDescent="0.2">
      <c r="A237" s="57"/>
      <c r="B237" s="57"/>
      <c r="C237" s="57"/>
      <c r="D237" s="57"/>
      <c r="E237" s="11"/>
      <c r="G237" s="57"/>
      <c r="H237" s="57"/>
      <c r="I237" s="57"/>
    </row>
    <row r="238" spans="1:9" x14ac:dyDescent="0.2">
      <c r="A238" s="57"/>
      <c r="B238" s="57"/>
      <c r="C238" s="57"/>
      <c r="D238" s="57"/>
      <c r="E238" s="11"/>
      <c r="G238" s="57"/>
      <c r="H238" s="57"/>
      <c r="I238" s="57"/>
    </row>
    <row r="239" spans="1:9" x14ac:dyDescent="0.2">
      <c r="A239" s="57"/>
      <c r="B239" s="57"/>
      <c r="C239" s="57"/>
      <c r="D239" s="57"/>
      <c r="E239" s="11"/>
      <c r="G239" s="57"/>
      <c r="H239" s="57"/>
      <c r="I239" s="57"/>
    </row>
    <row r="240" spans="1:9" x14ac:dyDescent="0.2">
      <c r="A240" s="57"/>
      <c r="B240" s="57"/>
      <c r="C240" s="57"/>
      <c r="D240" s="57"/>
      <c r="E240" s="11"/>
      <c r="G240" s="57"/>
      <c r="H240" s="57"/>
      <c r="I240" s="57"/>
    </row>
    <row r="241" spans="1:9" x14ac:dyDescent="0.2">
      <c r="A241" s="57"/>
      <c r="B241" s="57"/>
      <c r="C241" s="57"/>
      <c r="D241" s="57"/>
      <c r="E241" s="11"/>
      <c r="G241" s="57"/>
      <c r="H241" s="57"/>
      <c r="I241" s="57"/>
    </row>
    <row r="242" spans="1:9" x14ac:dyDescent="0.2">
      <c r="A242" s="57"/>
      <c r="B242" s="57"/>
      <c r="C242" s="57"/>
      <c r="D242" s="57"/>
      <c r="E242" s="11"/>
      <c r="G242" s="57"/>
      <c r="H242" s="57"/>
      <c r="I242" s="57"/>
    </row>
    <row r="243" spans="1:9" x14ac:dyDescent="0.2">
      <c r="A243" s="57"/>
      <c r="B243" s="57"/>
      <c r="C243" s="57"/>
      <c r="D243" s="57"/>
      <c r="E243" s="11"/>
      <c r="G243" s="57"/>
      <c r="H243" s="57"/>
      <c r="I243" s="57"/>
    </row>
    <row r="244" spans="1:9" x14ac:dyDescent="0.2">
      <c r="A244" s="57"/>
      <c r="B244" s="57"/>
      <c r="C244" s="57"/>
      <c r="D244" s="57"/>
      <c r="E244" s="11"/>
      <c r="G244" s="57"/>
      <c r="H244" s="57"/>
      <c r="I244" s="57"/>
    </row>
    <row r="245" spans="1:9" x14ac:dyDescent="0.2">
      <c r="A245" s="57"/>
      <c r="B245" s="57"/>
      <c r="C245" s="57"/>
      <c r="D245" s="57"/>
      <c r="E245" s="11"/>
      <c r="G245" s="57"/>
      <c r="H245" s="57"/>
      <c r="I245" s="57"/>
    </row>
    <row r="246" spans="1:9" x14ac:dyDescent="0.2">
      <c r="A246" s="57"/>
      <c r="B246" s="57"/>
      <c r="C246" s="57"/>
      <c r="D246" s="57"/>
      <c r="E246" s="11"/>
      <c r="G246" s="57"/>
      <c r="H246" s="57"/>
      <c r="I246" s="57"/>
    </row>
    <row r="247" spans="1:9" x14ac:dyDescent="0.2">
      <c r="A247" s="57"/>
      <c r="B247" s="57"/>
      <c r="C247" s="57"/>
      <c r="D247" s="57"/>
      <c r="E247" s="11"/>
      <c r="G247" s="57"/>
      <c r="H247" s="57"/>
      <c r="I247" s="57"/>
    </row>
  </sheetData>
  <mergeCells count="1">
    <mergeCell ref="A1:F1"/>
  </mergeCells>
  <conditionalFormatting sqref="F2:F3">
    <cfRule type="cellIs" dxfId="63" priority="8" stopIfTrue="1" operator="between">
      <formula>0.009</formula>
      <formula>-0.009</formula>
    </cfRule>
  </conditionalFormatting>
  <conditionalFormatting sqref="F5:F138">
    <cfRule type="cellIs" dxfId="62" priority="1" stopIfTrue="1" operator="between">
      <formula>0.009</formula>
      <formula>-0.009</formula>
    </cfRule>
  </conditionalFormatting>
  <conditionalFormatting sqref="F239:F241">
    <cfRule type="cellIs" dxfId="61" priority="2" stopIfTrue="1" operator="between">
      <formula>0.009</formula>
      <formula>-0.009</formula>
    </cfRule>
  </conditionalFormatting>
  <conditionalFormatting sqref="F244:F65536">
    <cfRule type="cellIs" dxfId="60" priority="3" stopIfTrue="1" operator="between">
      <formula>0.009</formula>
      <formula>-0.009</formula>
    </cfRule>
  </conditionalFormatting>
  <conditionalFormatting sqref="G78">
    <cfRule type="cellIs" dxfId="59" priority="5" stopIfTrue="1" operator="between">
      <formula>0.009</formula>
      <formula>-0.009</formula>
    </cfRule>
  </conditionalFormatting>
  <conditionalFormatting sqref="G83">
    <cfRule type="cellIs" dxfId="58" priority="4"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273"/>
  <sheetViews>
    <sheetView workbookViewId="0">
      <selection sqref="A1:F1"/>
    </sheetView>
  </sheetViews>
  <sheetFormatPr defaultColWidth="9.140625" defaultRowHeight="11.25" x14ac:dyDescent="0.2"/>
  <cols>
    <col min="1" max="1" width="38.7109375" style="7" bestFit="1" customWidth="1"/>
    <col min="2" max="3" width="35.42578125" style="7" bestFit="1" customWidth="1"/>
    <col min="4" max="4" width="14.7109375" style="7" bestFit="1" customWidth="1"/>
    <col min="5" max="5" width="26.5703125" style="10" customWidth="1"/>
    <col min="6" max="6" width="13.5703125" style="11" bestFit="1" customWidth="1"/>
    <col min="7" max="16384" width="9.140625" style="7"/>
  </cols>
  <sheetData>
    <row r="1" spans="1:7" s="1" customFormat="1" ht="15" x14ac:dyDescent="0.2">
      <c r="A1" s="99" t="s">
        <v>943</v>
      </c>
      <c r="B1" s="100"/>
      <c r="C1" s="100"/>
      <c r="D1" s="100"/>
      <c r="E1" s="100"/>
      <c r="F1" s="100"/>
    </row>
    <row r="2" spans="1:7" s="1" customFormat="1" ht="12" x14ac:dyDescent="0.2">
      <c r="E2" s="5"/>
      <c r="F2" s="9"/>
    </row>
    <row r="3" spans="1:7" s="1" customFormat="1" ht="12" x14ac:dyDescent="0.2">
      <c r="A3" s="8" t="s">
        <v>7</v>
      </c>
      <c r="B3" s="2"/>
      <c r="C3" s="3"/>
      <c r="D3" s="3"/>
      <c r="E3" s="4"/>
      <c r="F3" s="9"/>
    </row>
    <row r="4" spans="1:7" s="1" customFormat="1" ht="48" customHeight="1" x14ac:dyDescent="0.2">
      <c r="A4" s="6" t="s">
        <v>2</v>
      </c>
      <c r="B4" s="6" t="s">
        <v>0</v>
      </c>
      <c r="C4" s="13" t="s">
        <v>4</v>
      </c>
      <c r="D4" s="13" t="s">
        <v>1</v>
      </c>
      <c r="E4" s="53" t="s">
        <v>6</v>
      </c>
      <c r="F4" s="12" t="s">
        <v>3</v>
      </c>
      <c r="G4" s="56" t="s">
        <v>5</v>
      </c>
    </row>
    <row r="5" spans="1:7" x14ac:dyDescent="0.2">
      <c r="A5" s="16" t="s">
        <v>113</v>
      </c>
      <c r="B5" s="17"/>
      <c r="C5" s="17"/>
      <c r="D5" s="17"/>
      <c r="E5" s="18"/>
      <c r="F5" s="19"/>
      <c r="G5" s="19"/>
    </row>
    <row r="6" spans="1:7" x14ac:dyDescent="0.2">
      <c r="A6" s="20" t="s">
        <v>19</v>
      </c>
      <c r="B6" s="21"/>
      <c r="C6" s="21"/>
      <c r="D6" s="21"/>
      <c r="E6" s="22"/>
      <c r="F6" s="23"/>
      <c r="G6" s="23"/>
    </row>
    <row r="7" spans="1:7" x14ac:dyDescent="0.2">
      <c r="A7" s="21" t="s">
        <v>709</v>
      </c>
      <c r="B7" s="21" t="s">
        <v>708</v>
      </c>
      <c r="C7" s="21" t="s">
        <v>116</v>
      </c>
      <c r="D7" s="24">
        <v>19260270</v>
      </c>
      <c r="E7" s="22">
        <v>38988.564559999999</v>
      </c>
      <c r="F7" s="23">
        <v>3.10904041650699</v>
      </c>
      <c r="G7" s="23"/>
    </row>
    <row r="8" spans="1:7" x14ac:dyDescent="0.2">
      <c r="A8" s="21" t="s">
        <v>417</v>
      </c>
      <c r="B8" s="21" t="s">
        <v>416</v>
      </c>
      <c r="C8" s="21" t="s">
        <v>127</v>
      </c>
      <c r="D8" s="24">
        <v>952885</v>
      </c>
      <c r="E8" s="22">
        <v>26587.397270000001</v>
      </c>
      <c r="F8" s="23">
        <v>2.1201419856057799</v>
      </c>
      <c r="G8" s="23"/>
    </row>
    <row r="9" spans="1:7" x14ac:dyDescent="0.2">
      <c r="A9" s="21" t="s">
        <v>194</v>
      </c>
      <c r="B9" s="21" t="s">
        <v>193</v>
      </c>
      <c r="C9" s="21" t="s">
        <v>195</v>
      </c>
      <c r="D9" s="24">
        <v>1631918</v>
      </c>
      <c r="E9" s="22">
        <v>26543.146270000001</v>
      </c>
      <c r="F9" s="23">
        <v>2.11661330613211</v>
      </c>
      <c r="G9" s="23"/>
    </row>
    <row r="10" spans="1:7" x14ac:dyDescent="0.2">
      <c r="A10" s="21" t="s">
        <v>711</v>
      </c>
      <c r="B10" s="21" t="s">
        <v>710</v>
      </c>
      <c r="C10" s="21" t="s">
        <v>143</v>
      </c>
      <c r="D10" s="24">
        <v>392739</v>
      </c>
      <c r="E10" s="22">
        <v>26152.490010000001</v>
      </c>
      <c r="F10" s="23">
        <v>2.08546145135089</v>
      </c>
      <c r="G10" s="23"/>
    </row>
    <row r="11" spans="1:7" x14ac:dyDescent="0.2">
      <c r="A11" s="21" t="s">
        <v>713</v>
      </c>
      <c r="B11" s="21" t="s">
        <v>712</v>
      </c>
      <c r="C11" s="21" t="s">
        <v>209</v>
      </c>
      <c r="D11" s="24">
        <v>717366</v>
      </c>
      <c r="E11" s="22">
        <v>25505.948130000001</v>
      </c>
      <c r="F11" s="23">
        <v>2.0339046715984299</v>
      </c>
      <c r="G11" s="23"/>
    </row>
    <row r="12" spans="1:7" x14ac:dyDescent="0.2">
      <c r="A12" s="21" t="s">
        <v>715</v>
      </c>
      <c r="B12" s="21" t="s">
        <v>714</v>
      </c>
      <c r="C12" s="21" t="s">
        <v>168</v>
      </c>
      <c r="D12" s="24">
        <v>1692030</v>
      </c>
      <c r="E12" s="22">
        <v>25404.138419999999</v>
      </c>
      <c r="F12" s="23">
        <v>2.02578612435887</v>
      </c>
      <c r="G12" s="23"/>
    </row>
    <row r="13" spans="1:7" x14ac:dyDescent="0.2">
      <c r="A13" s="21" t="s">
        <v>717</v>
      </c>
      <c r="B13" s="21" t="s">
        <v>716</v>
      </c>
      <c r="C13" s="21" t="s">
        <v>154</v>
      </c>
      <c r="D13" s="24">
        <v>1641580</v>
      </c>
      <c r="E13" s="22">
        <v>24195.247619999998</v>
      </c>
      <c r="F13" s="23">
        <v>1.92938631075303</v>
      </c>
      <c r="G13" s="23"/>
    </row>
    <row r="14" spans="1:7" x14ac:dyDescent="0.2">
      <c r="A14" s="21" t="s">
        <v>684</v>
      </c>
      <c r="B14" s="21" t="s">
        <v>683</v>
      </c>
      <c r="C14" s="21" t="s">
        <v>209</v>
      </c>
      <c r="D14" s="24">
        <v>1499891</v>
      </c>
      <c r="E14" s="22">
        <v>24016.254690000002</v>
      </c>
      <c r="F14" s="23">
        <v>1.91511299087272</v>
      </c>
      <c r="G14" s="23"/>
    </row>
    <row r="15" spans="1:7" x14ac:dyDescent="0.2">
      <c r="A15" s="21" t="s">
        <v>156</v>
      </c>
      <c r="B15" s="21" t="s">
        <v>155</v>
      </c>
      <c r="C15" s="21" t="s">
        <v>157</v>
      </c>
      <c r="D15" s="24">
        <v>1300578</v>
      </c>
      <c r="E15" s="22">
        <v>23567.773939999999</v>
      </c>
      <c r="F15" s="23">
        <v>1.8793500743993601</v>
      </c>
      <c r="G15" s="23"/>
    </row>
    <row r="16" spans="1:7" x14ac:dyDescent="0.2">
      <c r="A16" s="21" t="s">
        <v>298</v>
      </c>
      <c r="B16" s="21" t="s">
        <v>297</v>
      </c>
      <c r="C16" s="21" t="s">
        <v>154</v>
      </c>
      <c r="D16" s="24">
        <v>5862280</v>
      </c>
      <c r="E16" s="22">
        <v>22944.963919999998</v>
      </c>
      <c r="F16" s="23">
        <v>1.8296857293320901</v>
      </c>
      <c r="G16" s="23"/>
    </row>
    <row r="17" spans="1:7" x14ac:dyDescent="0.2">
      <c r="A17" s="21" t="s">
        <v>719</v>
      </c>
      <c r="B17" s="21" t="s">
        <v>718</v>
      </c>
      <c r="C17" s="21" t="s">
        <v>124</v>
      </c>
      <c r="D17" s="24">
        <v>1178689</v>
      </c>
      <c r="E17" s="22">
        <v>21778.63665</v>
      </c>
      <c r="F17" s="23">
        <v>1.7366800323481899</v>
      </c>
      <c r="G17" s="23"/>
    </row>
    <row r="18" spans="1:7" x14ac:dyDescent="0.2">
      <c r="A18" s="21" t="s">
        <v>721</v>
      </c>
      <c r="B18" s="21" t="s">
        <v>720</v>
      </c>
      <c r="C18" s="21" t="s">
        <v>190</v>
      </c>
      <c r="D18" s="24">
        <v>802506</v>
      </c>
      <c r="E18" s="22">
        <v>21598.646479999999</v>
      </c>
      <c r="F18" s="23">
        <v>1.7223271901900099</v>
      </c>
      <c r="G18" s="23"/>
    </row>
    <row r="19" spans="1:7" x14ac:dyDescent="0.2">
      <c r="A19" s="21" t="s">
        <v>296</v>
      </c>
      <c r="B19" s="21" t="s">
        <v>295</v>
      </c>
      <c r="C19" s="21" t="s">
        <v>127</v>
      </c>
      <c r="D19" s="24">
        <v>1214825</v>
      </c>
      <c r="E19" s="22">
        <v>21237.570650000001</v>
      </c>
      <c r="F19" s="23">
        <v>1.6935341489082201</v>
      </c>
      <c r="G19" s="23"/>
    </row>
    <row r="20" spans="1:7" x14ac:dyDescent="0.2">
      <c r="A20" s="21" t="s">
        <v>415</v>
      </c>
      <c r="B20" s="21" t="s">
        <v>414</v>
      </c>
      <c r="C20" s="21" t="s">
        <v>171</v>
      </c>
      <c r="D20" s="24">
        <v>3563102</v>
      </c>
      <c r="E20" s="22">
        <v>21189.767589999999</v>
      </c>
      <c r="F20" s="23">
        <v>1.6897222197631001</v>
      </c>
      <c r="G20" s="23"/>
    </row>
    <row r="21" spans="1:7" x14ac:dyDescent="0.2">
      <c r="A21" s="21" t="s">
        <v>393</v>
      </c>
      <c r="B21" s="21" t="s">
        <v>392</v>
      </c>
      <c r="C21" s="21" t="s">
        <v>146</v>
      </c>
      <c r="D21" s="24">
        <v>1659920</v>
      </c>
      <c r="E21" s="22">
        <v>20682.603200000001</v>
      </c>
      <c r="F21" s="23">
        <v>1.6492797309431599</v>
      </c>
      <c r="G21" s="23"/>
    </row>
    <row r="22" spans="1:7" x14ac:dyDescent="0.2">
      <c r="A22" s="21" t="s">
        <v>170</v>
      </c>
      <c r="B22" s="21" t="s">
        <v>169</v>
      </c>
      <c r="C22" s="21" t="s">
        <v>171</v>
      </c>
      <c r="D22" s="24">
        <v>6391052</v>
      </c>
      <c r="E22" s="22">
        <v>20643.097959999999</v>
      </c>
      <c r="F22" s="23">
        <v>1.6461294896042</v>
      </c>
      <c r="G22" s="23"/>
    </row>
    <row r="23" spans="1:7" x14ac:dyDescent="0.2">
      <c r="A23" s="21" t="s">
        <v>571</v>
      </c>
      <c r="B23" s="21" t="s">
        <v>570</v>
      </c>
      <c r="C23" s="21" t="s">
        <v>228</v>
      </c>
      <c r="D23" s="24">
        <v>1100123</v>
      </c>
      <c r="E23" s="22">
        <v>20246.663690000001</v>
      </c>
      <c r="F23" s="23">
        <v>1.6145168826301299</v>
      </c>
      <c r="G23" s="23"/>
    </row>
    <row r="24" spans="1:7" x14ac:dyDescent="0.2">
      <c r="A24" s="21" t="s">
        <v>473</v>
      </c>
      <c r="B24" s="21" t="s">
        <v>472</v>
      </c>
      <c r="C24" s="21" t="s">
        <v>474</v>
      </c>
      <c r="D24" s="24">
        <v>3326225</v>
      </c>
      <c r="E24" s="22">
        <v>19978.97046</v>
      </c>
      <c r="F24" s="23">
        <v>1.5931703908911301</v>
      </c>
      <c r="G24" s="23"/>
    </row>
    <row r="25" spans="1:7" x14ac:dyDescent="0.2">
      <c r="A25" s="21" t="s">
        <v>115</v>
      </c>
      <c r="B25" s="21" t="s">
        <v>114</v>
      </c>
      <c r="C25" s="21" t="s">
        <v>116</v>
      </c>
      <c r="D25" s="24">
        <v>973175</v>
      </c>
      <c r="E25" s="22">
        <v>19640.617849999999</v>
      </c>
      <c r="F25" s="23">
        <v>1.5661893529536699</v>
      </c>
      <c r="G25" s="23"/>
    </row>
    <row r="26" spans="1:7" x14ac:dyDescent="0.2">
      <c r="A26" s="21" t="s">
        <v>723</v>
      </c>
      <c r="B26" s="21" t="s">
        <v>722</v>
      </c>
      <c r="C26" s="21" t="s">
        <v>206</v>
      </c>
      <c r="D26" s="24">
        <v>7479196</v>
      </c>
      <c r="E26" s="22">
        <v>19258.929700000001</v>
      </c>
      <c r="F26" s="23">
        <v>1.5357526364896501</v>
      </c>
      <c r="G26" s="23"/>
    </row>
    <row r="27" spans="1:7" x14ac:dyDescent="0.2">
      <c r="A27" s="21" t="s">
        <v>579</v>
      </c>
      <c r="B27" s="21" t="s">
        <v>578</v>
      </c>
      <c r="C27" s="21" t="s">
        <v>143</v>
      </c>
      <c r="D27" s="24">
        <v>1602334</v>
      </c>
      <c r="E27" s="22">
        <v>18862.67585</v>
      </c>
      <c r="F27" s="23">
        <v>1.5041544166334</v>
      </c>
      <c r="G27" s="23"/>
    </row>
    <row r="28" spans="1:7" x14ac:dyDescent="0.2">
      <c r="A28" s="21" t="s">
        <v>469</v>
      </c>
      <c r="B28" s="21" t="s">
        <v>468</v>
      </c>
      <c r="C28" s="21" t="s">
        <v>116</v>
      </c>
      <c r="D28" s="24">
        <v>8776107</v>
      </c>
      <c r="E28" s="22">
        <v>18805.442080000001</v>
      </c>
      <c r="F28" s="23">
        <v>1.4995904603521899</v>
      </c>
      <c r="G28" s="23"/>
    </row>
    <row r="29" spans="1:7" x14ac:dyDescent="0.2">
      <c r="A29" s="21" t="s">
        <v>725</v>
      </c>
      <c r="B29" s="21" t="s">
        <v>724</v>
      </c>
      <c r="C29" s="21" t="s">
        <v>221</v>
      </c>
      <c r="D29" s="24">
        <v>38500</v>
      </c>
      <c r="E29" s="22">
        <v>18789.924999999999</v>
      </c>
      <c r="F29" s="23">
        <v>1.49835309166702</v>
      </c>
      <c r="G29" s="23"/>
    </row>
    <row r="30" spans="1:7" x14ac:dyDescent="0.2">
      <c r="A30" s="21" t="s">
        <v>213</v>
      </c>
      <c r="B30" s="21" t="s">
        <v>212</v>
      </c>
      <c r="C30" s="21" t="s">
        <v>214</v>
      </c>
      <c r="D30" s="24">
        <v>11850000</v>
      </c>
      <c r="E30" s="22">
        <v>18715.89</v>
      </c>
      <c r="F30" s="23">
        <v>1.4924493655402999</v>
      </c>
      <c r="G30" s="23"/>
    </row>
    <row r="31" spans="1:7" x14ac:dyDescent="0.2">
      <c r="A31" s="21" t="s">
        <v>727</v>
      </c>
      <c r="B31" s="21" t="s">
        <v>726</v>
      </c>
      <c r="C31" s="21" t="s">
        <v>154</v>
      </c>
      <c r="D31" s="24">
        <v>52304</v>
      </c>
      <c r="E31" s="22">
        <v>17995.191200000001</v>
      </c>
      <c r="F31" s="23">
        <v>1.43497913747176</v>
      </c>
      <c r="G31" s="23"/>
    </row>
    <row r="32" spans="1:7" x14ac:dyDescent="0.2">
      <c r="A32" s="21" t="s">
        <v>729</v>
      </c>
      <c r="B32" s="21" t="s">
        <v>728</v>
      </c>
      <c r="C32" s="21" t="s">
        <v>195</v>
      </c>
      <c r="D32" s="24">
        <v>1132124</v>
      </c>
      <c r="E32" s="22">
        <v>16800.720160000001</v>
      </c>
      <c r="F32" s="23">
        <v>1.3397291896571399</v>
      </c>
      <c r="G32" s="23"/>
    </row>
    <row r="33" spans="1:7" x14ac:dyDescent="0.2">
      <c r="A33" s="21" t="s">
        <v>223</v>
      </c>
      <c r="B33" s="21" t="s">
        <v>222</v>
      </c>
      <c r="C33" s="21" t="s">
        <v>168</v>
      </c>
      <c r="D33" s="24">
        <v>850000</v>
      </c>
      <c r="E33" s="22">
        <v>16379.5</v>
      </c>
      <c r="F33" s="23">
        <v>1.306140097151</v>
      </c>
      <c r="G33" s="23"/>
    </row>
    <row r="34" spans="1:7" x14ac:dyDescent="0.2">
      <c r="A34" s="21" t="s">
        <v>480</v>
      </c>
      <c r="B34" s="21" t="s">
        <v>479</v>
      </c>
      <c r="C34" s="21" t="s">
        <v>190</v>
      </c>
      <c r="D34" s="24">
        <v>2300000</v>
      </c>
      <c r="E34" s="22">
        <v>16187.4</v>
      </c>
      <c r="F34" s="23">
        <v>1.2908215884869501</v>
      </c>
      <c r="G34" s="23"/>
    </row>
    <row r="35" spans="1:7" x14ac:dyDescent="0.2">
      <c r="A35" s="21" t="s">
        <v>731</v>
      </c>
      <c r="B35" s="21" t="s">
        <v>730</v>
      </c>
      <c r="C35" s="21" t="s">
        <v>149</v>
      </c>
      <c r="D35" s="24">
        <v>828517</v>
      </c>
      <c r="E35" s="22">
        <v>16119.626749999999</v>
      </c>
      <c r="F35" s="23">
        <v>1.2854171891256001</v>
      </c>
      <c r="G35" s="23"/>
    </row>
    <row r="36" spans="1:7" x14ac:dyDescent="0.2">
      <c r="A36" s="21" t="s">
        <v>444</v>
      </c>
      <c r="B36" s="21" t="s">
        <v>443</v>
      </c>
      <c r="C36" s="21" t="s">
        <v>228</v>
      </c>
      <c r="D36" s="24">
        <v>530000</v>
      </c>
      <c r="E36" s="22">
        <v>16116.24</v>
      </c>
      <c r="F36" s="23">
        <v>1.28514712166481</v>
      </c>
      <c r="G36" s="23"/>
    </row>
    <row r="37" spans="1:7" x14ac:dyDescent="0.2">
      <c r="A37" s="21" t="s">
        <v>733</v>
      </c>
      <c r="B37" s="21" t="s">
        <v>732</v>
      </c>
      <c r="C37" s="21" t="s">
        <v>171</v>
      </c>
      <c r="D37" s="24">
        <v>95340</v>
      </c>
      <c r="E37" s="22">
        <v>16056.2094</v>
      </c>
      <c r="F37" s="23">
        <v>1.2803601395398401</v>
      </c>
      <c r="G37" s="23"/>
    </row>
    <row r="38" spans="1:7" x14ac:dyDescent="0.2">
      <c r="A38" s="21" t="s">
        <v>735</v>
      </c>
      <c r="B38" s="21" t="s">
        <v>734</v>
      </c>
      <c r="C38" s="21" t="s">
        <v>491</v>
      </c>
      <c r="D38" s="24">
        <v>475909</v>
      </c>
      <c r="E38" s="22">
        <v>15986.735129999999</v>
      </c>
      <c r="F38" s="23">
        <v>1.2748200968176999</v>
      </c>
      <c r="G38" s="23"/>
    </row>
    <row r="39" spans="1:7" x14ac:dyDescent="0.2">
      <c r="A39" s="21" t="s">
        <v>189</v>
      </c>
      <c r="B39" s="21" t="s">
        <v>188</v>
      </c>
      <c r="C39" s="21" t="s">
        <v>190</v>
      </c>
      <c r="D39" s="24">
        <v>374936</v>
      </c>
      <c r="E39" s="22">
        <v>15938.154420000001</v>
      </c>
      <c r="F39" s="23">
        <v>1.27094615602102</v>
      </c>
      <c r="G39" s="23"/>
    </row>
    <row r="40" spans="1:7" x14ac:dyDescent="0.2">
      <c r="A40" s="21" t="s">
        <v>737</v>
      </c>
      <c r="B40" s="21" t="s">
        <v>736</v>
      </c>
      <c r="C40" s="21" t="s">
        <v>195</v>
      </c>
      <c r="D40" s="24">
        <v>973135</v>
      </c>
      <c r="E40" s="22">
        <v>15863.073640000001</v>
      </c>
      <c r="F40" s="23">
        <v>1.2649590369219501</v>
      </c>
      <c r="G40" s="23"/>
    </row>
    <row r="41" spans="1:7" x14ac:dyDescent="0.2">
      <c r="A41" s="21" t="s">
        <v>199</v>
      </c>
      <c r="B41" s="21" t="s">
        <v>198</v>
      </c>
      <c r="C41" s="21" t="s">
        <v>200</v>
      </c>
      <c r="D41" s="24">
        <v>541027</v>
      </c>
      <c r="E41" s="22">
        <v>15368.95399</v>
      </c>
      <c r="F41" s="23">
        <v>1.2255567665440199</v>
      </c>
      <c r="G41" s="23"/>
    </row>
    <row r="42" spans="1:7" x14ac:dyDescent="0.2">
      <c r="A42" s="21" t="s">
        <v>242</v>
      </c>
      <c r="B42" s="21" t="s">
        <v>241</v>
      </c>
      <c r="C42" s="21" t="s">
        <v>116</v>
      </c>
      <c r="D42" s="24">
        <v>22000000</v>
      </c>
      <c r="E42" s="22">
        <v>15127.2</v>
      </c>
      <c r="F42" s="23">
        <v>1.20627873119586</v>
      </c>
      <c r="G42" s="23"/>
    </row>
    <row r="43" spans="1:7" x14ac:dyDescent="0.2">
      <c r="A43" s="21" t="s">
        <v>739</v>
      </c>
      <c r="B43" s="21" t="s">
        <v>738</v>
      </c>
      <c r="C43" s="21" t="s">
        <v>154</v>
      </c>
      <c r="D43" s="24">
        <v>300000</v>
      </c>
      <c r="E43" s="22">
        <v>15093.3</v>
      </c>
      <c r="F43" s="23">
        <v>1.20357546496103</v>
      </c>
      <c r="G43" s="23"/>
    </row>
    <row r="44" spans="1:7" x14ac:dyDescent="0.2">
      <c r="A44" s="21" t="s">
        <v>411</v>
      </c>
      <c r="B44" s="21" t="s">
        <v>410</v>
      </c>
      <c r="C44" s="21" t="s">
        <v>135</v>
      </c>
      <c r="D44" s="24">
        <v>293937</v>
      </c>
      <c r="E44" s="22">
        <v>14749.75866</v>
      </c>
      <c r="F44" s="23">
        <v>1.1761806654126301</v>
      </c>
      <c r="G44" s="23"/>
    </row>
    <row r="45" spans="1:7" x14ac:dyDescent="0.2">
      <c r="A45" s="21" t="s">
        <v>556</v>
      </c>
      <c r="B45" s="21" t="s">
        <v>555</v>
      </c>
      <c r="C45" s="21" t="s">
        <v>146</v>
      </c>
      <c r="D45" s="24">
        <v>2407002</v>
      </c>
      <c r="E45" s="22">
        <v>14559.955099999999</v>
      </c>
      <c r="F45" s="23">
        <v>1.16104528030942</v>
      </c>
      <c r="G45" s="23"/>
    </row>
    <row r="46" spans="1:7" x14ac:dyDescent="0.2">
      <c r="A46" s="21" t="s">
        <v>563</v>
      </c>
      <c r="B46" s="21" t="s">
        <v>562</v>
      </c>
      <c r="C46" s="21" t="s">
        <v>116</v>
      </c>
      <c r="D46" s="24">
        <v>23580355</v>
      </c>
      <c r="E46" s="22">
        <v>13973.718370000001</v>
      </c>
      <c r="F46" s="23">
        <v>1.11429737594874</v>
      </c>
      <c r="G46" s="23"/>
    </row>
    <row r="47" spans="1:7" x14ac:dyDescent="0.2">
      <c r="A47" s="21" t="s">
        <v>205</v>
      </c>
      <c r="B47" s="21" t="s">
        <v>204</v>
      </c>
      <c r="C47" s="21" t="s">
        <v>206</v>
      </c>
      <c r="D47" s="24">
        <v>1400001</v>
      </c>
      <c r="E47" s="22">
        <v>13806.809859999999</v>
      </c>
      <c r="F47" s="23">
        <v>1.1009876963207501</v>
      </c>
      <c r="G47" s="23"/>
    </row>
    <row r="48" spans="1:7" x14ac:dyDescent="0.2">
      <c r="A48" s="21" t="s">
        <v>741</v>
      </c>
      <c r="B48" s="21" t="s">
        <v>740</v>
      </c>
      <c r="C48" s="21" t="s">
        <v>127</v>
      </c>
      <c r="D48" s="24">
        <v>267491</v>
      </c>
      <c r="E48" s="22">
        <v>13803.87306</v>
      </c>
      <c r="F48" s="23">
        <v>1.1007535089378999</v>
      </c>
      <c r="G48" s="23"/>
    </row>
    <row r="49" spans="1:7" x14ac:dyDescent="0.2">
      <c r="A49" s="21" t="s">
        <v>575</v>
      </c>
      <c r="B49" s="21" t="s">
        <v>574</v>
      </c>
      <c r="C49" s="21" t="s">
        <v>221</v>
      </c>
      <c r="D49" s="24">
        <v>1200000</v>
      </c>
      <c r="E49" s="22">
        <v>13680</v>
      </c>
      <c r="F49" s="23">
        <v>1.09087557794961</v>
      </c>
      <c r="G49" s="23"/>
    </row>
    <row r="50" spans="1:7" x14ac:dyDescent="0.2">
      <c r="A50" s="21" t="s">
        <v>253</v>
      </c>
      <c r="B50" s="21" t="s">
        <v>252</v>
      </c>
      <c r="C50" s="21" t="s">
        <v>130</v>
      </c>
      <c r="D50" s="24">
        <v>3249775</v>
      </c>
      <c r="E50" s="22">
        <v>13598.683489999999</v>
      </c>
      <c r="F50" s="23">
        <v>1.08439120698155</v>
      </c>
      <c r="G50" s="23"/>
    </row>
    <row r="51" spans="1:7" x14ac:dyDescent="0.2">
      <c r="A51" s="21" t="s">
        <v>145</v>
      </c>
      <c r="B51" s="21" t="s">
        <v>144</v>
      </c>
      <c r="C51" s="21" t="s">
        <v>146</v>
      </c>
      <c r="D51" s="24">
        <v>180000</v>
      </c>
      <c r="E51" s="22">
        <v>13496.4</v>
      </c>
      <c r="F51" s="23">
        <v>1.07623487940344</v>
      </c>
      <c r="G51" s="23"/>
    </row>
    <row r="52" spans="1:7" x14ac:dyDescent="0.2">
      <c r="A52" s="21" t="s">
        <v>743</v>
      </c>
      <c r="B52" s="21" t="s">
        <v>742</v>
      </c>
      <c r="C52" s="21" t="s">
        <v>200</v>
      </c>
      <c r="D52" s="24">
        <v>500000</v>
      </c>
      <c r="E52" s="22">
        <v>13381</v>
      </c>
      <c r="F52" s="23">
        <v>1.06703261027366</v>
      </c>
      <c r="G52" s="23"/>
    </row>
    <row r="53" spans="1:7" x14ac:dyDescent="0.2">
      <c r="A53" s="21" t="s">
        <v>438</v>
      </c>
      <c r="B53" s="21" t="s">
        <v>437</v>
      </c>
      <c r="C53" s="21" t="s">
        <v>180</v>
      </c>
      <c r="D53" s="24">
        <v>1752118</v>
      </c>
      <c r="E53" s="22">
        <v>12978.81409</v>
      </c>
      <c r="F53" s="23">
        <v>1.0349613539129601</v>
      </c>
      <c r="G53" s="23"/>
    </row>
    <row r="54" spans="1:7" x14ac:dyDescent="0.2">
      <c r="A54" s="21" t="s">
        <v>184</v>
      </c>
      <c r="B54" s="21" t="s">
        <v>183</v>
      </c>
      <c r="C54" s="21" t="s">
        <v>185</v>
      </c>
      <c r="D54" s="24">
        <v>3367750</v>
      </c>
      <c r="E54" s="22">
        <v>12901.85025</v>
      </c>
      <c r="F54" s="23">
        <v>1.0288240751526401</v>
      </c>
      <c r="G54" s="23"/>
    </row>
    <row r="55" spans="1:7" x14ac:dyDescent="0.2">
      <c r="A55" s="21" t="s">
        <v>202</v>
      </c>
      <c r="B55" s="21" t="s">
        <v>201</v>
      </c>
      <c r="C55" s="21" t="s">
        <v>203</v>
      </c>
      <c r="D55" s="24">
        <v>1800000</v>
      </c>
      <c r="E55" s="22">
        <v>12776.4</v>
      </c>
      <c r="F55" s="23">
        <v>1.01882037530083</v>
      </c>
      <c r="G55" s="23"/>
    </row>
    <row r="56" spans="1:7" x14ac:dyDescent="0.2">
      <c r="A56" s="21" t="s">
        <v>688</v>
      </c>
      <c r="B56" s="21" t="s">
        <v>687</v>
      </c>
      <c r="C56" s="21" t="s">
        <v>124</v>
      </c>
      <c r="D56" s="24">
        <v>734291</v>
      </c>
      <c r="E56" s="22">
        <v>12664.31688</v>
      </c>
      <c r="F56" s="23">
        <v>1.0098826020326701</v>
      </c>
      <c r="G56" s="23"/>
    </row>
    <row r="57" spans="1:7" x14ac:dyDescent="0.2">
      <c r="A57" s="21" t="s">
        <v>403</v>
      </c>
      <c r="B57" s="21" t="s">
        <v>402</v>
      </c>
      <c r="C57" s="21" t="s">
        <v>363</v>
      </c>
      <c r="D57" s="24">
        <v>1845695</v>
      </c>
      <c r="E57" s="22">
        <v>12212.963820000001</v>
      </c>
      <c r="F57" s="23">
        <v>0.97389064076170795</v>
      </c>
      <c r="G57" s="23"/>
    </row>
    <row r="58" spans="1:7" x14ac:dyDescent="0.2">
      <c r="A58" s="21" t="s">
        <v>179</v>
      </c>
      <c r="B58" s="21" t="s">
        <v>178</v>
      </c>
      <c r="C58" s="21" t="s">
        <v>180</v>
      </c>
      <c r="D58" s="24">
        <v>1837180</v>
      </c>
      <c r="E58" s="22">
        <v>12042.714900000001</v>
      </c>
      <c r="F58" s="23">
        <v>0.96031458893420096</v>
      </c>
      <c r="G58" s="23"/>
    </row>
    <row r="59" spans="1:7" x14ac:dyDescent="0.2">
      <c r="A59" s="21" t="s">
        <v>745</v>
      </c>
      <c r="B59" s="21" t="s">
        <v>744</v>
      </c>
      <c r="C59" s="21" t="s">
        <v>180</v>
      </c>
      <c r="D59" s="24">
        <v>5193530</v>
      </c>
      <c r="E59" s="22">
        <v>11968.489890000001</v>
      </c>
      <c r="F59" s="23">
        <v>0.95439571096036602</v>
      </c>
      <c r="G59" s="23"/>
    </row>
    <row r="60" spans="1:7" x14ac:dyDescent="0.2">
      <c r="A60" s="21" t="s">
        <v>747</v>
      </c>
      <c r="B60" s="21" t="s">
        <v>746</v>
      </c>
      <c r="C60" s="21" t="s">
        <v>474</v>
      </c>
      <c r="D60" s="24">
        <v>85961</v>
      </c>
      <c r="E60" s="22">
        <v>11801.58569</v>
      </c>
      <c r="F60" s="23">
        <v>0.94108637502197201</v>
      </c>
      <c r="G60" s="23"/>
    </row>
    <row r="61" spans="1:7" x14ac:dyDescent="0.2">
      <c r="A61" s="21" t="s">
        <v>291</v>
      </c>
      <c r="B61" s="21" t="s">
        <v>290</v>
      </c>
      <c r="C61" s="21" t="s">
        <v>206</v>
      </c>
      <c r="D61" s="24">
        <v>2950000</v>
      </c>
      <c r="E61" s="22">
        <v>11658.4</v>
      </c>
      <c r="F61" s="23">
        <v>0.92966840920816696</v>
      </c>
      <c r="G61" s="23"/>
    </row>
    <row r="62" spans="1:7" x14ac:dyDescent="0.2">
      <c r="A62" s="21" t="s">
        <v>749</v>
      </c>
      <c r="B62" s="21" t="s">
        <v>748</v>
      </c>
      <c r="C62" s="21" t="s">
        <v>200</v>
      </c>
      <c r="D62" s="24">
        <v>454360</v>
      </c>
      <c r="E62" s="22">
        <v>11593.904119999999</v>
      </c>
      <c r="F62" s="23">
        <v>0.92452535508752598</v>
      </c>
      <c r="G62" s="23"/>
    </row>
    <row r="63" spans="1:7" x14ac:dyDescent="0.2">
      <c r="A63" s="21" t="s">
        <v>751</v>
      </c>
      <c r="B63" s="21" t="s">
        <v>750</v>
      </c>
      <c r="C63" s="21" t="s">
        <v>154</v>
      </c>
      <c r="D63" s="24">
        <v>392457</v>
      </c>
      <c r="E63" s="22">
        <v>10798.061900000001</v>
      </c>
      <c r="F63" s="23">
        <v>0.86106301285805198</v>
      </c>
      <c r="G63" s="23"/>
    </row>
    <row r="64" spans="1:7" x14ac:dyDescent="0.2">
      <c r="A64" s="21" t="s">
        <v>230</v>
      </c>
      <c r="B64" s="21" t="s">
        <v>229</v>
      </c>
      <c r="C64" s="21" t="s">
        <v>124</v>
      </c>
      <c r="D64" s="24">
        <v>2938655</v>
      </c>
      <c r="E64" s="22">
        <v>10667.317650000001</v>
      </c>
      <c r="F64" s="23">
        <v>0.85063715691636099</v>
      </c>
      <c r="G64" s="23"/>
    </row>
    <row r="65" spans="1:7" x14ac:dyDescent="0.2">
      <c r="A65" s="21" t="s">
        <v>151</v>
      </c>
      <c r="B65" s="21" t="s">
        <v>150</v>
      </c>
      <c r="C65" s="21" t="s">
        <v>116</v>
      </c>
      <c r="D65" s="24">
        <v>1332729</v>
      </c>
      <c r="E65" s="22">
        <v>10615.852849999999</v>
      </c>
      <c r="F65" s="23">
        <v>0.84653323195700003</v>
      </c>
      <c r="G65" s="23"/>
    </row>
    <row r="66" spans="1:7" x14ac:dyDescent="0.2">
      <c r="A66" s="21" t="s">
        <v>623</v>
      </c>
      <c r="B66" s="21" t="s">
        <v>622</v>
      </c>
      <c r="C66" s="21" t="s">
        <v>171</v>
      </c>
      <c r="D66" s="24">
        <v>895000</v>
      </c>
      <c r="E66" s="22">
        <v>10534.15</v>
      </c>
      <c r="F66" s="23">
        <v>0.84001805332294399</v>
      </c>
      <c r="G66" s="23"/>
    </row>
    <row r="67" spans="1:7" x14ac:dyDescent="0.2">
      <c r="A67" s="21" t="s">
        <v>753</v>
      </c>
      <c r="B67" s="21" t="s">
        <v>752</v>
      </c>
      <c r="C67" s="21" t="s">
        <v>143</v>
      </c>
      <c r="D67" s="24">
        <v>571157</v>
      </c>
      <c r="E67" s="22">
        <v>10214.57179</v>
      </c>
      <c r="F67" s="23">
        <v>0.81453413047690204</v>
      </c>
      <c r="G67" s="23"/>
    </row>
    <row r="68" spans="1:7" x14ac:dyDescent="0.2">
      <c r="A68" s="21" t="s">
        <v>279</v>
      </c>
      <c r="B68" s="21" t="s">
        <v>278</v>
      </c>
      <c r="C68" s="21" t="s">
        <v>195</v>
      </c>
      <c r="D68" s="24">
        <v>475956</v>
      </c>
      <c r="E68" s="22">
        <v>10008.878720000001</v>
      </c>
      <c r="F68" s="23">
        <v>0.798131678238856</v>
      </c>
      <c r="G68" s="23"/>
    </row>
    <row r="69" spans="1:7" x14ac:dyDescent="0.2">
      <c r="A69" s="21" t="s">
        <v>675</v>
      </c>
      <c r="B69" s="21" t="s">
        <v>674</v>
      </c>
      <c r="C69" s="21" t="s">
        <v>200</v>
      </c>
      <c r="D69" s="24">
        <v>26204805</v>
      </c>
      <c r="E69" s="22">
        <v>9721.9826549999998</v>
      </c>
      <c r="F69" s="23">
        <v>0.77525390698751495</v>
      </c>
      <c r="G69" s="23"/>
    </row>
    <row r="70" spans="1:7" x14ac:dyDescent="0.2">
      <c r="A70" s="21" t="s">
        <v>601</v>
      </c>
      <c r="B70" s="21" t="s">
        <v>600</v>
      </c>
      <c r="C70" s="21" t="s">
        <v>200</v>
      </c>
      <c r="D70" s="24">
        <v>2453019</v>
      </c>
      <c r="E70" s="22">
        <v>9426.9520169999996</v>
      </c>
      <c r="F70" s="23">
        <v>0.75172746563217197</v>
      </c>
      <c r="G70" s="23"/>
    </row>
    <row r="71" spans="1:7" x14ac:dyDescent="0.2">
      <c r="A71" s="21" t="s">
        <v>249</v>
      </c>
      <c r="B71" s="21" t="s">
        <v>248</v>
      </c>
      <c r="C71" s="21" t="s">
        <v>185</v>
      </c>
      <c r="D71" s="24">
        <v>206300</v>
      </c>
      <c r="E71" s="22">
        <v>9353.4357</v>
      </c>
      <c r="F71" s="23">
        <v>0.74586510051549704</v>
      </c>
      <c r="G71" s="23"/>
    </row>
    <row r="72" spans="1:7" x14ac:dyDescent="0.2">
      <c r="A72" s="21" t="s">
        <v>755</v>
      </c>
      <c r="B72" s="21" t="s">
        <v>754</v>
      </c>
      <c r="C72" s="21" t="s">
        <v>200</v>
      </c>
      <c r="D72" s="24">
        <v>943493</v>
      </c>
      <c r="E72" s="22">
        <v>9293.4060499999996</v>
      </c>
      <c r="F72" s="23">
        <v>0.74107819414577103</v>
      </c>
      <c r="G72" s="23"/>
    </row>
    <row r="73" spans="1:7" x14ac:dyDescent="0.2">
      <c r="A73" s="21" t="s">
        <v>476</v>
      </c>
      <c r="B73" s="21" t="s">
        <v>475</v>
      </c>
      <c r="C73" s="21" t="s">
        <v>206</v>
      </c>
      <c r="D73" s="24">
        <v>1225000</v>
      </c>
      <c r="E73" s="22">
        <v>9292.2374999999993</v>
      </c>
      <c r="F73" s="23">
        <v>0.74098501120303595</v>
      </c>
      <c r="G73" s="23"/>
    </row>
    <row r="74" spans="1:7" x14ac:dyDescent="0.2">
      <c r="A74" s="21" t="s">
        <v>757</v>
      </c>
      <c r="B74" s="21" t="s">
        <v>756</v>
      </c>
      <c r="C74" s="21" t="s">
        <v>206</v>
      </c>
      <c r="D74" s="24">
        <v>1143767</v>
      </c>
      <c r="E74" s="22">
        <v>9234.7747579999996</v>
      </c>
      <c r="F74" s="23">
        <v>0.73640279615260995</v>
      </c>
      <c r="G74" s="23"/>
    </row>
    <row r="75" spans="1:7" x14ac:dyDescent="0.2">
      <c r="A75" s="21" t="s">
        <v>255</v>
      </c>
      <c r="B75" s="21" t="s">
        <v>254</v>
      </c>
      <c r="C75" s="21" t="s">
        <v>140</v>
      </c>
      <c r="D75" s="24">
        <v>2200000</v>
      </c>
      <c r="E75" s="22">
        <v>8750.5</v>
      </c>
      <c r="F75" s="23">
        <v>0.69778558076374697</v>
      </c>
      <c r="G75" s="23"/>
    </row>
    <row r="76" spans="1:7" x14ac:dyDescent="0.2">
      <c r="A76" s="21" t="s">
        <v>759</v>
      </c>
      <c r="B76" s="21" t="s">
        <v>758</v>
      </c>
      <c r="C76" s="21" t="s">
        <v>174</v>
      </c>
      <c r="D76" s="24">
        <v>1512125</v>
      </c>
      <c r="E76" s="22">
        <v>8743.1067500000008</v>
      </c>
      <c r="F76" s="23">
        <v>0.69719602551033499</v>
      </c>
      <c r="G76" s="23"/>
    </row>
    <row r="77" spans="1:7" x14ac:dyDescent="0.2">
      <c r="A77" s="21" t="s">
        <v>671</v>
      </c>
      <c r="B77" s="21" t="s">
        <v>670</v>
      </c>
      <c r="C77" s="21" t="s">
        <v>180</v>
      </c>
      <c r="D77" s="24">
        <v>5217419</v>
      </c>
      <c r="E77" s="22">
        <v>8509.6103889999995</v>
      </c>
      <c r="F77" s="23">
        <v>0.67857647304286295</v>
      </c>
      <c r="G77" s="23"/>
    </row>
    <row r="78" spans="1:7" x14ac:dyDescent="0.2">
      <c r="A78" s="21" t="s">
        <v>761</v>
      </c>
      <c r="B78" s="21" t="s">
        <v>760</v>
      </c>
      <c r="C78" s="21" t="s">
        <v>135</v>
      </c>
      <c r="D78" s="24">
        <v>6091030</v>
      </c>
      <c r="E78" s="22">
        <v>8499.4232620000002</v>
      </c>
      <c r="F78" s="23">
        <v>0.677764127424898</v>
      </c>
      <c r="G78" s="23"/>
    </row>
    <row r="79" spans="1:7" x14ac:dyDescent="0.2">
      <c r="A79" s="21" t="s">
        <v>763</v>
      </c>
      <c r="B79" s="21" t="s">
        <v>762</v>
      </c>
      <c r="C79" s="21" t="s">
        <v>209</v>
      </c>
      <c r="D79" s="24">
        <v>250000</v>
      </c>
      <c r="E79" s="22">
        <v>8297.25</v>
      </c>
      <c r="F79" s="23">
        <v>0.66164235300748497</v>
      </c>
      <c r="G79" s="23"/>
    </row>
    <row r="80" spans="1:7" x14ac:dyDescent="0.2">
      <c r="A80" s="21" t="s">
        <v>765</v>
      </c>
      <c r="B80" s="21" t="s">
        <v>764</v>
      </c>
      <c r="C80" s="21" t="s">
        <v>200</v>
      </c>
      <c r="D80" s="24">
        <v>745117</v>
      </c>
      <c r="E80" s="22">
        <v>7759.6484380000002</v>
      </c>
      <c r="F80" s="23">
        <v>0.61877273205329197</v>
      </c>
      <c r="G80" s="23"/>
    </row>
    <row r="81" spans="1:9" x14ac:dyDescent="0.2">
      <c r="A81" s="21" t="s">
        <v>767</v>
      </c>
      <c r="B81" s="21" t="s">
        <v>766</v>
      </c>
      <c r="C81" s="21" t="s">
        <v>363</v>
      </c>
      <c r="D81" s="24">
        <v>225000</v>
      </c>
      <c r="E81" s="22">
        <v>7285.2749999999996</v>
      </c>
      <c r="F81" s="23">
        <v>0.58094507135576301</v>
      </c>
      <c r="G81" s="23"/>
    </row>
    <row r="82" spans="1:9" x14ac:dyDescent="0.2">
      <c r="A82" s="21" t="s">
        <v>490</v>
      </c>
      <c r="B82" s="21" t="s">
        <v>489</v>
      </c>
      <c r="C82" s="21" t="s">
        <v>491</v>
      </c>
      <c r="D82" s="24">
        <v>6000000</v>
      </c>
      <c r="E82" s="22">
        <v>7263</v>
      </c>
      <c r="F82" s="23">
        <v>0.57916881013508803</v>
      </c>
      <c r="G82" s="23"/>
    </row>
    <row r="83" spans="1:9" x14ac:dyDescent="0.2">
      <c r="A83" s="21" t="s">
        <v>769</v>
      </c>
      <c r="B83" s="21" t="s">
        <v>768</v>
      </c>
      <c r="C83" s="21" t="s">
        <v>206</v>
      </c>
      <c r="D83" s="24">
        <v>3500000</v>
      </c>
      <c r="E83" s="22">
        <v>7090.65</v>
      </c>
      <c r="F83" s="23">
        <v>0.56542521321552597</v>
      </c>
      <c r="G83" s="23"/>
    </row>
    <row r="84" spans="1:9" x14ac:dyDescent="0.2">
      <c r="A84" s="21" t="s">
        <v>771</v>
      </c>
      <c r="B84" s="21" t="s">
        <v>770</v>
      </c>
      <c r="C84" s="21" t="s">
        <v>363</v>
      </c>
      <c r="D84" s="24">
        <v>10000000</v>
      </c>
      <c r="E84" s="22">
        <v>6160</v>
      </c>
      <c r="F84" s="23">
        <v>0.491212979544561</v>
      </c>
      <c r="G84" s="23"/>
    </row>
    <row r="85" spans="1:9" x14ac:dyDescent="0.2">
      <c r="A85" s="21" t="s">
        <v>216</v>
      </c>
      <c r="B85" s="21" t="s">
        <v>215</v>
      </c>
      <c r="C85" s="21" t="s">
        <v>200</v>
      </c>
      <c r="D85" s="24">
        <v>46342</v>
      </c>
      <c r="E85" s="22">
        <v>6110.6561199999996</v>
      </c>
      <c r="F85" s="23">
        <v>0.487278181765813</v>
      </c>
      <c r="G85" s="23"/>
    </row>
    <row r="86" spans="1:9" x14ac:dyDescent="0.2">
      <c r="A86" s="21" t="s">
        <v>773</v>
      </c>
      <c r="B86" s="21" t="s">
        <v>772</v>
      </c>
      <c r="C86" s="21" t="s">
        <v>163</v>
      </c>
      <c r="D86" s="24">
        <v>140287</v>
      </c>
      <c r="E86" s="22">
        <v>5977.2082090000004</v>
      </c>
      <c r="F86" s="23">
        <v>0.47663672949693098</v>
      </c>
      <c r="G86" s="23"/>
    </row>
    <row r="87" spans="1:9" x14ac:dyDescent="0.2">
      <c r="A87" s="21" t="s">
        <v>775</v>
      </c>
      <c r="B87" s="21" t="s">
        <v>774</v>
      </c>
      <c r="C87" s="21" t="s">
        <v>200</v>
      </c>
      <c r="D87" s="24">
        <v>1200000</v>
      </c>
      <c r="E87" s="22">
        <v>5396.4</v>
      </c>
      <c r="F87" s="23">
        <v>0.43032170824906901</v>
      </c>
      <c r="G87" s="23"/>
    </row>
    <row r="88" spans="1:9" x14ac:dyDescent="0.2">
      <c r="A88" s="21" t="s">
        <v>524</v>
      </c>
      <c r="B88" s="21" t="s">
        <v>523</v>
      </c>
      <c r="C88" s="21" t="s">
        <v>127</v>
      </c>
      <c r="D88" s="24">
        <v>748978</v>
      </c>
      <c r="E88" s="22">
        <v>5272.80512</v>
      </c>
      <c r="F88" s="23">
        <v>0.42046595999237302</v>
      </c>
      <c r="G88" s="23"/>
    </row>
    <row r="89" spans="1:9" x14ac:dyDescent="0.2">
      <c r="A89" s="21" t="s">
        <v>239</v>
      </c>
      <c r="B89" s="21" t="s">
        <v>238</v>
      </c>
      <c r="C89" s="21" t="s">
        <v>240</v>
      </c>
      <c r="D89" s="24">
        <v>200000</v>
      </c>
      <c r="E89" s="22">
        <v>5201.8</v>
      </c>
      <c r="F89" s="23">
        <v>0.41480384366800299</v>
      </c>
      <c r="G89" s="23"/>
    </row>
    <row r="90" spans="1:9" x14ac:dyDescent="0.2">
      <c r="A90" s="21" t="s">
        <v>369</v>
      </c>
      <c r="B90" s="21" t="s">
        <v>368</v>
      </c>
      <c r="C90" s="21" t="s">
        <v>154</v>
      </c>
      <c r="D90" s="24">
        <v>472358</v>
      </c>
      <c r="E90" s="22">
        <v>4130.0621730000003</v>
      </c>
      <c r="F90" s="23">
        <v>0.32934093274409298</v>
      </c>
      <c r="G90" s="23"/>
    </row>
    <row r="91" spans="1:9" x14ac:dyDescent="0.2">
      <c r="A91" s="21" t="s">
        <v>777</v>
      </c>
      <c r="B91" s="21" t="s">
        <v>776</v>
      </c>
      <c r="C91" s="21" t="s">
        <v>154</v>
      </c>
      <c r="D91" s="24">
        <v>409407</v>
      </c>
      <c r="E91" s="22">
        <v>3108.0132410000001</v>
      </c>
      <c r="F91" s="23">
        <v>0.247840331911616</v>
      </c>
      <c r="G91" s="23"/>
    </row>
    <row r="92" spans="1:9" x14ac:dyDescent="0.2">
      <c r="A92" s="21" t="s">
        <v>510</v>
      </c>
      <c r="B92" s="21" t="s">
        <v>964</v>
      </c>
      <c r="C92" s="21" t="s">
        <v>190</v>
      </c>
      <c r="D92" s="24">
        <v>125000</v>
      </c>
      <c r="E92" s="22">
        <v>644.75</v>
      </c>
      <c r="F92" s="23">
        <v>5.1413891000220098E-2</v>
      </c>
      <c r="G92" s="23"/>
    </row>
    <row r="93" spans="1:9" x14ac:dyDescent="0.2">
      <c r="A93" s="20" t="s">
        <v>28</v>
      </c>
      <c r="B93" s="20"/>
      <c r="C93" s="20"/>
      <c r="D93" s="20"/>
      <c r="E93" s="25">
        <f>SUM(E7:E92)</f>
        <v>1235379.085152</v>
      </c>
      <c r="F93" s="26">
        <f>SUM(F7:F92)</f>
        <v>98.512052156582413</v>
      </c>
      <c r="G93" s="23"/>
      <c r="H93" s="14"/>
      <c r="I93" s="14"/>
    </row>
    <row r="94" spans="1:9" x14ac:dyDescent="0.2">
      <c r="A94" s="21"/>
      <c r="B94" s="21"/>
      <c r="C94" s="21"/>
      <c r="D94" s="21"/>
      <c r="E94" s="22"/>
      <c r="F94" s="23"/>
      <c r="G94" s="23"/>
    </row>
    <row r="95" spans="1:9" x14ac:dyDescent="0.2">
      <c r="A95" s="20" t="s">
        <v>335</v>
      </c>
      <c r="B95" s="21"/>
      <c r="C95" s="21"/>
      <c r="D95" s="21"/>
      <c r="E95" s="22"/>
      <c r="F95" s="23"/>
      <c r="G95" s="23"/>
    </row>
    <row r="96" spans="1:9" x14ac:dyDescent="0.2">
      <c r="A96" s="21"/>
      <c r="B96" s="21" t="s">
        <v>336</v>
      </c>
      <c r="C96" s="21" t="s">
        <v>206</v>
      </c>
      <c r="D96" s="24">
        <v>8100</v>
      </c>
      <c r="E96" s="22">
        <v>8.0999999999999996E-4</v>
      </c>
      <c r="F96" s="23">
        <v>6.4591317115437406E-8</v>
      </c>
      <c r="G96" s="23"/>
    </row>
    <row r="97" spans="1:9" x14ac:dyDescent="0.2">
      <c r="A97" s="20" t="s">
        <v>28</v>
      </c>
      <c r="B97" s="20"/>
      <c r="C97" s="20"/>
      <c r="D97" s="20"/>
      <c r="E97" s="25">
        <f>SUM(E95:E96)</f>
        <v>8.0999999999999996E-4</v>
      </c>
      <c r="F97" s="26">
        <f>SUM(F95:F96)</f>
        <v>6.4591317115437406E-8</v>
      </c>
      <c r="G97" s="23"/>
      <c r="H97" s="14"/>
      <c r="I97" s="14"/>
    </row>
    <row r="98" spans="1:9" x14ac:dyDescent="0.2">
      <c r="A98" s="21"/>
      <c r="B98" s="21"/>
      <c r="C98" s="21"/>
      <c r="D98" s="21"/>
      <c r="E98" s="22"/>
      <c r="F98" s="23"/>
      <c r="G98" s="23"/>
    </row>
    <row r="99" spans="1:9" x14ac:dyDescent="0.2">
      <c r="A99" s="20" t="s">
        <v>29</v>
      </c>
      <c r="B99" s="21"/>
      <c r="C99" s="21"/>
      <c r="D99" s="21"/>
      <c r="E99" s="22"/>
      <c r="F99" s="23"/>
      <c r="G99" s="23"/>
    </row>
    <row r="100" spans="1:9" x14ac:dyDescent="0.2">
      <c r="A100" s="20" t="s">
        <v>33</v>
      </c>
      <c r="B100" s="21"/>
      <c r="C100" s="21"/>
      <c r="D100" s="21"/>
      <c r="E100" s="22"/>
      <c r="F100" s="23"/>
      <c r="G100" s="23"/>
    </row>
    <row r="101" spans="1:9" x14ac:dyDescent="0.2">
      <c r="A101" s="21" t="s">
        <v>112</v>
      </c>
      <c r="B101" s="21" t="s">
        <v>111</v>
      </c>
      <c r="C101" s="21" t="s">
        <v>35</v>
      </c>
      <c r="D101" s="24">
        <v>2500000</v>
      </c>
      <c r="E101" s="22">
        <v>2490.2175000000002</v>
      </c>
      <c r="F101" s="23">
        <v>0.19857583731964401</v>
      </c>
      <c r="G101" s="23">
        <v>5.3106</v>
      </c>
    </row>
    <row r="102" spans="1:9" x14ac:dyDescent="0.2">
      <c r="A102" s="20" t="s">
        <v>28</v>
      </c>
      <c r="B102" s="20"/>
      <c r="C102" s="20"/>
      <c r="D102" s="20"/>
      <c r="E102" s="25">
        <f>SUM(E100:E101)</f>
        <v>2490.2175000000002</v>
      </c>
      <c r="F102" s="26">
        <f>SUM(F100:F101)</f>
        <v>0.19857583731964401</v>
      </c>
      <c r="G102" s="23"/>
      <c r="H102" s="14"/>
      <c r="I102" s="14"/>
    </row>
    <row r="103" spans="1:9" x14ac:dyDescent="0.2">
      <c r="A103" s="21"/>
      <c r="B103" s="21"/>
      <c r="C103" s="21"/>
      <c r="D103" s="21"/>
      <c r="E103" s="22"/>
      <c r="F103" s="23"/>
      <c r="G103" s="23"/>
    </row>
    <row r="104" spans="1:9" x14ac:dyDescent="0.2">
      <c r="A104" s="20" t="s">
        <v>37</v>
      </c>
      <c r="B104" s="20"/>
      <c r="C104" s="20"/>
      <c r="D104" s="20"/>
      <c r="E104" s="25">
        <f>E93+E97+E102</f>
        <v>1237869.3034620001</v>
      </c>
      <c r="F104" s="26">
        <f>F93+F97+F102</f>
        <v>98.71062805849337</v>
      </c>
      <c r="G104" s="20"/>
      <c r="H104" s="14"/>
      <c r="I104" s="14"/>
    </row>
    <row r="105" spans="1:9" x14ac:dyDescent="0.2">
      <c r="A105" s="20"/>
      <c r="B105" s="20"/>
      <c r="C105" s="20"/>
      <c r="D105" s="20"/>
      <c r="E105" s="25"/>
      <c r="F105" s="26"/>
      <c r="G105" s="20"/>
      <c r="H105" s="14"/>
      <c r="I105" s="14"/>
    </row>
    <row r="106" spans="1:9" x14ac:dyDescent="0.2">
      <c r="A106" s="20" t="s">
        <v>39</v>
      </c>
      <c r="B106" s="20"/>
      <c r="C106" s="20"/>
      <c r="D106" s="20"/>
      <c r="E106" s="25">
        <f>E108-(E93+E97+E102)</f>
        <v>16169.220868399832</v>
      </c>
      <c r="F106" s="26">
        <f>F108-(F93+F97+F102)</f>
        <v>1.28937194150663</v>
      </c>
      <c r="G106" s="20"/>
      <c r="H106" s="14"/>
      <c r="I106" s="14"/>
    </row>
    <row r="107" spans="1:9" x14ac:dyDescent="0.2">
      <c r="A107" s="20"/>
      <c r="B107" s="20"/>
      <c r="C107" s="20"/>
      <c r="D107" s="20"/>
      <c r="E107" s="25"/>
      <c r="F107" s="26"/>
      <c r="G107" s="20"/>
      <c r="H107" s="14"/>
      <c r="I107" s="14"/>
    </row>
    <row r="108" spans="1:9" x14ac:dyDescent="0.2">
      <c r="A108" s="27" t="s">
        <v>38</v>
      </c>
      <c r="B108" s="27"/>
      <c r="C108" s="27"/>
      <c r="D108" s="27"/>
      <c r="E108" s="28">
        <v>1254038.5243303999</v>
      </c>
      <c r="F108" s="29">
        <v>100</v>
      </c>
      <c r="G108" s="27"/>
      <c r="H108" s="14"/>
      <c r="I108" s="14"/>
    </row>
    <row r="109" spans="1:9" x14ac:dyDescent="0.2">
      <c r="G109" s="14" t="s">
        <v>920</v>
      </c>
    </row>
    <row r="110" spans="1:9" x14ac:dyDescent="0.2">
      <c r="A110" s="14" t="s">
        <v>40</v>
      </c>
    </row>
    <row r="111" spans="1:9" x14ac:dyDescent="0.2">
      <c r="A111" s="14" t="s">
        <v>342</v>
      </c>
    </row>
    <row r="113" spans="1:4" x14ac:dyDescent="0.2">
      <c r="A113" s="14" t="s">
        <v>41</v>
      </c>
    </row>
    <row r="114" spans="1:4" x14ac:dyDescent="0.2">
      <c r="A114" s="14" t="s">
        <v>42</v>
      </c>
    </row>
    <row r="115" spans="1:4" x14ac:dyDescent="0.2">
      <c r="A115" s="14" t="s">
        <v>43</v>
      </c>
      <c r="B115" s="14"/>
      <c r="C115" s="30" t="s">
        <v>45</v>
      </c>
      <c r="D115" s="14" t="s">
        <v>44</v>
      </c>
    </row>
    <row r="116" spans="1:4" x14ac:dyDescent="0.2">
      <c r="A116" s="7" t="s">
        <v>46</v>
      </c>
      <c r="C116" s="31">
        <v>2560.6772999999998</v>
      </c>
      <c r="D116" s="31">
        <v>2751.6696000000002</v>
      </c>
    </row>
    <row r="117" spans="1:4" x14ac:dyDescent="0.2">
      <c r="A117" s="7" t="s">
        <v>47</v>
      </c>
      <c r="C117" s="31">
        <v>94.668099999999995</v>
      </c>
      <c r="D117" s="31">
        <v>93.421499999999995</v>
      </c>
    </row>
    <row r="118" spans="1:4" x14ac:dyDescent="0.2">
      <c r="A118" s="7" t="s">
        <v>48</v>
      </c>
      <c r="C118" s="31">
        <v>2868.1361000000002</v>
      </c>
      <c r="D118" s="31">
        <v>3094.1246000000001</v>
      </c>
    </row>
    <row r="119" spans="1:4" x14ac:dyDescent="0.2">
      <c r="A119" s="7" t="s">
        <v>49</v>
      </c>
      <c r="C119" s="31">
        <v>113.2535</v>
      </c>
      <c r="D119" s="31">
        <v>112.39230000000001</v>
      </c>
    </row>
    <row r="121" spans="1:4" x14ac:dyDescent="0.2">
      <c r="A121" s="14" t="s">
        <v>50</v>
      </c>
    </row>
    <row r="122" spans="1:4" x14ac:dyDescent="0.2">
      <c r="A122" s="101" t="s">
        <v>51</v>
      </c>
      <c r="B122" s="102"/>
      <c r="C122" s="32" t="s">
        <v>52</v>
      </c>
    </row>
    <row r="123" spans="1:4" x14ac:dyDescent="0.2">
      <c r="A123" s="97" t="s">
        <v>47</v>
      </c>
      <c r="B123" s="98"/>
      <c r="C123" s="33">
        <v>8.5</v>
      </c>
    </row>
    <row r="124" spans="1:4" x14ac:dyDescent="0.2">
      <c r="A124" s="97" t="s">
        <v>49</v>
      </c>
      <c r="B124" s="98"/>
      <c r="C124" s="33">
        <v>10</v>
      </c>
    </row>
    <row r="125" spans="1:4" x14ac:dyDescent="0.2">
      <c r="A125" s="7" t="s">
        <v>53</v>
      </c>
    </row>
    <row r="126" spans="1:4" x14ac:dyDescent="0.2">
      <c r="A126" s="7" t="s">
        <v>54</v>
      </c>
    </row>
    <row r="128" spans="1:4" x14ac:dyDescent="0.2">
      <c r="A128" s="14" t="s">
        <v>343</v>
      </c>
      <c r="D128" s="51">
        <v>0.15514694746815266</v>
      </c>
    </row>
    <row r="130" spans="1:9" x14ac:dyDescent="0.2">
      <c r="A130" s="14" t="s">
        <v>952</v>
      </c>
      <c r="D130" s="30" t="s">
        <v>56</v>
      </c>
    </row>
    <row r="131" spans="1:9" x14ac:dyDescent="0.2">
      <c r="G131" s="57"/>
    </row>
    <row r="132" spans="1:9" x14ac:dyDescent="0.2">
      <c r="A132" s="60" t="s">
        <v>973</v>
      </c>
      <c r="B132" s="57"/>
      <c r="C132" s="57"/>
      <c r="D132" s="57"/>
      <c r="E132" s="11"/>
      <c r="G132" s="57"/>
      <c r="H132" s="57"/>
      <c r="I132" s="57"/>
    </row>
    <row r="133" spans="1:9" x14ac:dyDescent="0.2">
      <c r="A133" s="60"/>
      <c r="B133" s="57"/>
      <c r="C133" s="57"/>
      <c r="D133" s="57"/>
      <c r="E133" s="11"/>
      <c r="G133" s="57"/>
      <c r="H133" s="57"/>
      <c r="I133" s="57"/>
    </row>
    <row r="134" spans="1:9" x14ac:dyDescent="0.2">
      <c r="A134" s="60" t="s">
        <v>969</v>
      </c>
      <c r="B134" s="57"/>
      <c r="C134" s="57"/>
      <c r="D134" s="57"/>
      <c r="E134" s="11"/>
      <c r="G134" s="57"/>
      <c r="H134" s="57"/>
      <c r="I134" s="57"/>
    </row>
    <row r="135" spans="1:9" x14ac:dyDescent="0.2">
      <c r="A135" s="65"/>
      <c r="B135" s="57"/>
      <c r="C135" s="57"/>
      <c r="D135" s="57"/>
      <c r="E135" s="11"/>
      <c r="G135" s="57"/>
      <c r="H135" s="57"/>
      <c r="I135" s="57"/>
    </row>
    <row r="136" spans="1:9" x14ac:dyDescent="0.2">
      <c r="A136" s="57"/>
      <c r="B136" s="57"/>
      <c r="C136" s="57"/>
      <c r="D136" s="57"/>
      <c r="E136" s="11"/>
      <c r="G136" s="57"/>
      <c r="H136" s="57"/>
      <c r="I136" s="57"/>
    </row>
    <row r="137" spans="1:9" x14ac:dyDescent="0.2">
      <c r="A137" s="57"/>
      <c r="B137" s="57"/>
      <c r="C137" s="57"/>
      <c r="D137" s="57"/>
      <c r="E137" s="11"/>
      <c r="G137" s="57"/>
      <c r="H137" s="57"/>
      <c r="I137" s="57"/>
    </row>
    <row r="138" spans="1:9" x14ac:dyDescent="0.2">
      <c r="A138" s="57"/>
      <c r="B138" s="57"/>
      <c r="C138" s="57"/>
      <c r="D138" s="57"/>
      <c r="E138" s="11"/>
      <c r="G138" s="57"/>
      <c r="H138" s="57"/>
      <c r="I138" s="57"/>
    </row>
    <row r="139" spans="1:9" x14ac:dyDescent="0.2">
      <c r="A139" s="57"/>
      <c r="B139" s="57"/>
      <c r="C139" s="57"/>
      <c r="D139" s="57"/>
      <c r="E139" s="11"/>
      <c r="G139" s="57"/>
      <c r="H139" s="57"/>
      <c r="I139" s="57"/>
    </row>
    <row r="140" spans="1:9" x14ac:dyDescent="0.2">
      <c r="A140" s="57"/>
      <c r="B140" s="57"/>
      <c r="C140" s="57"/>
      <c r="D140" s="57"/>
      <c r="E140" s="11"/>
      <c r="G140" s="57"/>
      <c r="H140" s="57"/>
      <c r="I140" s="57"/>
    </row>
    <row r="141" spans="1:9" x14ac:dyDescent="0.2">
      <c r="A141" s="57"/>
      <c r="B141" s="57"/>
      <c r="C141" s="57"/>
      <c r="D141" s="57"/>
      <c r="E141" s="11"/>
      <c r="G141" s="57"/>
      <c r="H141" s="57"/>
      <c r="I141" s="57"/>
    </row>
    <row r="142" spans="1:9" x14ac:dyDescent="0.2">
      <c r="A142" s="57"/>
      <c r="B142" s="57"/>
      <c r="C142" s="57"/>
      <c r="D142" s="57"/>
      <c r="E142" s="11"/>
      <c r="G142" s="57"/>
      <c r="H142" s="57"/>
      <c r="I142" s="57"/>
    </row>
    <row r="143" spans="1:9" x14ac:dyDescent="0.2">
      <c r="A143" s="57"/>
      <c r="B143" s="57"/>
      <c r="C143" s="57"/>
      <c r="D143" s="57"/>
      <c r="E143" s="11"/>
      <c r="G143" s="57"/>
      <c r="H143" s="57"/>
      <c r="I143" s="57"/>
    </row>
    <row r="144" spans="1:9" x14ac:dyDescent="0.2">
      <c r="A144" s="57"/>
      <c r="B144" s="57"/>
      <c r="C144" s="57"/>
      <c r="D144" s="57"/>
      <c r="E144" s="11"/>
      <c r="G144" s="57"/>
      <c r="H144" s="57"/>
      <c r="I144" s="57"/>
    </row>
    <row r="145" spans="1:9" x14ac:dyDescent="0.2">
      <c r="A145" s="57"/>
      <c r="B145" s="57"/>
      <c r="C145" s="57"/>
      <c r="D145" s="57"/>
      <c r="E145" s="11"/>
      <c r="G145" s="57"/>
      <c r="H145" s="57"/>
      <c r="I145" s="57"/>
    </row>
    <row r="146" spans="1:9" x14ac:dyDescent="0.2">
      <c r="A146" s="57"/>
      <c r="B146" s="57"/>
      <c r="C146" s="57"/>
      <c r="D146" s="57"/>
      <c r="E146" s="11"/>
      <c r="G146" s="57"/>
      <c r="H146" s="57"/>
      <c r="I146" s="57"/>
    </row>
    <row r="147" spans="1:9" x14ac:dyDescent="0.2">
      <c r="A147" s="57"/>
      <c r="B147" s="57"/>
      <c r="C147" s="57"/>
      <c r="D147" s="57"/>
      <c r="E147" s="11"/>
      <c r="G147" s="57"/>
      <c r="H147" s="57"/>
      <c r="I147" s="57"/>
    </row>
    <row r="148" spans="1:9" x14ac:dyDescent="0.2">
      <c r="A148" s="57"/>
      <c r="B148" s="57"/>
      <c r="C148" s="57"/>
      <c r="D148" s="57"/>
      <c r="E148" s="11"/>
      <c r="G148" s="57"/>
      <c r="H148" s="57"/>
      <c r="I148" s="57"/>
    </row>
    <row r="149" spans="1:9" x14ac:dyDescent="0.2">
      <c r="A149" s="57"/>
      <c r="B149" s="57"/>
      <c r="C149" s="57"/>
      <c r="D149" s="57"/>
      <c r="E149" s="11"/>
      <c r="G149" s="57"/>
      <c r="H149" s="57"/>
      <c r="I149" s="57"/>
    </row>
    <row r="150" spans="1:9" x14ac:dyDescent="0.2">
      <c r="A150" s="57"/>
      <c r="B150" s="57"/>
      <c r="C150" s="57"/>
      <c r="D150" s="57"/>
      <c r="E150" s="11"/>
      <c r="G150" s="57"/>
      <c r="H150" s="57"/>
      <c r="I150" s="57"/>
    </row>
    <row r="151" spans="1:9" x14ac:dyDescent="0.2">
      <c r="A151" s="57"/>
      <c r="B151" s="57"/>
      <c r="C151" s="57"/>
      <c r="D151" s="57"/>
      <c r="E151" s="11"/>
      <c r="G151" s="57"/>
      <c r="H151" s="57"/>
      <c r="I151" s="57"/>
    </row>
    <row r="152" spans="1:9" x14ac:dyDescent="0.2">
      <c r="A152" s="60" t="s">
        <v>996</v>
      </c>
      <c r="B152" s="57"/>
      <c r="C152" s="57"/>
      <c r="D152" s="57"/>
      <c r="E152" s="11"/>
      <c r="G152" s="57"/>
      <c r="H152" s="57"/>
      <c r="I152" s="57"/>
    </row>
    <row r="153" spans="1:9" x14ac:dyDescent="0.2">
      <c r="A153" s="57"/>
      <c r="B153" s="57"/>
      <c r="C153" s="57"/>
      <c r="D153" s="57"/>
      <c r="E153" s="11"/>
      <c r="G153" s="57"/>
      <c r="H153" s="57"/>
      <c r="I153" s="57"/>
    </row>
    <row r="154" spans="1:9" x14ac:dyDescent="0.2">
      <c r="A154" s="60" t="s">
        <v>970</v>
      </c>
      <c r="B154" s="57"/>
      <c r="C154" s="57"/>
      <c r="D154" s="57"/>
      <c r="E154" s="11"/>
      <c r="G154" s="57"/>
      <c r="H154" s="57"/>
      <c r="I154" s="57"/>
    </row>
    <row r="155" spans="1:9" x14ac:dyDescent="0.2">
      <c r="A155" s="57"/>
      <c r="B155" s="57"/>
      <c r="C155" s="57"/>
      <c r="D155" s="57"/>
      <c r="E155" s="11"/>
      <c r="G155" s="57"/>
      <c r="H155" s="57"/>
      <c r="I155" s="57"/>
    </row>
    <row r="156" spans="1:9" x14ac:dyDescent="0.2">
      <c r="A156" s="57"/>
      <c r="B156" s="57"/>
      <c r="C156" s="57"/>
      <c r="D156" s="57"/>
      <c r="E156" s="11"/>
      <c r="G156" s="57"/>
      <c r="H156" s="57"/>
      <c r="I156" s="57"/>
    </row>
    <row r="157" spans="1:9" x14ac:dyDescent="0.2">
      <c r="A157" s="57"/>
      <c r="B157" s="57"/>
      <c r="C157" s="57"/>
      <c r="D157" s="57"/>
      <c r="E157" s="11"/>
      <c r="G157" s="57"/>
      <c r="H157" s="57"/>
      <c r="I157" s="57"/>
    </row>
    <row r="158" spans="1:9" x14ac:dyDescent="0.2">
      <c r="A158" s="57"/>
      <c r="B158" s="57"/>
      <c r="C158" s="57"/>
      <c r="D158" s="57"/>
      <c r="E158" s="11"/>
      <c r="G158" s="57"/>
      <c r="H158" s="57"/>
      <c r="I158" s="57"/>
    </row>
    <row r="159" spans="1:9" x14ac:dyDescent="0.2">
      <c r="A159" s="57"/>
      <c r="B159" s="57"/>
      <c r="C159" s="57"/>
      <c r="D159" s="57"/>
      <c r="E159" s="11"/>
      <c r="G159" s="57"/>
      <c r="H159" s="57"/>
      <c r="I159" s="57"/>
    </row>
    <row r="160" spans="1:9" x14ac:dyDescent="0.2">
      <c r="A160" s="57"/>
      <c r="B160" s="57"/>
      <c r="C160" s="57"/>
      <c r="D160" s="57"/>
      <c r="E160" s="11"/>
      <c r="G160" s="57"/>
      <c r="H160" s="57"/>
      <c r="I160" s="57"/>
    </row>
    <row r="161" spans="1:9" x14ac:dyDescent="0.2">
      <c r="A161" s="57"/>
      <c r="B161" s="57"/>
      <c r="C161" s="57"/>
      <c r="D161" s="57"/>
      <c r="E161" s="11"/>
      <c r="G161" s="57"/>
      <c r="H161" s="57"/>
      <c r="I161" s="57"/>
    </row>
    <row r="162" spans="1:9" x14ac:dyDescent="0.2">
      <c r="A162" s="57"/>
      <c r="B162" s="57"/>
      <c r="C162" s="57"/>
      <c r="D162" s="57"/>
      <c r="E162" s="11"/>
      <c r="G162" s="57"/>
      <c r="H162" s="57"/>
      <c r="I162" s="57"/>
    </row>
    <row r="163" spans="1:9" x14ac:dyDescent="0.2">
      <c r="A163" s="57"/>
      <c r="B163" s="57"/>
      <c r="C163" s="57"/>
      <c r="D163" s="57"/>
      <c r="E163" s="11"/>
      <c r="G163" s="57"/>
      <c r="H163" s="57"/>
      <c r="I163" s="57"/>
    </row>
    <row r="164" spans="1:9" x14ac:dyDescent="0.2">
      <c r="A164" s="57"/>
      <c r="B164" s="57"/>
      <c r="C164" s="57"/>
      <c r="D164" s="57"/>
      <c r="E164" s="11"/>
      <c r="G164" s="57"/>
      <c r="H164" s="57"/>
      <c r="I164" s="57"/>
    </row>
    <row r="165" spans="1:9" x14ac:dyDescent="0.2">
      <c r="A165" s="57"/>
      <c r="B165" s="57"/>
      <c r="C165" s="57"/>
      <c r="D165" s="57"/>
      <c r="E165" s="11"/>
      <c r="G165" s="57"/>
      <c r="H165" s="57"/>
      <c r="I165" s="57"/>
    </row>
    <row r="166" spans="1:9" x14ac:dyDescent="0.2">
      <c r="A166" s="57"/>
      <c r="B166" s="57"/>
      <c r="C166" s="57"/>
      <c r="D166" s="57"/>
      <c r="E166" s="11"/>
      <c r="G166" s="57"/>
      <c r="H166" s="57"/>
      <c r="I166" s="57"/>
    </row>
    <row r="167" spans="1:9" x14ac:dyDescent="0.2">
      <c r="A167" s="57"/>
      <c r="B167" s="57"/>
      <c r="C167" s="57"/>
      <c r="D167" s="57"/>
      <c r="E167" s="11"/>
      <c r="G167" s="57"/>
      <c r="H167" s="57"/>
      <c r="I167" s="57"/>
    </row>
    <row r="168" spans="1:9" x14ac:dyDescent="0.2">
      <c r="A168" s="57"/>
      <c r="B168" s="57"/>
      <c r="C168" s="57"/>
      <c r="D168" s="57"/>
      <c r="E168" s="11"/>
      <c r="G168" s="57"/>
      <c r="H168" s="57"/>
      <c r="I168" s="57"/>
    </row>
    <row r="169" spans="1:9" x14ac:dyDescent="0.2">
      <c r="A169" s="57"/>
      <c r="B169" s="57"/>
      <c r="C169" s="57"/>
      <c r="D169" s="57"/>
      <c r="E169" s="11"/>
      <c r="G169" s="57"/>
      <c r="H169" s="57"/>
      <c r="I169" s="57"/>
    </row>
    <row r="170" spans="1:9" x14ac:dyDescent="0.2">
      <c r="A170" s="57"/>
      <c r="B170" s="57"/>
      <c r="C170" s="57"/>
      <c r="D170" s="57"/>
      <c r="E170" s="11"/>
      <c r="G170" s="57"/>
      <c r="H170" s="57"/>
      <c r="I170" s="57"/>
    </row>
    <row r="171" spans="1:9" x14ac:dyDescent="0.2">
      <c r="A171" s="57" t="s">
        <v>1006</v>
      </c>
      <c r="B171" s="57"/>
      <c r="C171" s="57"/>
      <c r="D171" s="57"/>
      <c r="E171" s="11"/>
      <c r="G171" s="57"/>
      <c r="H171" s="57"/>
      <c r="I171" s="57"/>
    </row>
    <row r="172" spans="1:9" x14ac:dyDescent="0.2">
      <c r="B172" s="57"/>
      <c r="C172" s="57"/>
      <c r="D172" s="57"/>
      <c r="E172" s="11"/>
      <c r="G172" s="57"/>
      <c r="H172" s="57"/>
      <c r="I172" s="57"/>
    </row>
    <row r="173" spans="1:9" x14ac:dyDescent="0.2">
      <c r="A173" s="57" t="s">
        <v>968</v>
      </c>
      <c r="G173" s="57"/>
    </row>
    <row r="174" spans="1:9" x14ac:dyDescent="0.2">
      <c r="G174" s="57"/>
    </row>
    <row r="175" spans="1:9" x14ac:dyDescent="0.2">
      <c r="G175" s="57"/>
    </row>
    <row r="176" spans="1:9" x14ac:dyDescent="0.2">
      <c r="G176" s="57"/>
    </row>
    <row r="177" spans="7:7" x14ac:dyDescent="0.2">
      <c r="G177" s="57"/>
    </row>
    <row r="178" spans="7:7" x14ac:dyDescent="0.2">
      <c r="G178" s="57"/>
    </row>
    <row r="179" spans="7:7" x14ac:dyDescent="0.2">
      <c r="G179" s="57"/>
    </row>
    <row r="180" spans="7:7" x14ac:dyDescent="0.2">
      <c r="G180" s="57"/>
    </row>
    <row r="181" spans="7:7" x14ac:dyDescent="0.2">
      <c r="G181" s="57"/>
    </row>
    <row r="182" spans="7:7" x14ac:dyDescent="0.2">
      <c r="G182" s="57"/>
    </row>
    <row r="183" spans="7:7" x14ac:dyDescent="0.2">
      <c r="G183" s="57"/>
    </row>
    <row r="184" spans="7:7" x14ac:dyDescent="0.2">
      <c r="G184" s="57"/>
    </row>
    <row r="185" spans="7:7" x14ac:dyDescent="0.2">
      <c r="G185" s="57"/>
    </row>
    <row r="186" spans="7:7" x14ac:dyDescent="0.2">
      <c r="G186" s="57"/>
    </row>
    <row r="187" spans="7:7" x14ac:dyDescent="0.2">
      <c r="G187" s="57"/>
    </row>
    <row r="188" spans="7:7" x14ac:dyDescent="0.2">
      <c r="G188" s="57"/>
    </row>
    <row r="189" spans="7:7" x14ac:dyDescent="0.2">
      <c r="G189" s="57"/>
    </row>
    <row r="190" spans="7:7" x14ac:dyDescent="0.2">
      <c r="G190" s="57"/>
    </row>
    <row r="191" spans="7:7" x14ac:dyDescent="0.2">
      <c r="G191" s="57"/>
    </row>
    <row r="192" spans="7:7" x14ac:dyDescent="0.2">
      <c r="G192" s="57"/>
    </row>
    <row r="193" spans="7:7" x14ac:dyDescent="0.2">
      <c r="G193" s="57"/>
    </row>
    <row r="194" spans="7:7" x14ac:dyDescent="0.2">
      <c r="G194" s="57"/>
    </row>
    <row r="195" spans="7:7" x14ac:dyDescent="0.2">
      <c r="G195" s="57"/>
    </row>
    <row r="196" spans="7:7" x14ac:dyDescent="0.2">
      <c r="G196" s="57"/>
    </row>
    <row r="197" spans="7:7" x14ac:dyDescent="0.2">
      <c r="G197" s="57"/>
    </row>
    <row r="198" spans="7:7" x14ac:dyDescent="0.2">
      <c r="G198" s="57"/>
    </row>
    <row r="199" spans="7:7" x14ac:dyDescent="0.2">
      <c r="G199" s="57"/>
    </row>
    <row r="200" spans="7:7" x14ac:dyDescent="0.2">
      <c r="G200" s="57"/>
    </row>
    <row r="201" spans="7:7" x14ac:dyDescent="0.2">
      <c r="G201" s="57"/>
    </row>
    <row r="202" spans="7:7" x14ac:dyDescent="0.2">
      <c r="G202" s="57"/>
    </row>
    <row r="203" spans="7:7" x14ac:dyDescent="0.2">
      <c r="G203" s="57"/>
    </row>
    <row r="204" spans="7:7" x14ac:dyDescent="0.2">
      <c r="G204" s="57"/>
    </row>
    <row r="205" spans="7:7" x14ac:dyDescent="0.2">
      <c r="G205" s="57"/>
    </row>
    <row r="206" spans="7:7" x14ac:dyDescent="0.2">
      <c r="G206" s="57"/>
    </row>
    <row r="207" spans="7:7" x14ac:dyDescent="0.2">
      <c r="G207" s="57"/>
    </row>
    <row r="208" spans="7:7" x14ac:dyDescent="0.2">
      <c r="G208" s="57"/>
    </row>
    <row r="209" spans="7:7" x14ac:dyDescent="0.2">
      <c r="G209" s="57"/>
    </row>
    <row r="210" spans="7:7" x14ac:dyDescent="0.2">
      <c r="G210" s="57"/>
    </row>
    <row r="211" spans="7:7" x14ac:dyDescent="0.2">
      <c r="G211" s="57"/>
    </row>
    <row r="212" spans="7:7" x14ac:dyDescent="0.2">
      <c r="G212" s="57"/>
    </row>
    <row r="213" spans="7:7" x14ac:dyDescent="0.2">
      <c r="G213" s="57"/>
    </row>
    <row r="214" spans="7:7" x14ac:dyDescent="0.2">
      <c r="G214" s="57"/>
    </row>
    <row r="215" spans="7:7" x14ac:dyDescent="0.2">
      <c r="G215" s="57"/>
    </row>
    <row r="216" spans="7:7" x14ac:dyDescent="0.2">
      <c r="G216" s="57"/>
    </row>
    <row r="217" spans="7:7" x14ac:dyDescent="0.2">
      <c r="G217" s="57"/>
    </row>
    <row r="218" spans="7:7" x14ac:dyDescent="0.2">
      <c r="G218" s="57"/>
    </row>
    <row r="219" spans="7:7" x14ac:dyDescent="0.2">
      <c r="G219" s="57"/>
    </row>
    <row r="220" spans="7:7" x14ac:dyDescent="0.2">
      <c r="G220" s="57"/>
    </row>
    <row r="221" spans="7:7" x14ac:dyDescent="0.2">
      <c r="G221" s="57"/>
    </row>
    <row r="222" spans="7:7" x14ac:dyDescent="0.2">
      <c r="G222" s="57"/>
    </row>
    <row r="223" spans="7:7" x14ac:dyDescent="0.2">
      <c r="G223" s="57"/>
    </row>
    <row r="224" spans="7:7" x14ac:dyDescent="0.2">
      <c r="G224" s="57"/>
    </row>
    <row r="225" spans="7:7" x14ac:dyDescent="0.2">
      <c r="G225" s="57"/>
    </row>
    <row r="226" spans="7:7" x14ac:dyDescent="0.2">
      <c r="G226" s="57"/>
    </row>
    <row r="227" spans="7:7" x14ac:dyDescent="0.2">
      <c r="G227" s="57"/>
    </row>
    <row r="228" spans="7:7" x14ac:dyDescent="0.2">
      <c r="G228" s="57"/>
    </row>
    <row r="229" spans="7:7" x14ac:dyDescent="0.2">
      <c r="G229" s="57"/>
    </row>
    <row r="230" spans="7:7" x14ac:dyDescent="0.2">
      <c r="G230" s="57"/>
    </row>
    <row r="231" spans="7:7" x14ac:dyDescent="0.2">
      <c r="G231" s="57"/>
    </row>
    <row r="232" spans="7:7" x14ac:dyDescent="0.2">
      <c r="G232" s="57"/>
    </row>
    <row r="233" spans="7:7" x14ac:dyDescent="0.2">
      <c r="G233" s="57"/>
    </row>
    <row r="234" spans="7:7" x14ac:dyDescent="0.2">
      <c r="G234" s="57"/>
    </row>
    <row r="235" spans="7:7" x14ac:dyDescent="0.2">
      <c r="G235" s="57"/>
    </row>
    <row r="236" spans="7:7" x14ac:dyDescent="0.2">
      <c r="G236" s="57"/>
    </row>
    <row r="237" spans="7:7" x14ac:dyDescent="0.2">
      <c r="G237" s="57"/>
    </row>
    <row r="238" spans="7:7" x14ac:dyDescent="0.2">
      <c r="G238" s="57"/>
    </row>
    <row r="239" spans="7:7" x14ac:dyDescent="0.2">
      <c r="G239" s="57"/>
    </row>
    <row r="240" spans="7:7" x14ac:dyDescent="0.2">
      <c r="G240" s="57"/>
    </row>
    <row r="241" spans="7:7" x14ac:dyDescent="0.2">
      <c r="G241" s="57"/>
    </row>
    <row r="242" spans="7:7" x14ac:dyDescent="0.2">
      <c r="G242" s="57"/>
    </row>
    <row r="243" spans="7:7" x14ac:dyDescent="0.2">
      <c r="G243" s="57"/>
    </row>
    <row r="244" spans="7:7" x14ac:dyDescent="0.2">
      <c r="G244" s="57"/>
    </row>
    <row r="245" spans="7:7" x14ac:dyDescent="0.2">
      <c r="G245" s="57"/>
    </row>
    <row r="246" spans="7:7" x14ac:dyDescent="0.2">
      <c r="G246" s="57"/>
    </row>
    <row r="247" spans="7:7" x14ac:dyDescent="0.2">
      <c r="G247" s="57"/>
    </row>
    <row r="248" spans="7:7" x14ac:dyDescent="0.2">
      <c r="G248" s="57"/>
    </row>
    <row r="249" spans="7:7" x14ac:dyDescent="0.2">
      <c r="G249" s="57"/>
    </row>
    <row r="250" spans="7:7" x14ac:dyDescent="0.2">
      <c r="G250" s="57"/>
    </row>
    <row r="251" spans="7:7" x14ac:dyDescent="0.2">
      <c r="G251" s="57"/>
    </row>
    <row r="252" spans="7:7" x14ac:dyDescent="0.2">
      <c r="G252" s="57"/>
    </row>
    <row r="253" spans="7:7" x14ac:dyDescent="0.2">
      <c r="G253" s="57"/>
    </row>
    <row r="254" spans="7:7" x14ac:dyDescent="0.2">
      <c r="G254" s="57"/>
    </row>
    <row r="255" spans="7:7" x14ac:dyDescent="0.2">
      <c r="G255" s="57"/>
    </row>
    <row r="256" spans="7:7" x14ac:dyDescent="0.2">
      <c r="G256" s="57"/>
    </row>
    <row r="257" spans="7:7" x14ac:dyDescent="0.2">
      <c r="G257" s="57"/>
    </row>
    <row r="258" spans="7:7" x14ac:dyDescent="0.2">
      <c r="G258" s="57"/>
    </row>
    <row r="259" spans="7:7" x14ac:dyDescent="0.2">
      <c r="G259" s="57"/>
    </row>
    <row r="260" spans="7:7" x14ac:dyDescent="0.2">
      <c r="G260" s="57"/>
    </row>
    <row r="261" spans="7:7" x14ac:dyDescent="0.2">
      <c r="G261" s="57"/>
    </row>
    <row r="262" spans="7:7" x14ac:dyDescent="0.2">
      <c r="G262" s="57"/>
    </row>
    <row r="263" spans="7:7" x14ac:dyDescent="0.2">
      <c r="G263" s="57"/>
    </row>
    <row r="264" spans="7:7" x14ac:dyDescent="0.2">
      <c r="G264" s="57"/>
    </row>
    <row r="265" spans="7:7" x14ac:dyDescent="0.2">
      <c r="G265" s="57"/>
    </row>
    <row r="266" spans="7:7" x14ac:dyDescent="0.2">
      <c r="G266" s="57"/>
    </row>
    <row r="267" spans="7:7" x14ac:dyDescent="0.2">
      <c r="G267" s="57"/>
    </row>
    <row r="268" spans="7:7" x14ac:dyDescent="0.2">
      <c r="G268" s="57"/>
    </row>
    <row r="269" spans="7:7" x14ac:dyDescent="0.2">
      <c r="G269" s="57"/>
    </row>
    <row r="270" spans="7:7" x14ac:dyDescent="0.2">
      <c r="G270" s="57"/>
    </row>
    <row r="271" spans="7:7" x14ac:dyDescent="0.2">
      <c r="G271" s="57"/>
    </row>
    <row r="272" spans="7:7" x14ac:dyDescent="0.2">
      <c r="G272" s="57"/>
    </row>
    <row r="273" spans="7:7" x14ac:dyDescent="0.2">
      <c r="G273" s="57"/>
    </row>
  </sheetData>
  <mergeCells count="4">
    <mergeCell ref="A1:F1"/>
    <mergeCell ref="A122:B122"/>
    <mergeCell ref="A123:B123"/>
    <mergeCell ref="A124:B124"/>
  </mergeCells>
  <conditionalFormatting sqref="F2:F3 F173:F65536">
    <cfRule type="cellIs" dxfId="57" priority="5" stopIfTrue="1" operator="between">
      <formula>0.009</formula>
      <formula>-0.009</formula>
    </cfRule>
  </conditionalFormatting>
  <conditionalFormatting sqref="F5:F165">
    <cfRule type="cellIs" dxfId="5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240"/>
  <sheetViews>
    <sheetView workbookViewId="0">
      <selection sqref="A1:F1"/>
    </sheetView>
  </sheetViews>
  <sheetFormatPr defaultColWidth="9.140625" defaultRowHeight="11.25" x14ac:dyDescent="0.2"/>
  <cols>
    <col min="1" max="1" width="38.7109375" style="7" bestFit="1" customWidth="1"/>
    <col min="2" max="2" width="28.42578125" style="7" bestFit="1" customWidth="1"/>
    <col min="3" max="3" width="35.42578125" style="7" bestFit="1" customWidth="1"/>
    <col min="4" max="4" width="14.7109375" style="7" bestFit="1" customWidth="1"/>
    <col min="5" max="5" width="26.5703125" style="10" customWidth="1"/>
    <col min="6" max="6" width="13.5703125" style="11" bestFit="1" customWidth="1"/>
    <col min="7" max="16384" width="9.140625" style="7"/>
  </cols>
  <sheetData>
    <row r="1" spans="1:6" s="1" customFormat="1" ht="15" x14ac:dyDescent="0.2">
      <c r="A1" s="99" t="s">
        <v>14</v>
      </c>
      <c r="B1" s="100"/>
      <c r="C1" s="100"/>
      <c r="D1" s="100"/>
      <c r="E1" s="100"/>
      <c r="F1" s="100"/>
    </row>
    <row r="2" spans="1:6" s="1" customFormat="1" ht="12" x14ac:dyDescent="0.2">
      <c r="E2" s="5"/>
      <c r="F2" s="9"/>
    </row>
    <row r="3" spans="1:6" s="1" customFormat="1" ht="12" x14ac:dyDescent="0.2">
      <c r="A3" s="8" t="s">
        <v>7</v>
      </c>
      <c r="B3" s="2"/>
      <c r="C3" s="3"/>
      <c r="D3" s="3"/>
      <c r="E3" s="4"/>
      <c r="F3" s="9"/>
    </row>
    <row r="4" spans="1:6" s="1" customFormat="1" ht="48" customHeight="1" x14ac:dyDescent="0.2">
      <c r="A4" s="6" t="s">
        <v>2</v>
      </c>
      <c r="B4" s="6" t="s">
        <v>0</v>
      </c>
      <c r="C4" s="13" t="s">
        <v>514</v>
      </c>
      <c r="D4" s="13" t="s">
        <v>1</v>
      </c>
      <c r="E4" s="53" t="s">
        <v>6</v>
      </c>
      <c r="F4" s="12" t="s">
        <v>3</v>
      </c>
    </row>
    <row r="5" spans="1:6" x14ac:dyDescent="0.2">
      <c r="A5" s="16" t="s">
        <v>113</v>
      </c>
      <c r="B5" s="17"/>
      <c r="C5" s="17"/>
      <c r="D5" s="17"/>
      <c r="E5" s="18"/>
      <c r="F5" s="19"/>
    </row>
    <row r="6" spans="1:6" x14ac:dyDescent="0.2">
      <c r="A6" s="20" t="s">
        <v>19</v>
      </c>
      <c r="B6" s="21"/>
      <c r="C6" s="21"/>
      <c r="D6" s="21"/>
      <c r="E6" s="22"/>
      <c r="F6" s="23"/>
    </row>
    <row r="7" spans="1:6" x14ac:dyDescent="0.2">
      <c r="A7" s="21" t="s">
        <v>115</v>
      </c>
      <c r="B7" s="21" t="s">
        <v>114</v>
      </c>
      <c r="C7" s="21" t="s">
        <v>116</v>
      </c>
      <c r="D7" s="24">
        <v>1549110</v>
      </c>
      <c r="E7" s="22">
        <v>31264.138019999999</v>
      </c>
      <c r="F7" s="23">
        <v>6.2132946130077702</v>
      </c>
    </row>
    <row r="8" spans="1:6" x14ac:dyDescent="0.2">
      <c r="A8" s="21" t="s">
        <v>132</v>
      </c>
      <c r="B8" s="21" t="s">
        <v>131</v>
      </c>
      <c r="C8" s="21" t="s">
        <v>116</v>
      </c>
      <c r="D8" s="24">
        <v>1867716</v>
      </c>
      <c r="E8" s="22">
        <v>19954.677739999999</v>
      </c>
      <c r="F8" s="23">
        <v>3.9657031844899699</v>
      </c>
    </row>
    <row r="9" spans="1:6" x14ac:dyDescent="0.2">
      <c r="A9" s="21" t="s">
        <v>417</v>
      </c>
      <c r="B9" s="21" t="s">
        <v>416</v>
      </c>
      <c r="C9" s="21" t="s">
        <v>127</v>
      </c>
      <c r="D9" s="24">
        <v>581200</v>
      </c>
      <c r="E9" s="22">
        <v>16216.642400000001</v>
      </c>
      <c r="F9" s="23">
        <v>3.2228228010168398</v>
      </c>
    </row>
    <row r="10" spans="1:6" x14ac:dyDescent="0.2">
      <c r="A10" s="21" t="s">
        <v>251</v>
      </c>
      <c r="B10" s="21" t="s">
        <v>250</v>
      </c>
      <c r="C10" s="21" t="s">
        <v>163</v>
      </c>
      <c r="D10" s="24">
        <v>469402</v>
      </c>
      <c r="E10" s="22">
        <v>15035.41546</v>
      </c>
      <c r="F10" s="23">
        <v>2.9880710551555998</v>
      </c>
    </row>
    <row r="11" spans="1:6" x14ac:dyDescent="0.2">
      <c r="A11" s="21" t="s">
        <v>296</v>
      </c>
      <c r="B11" s="21" t="s">
        <v>295</v>
      </c>
      <c r="C11" s="21" t="s">
        <v>127</v>
      </c>
      <c r="D11" s="24">
        <v>831486</v>
      </c>
      <c r="E11" s="22">
        <v>14536.03825</v>
      </c>
      <c r="F11" s="23">
        <v>2.8888270674669898</v>
      </c>
    </row>
    <row r="12" spans="1:6" x14ac:dyDescent="0.2">
      <c r="A12" s="21" t="s">
        <v>129</v>
      </c>
      <c r="B12" s="21" t="s">
        <v>128</v>
      </c>
      <c r="C12" s="21" t="s">
        <v>130</v>
      </c>
      <c r="D12" s="24">
        <v>1038222</v>
      </c>
      <c r="E12" s="22">
        <v>14433.36224</v>
      </c>
      <c r="F12" s="23">
        <v>2.8684216976016801</v>
      </c>
    </row>
    <row r="13" spans="1:6" x14ac:dyDescent="0.2">
      <c r="A13" s="21" t="s">
        <v>192</v>
      </c>
      <c r="B13" s="21" t="s">
        <v>191</v>
      </c>
      <c r="C13" s="21" t="s">
        <v>180</v>
      </c>
      <c r="D13" s="24">
        <v>8283597</v>
      </c>
      <c r="E13" s="22">
        <v>12407.999949999999</v>
      </c>
      <c r="F13" s="23">
        <v>2.4659102770790402</v>
      </c>
    </row>
    <row r="14" spans="1:6" x14ac:dyDescent="0.2">
      <c r="A14" s="21" t="s">
        <v>134</v>
      </c>
      <c r="B14" s="21" t="s">
        <v>133</v>
      </c>
      <c r="C14" s="21" t="s">
        <v>135</v>
      </c>
      <c r="D14" s="24">
        <v>3941361</v>
      </c>
      <c r="E14" s="22">
        <v>12131.50916</v>
      </c>
      <c r="F14" s="23">
        <v>2.4109617371591399</v>
      </c>
    </row>
    <row r="15" spans="1:6" x14ac:dyDescent="0.2">
      <c r="A15" s="21" t="s">
        <v>123</v>
      </c>
      <c r="B15" s="21" t="s">
        <v>122</v>
      </c>
      <c r="C15" s="21" t="s">
        <v>124</v>
      </c>
      <c r="D15" s="24">
        <v>631637</v>
      </c>
      <c r="E15" s="22">
        <v>12091.427089999999</v>
      </c>
      <c r="F15" s="23">
        <v>2.40299600628085</v>
      </c>
    </row>
    <row r="16" spans="1:6" x14ac:dyDescent="0.2">
      <c r="A16" s="21" t="s">
        <v>230</v>
      </c>
      <c r="B16" s="21" t="s">
        <v>229</v>
      </c>
      <c r="C16" s="21" t="s">
        <v>124</v>
      </c>
      <c r="D16" s="24">
        <v>3156771</v>
      </c>
      <c r="E16" s="22">
        <v>11459.078729999999</v>
      </c>
      <c r="F16" s="23">
        <v>2.2773259284357801</v>
      </c>
    </row>
    <row r="17" spans="1:6" x14ac:dyDescent="0.2">
      <c r="A17" s="21" t="s">
        <v>560</v>
      </c>
      <c r="B17" s="21" t="s">
        <v>559</v>
      </c>
      <c r="C17" s="21" t="s">
        <v>561</v>
      </c>
      <c r="D17" s="24">
        <v>1375604</v>
      </c>
      <c r="E17" s="22">
        <v>10399.56624</v>
      </c>
      <c r="F17" s="23">
        <v>2.0667631666439701</v>
      </c>
    </row>
    <row r="18" spans="1:6" x14ac:dyDescent="0.2">
      <c r="A18" s="21" t="s">
        <v>253</v>
      </c>
      <c r="B18" s="21" t="s">
        <v>252</v>
      </c>
      <c r="C18" s="21" t="s">
        <v>130</v>
      </c>
      <c r="D18" s="24">
        <v>2467055</v>
      </c>
      <c r="E18" s="22">
        <v>10323.39165</v>
      </c>
      <c r="F18" s="23">
        <v>2.05162457016668</v>
      </c>
    </row>
    <row r="19" spans="1:6" x14ac:dyDescent="0.2">
      <c r="A19" s="21" t="s">
        <v>347</v>
      </c>
      <c r="B19" s="21" t="s">
        <v>346</v>
      </c>
      <c r="C19" s="21" t="s">
        <v>116</v>
      </c>
      <c r="D19" s="24">
        <v>3815892</v>
      </c>
      <c r="E19" s="22">
        <v>10181.94462</v>
      </c>
      <c r="F19" s="23">
        <v>2.0235140216218102</v>
      </c>
    </row>
    <row r="20" spans="1:6" x14ac:dyDescent="0.2">
      <c r="A20" s="21" t="s">
        <v>779</v>
      </c>
      <c r="B20" s="21" t="s">
        <v>778</v>
      </c>
      <c r="C20" s="21" t="s">
        <v>474</v>
      </c>
      <c r="D20" s="24">
        <v>1912325</v>
      </c>
      <c r="E20" s="22">
        <v>10116.19925</v>
      </c>
      <c r="F20" s="23">
        <v>2.0104480815664698</v>
      </c>
    </row>
    <row r="21" spans="1:6" x14ac:dyDescent="0.2">
      <c r="A21" s="21" t="s">
        <v>173</v>
      </c>
      <c r="B21" s="21" t="s">
        <v>172</v>
      </c>
      <c r="C21" s="21" t="s">
        <v>174</v>
      </c>
      <c r="D21" s="24">
        <v>170988</v>
      </c>
      <c r="E21" s="22">
        <v>10106.24574</v>
      </c>
      <c r="F21" s="23">
        <v>2.0084699656170102</v>
      </c>
    </row>
    <row r="22" spans="1:6" x14ac:dyDescent="0.2">
      <c r="A22" s="21" t="s">
        <v>684</v>
      </c>
      <c r="B22" s="21" t="s">
        <v>683</v>
      </c>
      <c r="C22" s="21" t="s">
        <v>209</v>
      </c>
      <c r="D22" s="24">
        <v>623374</v>
      </c>
      <c r="E22" s="22">
        <v>9981.4644879999996</v>
      </c>
      <c r="F22" s="23">
        <v>1.98367149906853</v>
      </c>
    </row>
    <row r="23" spans="1:6" x14ac:dyDescent="0.2">
      <c r="A23" s="21" t="s">
        <v>142</v>
      </c>
      <c r="B23" s="21" t="s">
        <v>141</v>
      </c>
      <c r="C23" s="21" t="s">
        <v>143</v>
      </c>
      <c r="D23" s="24">
        <v>81281</v>
      </c>
      <c r="E23" s="22">
        <v>9956.1096899999993</v>
      </c>
      <c r="F23" s="23">
        <v>1.9786326001957499</v>
      </c>
    </row>
    <row r="24" spans="1:6" x14ac:dyDescent="0.2">
      <c r="A24" s="21" t="s">
        <v>145</v>
      </c>
      <c r="B24" s="21" t="s">
        <v>144</v>
      </c>
      <c r="C24" s="21" t="s">
        <v>146</v>
      </c>
      <c r="D24" s="24">
        <v>127368</v>
      </c>
      <c r="E24" s="22">
        <v>9550.0526399999999</v>
      </c>
      <c r="F24" s="23">
        <v>1.8979346426917001</v>
      </c>
    </row>
    <row r="25" spans="1:6" x14ac:dyDescent="0.2">
      <c r="A25" s="21" t="s">
        <v>165</v>
      </c>
      <c r="B25" s="21" t="s">
        <v>164</v>
      </c>
      <c r="C25" s="21" t="s">
        <v>154</v>
      </c>
      <c r="D25" s="24">
        <v>519474</v>
      </c>
      <c r="E25" s="22">
        <v>9344.8177859999996</v>
      </c>
      <c r="F25" s="23">
        <v>1.85714718800659</v>
      </c>
    </row>
    <row r="26" spans="1:6" x14ac:dyDescent="0.2">
      <c r="A26" s="21" t="s">
        <v>261</v>
      </c>
      <c r="B26" s="21" t="s">
        <v>260</v>
      </c>
      <c r="C26" s="21" t="s">
        <v>154</v>
      </c>
      <c r="D26" s="24">
        <v>572804</v>
      </c>
      <c r="E26" s="22">
        <v>8904.8109839999997</v>
      </c>
      <c r="F26" s="23">
        <v>1.76970220900847</v>
      </c>
    </row>
    <row r="27" spans="1:6" x14ac:dyDescent="0.2">
      <c r="A27" s="21" t="s">
        <v>139</v>
      </c>
      <c r="B27" s="21" t="s">
        <v>138</v>
      </c>
      <c r="C27" s="21" t="s">
        <v>140</v>
      </c>
      <c r="D27" s="24">
        <v>2662564</v>
      </c>
      <c r="E27" s="22">
        <v>8899.6201700000001</v>
      </c>
      <c r="F27" s="23">
        <v>1.76867060990784</v>
      </c>
    </row>
    <row r="28" spans="1:6" x14ac:dyDescent="0.2">
      <c r="A28" s="21" t="s">
        <v>480</v>
      </c>
      <c r="B28" s="21" t="s">
        <v>479</v>
      </c>
      <c r="C28" s="21" t="s">
        <v>190</v>
      </c>
      <c r="D28" s="24">
        <v>1234701</v>
      </c>
      <c r="E28" s="22">
        <v>8689.8256380000003</v>
      </c>
      <c r="F28" s="23">
        <v>1.72697698526096</v>
      </c>
    </row>
    <row r="29" spans="1:6" x14ac:dyDescent="0.2">
      <c r="A29" s="21" t="s">
        <v>556</v>
      </c>
      <c r="B29" s="21" t="s">
        <v>555</v>
      </c>
      <c r="C29" s="21" t="s">
        <v>146</v>
      </c>
      <c r="D29" s="24">
        <v>1417487</v>
      </c>
      <c r="E29" s="22">
        <v>8574.3788629999999</v>
      </c>
      <c r="F29" s="23">
        <v>1.7040336108190399</v>
      </c>
    </row>
    <row r="30" spans="1:6" x14ac:dyDescent="0.2">
      <c r="A30" s="21" t="s">
        <v>682</v>
      </c>
      <c r="B30" s="21" t="s">
        <v>681</v>
      </c>
      <c r="C30" s="21" t="s">
        <v>228</v>
      </c>
      <c r="D30" s="24">
        <v>594525</v>
      </c>
      <c r="E30" s="22">
        <v>8535.5954249999995</v>
      </c>
      <c r="F30" s="23">
        <v>1.69632596424183</v>
      </c>
    </row>
    <row r="31" spans="1:6" x14ac:dyDescent="0.2">
      <c r="A31" s="21" t="s">
        <v>469</v>
      </c>
      <c r="B31" s="21" t="s">
        <v>468</v>
      </c>
      <c r="C31" s="21" t="s">
        <v>116</v>
      </c>
      <c r="D31" s="24">
        <v>3972350</v>
      </c>
      <c r="E31" s="22">
        <v>8511.9515800000008</v>
      </c>
      <c r="F31" s="23">
        <v>1.6916270924969801</v>
      </c>
    </row>
    <row r="32" spans="1:6" x14ac:dyDescent="0.2">
      <c r="A32" s="21" t="s">
        <v>199</v>
      </c>
      <c r="B32" s="21" t="s">
        <v>198</v>
      </c>
      <c r="C32" s="21" t="s">
        <v>200</v>
      </c>
      <c r="D32" s="24">
        <v>298635</v>
      </c>
      <c r="E32" s="22">
        <v>8483.3244450000002</v>
      </c>
      <c r="F32" s="23">
        <v>1.6859378640408</v>
      </c>
    </row>
    <row r="33" spans="1:6" x14ac:dyDescent="0.2">
      <c r="A33" s="21" t="s">
        <v>476</v>
      </c>
      <c r="B33" s="21" t="s">
        <v>475</v>
      </c>
      <c r="C33" s="21" t="s">
        <v>206</v>
      </c>
      <c r="D33" s="24">
        <v>1039608</v>
      </c>
      <c r="E33" s="22">
        <v>7885.9464840000001</v>
      </c>
      <c r="F33" s="23">
        <v>1.56721764649837</v>
      </c>
    </row>
    <row r="34" spans="1:6" x14ac:dyDescent="0.2">
      <c r="A34" s="21" t="s">
        <v>490</v>
      </c>
      <c r="B34" s="21" t="s">
        <v>489</v>
      </c>
      <c r="C34" s="21" t="s">
        <v>491</v>
      </c>
      <c r="D34" s="24">
        <v>6236304</v>
      </c>
      <c r="E34" s="22">
        <v>7549.0459920000003</v>
      </c>
      <c r="F34" s="23">
        <v>1.50026355325825</v>
      </c>
    </row>
    <row r="35" spans="1:6" x14ac:dyDescent="0.2">
      <c r="A35" s="21" t="s">
        <v>225</v>
      </c>
      <c r="B35" s="21" t="s">
        <v>224</v>
      </c>
      <c r="C35" s="21" t="s">
        <v>163</v>
      </c>
      <c r="D35" s="24">
        <v>59691</v>
      </c>
      <c r="E35" s="22">
        <v>7525.8412799999996</v>
      </c>
      <c r="F35" s="23">
        <v>1.4956519528368999</v>
      </c>
    </row>
    <row r="36" spans="1:6" x14ac:dyDescent="0.2">
      <c r="A36" s="21" t="s">
        <v>232</v>
      </c>
      <c r="B36" s="21" t="s">
        <v>231</v>
      </c>
      <c r="C36" s="21" t="s">
        <v>140</v>
      </c>
      <c r="D36" s="24">
        <v>4421264</v>
      </c>
      <c r="E36" s="22">
        <v>7494.484606</v>
      </c>
      <c r="F36" s="23">
        <v>1.4894202680381301</v>
      </c>
    </row>
    <row r="37" spans="1:6" x14ac:dyDescent="0.2">
      <c r="A37" s="21" t="s">
        <v>709</v>
      </c>
      <c r="B37" s="21" t="s">
        <v>708</v>
      </c>
      <c r="C37" s="21" t="s">
        <v>116</v>
      </c>
      <c r="D37" s="24">
        <v>3579676</v>
      </c>
      <c r="E37" s="22">
        <v>7246.338127</v>
      </c>
      <c r="F37" s="23">
        <v>1.44010474940073</v>
      </c>
    </row>
    <row r="38" spans="1:6" x14ac:dyDescent="0.2">
      <c r="A38" s="21" t="s">
        <v>625</v>
      </c>
      <c r="B38" s="21" t="s">
        <v>624</v>
      </c>
      <c r="C38" s="21" t="s">
        <v>116</v>
      </c>
      <c r="D38" s="24">
        <v>15298810</v>
      </c>
      <c r="E38" s="22">
        <v>6772.783187</v>
      </c>
      <c r="F38" s="23">
        <v>1.3459925638742001</v>
      </c>
    </row>
    <row r="39" spans="1:6" x14ac:dyDescent="0.2">
      <c r="A39" s="21" t="s">
        <v>208</v>
      </c>
      <c r="B39" s="21" t="s">
        <v>207</v>
      </c>
      <c r="C39" s="21" t="s">
        <v>209</v>
      </c>
      <c r="D39" s="24">
        <v>701012</v>
      </c>
      <c r="E39" s="22">
        <v>6338.5505039999998</v>
      </c>
      <c r="F39" s="23">
        <v>1.2596951073970799</v>
      </c>
    </row>
    <row r="40" spans="1:6" x14ac:dyDescent="0.2">
      <c r="A40" s="21" t="s">
        <v>486</v>
      </c>
      <c r="B40" s="21" t="s">
        <v>485</v>
      </c>
      <c r="C40" s="21" t="s">
        <v>154</v>
      </c>
      <c r="D40" s="24">
        <v>1210258</v>
      </c>
      <c r="E40" s="22">
        <v>6284.2646649999997</v>
      </c>
      <c r="F40" s="23">
        <v>1.2489065831522801</v>
      </c>
    </row>
    <row r="41" spans="1:6" x14ac:dyDescent="0.2">
      <c r="A41" s="21" t="s">
        <v>713</v>
      </c>
      <c r="B41" s="21" t="s">
        <v>712</v>
      </c>
      <c r="C41" s="21" t="s">
        <v>209</v>
      </c>
      <c r="D41" s="24">
        <v>174550</v>
      </c>
      <c r="E41" s="22">
        <v>6206.1252500000001</v>
      </c>
      <c r="F41" s="23">
        <v>1.2333775061640599</v>
      </c>
    </row>
    <row r="42" spans="1:6" x14ac:dyDescent="0.2">
      <c r="A42" s="21" t="s">
        <v>151</v>
      </c>
      <c r="B42" s="21" t="s">
        <v>150</v>
      </c>
      <c r="C42" s="21" t="s">
        <v>116</v>
      </c>
      <c r="D42" s="24">
        <v>771317</v>
      </c>
      <c r="E42" s="22">
        <v>6143.9255640000001</v>
      </c>
      <c r="F42" s="23">
        <v>1.2210162194493099</v>
      </c>
    </row>
    <row r="43" spans="1:6" x14ac:dyDescent="0.2">
      <c r="A43" s="21" t="s">
        <v>156</v>
      </c>
      <c r="B43" s="21" t="s">
        <v>155</v>
      </c>
      <c r="C43" s="21" t="s">
        <v>157</v>
      </c>
      <c r="D43" s="24">
        <v>332201</v>
      </c>
      <c r="E43" s="22">
        <v>6019.8143209999998</v>
      </c>
      <c r="F43" s="23">
        <v>1.1963509074854199</v>
      </c>
    </row>
    <row r="44" spans="1:6" x14ac:dyDescent="0.2">
      <c r="A44" s="21" t="s">
        <v>205</v>
      </c>
      <c r="B44" s="21" t="s">
        <v>204</v>
      </c>
      <c r="C44" s="21" t="s">
        <v>206</v>
      </c>
      <c r="D44" s="24">
        <v>605153</v>
      </c>
      <c r="E44" s="22">
        <v>5968.0188859999998</v>
      </c>
      <c r="F44" s="23">
        <v>1.18605731496551</v>
      </c>
    </row>
    <row r="45" spans="1:6" x14ac:dyDescent="0.2">
      <c r="A45" s="21" t="s">
        <v>671</v>
      </c>
      <c r="B45" s="21" t="s">
        <v>670</v>
      </c>
      <c r="C45" s="21" t="s">
        <v>180</v>
      </c>
      <c r="D45" s="24">
        <v>3510562</v>
      </c>
      <c r="E45" s="22">
        <v>5725.7266220000001</v>
      </c>
      <c r="F45" s="23">
        <v>1.1379052367690301</v>
      </c>
    </row>
    <row r="46" spans="1:6" x14ac:dyDescent="0.2">
      <c r="A46" s="21" t="s">
        <v>187</v>
      </c>
      <c r="B46" s="21" t="s">
        <v>186</v>
      </c>
      <c r="C46" s="21" t="s">
        <v>171</v>
      </c>
      <c r="D46" s="24">
        <v>68911</v>
      </c>
      <c r="E46" s="22">
        <v>5487.7274850000003</v>
      </c>
      <c r="F46" s="23">
        <v>1.0906063553837</v>
      </c>
    </row>
    <row r="47" spans="1:6" x14ac:dyDescent="0.2">
      <c r="A47" s="21" t="s">
        <v>781</v>
      </c>
      <c r="B47" s="21" t="s">
        <v>780</v>
      </c>
      <c r="C47" s="21" t="s">
        <v>163</v>
      </c>
      <c r="D47" s="24">
        <v>98205</v>
      </c>
      <c r="E47" s="22">
        <v>5370.3404250000003</v>
      </c>
      <c r="F47" s="23">
        <v>1.0672773774004201</v>
      </c>
    </row>
    <row r="48" spans="1:6" x14ac:dyDescent="0.2">
      <c r="A48" s="21" t="s">
        <v>298</v>
      </c>
      <c r="B48" s="21" t="s">
        <v>297</v>
      </c>
      <c r="C48" s="21" t="s">
        <v>154</v>
      </c>
      <c r="D48" s="24">
        <v>1347450</v>
      </c>
      <c r="E48" s="22">
        <v>5273.9192999999996</v>
      </c>
      <c r="F48" s="23">
        <v>1.0481150753353701</v>
      </c>
    </row>
    <row r="49" spans="1:6" x14ac:dyDescent="0.2">
      <c r="A49" s="21" t="s">
        <v>242</v>
      </c>
      <c r="B49" s="21" t="s">
        <v>241</v>
      </c>
      <c r="C49" s="21" t="s">
        <v>116</v>
      </c>
      <c r="D49" s="24">
        <v>7113052</v>
      </c>
      <c r="E49" s="22">
        <v>4890.9345549999998</v>
      </c>
      <c r="F49" s="23">
        <v>0.97200240427914597</v>
      </c>
    </row>
    <row r="50" spans="1:6" x14ac:dyDescent="0.2">
      <c r="A50" s="21" t="s">
        <v>167</v>
      </c>
      <c r="B50" s="21" t="s">
        <v>166</v>
      </c>
      <c r="C50" s="21" t="s">
        <v>168</v>
      </c>
      <c r="D50" s="24">
        <v>635064</v>
      </c>
      <c r="E50" s="22">
        <v>4797.90852</v>
      </c>
      <c r="F50" s="23">
        <v>0.95351482717834002</v>
      </c>
    </row>
    <row r="51" spans="1:6" x14ac:dyDescent="0.2">
      <c r="A51" s="21" t="s">
        <v>518</v>
      </c>
      <c r="B51" s="21" t="s">
        <v>517</v>
      </c>
      <c r="C51" s="21" t="s">
        <v>127</v>
      </c>
      <c r="D51" s="24">
        <v>572822</v>
      </c>
      <c r="E51" s="22">
        <v>4617.8045529999999</v>
      </c>
      <c r="F51" s="23">
        <v>0.91772177229780705</v>
      </c>
    </row>
    <row r="52" spans="1:6" x14ac:dyDescent="0.2">
      <c r="A52" s="21" t="s">
        <v>688</v>
      </c>
      <c r="B52" s="21" t="s">
        <v>687</v>
      </c>
      <c r="C52" s="21" t="s">
        <v>124</v>
      </c>
      <c r="D52" s="24">
        <v>266654</v>
      </c>
      <c r="E52" s="22">
        <v>4598.981538</v>
      </c>
      <c r="F52" s="23">
        <v>0.913980970692298</v>
      </c>
    </row>
    <row r="53" spans="1:6" x14ac:dyDescent="0.2">
      <c r="A53" s="21" t="s">
        <v>783</v>
      </c>
      <c r="B53" s="21" t="s">
        <v>782</v>
      </c>
      <c r="C53" s="21" t="s">
        <v>174</v>
      </c>
      <c r="D53" s="24">
        <v>1406358</v>
      </c>
      <c r="E53" s="22">
        <v>4335.8017140000002</v>
      </c>
      <c r="F53" s="23">
        <v>0.86167779247368004</v>
      </c>
    </row>
    <row r="54" spans="1:6" x14ac:dyDescent="0.2">
      <c r="A54" s="21" t="s">
        <v>526</v>
      </c>
      <c r="B54" s="21" t="s">
        <v>525</v>
      </c>
      <c r="C54" s="21" t="s">
        <v>127</v>
      </c>
      <c r="D54" s="24">
        <v>235860</v>
      </c>
      <c r="E54" s="22">
        <v>4250.1971999999996</v>
      </c>
      <c r="F54" s="23">
        <v>0.84466513518099895</v>
      </c>
    </row>
    <row r="55" spans="1:6" x14ac:dyDescent="0.2">
      <c r="A55" s="21" t="s">
        <v>446</v>
      </c>
      <c r="B55" s="21" t="s">
        <v>445</v>
      </c>
      <c r="C55" s="21" t="s">
        <v>146</v>
      </c>
      <c r="D55" s="24">
        <v>583923</v>
      </c>
      <c r="E55" s="22">
        <v>4169.2102199999999</v>
      </c>
      <c r="F55" s="23">
        <v>0.82857014589212497</v>
      </c>
    </row>
    <row r="56" spans="1:6" x14ac:dyDescent="0.2">
      <c r="A56" s="21" t="s">
        <v>653</v>
      </c>
      <c r="B56" s="21" t="s">
        <v>652</v>
      </c>
      <c r="C56" s="21" t="s">
        <v>209</v>
      </c>
      <c r="D56" s="24">
        <v>739719</v>
      </c>
      <c r="E56" s="22">
        <v>3927.90789</v>
      </c>
      <c r="F56" s="23">
        <v>0.78061480274029704</v>
      </c>
    </row>
    <row r="57" spans="1:6" x14ac:dyDescent="0.2">
      <c r="A57" s="21" t="s">
        <v>763</v>
      </c>
      <c r="B57" s="21" t="s">
        <v>762</v>
      </c>
      <c r="C57" s="21" t="s">
        <v>209</v>
      </c>
      <c r="D57" s="24">
        <v>112341</v>
      </c>
      <c r="E57" s="22">
        <v>3728.4854489999998</v>
      </c>
      <c r="F57" s="23">
        <v>0.74098248095405395</v>
      </c>
    </row>
    <row r="58" spans="1:6" x14ac:dyDescent="0.2">
      <c r="A58" s="21" t="s">
        <v>692</v>
      </c>
      <c r="B58" s="21" t="s">
        <v>691</v>
      </c>
      <c r="C58" s="21" t="s">
        <v>228</v>
      </c>
      <c r="D58" s="24">
        <v>1385638</v>
      </c>
      <c r="E58" s="22">
        <v>3705.8888310000002</v>
      </c>
      <c r="F58" s="23">
        <v>0.73649173040779603</v>
      </c>
    </row>
    <row r="59" spans="1:6" x14ac:dyDescent="0.2">
      <c r="A59" s="21" t="s">
        <v>765</v>
      </c>
      <c r="B59" s="21" t="s">
        <v>764</v>
      </c>
      <c r="C59" s="21" t="s">
        <v>200</v>
      </c>
      <c r="D59" s="24">
        <v>349245</v>
      </c>
      <c r="E59" s="22">
        <v>3637.0374299999999</v>
      </c>
      <c r="F59" s="23">
        <v>0.722808511677835</v>
      </c>
    </row>
    <row r="60" spans="1:6" x14ac:dyDescent="0.2">
      <c r="A60" s="21" t="s">
        <v>696</v>
      </c>
      <c r="B60" s="21" t="s">
        <v>695</v>
      </c>
      <c r="C60" s="21" t="s">
        <v>171</v>
      </c>
      <c r="D60" s="24">
        <v>1113722</v>
      </c>
      <c r="E60" s="22">
        <v>3483.7224160000001</v>
      </c>
      <c r="F60" s="23">
        <v>0.69233937320454597</v>
      </c>
    </row>
    <row r="61" spans="1:6" x14ac:dyDescent="0.2">
      <c r="A61" s="21" t="s">
        <v>162</v>
      </c>
      <c r="B61" s="21" t="s">
        <v>161</v>
      </c>
      <c r="C61" s="21" t="s">
        <v>163</v>
      </c>
      <c r="D61" s="24">
        <v>521701</v>
      </c>
      <c r="E61" s="22">
        <v>3474.2678099999998</v>
      </c>
      <c r="F61" s="23">
        <v>0.69046040719914004</v>
      </c>
    </row>
    <row r="62" spans="1:6" x14ac:dyDescent="0.2">
      <c r="A62" s="21" t="s">
        <v>719</v>
      </c>
      <c r="B62" s="21" t="s">
        <v>718</v>
      </c>
      <c r="C62" s="21" t="s">
        <v>124</v>
      </c>
      <c r="D62" s="24">
        <v>173030</v>
      </c>
      <c r="E62" s="22">
        <v>3197.0753100000002</v>
      </c>
      <c r="F62" s="23">
        <v>0.63537241258005195</v>
      </c>
    </row>
    <row r="63" spans="1:6" x14ac:dyDescent="0.2">
      <c r="A63" s="21" t="s">
        <v>558</v>
      </c>
      <c r="B63" s="21" t="s">
        <v>557</v>
      </c>
      <c r="C63" s="21" t="s">
        <v>195</v>
      </c>
      <c r="D63" s="24">
        <v>234210</v>
      </c>
      <c r="E63" s="22">
        <v>2360.3683799999999</v>
      </c>
      <c r="F63" s="23">
        <v>0.46908902880309999</v>
      </c>
    </row>
    <row r="64" spans="1:6" x14ac:dyDescent="0.2">
      <c r="A64" s="21" t="s">
        <v>785</v>
      </c>
      <c r="B64" s="21" t="s">
        <v>784</v>
      </c>
      <c r="C64" s="21" t="s">
        <v>143</v>
      </c>
      <c r="D64" s="24">
        <v>91594</v>
      </c>
      <c r="E64" s="22">
        <v>2047.5838699999999</v>
      </c>
      <c r="F64" s="23">
        <v>0.40692763769831303</v>
      </c>
    </row>
    <row r="65" spans="1:9" x14ac:dyDescent="0.2">
      <c r="A65" s="21" t="s">
        <v>787</v>
      </c>
      <c r="B65" s="21" t="s">
        <v>786</v>
      </c>
      <c r="C65" s="21" t="s">
        <v>561</v>
      </c>
      <c r="D65" s="24">
        <v>74864</v>
      </c>
      <c r="E65" s="22">
        <v>1980.3773920000001</v>
      </c>
      <c r="F65" s="23">
        <v>0.39357132359013203</v>
      </c>
    </row>
    <row r="66" spans="1:9" x14ac:dyDescent="0.2">
      <c r="A66" s="21" t="s">
        <v>694</v>
      </c>
      <c r="B66" s="21" t="s">
        <v>693</v>
      </c>
      <c r="C66" s="21" t="s">
        <v>154</v>
      </c>
      <c r="D66" s="24">
        <v>984055</v>
      </c>
      <c r="E66" s="22">
        <v>1938.8835670000001</v>
      </c>
      <c r="F66" s="23">
        <v>0.38532502685293601</v>
      </c>
    </row>
    <row r="67" spans="1:9" x14ac:dyDescent="0.2">
      <c r="A67" s="21" t="s">
        <v>279</v>
      </c>
      <c r="B67" s="21" t="s">
        <v>278</v>
      </c>
      <c r="C67" s="21" t="s">
        <v>195</v>
      </c>
      <c r="D67" s="24">
        <v>66817</v>
      </c>
      <c r="E67" s="22">
        <v>1405.094693</v>
      </c>
      <c r="F67" s="23">
        <v>0.27924221935042198</v>
      </c>
    </row>
    <row r="68" spans="1:9" x14ac:dyDescent="0.2">
      <c r="A68" s="21" t="s">
        <v>788</v>
      </c>
      <c r="B68" s="21" t="s">
        <v>1453</v>
      </c>
      <c r="C68" s="21" t="s">
        <v>561</v>
      </c>
      <c r="D68" s="24">
        <v>192588</v>
      </c>
      <c r="E68" s="22">
        <v>1299.9690000000001</v>
      </c>
      <c r="F68" s="23">
        <v>0.25835001046918699</v>
      </c>
    </row>
    <row r="69" spans="1:9" x14ac:dyDescent="0.2">
      <c r="A69" s="21" t="s">
        <v>790</v>
      </c>
      <c r="B69" s="21" t="s">
        <v>789</v>
      </c>
      <c r="C69" s="21" t="s">
        <v>185</v>
      </c>
      <c r="D69" s="24">
        <v>108978</v>
      </c>
      <c r="E69" s="22">
        <v>490.61895600000003</v>
      </c>
      <c r="F69" s="23">
        <v>9.7503411557492106E-2</v>
      </c>
    </row>
    <row r="70" spans="1:9" x14ac:dyDescent="0.2">
      <c r="A70" s="21" t="s">
        <v>510</v>
      </c>
      <c r="B70" s="21" t="s">
        <v>964</v>
      </c>
      <c r="C70" s="21" t="s">
        <v>190</v>
      </c>
      <c r="D70" s="24">
        <v>74920</v>
      </c>
      <c r="E70" s="22">
        <v>386.43736000000001</v>
      </c>
      <c r="F70" s="23">
        <v>7.6798828281047393E-2</v>
      </c>
    </row>
    <row r="71" spans="1:9" x14ac:dyDescent="0.2">
      <c r="A71" s="20" t="s">
        <v>28</v>
      </c>
      <c r="B71" s="20"/>
      <c r="C71" s="20"/>
      <c r="D71" s="20"/>
      <c r="E71" s="25">
        <f>SUM(E7:E70)</f>
        <v>482106.99760100001</v>
      </c>
      <c r="F71" s="26">
        <f>SUM(F7:F70)</f>
        <v>95.811783109817654</v>
      </c>
      <c r="G71" s="14"/>
      <c r="H71" s="14"/>
      <c r="I71" s="14"/>
    </row>
    <row r="72" spans="1:9" x14ac:dyDescent="0.2">
      <c r="A72" s="21"/>
      <c r="B72" s="21"/>
      <c r="C72" s="21"/>
      <c r="D72" s="21"/>
      <c r="E72" s="22"/>
      <c r="F72" s="23"/>
    </row>
    <row r="73" spans="1:9" x14ac:dyDescent="0.2">
      <c r="A73" s="20" t="s">
        <v>37</v>
      </c>
      <c r="B73" s="20"/>
      <c r="C73" s="20"/>
      <c r="D73" s="20"/>
      <c r="E73" s="25">
        <f>E71</f>
        <v>482106.99760100001</v>
      </c>
      <c r="F73" s="26">
        <f>F71</f>
        <v>95.811783109817654</v>
      </c>
      <c r="G73" s="14"/>
      <c r="H73" s="14"/>
      <c r="I73" s="14"/>
    </row>
    <row r="74" spans="1:9" x14ac:dyDescent="0.2">
      <c r="A74" s="20"/>
      <c r="B74" s="20"/>
      <c r="C74" s="20"/>
      <c r="D74" s="20"/>
      <c r="E74" s="25"/>
      <c r="F74" s="26"/>
      <c r="G74" s="14"/>
      <c r="H74" s="14"/>
      <c r="I74" s="14"/>
    </row>
    <row r="75" spans="1:9" x14ac:dyDescent="0.2">
      <c r="A75" s="20" t="s">
        <v>39</v>
      </c>
      <c r="B75" s="20"/>
      <c r="C75" s="20"/>
      <c r="D75" s="20"/>
      <c r="E75" s="25">
        <f>E77-(E71)</f>
        <v>21074.325147599971</v>
      </c>
      <c r="F75" s="26">
        <f>F77-(F71)</f>
        <v>4.1882168901823462</v>
      </c>
      <c r="G75" s="14"/>
      <c r="H75" s="14"/>
      <c r="I75" s="14"/>
    </row>
    <row r="76" spans="1:9" x14ac:dyDescent="0.2">
      <c r="A76" s="20"/>
      <c r="B76" s="20"/>
      <c r="C76" s="20"/>
      <c r="D76" s="20"/>
      <c r="E76" s="25"/>
      <c r="F76" s="26"/>
      <c r="G76" s="14"/>
      <c r="H76" s="14"/>
      <c r="I76" s="14"/>
    </row>
    <row r="77" spans="1:9" x14ac:dyDescent="0.2">
      <c r="A77" s="27" t="s">
        <v>38</v>
      </c>
      <c r="B77" s="27"/>
      <c r="C77" s="27"/>
      <c r="D77" s="27"/>
      <c r="E77" s="28">
        <v>503181.32274859998</v>
      </c>
      <c r="F77" s="29">
        <v>100</v>
      </c>
      <c r="G77" s="14"/>
      <c r="H77" s="14"/>
      <c r="I77" s="14"/>
    </row>
    <row r="79" spans="1:9" x14ac:dyDescent="0.2">
      <c r="A79" s="96" t="s">
        <v>1454</v>
      </c>
    </row>
    <row r="80" spans="1:9" x14ac:dyDescent="0.2">
      <c r="A80" s="14" t="s">
        <v>41</v>
      </c>
    </row>
    <row r="81" spans="1:9" x14ac:dyDescent="0.2">
      <c r="A81" s="14" t="s">
        <v>42</v>
      </c>
    </row>
    <row r="82" spans="1:9" x14ac:dyDescent="0.2">
      <c r="A82" s="14" t="s">
        <v>43</v>
      </c>
      <c r="B82" s="14"/>
      <c r="C82" s="30" t="s">
        <v>45</v>
      </c>
      <c r="D82" s="14" t="s">
        <v>44</v>
      </c>
    </row>
    <row r="83" spans="1:9" x14ac:dyDescent="0.2">
      <c r="A83" s="7" t="s">
        <v>46</v>
      </c>
      <c r="C83" s="31">
        <v>9.4656000000000002</v>
      </c>
      <c r="D83" s="31">
        <v>10.1662</v>
      </c>
    </row>
    <row r="84" spans="1:9" x14ac:dyDescent="0.2">
      <c r="A84" s="7" t="s">
        <v>47</v>
      </c>
      <c r="C84" s="31">
        <v>9.4656000000000002</v>
      </c>
      <c r="D84" s="31">
        <v>10.1662</v>
      </c>
    </row>
    <row r="85" spans="1:9" x14ac:dyDescent="0.2">
      <c r="A85" s="7" t="s">
        <v>48</v>
      </c>
      <c r="C85" s="31">
        <v>9.5402000000000005</v>
      </c>
      <c r="D85" s="31">
        <v>10.3225</v>
      </c>
    </row>
    <row r="86" spans="1:9" x14ac:dyDescent="0.2">
      <c r="A86" s="7" t="s">
        <v>49</v>
      </c>
      <c r="C86" s="31">
        <v>9.5402000000000005</v>
      </c>
      <c r="D86" s="31">
        <v>10.3225</v>
      </c>
    </row>
    <row r="88" spans="1:9" x14ac:dyDescent="0.2">
      <c r="A88" s="7" t="s">
        <v>54</v>
      </c>
    </row>
    <row r="90" spans="1:9" x14ac:dyDescent="0.2">
      <c r="A90" s="14" t="s">
        <v>50</v>
      </c>
      <c r="D90" s="30" t="s">
        <v>56</v>
      </c>
    </row>
    <row r="92" spans="1:9" x14ac:dyDescent="0.2">
      <c r="A92" s="14" t="s">
        <v>343</v>
      </c>
      <c r="D92" s="51">
        <v>0.40900025707327559</v>
      </c>
    </row>
    <row r="94" spans="1:9" x14ac:dyDescent="0.2">
      <c r="A94" s="14" t="s">
        <v>952</v>
      </c>
      <c r="D94" s="30" t="s">
        <v>56</v>
      </c>
      <c r="G94" s="10"/>
    </row>
    <row r="96" spans="1:9" x14ac:dyDescent="0.2">
      <c r="A96" s="60" t="s">
        <v>973</v>
      </c>
      <c r="B96" s="57"/>
      <c r="C96" s="57"/>
      <c r="D96" s="57"/>
      <c r="E96" s="11"/>
      <c r="F96" s="57"/>
      <c r="G96" s="57"/>
      <c r="H96" s="57"/>
      <c r="I96" s="57"/>
    </row>
    <row r="97" spans="1:9" x14ac:dyDescent="0.2">
      <c r="A97" s="57"/>
      <c r="B97" s="57"/>
      <c r="C97" s="57"/>
      <c r="D97" s="57"/>
      <c r="E97" s="11"/>
      <c r="F97" s="57"/>
      <c r="G97" s="57"/>
      <c r="H97" s="57"/>
      <c r="I97" s="57"/>
    </row>
    <row r="98" spans="1:9" x14ac:dyDescent="0.2">
      <c r="A98" s="60" t="s">
        <v>969</v>
      </c>
      <c r="B98" s="57"/>
      <c r="C98" s="57"/>
      <c r="D98" s="57"/>
      <c r="E98" s="11"/>
      <c r="F98" s="57"/>
      <c r="G98" s="57"/>
      <c r="H98" s="57"/>
      <c r="I98" s="57"/>
    </row>
    <row r="99" spans="1:9" x14ac:dyDescent="0.2">
      <c r="A99" s="65"/>
      <c r="B99" s="57"/>
      <c r="C99" s="57"/>
      <c r="D99" s="57"/>
      <c r="E99" s="11"/>
      <c r="F99" s="57"/>
      <c r="G99" s="57"/>
      <c r="H99" s="57"/>
      <c r="I99" s="57"/>
    </row>
    <row r="100" spans="1:9" x14ac:dyDescent="0.2">
      <c r="A100" s="57"/>
      <c r="B100" s="57"/>
      <c r="C100" s="57"/>
      <c r="D100" s="57"/>
      <c r="E100" s="11"/>
      <c r="F100" s="57"/>
      <c r="G100" s="57"/>
      <c r="H100" s="57"/>
      <c r="I100" s="57"/>
    </row>
    <row r="101" spans="1:9" x14ac:dyDescent="0.2">
      <c r="A101" s="57"/>
      <c r="B101" s="57"/>
      <c r="C101" s="57"/>
      <c r="D101" s="57"/>
      <c r="E101" s="11"/>
      <c r="F101" s="57"/>
      <c r="G101" s="57"/>
      <c r="H101" s="57"/>
      <c r="I101" s="57"/>
    </row>
    <row r="102" spans="1:9" x14ac:dyDescent="0.2">
      <c r="A102" s="57"/>
      <c r="B102" s="57"/>
      <c r="C102" s="57"/>
      <c r="D102" s="57"/>
      <c r="E102" s="11"/>
      <c r="F102" s="57"/>
      <c r="G102" s="57"/>
      <c r="H102" s="57"/>
      <c r="I102" s="57"/>
    </row>
    <row r="103" spans="1:9" x14ac:dyDescent="0.2">
      <c r="A103" s="57"/>
      <c r="B103" s="57"/>
      <c r="C103" s="57"/>
      <c r="D103" s="57"/>
      <c r="E103" s="11"/>
      <c r="F103" s="57"/>
      <c r="G103" s="57"/>
      <c r="H103" s="57"/>
      <c r="I103" s="57"/>
    </row>
    <row r="104" spans="1:9" x14ac:dyDescent="0.2">
      <c r="A104" s="57"/>
      <c r="B104" s="57"/>
      <c r="C104" s="57"/>
      <c r="D104" s="57"/>
      <c r="E104" s="11"/>
      <c r="F104" s="57"/>
      <c r="G104" s="57"/>
      <c r="H104" s="57"/>
      <c r="I104" s="57"/>
    </row>
    <row r="105" spans="1:9" x14ac:dyDescent="0.2">
      <c r="A105" s="57"/>
      <c r="B105" s="57"/>
      <c r="C105" s="57"/>
      <c r="D105" s="57"/>
      <c r="E105" s="11"/>
      <c r="F105" s="57"/>
      <c r="G105" s="57"/>
      <c r="H105" s="57"/>
      <c r="I105" s="57"/>
    </row>
    <row r="106" spans="1:9" x14ac:dyDescent="0.2">
      <c r="A106" s="57"/>
      <c r="B106" s="57"/>
      <c r="C106" s="57"/>
      <c r="D106" s="57"/>
      <c r="E106" s="11"/>
      <c r="F106" s="57"/>
      <c r="G106" s="57"/>
      <c r="H106" s="57"/>
      <c r="I106" s="57"/>
    </row>
    <row r="107" spans="1:9" x14ac:dyDescent="0.2">
      <c r="A107" s="57"/>
      <c r="B107" s="57"/>
      <c r="C107" s="57"/>
      <c r="D107" s="57"/>
      <c r="E107" s="11"/>
      <c r="F107" s="57"/>
      <c r="G107" s="57"/>
      <c r="H107" s="57"/>
      <c r="I107" s="57"/>
    </row>
    <row r="108" spans="1:9" x14ac:dyDescent="0.2">
      <c r="A108" s="57"/>
      <c r="B108" s="57"/>
      <c r="C108" s="57"/>
      <c r="D108" s="57"/>
      <c r="E108" s="11"/>
      <c r="F108" s="57"/>
      <c r="G108" s="57"/>
      <c r="H108" s="57"/>
      <c r="I108" s="57"/>
    </row>
    <row r="109" spans="1:9" x14ac:dyDescent="0.2">
      <c r="A109" s="57"/>
      <c r="B109" s="57"/>
      <c r="C109" s="57"/>
      <c r="D109" s="57"/>
      <c r="E109" s="11"/>
      <c r="F109" s="57"/>
      <c r="G109" s="57"/>
      <c r="H109" s="57"/>
      <c r="I109" s="57"/>
    </row>
    <row r="110" spans="1:9" x14ac:dyDescent="0.2">
      <c r="A110" s="57"/>
      <c r="B110" s="57"/>
      <c r="C110" s="57"/>
      <c r="D110" s="57"/>
      <c r="E110" s="11"/>
      <c r="G110" s="57"/>
      <c r="H110" s="57"/>
      <c r="I110" s="57"/>
    </row>
    <row r="111" spans="1:9" x14ac:dyDescent="0.2">
      <c r="A111" s="57"/>
      <c r="B111" s="57"/>
      <c r="C111" s="57"/>
      <c r="D111" s="57"/>
      <c r="E111" s="11"/>
      <c r="G111" s="57"/>
      <c r="H111" s="57"/>
      <c r="I111" s="57"/>
    </row>
    <row r="112" spans="1:9" x14ac:dyDescent="0.2">
      <c r="A112" s="57"/>
      <c r="B112" s="57"/>
      <c r="C112" s="57"/>
      <c r="D112" s="57"/>
      <c r="E112" s="11"/>
      <c r="G112" s="57"/>
      <c r="H112" s="57"/>
      <c r="I112" s="57"/>
    </row>
    <row r="113" spans="1:9" x14ac:dyDescent="0.2">
      <c r="A113" s="57"/>
      <c r="B113" s="57"/>
      <c r="C113" s="57"/>
      <c r="D113" s="57"/>
      <c r="E113" s="11"/>
      <c r="G113" s="57"/>
      <c r="H113" s="57"/>
      <c r="I113" s="57"/>
    </row>
    <row r="114" spans="1:9" x14ac:dyDescent="0.2">
      <c r="A114" s="57"/>
      <c r="B114" s="57"/>
      <c r="C114" s="57"/>
      <c r="D114" s="57"/>
      <c r="E114" s="11"/>
      <c r="G114" s="57"/>
      <c r="H114" s="57"/>
      <c r="I114" s="57"/>
    </row>
    <row r="115" spans="1:9" x14ac:dyDescent="0.2">
      <c r="A115" s="57"/>
      <c r="B115" s="57"/>
      <c r="C115" s="57"/>
      <c r="D115" s="57"/>
      <c r="E115" s="11"/>
      <c r="G115" s="57"/>
      <c r="H115" s="57"/>
      <c r="I115" s="57"/>
    </row>
    <row r="116" spans="1:9" x14ac:dyDescent="0.2">
      <c r="A116" s="57"/>
      <c r="B116" s="57"/>
      <c r="C116" s="57"/>
      <c r="D116" s="57"/>
      <c r="E116" s="11"/>
      <c r="G116" s="57"/>
      <c r="H116" s="57"/>
      <c r="I116" s="57"/>
    </row>
    <row r="117" spans="1:9" x14ac:dyDescent="0.2">
      <c r="A117" s="60" t="s">
        <v>979</v>
      </c>
      <c r="B117" s="57"/>
      <c r="C117" s="57"/>
      <c r="D117" s="57"/>
      <c r="E117" s="11"/>
      <c r="G117" s="57"/>
      <c r="H117" s="57"/>
      <c r="I117" s="57"/>
    </row>
    <row r="118" spans="1:9" x14ac:dyDescent="0.2">
      <c r="A118" s="57"/>
      <c r="B118" s="57"/>
      <c r="C118" s="57"/>
      <c r="D118" s="57"/>
      <c r="E118" s="11"/>
      <c r="G118" s="57"/>
      <c r="H118" s="57"/>
      <c r="I118" s="57"/>
    </row>
    <row r="119" spans="1:9" x14ac:dyDescent="0.2">
      <c r="A119" s="60" t="s">
        <v>970</v>
      </c>
      <c r="B119" s="57"/>
      <c r="C119" s="57"/>
      <c r="D119" s="57"/>
      <c r="E119" s="11"/>
      <c r="G119" s="57"/>
      <c r="H119" s="57"/>
      <c r="I119" s="57"/>
    </row>
    <row r="120" spans="1:9" x14ac:dyDescent="0.2">
      <c r="A120" s="57"/>
      <c r="B120" s="57"/>
      <c r="C120" s="57"/>
      <c r="D120" s="57"/>
      <c r="E120" s="11"/>
      <c r="G120" s="57"/>
      <c r="H120" s="57"/>
      <c r="I120" s="57"/>
    </row>
    <row r="121" spans="1:9" x14ac:dyDescent="0.2">
      <c r="A121" s="57"/>
      <c r="B121" s="57"/>
      <c r="C121" s="57"/>
      <c r="D121" s="57"/>
      <c r="E121" s="11"/>
      <c r="G121" s="57"/>
      <c r="H121" s="57"/>
      <c r="I121" s="57"/>
    </row>
    <row r="122" spans="1:9" x14ac:dyDescent="0.2">
      <c r="A122" s="57"/>
      <c r="B122" s="57"/>
      <c r="C122" s="57"/>
      <c r="D122" s="57"/>
      <c r="E122" s="11"/>
      <c r="G122" s="57"/>
      <c r="H122" s="57"/>
      <c r="I122" s="57"/>
    </row>
    <row r="123" spans="1:9" x14ac:dyDescent="0.2">
      <c r="A123" s="57"/>
      <c r="B123" s="57"/>
      <c r="C123" s="57"/>
      <c r="D123" s="57"/>
      <c r="E123" s="11"/>
      <c r="G123" s="57"/>
      <c r="H123" s="57"/>
      <c r="I123" s="57"/>
    </row>
    <row r="124" spans="1:9" x14ac:dyDescent="0.2">
      <c r="A124" s="57"/>
      <c r="B124" s="57"/>
      <c r="C124" s="57"/>
      <c r="D124" s="57"/>
      <c r="E124" s="11"/>
      <c r="G124" s="57"/>
      <c r="H124" s="57"/>
      <c r="I124" s="57"/>
    </row>
    <row r="125" spans="1:9" x14ac:dyDescent="0.2">
      <c r="A125" s="57"/>
      <c r="B125" s="57"/>
      <c r="C125" s="57"/>
      <c r="D125" s="57"/>
      <c r="E125" s="11"/>
      <c r="G125" s="57"/>
      <c r="H125" s="57"/>
      <c r="I125" s="57"/>
    </row>
    <row r="126" spans="1:9" x14ac:dyDescent="0.2">
      <c r="A126" s="57"/>
      <c r="B126" s="57"/>
      <c r="C126" s="57"/>
      <c r="D126" s="57"/>
      <c r="E126" s="11"/>
      <c r="G126" s="57"/>
      <c r="H126" s="57"/>
      <c r="I126" s="57"/>
    </row>
    <row r="127" spans="1:9" x14ac:dyDescent="0.2">
      <c r="A127" s="57"/>
      <c r="B127" s="57"/>
      <c r="C127" s="57"/>
      <c r="D127" s="57"/>
      <c r="E127" s="11"/>
      <c r="G127" s="57"/>
      <c r="H127" s="57"/>
      <c r="I127" s="57"/>
    </row>
    <row r="128" spans="1:9" x14ac:dyDescent="0.2">
      <c r="A128" s="57"/>
      <c r="B128" s="57"/>
      <c r="C128" s="57"/>
      <c r="D128" s="57"/>
      <c r="E128" s="11"/>
      <c r="G128" s="57"/>
      <c r="H128" s="57"/>
      <c r="I128" s="57"/>
    </row>
    <row r="129" spans="1:9" x14ac:dyDescent="0.2">
      <c r="A129" s="57"/>
      <c r="B129" s="57"/>
      <c r="C129" s="57"/>
      <c r="D129" s="57"/>
      <c r="E129" s="11"/>
      <c r="G129" s="57"/>
      <c r="H129" s="57"/>
      <c r="I129" s="57"/>
    </row>
    <row r="130" spans="1:9" x14ac:dyDescent="0.2">
      <c r="A130" s="57"/>
      <c r="B130" s="57"/>
      <c r="C130" s="57"/>
      <c r="D130" s="57"/>
      <c r="E130" s="11"/>
      <c r="G130" s="57"/>
      <c r="H130" s="57"/>
      <c r="I130" s="57"/>
    </row>
    <row r="131" spans="1:9" x14ac:dyDescent="0.2">
      <c r="A131" s="57"/>
      <c r="B131" s="57"/>
      <c r="C131" s="57"/>
      <c r="D131" s="57"/>
      <c r="E131" s="11"/>
      <c r="G131" s="57"/>
      <c r="H131" s="57"/>
      <c r="I131" s="57"/>
    </row>
    <row r="132" spans="1:9" x14ac:dyDescent="0.2">
      <c r="A132" s="57"/>
      <c r="B132" s="57"/>
      <c r="C132" s="57"/>
      <c r="D132" s="57"/>
      <c r="E132" s="11"/>
      <c r="G132" s="57"/>
      <c r="H132" s="57"/>
      <c r="I132" s="57"/>
    </row>
    <row r="133" spans="1:9" x14ac:dyDescent="0.2">
      <c r="A133" s="57"/>
      <c r="B133" s="57"/>
      <c r="C133" s="57"/>
      <c r="D133" s="57"/>
      <c r="E133" s="11"/>
      <c r="G133" s="57"/>
      <c r="H133" s="57"/>
      <c r="I133" s="57"/>
    </row>
    <row r="134" spans="1:9" x14ac:dyDescent="0.2">
      <c r="A134" s="57"/>
      <c r="B134" s="57"/>
      <c r="C134" s="57"/>
      <c r="D134" s="57"/>
      <c r="E134" s="11"/>
      <c r="G134" s="57"/>
      <c r="H134" s="57"/>
      <c r="I134" s="57"/>
    </row>
    <row r="135" spans="1:9" x14ac:dyDescent="0.2">
      <c r="A135" s="57"/>
      <c r="B135" s="57"/>
      <c r="C135" s="57"/>
      <c r="D135" s="57"/>
      <c r="E135" s="11"/>
      <c r="G135" s="57"/>
      <c r="H135" s="57"/>
      <c r="I135" s="57"/>
    </row>
    <row r="136" spans="1:9" x14ac:dyDescent="0.2">
      <c r="A136" s="57"/>
      <c r="B136" s="57"/>
      <c r="C136" s="57"/>
      <c r="D136" s="57"/>
      <c r="E136" s="11"/>
      <c r="G136" s="57"/>
      <c r="H136" s="57"/>
      <c r="I136" s="57"/>
    </row>
    <row r="137" spans="1:9" x14ac:dyDescent="0.2">
      <c r="A137" s="57"/>
      <c r="B137" s="57"/>
      <c r="C137" s="57"/>
      <c r="D137" s="57"/>
      <c r="E137" s="11"/>
      <c r="G137" s="57"/>
      <c r="H137" s="57"/>
      <c r="I137" s="57"/>
    </row>
    <row r="138" spans="1:9" x14ac:dyDescent="0.2">
      <c r="A138" s="57" t="s">
        <v>968</v>
      </c>
      <c r="B138" s="57"/>
      <c r="C138" s="57"/>
      <c r="D138" s="57"/>
      <c r="E138" s="11"/>
      <c r="G138" s="57"/>
      <c r="H138" s="57"/>
      <c r="I138" s="57"/>
    </row>
    <row r="139" spans="1:9" x14ac:dyDescent="0.2">
      <c r="A139" s="57"/>
      <c r="B139" s="57"/>
      <c r="C139" s="57"/>
      <c r="D139" s="57"/>
      <c r="E139" s="11"/>
      <c r="G139" s="57"/>
      <c r="H139" s="57"/>
      <c r="I139" s="57"/>
    </row>
    <row r="140" spans="1:9" x14ac:dyDescent="0.2">
      <c r="A140" s="57"/>
      <c r="B140" s="57"/>
      <c r="C140" s="57"/>
      <c r="D140" s="57"/>
      <c r="E140" s="11"/>
      <c r="G140" s="57"/>
      <c r="H140" s="57"/>
      <c r="I140" s="57"/>
    </row>
    <row r="141" spans="1:9" x14ac:dyDescent="0.2">
      <c r="A141" s="57"/>
      <c r="B141" s="57"/>
      <c r="C141" s="57"/>
      <c r="D141" s="57"/>
      <c r="E141" s="11"/>
      <c r="G141" s="57"/>
      <c r="H141" s="57"/>
      <c r="I141" s="57"/>
    </row>
    <row r="142" spans="1:9" x14ac:dyDescent="0.2">
      <c r="A142" s="57"/>
      <c r="B142" s="57"/>
      <c r="C142" s="57"/>
      <c r="D142" s="57"/>
      <c r="E142" s="11"/>
      <c r="G142" s="57"/>
      <c r="H142" s="57"/>
      <c r="I142" s="57"/>
    </row>
    <row r="143" spans="1:9" x14ac:dyDescent="0.2">
      <c r="A143" s="57"/>
      <c r="B143" s="57"/>
      <c r="C143" s="57"/>
      <c r="D143" s="57"/>
      <c r="E143" s="11"/>
      <c r="G143" s="57"/>
      <c r="H143" s="57"/>
      <c r="I143" s="57"/>
    </row>
    <row r="144" spans="1:9" x14ac:dyDescent="0.2">
      <c r="A144" s="57"/>
      <c r="B144" s="57"/>
      <c r="C144" s="57"/>
      <c r="D144" s="57"/>
      <c r="E144" s="11"/>
      <c r="G144" s="57"/>
      <c r="H144" s="57"/>
      <c r="I144" s="57"/>
    </row>
    <row r="145" spans="1:9" x14ac:dyDescent="0.2">
      <c r="A145" s="57"/>
      <c r="B145" s="57"/>
      <c r="C145" s="57"/>
      <c r="D145" s="57"/>
      <c r="E145" s="11"/>
      <c r="G145" s="57"/>
      <c r="H145" s="57"/>
      <c r="I145" s="57"/>
    </row>
    <row r="146" spans="1:9" x14ac:dyDescent="0.2">
      <c r="A146" s="57"/>
      <c r="B146" s="57"/>
      <c r="C146" s="57"/>
      <c r="D146" s="57"/>
      <c r="E146" s="11"/>
      <c r="G146" s="57"/>
      <c r="H146" s="57"/>
      <c r="I146" s="57"/>
    </row>
    <row r="147" spans="1:9" x14ac:dyDescent="0.2">
      <c r="A147" s="57"/>
      <c r="B147" s="57"/>
      <c r="C147" s="57"/>
      <c r="D147" s="57"/>
      <c r="E147" s="11"/>
      <c r="G147" s="57"/>
      <c r="H147" s="57"/>
      <c r="I147" s="57"/>
    </row>
    <row r="148" spans="1:9" x14ac:dyDescent="0.2">
      <c r="A148" s="57"/>
      <c r="B148" s="57"/>
      <c r="C148" s="57"/>
      <c r="D148" s="57"/>
      <c r="E148" s="11"/>
      <c r="G148" s="57"/>
      <c r="H148" s="57"/>
      <c r="I148" s="57"/>
    </row>
    <row r="149" spans="1:9" x14ac:dyDescent="0.2">
      <c r="A149" s="57"/>
      <c r="B149" s="57"/>
      <c r="C149" s="57"/>
      <c r="D149" s="57"/>
      <c r="E149" s="11"/>
      <c r="G149" s="57"/>
      <c r="H149" s="57"/>
      <c r="I149" s="57"/>
    </row>
    <row r="150" spans="1:9" x14ac:dyDescent="0.2">
      <c r="A150" s="57"/>
      <c r="B150" s="57"/>
      <c r="C150" s="57"/>
      <c r="D150" s="57"/>
      <c r="E150" s="11"/>
      <c r="G150" s="57"/>
      <c r="H150" s="57"/>
      <c r="I150" s="57"/>
    </row>
    <row r="151" spans="1:9" x14ac:dyDescent="0.2">
      <c r="A151" s="57"/>
      <c r="B151" s="57"/>
      <c r="C151" s="57"/>
      <c r="D151" s="57"/>
      <c r="E151" s="11"/>
      <c r="G151" s="57"/>
      <c r="H151" s="57"/>
      <c r="I151" s="57"/>
    </row>
    <row r="152" spans="1:9" x14ac:dyDescent="0.2">
      <c r="A152" s="57"/>
      <c r="B152" s="57"/>
      <c r="C152" s="57"/>
      <c r="D152" s="57"/>
      <c r="E152" s="11"/>
      <c r="G152" s="57"/>
      <c r="H152" s="57"/>
      <c r="I152" s="57"/>
    </row>
    <row r="153" spans="1:9" x14ac:dyDescent="0.2">
      <c r="A153" s="57"/>
      <c r="B153" s="57"/>
      <c r="C153" s="57"/>
      <c r="D153" s="57"/>
      <c r="E153" s="11"/>
      <c r="G153" s="57"/>
      <c r="H153" s="57"/>
      <c r="I153" s="57"/>
    </row>
    <row r="154" spans="1:9" x14ac:dyDescent="0.2">
      <c r="A154" s="57"/>
      <c r="B154" s="57"/>
      <c r="C154" s="57"/>
      <c r="D154" s="57"/>
      <c r="E154" s="11"/>
      <c r="G154" s="57"/>
      <c r="H154" s="57"/>
      <c r="I154" s="57"/>
    </row>
    <row r="155" spans="1:9" x14ac:dyDescent="0.2">
      <c r="A155" s="57"/>
      <c r="B155" s="57"/>
      <c r="C155" s="57"/>
      <c r="D155" s="57"/>
      <c r="E155" s="11"/>
      <c r="G155" s="57"/>
      <c r="H155" s="57"/>
      <c r="I155" s="57"/>
    </row>
    <row r="156" spans="1:9" x14ac:dyDescent="0.2">
      <c r="A156" s="57"/>
      <c r="B156" s="57"/>
      <c r="C156" s="57"/>
      <c r="D156" s="57"/>
      <c r="E156" s="11"/>
      <c r="G156" s="57"/>
      <c r="H156" s="57"/>
      <c r="I156" s="57"/>
    </row>
    <row r="157" spans="1:9" x14ac:dyDescent="0.2">
      <c r="A157" s="57"/>
      <c r="B157" s="57"/>
      <c r="C157" s="57"/>
      <c r="D157" s="57"/>
      <c r="E157" s="11"/>
      <c r="G157" s="57"/>
      <c r="H157" s="57"/>
      <c r="I157" s="57"/>
    </row>
    <row r="158" spans="1:9" x14ac:dyDescent="0.2">
      <c r="A158" s="57"/>
      <c r="B158" s="57"/>
      <c r="C158" s="57"/>
      <c r="D158" s="57"/>
      <c r="E158" s="11"/>
      <c r="G158" s="57"/>
      <c r="H158" s="57"/>
      <c r="I158" s="57"/>
    </row>
    <row r="159" spans="1:9" x14ac:dyDescent="0.2">
      <c r="A159" s="57"/>
      <c r="B159" s="57"/>
      <c r="C159" s="57"/>
      <c r="D159" s="57"/>
      <c r="E159" s="11"/>
      <c r="G159" s="57"/>
      <c r="H159" s="57"/>
      <c r="I159" s="57"/>
    </row>
    <row r="160" spans="1:9" x14ac:dyDescent="0.2">
      <c r="A160" s="57"/>
      <c r="B160" s="57"/>
      <c r="C160" s="57"/>
      <c r="D160" s="57"/>
      <c r="E160" s="11"/>
      <c r="G160" s="57"/>
      <c r="H160" s="57"/>
      <c r="I160" s="57"/>
    </row>
    <row r="161" spans="1:9" x14ac:dyDescent="0.2">
      <c r="A161" s="57"/>
      <c r="B161" s="57"/>
      <c r="C161" s="57"/>
      <c r="D161" s="57"/>
      <c r="E161" s="11"/>
      <c r="G161" s="57"/>
      <c r="H161" s="57"/>
      <c r="I161" s="57"/>
    </row>
    <row r="162" spans="1:9" x14ac:dyDescent="0.2">
      <c r="A162" s="57"/>
      <c r="B162" s="57"/>
      <c r="C162" s="57"/>
      <c r="D162" s="57"/>
      <c r="E162" s="11"/>
      <c r="G162" s="57"/>
      <c r="H162" s="57"/>
      <c r="I162" s="57"/>
    </row>
    <row r="163" spans="1:9" x14ac:dyDescent="0.2">
      <c r="A163" s="57"/>
      <c r="B163" s="57"/>
      <c r="C163" s="57"/>
      <c r="D163" s="57"/>
      <c r="E163" s="11"/>
      <c r="G163" s="57"/>
      <c r="H163" s="57"/>
      <c r="I163" s="57"/>
    </row>
    <row r="164" spans="1:9" x14ac:dyDescent="0.2">
      <c r="A164" s="57"/>
      <c r="B164" s="57"/>
      <c r="C164" s="57"/>
      <c r="D164" s="57"/>
      <c r="E164" s="11"/>
      <c r="G164" s="57"/>
      <c r="H164" s="57"/>
      <c r="I164" s="57"/>
    </row>
    <row r="165" spans="1:9" x14ac:dyDescent="0.2">
      <c r="A165" s="57"/>
      <c r="B165" s="57"/>
      <c r="C165" s="57"/>
      <c r="D165" s="57"/>
      <c r="E165" s="11"/>
      <c r="G165" s="57"/>
      <c r="H165" s="57"/>
      <c r="I165" s="57"/>
    </row>
    <row r="166" spans="1:9" x14ac:dyDescent="0.2">
      <c r="A166" s="57"/>
      <c r="B166" s="57"/>
      <c r="C166" s="57"/>
      <c r="D166" s="57"/>
      <c r="E166" s="11"/>
      <c r="G166" s="57"/>
      <c r="H166" s="57"/>
      <c r="I166" s="57"/>
    </row>
    <row r="167" spans="1:9" x14ac:dyDescent="0.2">
      <c r="A167" s="57"/>
      <c r="B167" s="57"/>
      <c r="C167" s="57"/>
      <c r="D167" s="57"/>
      <c r="E167" s="11"/>
      <c r="G167" s="57"/>
      <c r="H167" s="57"/>
      <c r="I167" s="57"/>
    </row>
    <row r="168" spans="1:9" x14ac:dyDescent="0.2">
      <c r="A168" s="57"/>
      <c r="B168" s="57"/>
      <c r="C168" s="57"/>
      <c r="D168" s="57"/>
      <c r="E168" s="11"/>
      <c r="G168" s="57"/>
      <c r="H168" s="57"/>
      <c r="I168" s="57"/>
    </row>
    <row r="169" spans="1:9" x14ac:dyDescent="0.2">
      <c r="A169" s="57"/>
      <c r="B169" s="57"/>
      <c r="C169" s="57"/>
      <c r="D169" s="57"/>
      <c r="E169" s="11"/>
      <c r="G169" s="57"/>
      <c r="H169" s="57"/>
      <c r="I169" s="57"/>
    </row>
    <row r="170" spans="1:9" x14ac:dyDescent="0.2">
      <c r="A170" s="57"/>
      <c r="B170" s="57"/>
      <c r="C170" s="57"/>
      <c r="D170" s="57"/>
      <c r="E170" s="11"/>
      <c r="G170" s="57"/>
      <c r="H170" s="57"/>
      <c r="I170" s="57"/>
    </row>
    <row r="171" spans="1:9" x14ac:dyDescent="0.2">
      <c r="A171" s="57"/>
      <c r="B171" s="57"/>
      <c r="C171" s="57"/>
      <c r="D171" s="57"/>
      <c r="E171" s="11"/>
      <c r="G171" s="57"/>
      <c r="H171" s="57"/>
      <c r="I171" s="57"/>
    </row>
    <row r="172" spans="1:9" x14ac:dyDescent="0.2">
      <c r="A172" s="57"/>
      <c r="B172" s="57"/>
      <c r="C172" s="57"/>
      <c r="D172" s="57"/>
      <c r="E172" s="11"/>
      <c r="G172" s="57"/>
      <c r="H172" s="57"/>
      <c r="I172" s="57"/>
    </row>
    <row r="173" spans="1:9" x14ac:dyDescent="0.2">
      <c r="A173" s="57"/>
      <c r="B173" s="57"/>
      <c r="C173" s="57"/>
      <c r="D173" s="57"/>
      <c r="E173" s="11"/>
      <c r="G173" s="57"/>
      <c r="H173" s="57"/>
      <c r="I173" s="57"/>
    </row>
    <row r="174" spans="1:9" x14ac:dyDescent="0.2">
      <c r="A174" s="57"/>
      <c r="B174" s="57"/>
      <c r="C174" s="57"/>
      <c r="D174" s="57"/>
      <c r="E174" s="11"/>
      <c r="G174" s="57"/>
      <c r="H174" s="57"/>
      <c r="I174" s="57"/>
    </row>
    <row r="175" spans="1:9" x14ac:dyDescent="0.2">
      <c r="A175" s="57"/>
      <c r="B175" s="57"/>
      <c r="C175" s="57"/>
      <c r="D175" s="57"/>
      <c r="E175" s="11"/>
      <c r="G175" s="57"/>
      <c r="H175" s="57"/>
      <c r="I175" s="57"/>
    </row>
    <row r="176" spans="1:9" x14ac:dyDescent="0.2">
      <c r="A176" s="57"/>
      <c r="B176" s="57"/>
      <c r="C176" s="57"/>
      <c r="D176" s="57"/>
      <c r="E176" s="11"/>
      <c r="G176" s="57"/>
      <c r="H176" s="57"/>
      <c r="I176" s="57"/>
    </row>
    <row r="177" spans="1:9" x14ac:dyDescent="0.2">
      <c r="A177" s="57"/>
      <c r="B177" s="57"/>
      <c r="C177" s="57"/>
      <c r="D177" s="57"/>
      <c r="E177" s="11"/>
      <c r="G177" s="57"/>
      <c r="H177" s="57"/>
      <c r="I177" s="57"/>
    </row>
    <row r="178" spans="1:9" x14ac:dyDescent="0.2">
      <c r="A178" s="57"/>
      <c r="B178" s="57"/>
      <c r="C178" s="57"/>
      <c r="D178" s="57"/>
      <c r="E178" s="11"/>
      <c r="G178" s="57"/>
      <c r="H178" s="57"/>
      <c r="I178" s="57"/>
    </row>
    <row r="179" spans="1:9" x14ac:dyDescent="0.2">
      <c r="A179" s="57"/>
      <c r="B179" s="57"/>
      <c r="C179" s="57"/>
      <c r="D179" s="57"/>
      <c r="E179" s="11"/>
      <c r="G179" s="57"/>
      <c r="H179" s="57"/>
      <c r="I179" s="57"/>
    </row>
    <row r="180" spans="1:9" x14ac:dyDescent="0.2">
      <c r="A180" s="57"/>
      <c r="B180" s="57"/>
      <c r="C180" s="57"/>
      <c r="D180" s="57"/>
      <c r="E180" s="11"/>
      <c r="G180" s="57"/>
      <c r="H180" s="57"/>
      <c r="I180" s="57"/>
    </row>
    <row r="181" spans="1:9" x14ac:dyDescent="0.2">
      <c r="A181" s="57"/>
      <c r="B181" s="57"/>
      <c r="C181" s="57"/>
      <c r="D181" s="57"/>
      <c r="E181" s="11"/>
      <c r="G181" s="57"/>
      <c r="H181" s="57"/>
      <c r="I181" s="57"/>
    </row>
    <row r="182" spans="1:9" x14ac:dyDescent="0.2">
      <c r="A182" s="57"/>
      <c r="B182" s="57"/>
      <c r="C182" s="57"/>
      <c r="D182" s="57"/>
      <c r="E182" s="11"/>
      <c r="G182" s="57"/>
      <c r="H182" s="57"/>
      <c r="I182" s="57"/>
    </row>
    <row r="183" spans="1:9" x14ac:dyDescent="0.2">
      <c r="A183" s="57"/>
      <c r="B183" s="57"/>
      <c r="C183" s="57"/>
      <c r="D183" s="57"/>
      <c r="E183" s="11"/>
      <c r="G183" s="57"/>
      <c r="H183" s="57"/>
      <c r="I183" s="57"/>
    </row>
    <row r="184" spans="1:9" x14ac:dyDescent="0.2">
      <c r="A184" s="57"/>
      <c r="B184" s="57"/>
      <c r="C184" s="57"/>
      <c r="D184" s="57"/>
      <c r="E184" s="11"/>
      <c r="G184" s="57"/>
      <c r="H184" s="57"/>
      <c r="I184" s="57"/>
    </row>
    <row r="185" spans="1:9" x14ac:dyDescent="0.2">
      <c r="A185" s="57"/>
      <c r="B185" s="57"/>
      <c r="C185" s="57"/>
      <c r="D185" s="57"/>
      <c r="E185" s="11"/>
      <c r="G185" s="57"/>
      <c r="H185" s="57"/>
      <c r="I185" s="57"/>
    </row>
    <row r="186" spans="1:9" x14ac:dyDescent="0.2">
      <c r="A186" s="57"/>
      <c r="B186" s="57"/>
      <c r="C186" s="57"/>
      <c r="D186" s="57"/>
      <c r="E186" s="11"/>
      <c r="G186" s="57"/>
      <c r="H186" s="57"/>
      <c r="I186" s="57"/>
    </row>
    <row r="187" spans="1:9" x14ac:dyDescent="0.2">
      <c r="A187" s="57"/>
      <c r="B187" s="57"/>
      <c r="C187" s="57"/>
      <c r="D187" s="57"/>
      <c r="E187" s="11"/>
      <c r="G187" s="57"/>
      <c r="H187" s="57"/>
      <c r="I187" s="57"/>
    </row>
    <row r="188" spans="1:9" x14ac:dyDescent="0.2">
      <c r="A188" s="57"/>
      <c r="B188" s="57"/>
      <c r="C188" s="57"/>
      <c r="D188" s="57"/>
      <c r="E188" s="11"/>
      <c r="G188" s="57"/>
      <c r="H188" s="57"/>
      <c r="I188" s="57"/>
    </row>
    <row r="189" spans="1:9" x14ac:dyDescent="0.2">
      <c r="A189" s="57"/>
      <c r="B189" s="57"/>
      <c r="C189" s="57"/>
      <c r="D189" s="57"/>
      <c r="E189" s="11"/>
      <c r="G189" s="57"/>
      <c r="H189" s="57"/>
      <c r="I189" s="57"/>
    </row>
    <row r="190" spans="1:9" x14ac:dyDescent="0.2">
      <c r="A190" s="57"/>
      <c r="B190" s="57"/>
      <c r="C190" s="57"/>
      <c r="D190" s="57"/>
      <c r="E190" s="11"/>
      <c r="G190" s="57"/>
      <c r="H190" s="57"/>
      <c r="I190" s="57"/>
    </row>
    <row r="191" spans="1:9" x14ac:dyDescent="0.2">
      <c r="A191" s="57"/>
      <c r="B191" s="57"/>
      <c r="C191" s="57"/>
      <c r="D191" s="57"/>
      <c r="E191" s="11"/>
      <c r="G191" s="57"/>
      <c r="H191" s="57"/>
      <c r="I191" s="57"/>
    </row>
    <row r="192" spans="1:9" x14ac:dyDescent="0.2">
      <c r="A192" s="57"/>
      <c r="B192" s="57"/>
      <c r="C192" s="57"/>
      <c r="D192" s="57"/>
      <c r="E192" s="11"/>
      <c r="G192" s="57"/>
      <c r="H192" s="57"/>
      <c r="I192" s="57"/>
    </row>
    <row r="193" spans="1:9" x14ac:dyDescent="0.2">
      <c r="A193" s="57"/>
      <c r="B193" s="57"/>
      <c r="C193" s="57"/>
      <c r="D193" s="57"/>
      <c r="E193" s="11"/>
      <c r="G193" s="57"/>
      <c r="H193" s="57"/>
      <c r="I193" s="57"/>
    </row>
    <row r="194" spans="1:9" x14ac:dyDescent="0.2">
      <c r="A194" s="57"/>
      <c r="B194" s="57"/>
      <c r="C194" s="57"/>
      <c r="D194" s="57"/>
      <c r="E194" s="11"/>
      <c r="G194" s="57"/>
      <c r="H194" s="57"/>
      <c r="I194" s="57"/>
    </row>
    <row r="195" spans="1:9" x14ac:dyDescent="0.2">
      <c r="A195" s="57"/>
      <c r="B195" s="57"/>
      <c r="C195" s="57"/>
      <c r="D195" s="57"/>
      <c r="E195" s="11"/>
      <c r="G195" s="57"/>
      <c r="H195" s="57"/>
      <c r="I195" s="57"/>
    </row>
    <row r="196" spans="1:9" x14ac:dyDescent="0.2">
      <c r="A196" s="57"/>
      <c r="B196" s="57"/>
      <c r="C196" s="57"/>
      <c r="D196" s="57"/>
      <c r="E196" s="11"/>
      <c r="G196" s="57"/>
      <c r="H196" s="57"/>
      <c r="I196" s="57"/>
    </row>
    <row r="197" spans="1:9" x14ac:dyDescent="0.2">
      <c r="A197" s="57"/>
      <c r="B197" s="57"/>
      <c r="C197" s="57"/>
      <c r="D197" s="57"/>
      <c r="E197" s="11"/>
      <c r="G197" s="57"/>
      <c r="H197" s="57"/>
      <c r="I197" s="57"/>
    </row>
    <row r="198" spans="1:9" x14ac:dyDescent="0.2">
      <c r="A198" s="57"/>
      <c r="B198" s="57"/>
      <c r="C198" s="57"/>
      <c r="D198" s="57"/>
      <c r="E198" s="11"/>
      <c r="G198" s="57"/>
      <c r="H198" s="57"/>
      <c r="I198" s="57"/>
    </row>
    <row r="199" spans="1:9" x14ac:dyDescent="0.2">
      <c r="A199" s="57"/>
      <c r="B199" s="57"/>
      <c r="C199" s="57"/>
      <c r="D199" s="57"/>
      <c r="E199" s="11"/>
      <c r="G199" s="57"/>
      <c r="H199" s="57"/>
      <c r="I199" s="57"/>
    </row>
    <row r="200" spans="1:9" x14ac:dyDescent="0.2">
      <c r="A200" s="57"/>
      <c r="B200" s="57"/>
      <c r="C200" s="57"/>
      <c r="D200" s="57"/>
      <c r="E200" s="11"/>
      <c r="G200" s="57"/>
      <c r="H200" s="57"/>
      <c r="I200" s="57"/>
    </row>
    <row r="201" spans="1:9" x14ac:dyDescent="0.2">
      <c r="A201" s="57"/>
      <c r="B201" s="57"/>
      <c r="C201" s="57"/>
      <c r="D201" s="57"/>
      <c r="E201" s="11"/>
      <c r="G201" s="57"/>
      <c r="H201" s="57"/>
      <c r="I201" s="57"/>
    </row>
    <row r="202" spans="1:9" x14ac:dyDescent="0.2">
      <c r="A202" s="57"/>
      <c r="B202" s="57"/>
      <c r="C202" s="57"/>
      <c r="D202" s="57"/>
      <c r="E202" s="11"/>
      <c r="G202" s="57"/>
      <c r="H202" s="57"/>
      <c r="I202" s="57"/>
    </row>
    <row r="203" spans="1:9" x14ac:dyDescent="0.2">
      <c r="A203" s="57"/>
      <c r="B203" s="57"/>
      <c r="C203" s="57"/>
      <c r="D203" s="57"/>
      <c r="E203" s="11"/>
      <c r="G203" s="57"/>
      <c r="H203" s="57"/>
      <c r="I203" s="57"/>
    </row>
    <row r="204" spans="1:9" x14ac:dyDescent="0.2">
      <c r="A204" s="57"/>
      <c r="B204" s="57"/>
      <c r="C204" s="57"/>
      <c r="D204" s="57"/>
      <c r="E204" s="11"/>
      <c r="G204" s="57"/>
      <c r="H204" s="57"/>
      <c r="I204" s="57"/>
    </row>
    <row r="205" spans="1:9" x14ac:dyDescent="0.2">
      <c r="A205" s="57"/>
      <c r="B205" s="57"/>
      <c r="C205" s="57"/>
      <c r="D205" s="57"/>
      <c r="E205" s="11"/>
      <c r="G205" s="57"/>
      <c r="H205" s="57"/>
      <c r="I205" s="57"/>
    </row>
    <row r="206" spans="1:9" x14ac:dyDescent="0.2">
      <c r="A206" s="57"/>
      <c r="B206" s="57"/>
      <c r="C206" s="57"/>
      <c r="D206" s="57"/>
      <c r="E206" s="11"/>
      <c r="G206" s="57"/>
      <c r="H206" s="57"/>
      <c r="I206" s="57"/>
    </row>
    <row r="207" spans="1:9" x14ac:dyDescent="0.2">
      <c r="A207" s="57"/>
      <c r="B207" s="57"/>
      <c r="C207" s="57"/>
      <c r="D207" s="57"/>
      <c r="E207" s="11"/>
      <c r="G207" s="57"/>
      <c r="H207" s="57"/>
      <c r="I207" s="57"/>
    </row>
    <row r="208" spans="1:9" x14ac:dyDescent="0.2">
      <c r="A208" s="57"/>
      <c r="B208" s="57"/>
      <c r="C208" s="57"/>
      <c r="D208" s="57"/>
      <c r="E208" s="11"/>
      <c r="G208" s="57"/>
      <c r="H208" s="57"/>
      <c r="I208" s="57"/>
    </row>
    <row r="209" spans="1:9" x14ac:dyDescent="0.2">
      <c r="A209" s="57"/>
      <c r="B209" s="57"/>
      <c r="C209" s="57"/>
      <c r="D209" s="57"/>
      <c r="E209" s="11"/>
      <c r="G209" s="57"/>
      <c r="H209" s="57"/>
      <c r="I209" s="57"/>
    </row>
    <row r="210" spans="1:9" x14ac:dyDescent="0.2">
      <c r="A210" s="57"/>
      <c r="B210" s="57"/>
      <c r="C210" s="57"/>
      <c r="D210" s="57"/>
      <c r="E210" s="11"/>
      <c r="G210" s="57"/>
      <c r="H210" s="57"/>
      <c r="I210" s="57"/>
    </row>
    <row r="211" spans="1:9" x14ac:dyDescent="0.2">
      <c r="A211" s="57"/>
      <c r="B211" s="57"/>
      <c r="C211" s="57"/>
      <c r="D211" s="57"/>
      <c r="E211" s="11"/>
      <c r="G211" s="57"/>
      <c r="H211" s="57"/>
      <c r="I211" s="57"/>
    </row>
    <row r="212" spans="1:9" x14ac:dyDescent="0.2">
      <c r="A212" s="57"/>
      <c r="B212" s="57"/>
      <c r="C212" s="57"/>
      <c r="D212" s="57"/>
      <c r="E212" s="11"/>
      <c r="G212" s="57"/>
      <c r="H212" s="57"/>
      <c r="I212" s="57"/>
    </row>
    <row r="213" spans="1:9" x14ac:dyDescent="0.2">
      <c r="A213" s="57"/>
      <c r="B213" s="57"/>
      <c r="C213" s="57"/>
      <c r="D213" s="57"/>
      <c r="E213" s="11"/>
      <c r="G213" s="57"/>
      <c r="H213" s="57"/>
      <c r="I213" s="57"/>
    </row>
    <row r="214" spans="1:9" x14ac:dyDescent="0.2">
      <c r="A214" s="57"/>
      <c r="B214" s="57"/>
      <c r="C214" s="57"/>
      <c r="D214" s="57"/>
      <c r="E214" s="11"/>
      <c r="G214" s="57"/>
      <c r="H214" s="57"/>
      <c r="I214" s="57"/>
    </row>
    <row r="215" spans="1:9" x14ac:dyDescent="0.2">
      <c r="A215" s="57"/>
      <c r="B215" s="57"/>
      <c r="C215" s="57"/>
      <c r="D215" s="57"/>
      <c r="E215" s="11"/>
      <c r="G215" s="57"/>
      <c r="H215" s="57"/>
      <c r="I215" s="57"/>
    </row>
    <row r="216" spans="1:9" x14ac:dyDescent="0.2">
      <c r="A216" s="57"/>
      <c r="B216" s="57"/>
      <c r="C216" s="57"/>
      <c r="D216" s="57"/>
      <c r="E216" s="11"/>
      <c r="G216" s="57"/>
      <c r="H216" s="57"/>
      <c r="I216" s="57"/>
    </row>
    <row r="217" spans="1:9" x14ac:dyDescent="0.2">
      <c r="A217" s="57"/>
      <c r="B217" s="57"/>
      <c r="C217" s="57"/>
      <c r="D217" s="57"/>
      <c r="E217" s="11"/>
      <c r="G217" s="57"/>
      <c r="H217" s="57"/>
      <c r="I217" s="57"/>
    </row>
    <row r="218" spans="1:9" x14ac:dyDescent="0.2">
      <c r="A218" s="57"/>
      <c r="B218" s="57"/>
      <c r="C218" s="57"/>
      <c r="D218" s="57"/>
      <c r="E218" s="11"/>
      <c r="G218" s="57"/>
      <c r="H218" s="57"/>
      <c r="I218" s="57"/>
    </row>
    <row r="219" spans="1:9" x14ac:dyDescent="0.2">
      <c r="A219" s="57"/>
      <c r="B219" s="57"/>
      <c r="C219" s="57"/>
      <c r="D219" s="57"/>
      <c r="E219" s="11"/>
      <c r="G219" s="57"/>
      <c r="H219" s="57"/>
      <c r="I219" s="57"/>
    </row>
    <row r="220" spans="1:9" x14ac:dyDescent="0.2">
      <c r="A220" s="57"/>
      <c r="B220" s="57"/>
      <c r="C220" s="57"/>
      <c r="D220" s="57"/>
      <c r="E220" s="11"/>
      <c r="G220" s="57"/>
      <c r="H220" s="57"/>
      <c r="I220" s="57"/>
    </row>
    <row r="221" spans="1:9" x14ac:dyDescent="0.2">
      <c r="A221" s="57"/>
      <c r="B221" s="57"/>
      <c r="C221" s="57"/>
      <c r="D221" s="57"/>
      <c r="E221" s="11"/>
      <c r="G221" s="57"/>
      <c r="H221" s="57"/>
      <c r="I221" s="57"/>
    </row>
    <row r="222" spans="1:9" x14ac:dyDescent="0.2">
      <c r="A222" s="57"/>
      <c r="B222" s="57"/>
      <c r="C222" s="57"/>
      <c r="D222" s="57"/>
      <c r="E222" s="11"/>
      <c r="G222" s="57"/>
      <c r="H222" s="57"/>
      <c r="I222" s="57"/>
    </row>
    <row r="223" spans="1:9" x14ac:dyDescent="0.2">
      <c r="A223" s="57"/>
      <c r="B223" s="57"/>
      <c r="C223" s="57"/>
      <c r="D223" s="57"/>
      <c r="E223" s="11"/>
      <c r="G223" s="57"/>
      <c r="H223" s="57"/>
      <c r="I223" s="57"/>
    </row>
    <row r="224" spans="1:9" x14ac:dyDescent="0.2">
      <c r="A224" s="57"/>
      <c r="B224" s="57"/>
      <c r="C224" s="57"/>
      <c r="D224" s="57"/>
      <c r="E224" s="11"/>
      <c r="G224" s="57"/>
      <c r="H224" s="57"/>
      <c r="I224" s="57"/>
    </row>
    <row r="225" spans="1:9" x14ac:dyDescent="0.2">
      <c r="A225" s="57"/>
      <c r="B225" s="57"/>
      <c r="C225" s="57"/>
      <c r="D225" s="57"/>
      <c r="E225" s="11"/>
      <c r="G225" s="57"/>
      <c r="H225" s="57"/>
      <c r="I225" s="57"/>
    </row>
    <row r="226" spans="1:9" x14ac:dyDescent="0.2">
      <c r="A226" s="57"/>
      <c r="B226" s="57"/>
      <c r="C226" s="57"/>
      <c r="D226" s="57"/>
      <c r="E226" s="11"/>
      <c r="G226" s="57"/>
      <c r="H226" s="57"/>
      <c r="I226" s="57"/>
    </row>
    <row r="227" spans="1:9" x14ac:dyDescent="0.2">
      <c r="A227" s="57"/>
      <c r="B227" s="57"/>
      <c r="C227" s="57"/>
      <c r="D227" s="57"/>
      <c r="E227" s="11"/>
      <c r="G227" s="57"/>
      <c r="H227" s="57"/>
      <c r="I227" s="57"/>
    </row>
    <row r="228" spans="1:9" x14ac:dyDescent="0.2">
      <c r="A228" s="57"/>
      <c r="B228" s="57"/>
      <c r="C228" s="57"/>
      <c r="D228" s="57"/>
      <c r="E228" s="11"/>
      <c r="G228" s="57"/>
      <c r="H228" s="57"/>
      <c r="I228" s="57"/>
    </row>
    <row r="229" spans="1:9" x14ac:dyDescent="0.2">
      <c r="A229" s="57"/>
      <c r="B229" s="57"/>
      <c r="C229" s="57"/>
      <c r="D229" s="57"/>
      <c r="E229" s="11"/>
      <c r="G229" s="57"/>
      <c r="H229" s="57"/>
      <c r="I229" s="57"/>
    </row>
    <row r="230" spans="1:9" x14ac:dyDescent="0.2">
      <c r="A230" s="57"/>
      <c r="B230" s="57"/>
      <c r="C230" s="57"/>
      <c r="D230" s="57"/>
      <c r="E230" s="11"/>
      <c r="G230" s="57"/>
      <c r="H230" s="57"/>
      <c r="I230" s="57"/>
    </row>
    <row r="231" spans="1:9" x14ac:dyDescent="0.2">
      <c r="A231" s="57"/>
      <c r="B231" s="57"/>
      <c r="C231" s="57"/>
      <c r="D231" s="57"/>
      <c r="E231" s="11"/>
      <c r="G231" s="57"/>
      <c r="H231" s="57"/>
      <c r="I231" s="57"/>
    </row>
    <row r="232" spans="1:9" x14ac:dyDescent="0.2">
      <c r="A232" s="57"/>
      <c r="B232" s="57"/>
      <c r="C232" s="57"/>
      <c r="D232" s="57"/>
      <c r="E232" s="11"/>
      <c r="G232" s="57"/>
      <c r="H232" s="57"/>
      <c r="I232" s="57"/>
    </row>
    <row r="233" spans="1:9" x14ac:dyDescent="0.2">
      <c r="A233" s="57"/>
      <c r="B233" s="57"/>
      <c r="C233" s="57"/>
      <c r="D233" s="57"/>
      <c r="E233" s="11"/>
      <c r="G233" s="57"/>
      <c r="H233" s="57"/>
      <c r="I233" s="57"/>
    </row>
    <row r="234" spans="1:9" x14ac:dyDescent="0.2">
      <c r="A234" s="57"/>
      <c r="B234" s="57"/>
      <c r="C234" s="57"/>
      <c r="D234" s="57"/>
      <c r="E234" s="11"/>
      <c r="G234" s="57"/>
      <c r="H234" s="57"/>
      <c r="I234" s="57"/>
    </row>
    <row r="235" spans="1:9" x14ac:dyDescent="0.2">
      <c r="A235" s="57"/>
      <c r="B235" s="57"/>
      <c r="C235" s="57"/>
      <c r="D235" s="57"/>
      <c r="E235" s="11"/>
      <c r="G235" s="57"/>
      <c r="H235" s="57"/>
      <c r="I235" s="57"/>
    </row>
    <row r="236" spans="1:9" x14ac:dyDescent="0.2">
      <c r="A236" s="57"/>
      <c r="B236" s="57"/>
      <c r="C236" s="57"/>
      <c r="D236" s="57"/>
      <c r="E236" s="11"/>
      <c r="G236" s="57"/>
      <c r="H236" s="57"/>
      <c r="I236" s="57"/>
    </row>
    <row r="237" spans="1:9" x14ac:dyDescent="0.2">
      <c r="A237" s="57"/>
      <c r="B237" s="57"/>
      <c r="C237" s="57"/>
      <c r="D237" s="57"/>
      <c r="E237" s="11"/>
      <c r="G237" s="57"/>
      <c r="H237" s="57"/>
      <c r="I237" s="57"/>
    </row>
    <row r="238" spans="1:9" x14ac:dyDescent="0.2">
      <c r="A238" s="57"/>
      <c r="B238" s="57"/>
      <c r="C238" s="57"/>
      <c r="D238" s="57"/>
      <c r="E238" s="11"/>
      <c r="G238" s="57"/>
      <c r="H238" s="57"/>
      <c r="I238" s="57"/>
    </row>
    <row r="239" spans="1:9" x14ac:dyDescent="0.2">
      <c r="A239" s="57"/>
      <c r="B239" s="57"/>
      <c r="C239" s="57"/>
      <c r="D239" s="57"/>
      <c r="E239" s="11"/>
      <c r="G239" s="57"/>
      <c r="H239" s="57"/>
      <c r="I239" s="57"/>
    </row>
    <row r="240" spans="1:9" x14ac:dyDescent="0.2">
      <c r="A240" s="57"/>
      <c r="B240" s="57"/>
      <c r="C240" s="57"/>
      <c r="D240" s="57"/>
      <c r="E240" s="11"/>
      <c r="G240" s="57"/>
      <c r="H240" s="57"/>
      <c r="I240" s="57"/>
    </row>
  </sheetData>
  <mergeCells count="1">
    <mergeCell ref="A1:F1"/>
  </mergeCells>
  <conditionalFormatting sqref="F2:F3">
    <cfRule type="cellIs" dxfId="55" priority="4" stopIfTrue="1" operator="between">
      <formula>0.009</formula>
      <formula>-0.009</formula>
    </cfRule>
  </conditionalFormatting>
  <conditionalFormatting sqref="F5:F95">
    <cfRule type="cellIs" dxfId="54" priority="2" stopIfTrue="1" operator="between">
      <formula>0.009</formula>
      <formula>-0.009</formula>
    </cfRule>
  </conditionalFormatting>
  <conditionalFormatting sqref="F110:F65537">
    <cfRule type="cellIs" dxfId="53"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27"/>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4.7109375" style="7" bestFit="1" customWidth="1"/>
    <col min="5" max="5" width="26.5703125" style="10" customWidth="1"/>
    <col min="6" max="6" width="13.5703125" style="11" bestFit="1" customWidth="1"/>
    <col min="7" max="16384" width="9.140625" style="7"/>
  </cols>
  <sheetData>
    <row r="1" spans="1:6" s="1" customFormat="1" ht="15" x14ac:dyDescent="0.2">
      <c r="A1" s="99" t="s">
        <v>940</v>
      </c>
      <c r="B1" s="100"/>
      <c r="C1" s="100"/>
      <c r="D1" s="100"/>
      <c r="E1" s="100"/>
      <c r="F1" s="100"/>
    </row>
    <row r="2" spans="1:6" s="1" customFormat="1" ht="12" x14ac:dyDescent="0.2">
      <c r="E2" s="5"/>
      <c r="F2" s="9"/>
    </row>
    <row r="3" spans="1:6" s="1" customFormat="1" ht="12" x14ac:dyDescent="0.2">
      <c r="A3" s="8" t="s">
        <v>7</v>
      </c>
      <c r="B3" s="2"/>
      <c r="C3" s="3"/>
      <c r="D3" s="3"/>
      <c r="E3" s="4"/>
      <c r="F3" s="9"/>
    </row>
    <row r="4" spans="1:6" s="1" customFormat="1" ht="48" customHeight="1" x14ac:dyDescent="0.2">
      <c r="A4" s="6" t="s">
        <v>2</v>
      </c>
      <c r="B4" s="6" t="s">
        <v>0</v>
      </c>
      <c r="C4" s="13" t="s">
        <v>514</v>
      </c>
      <c r="D4" s="13" t="s">
        <v>1</v>
      </c>
      <c r="E4" s="53" t="s">
        <v>6</v>
      </c>
      <c r="F4" s="12" t="s">
        <v>3</v>
      </c>
    </row>
    <row r="5" spans="1:6" x14ac:dyDescent="0.2">
      <c r="A5" s="16" t="s">
        <v>113</v>
      </c>
      <c r="B5" s="17"/>
      <c r="C5" s="17"/>
      <c r="D5" s="17"/>
      <c r="E5" s="18"/>
      <c r="F5" s="19"/>
    </row>
    <row r="6" spans="1:6" x14ac:dyDescent="0.2">
      <c r="A6" s="20" t="s">
        <v>19</v>
      </c>
      <c r="B6" s="21"/>
      <c r="C6" s="21"/>
      <c r="D6" s="21"/>
      <c r="E6" s="22"/>
      <c r="F6" s="23"/>
    </row>
    <row r="7" spans="1:6" x14ac:dyDescent="0.2">
      <c r="A7" s="21" t="s">
        <v>516</v>
      </c>
      <c r="B7" s="21" t="s">
        <v>515</v>
      </c>
      <c r="C7" s="21" t="s">
        <v>135</v>
      </c>
      <c r="D7" s="24">
        <v>3331097</v>
      </c>
      <c r="E7" s="22">
        <v>13449.30414</v>
      </c>
      <c r="F7" s="23">
        <v>3.7579618562677402</v>
      </c>
    </row>
    <row r="8" spans="1:6" x14ac:dyDescent="0.2">
      <c r="A8" s="21" t="s">
        <v>134</v>
      </c>
      <c r="B8" s="21" t="s">
        <v>133</v>
      </c>
      <c r="C8" s="21" t="s">
        <v>135</v>
      </c>
      <c r="D8" s="24">
        <v>4116371</v>
      </c>
      <c r="E8" s="22">
        <v>12670.18994</v>
      </c>
      <c r="F8" s="23">
        <v>3.5402642404804201</v>
      </c>
    </row>
    <row r="9" spans="1:6" x14ac:dyDescent="0.2">
      <c r="A9" s="21" t="s">
        <v>151</v>
      </c>
      <c r="B9" s="21" t="s">
        <v>150</v>
      </c>
      <c r="C9" s="21" t="s">
        <v>116</v>
      </c>
      <c r="D9" s="24">
        <v>1542634</v>
      </c>
      <c r="E9" s="22">
        <v>12287.851129999999</v>
      </c>
      <c r="F9" s="23">
        <v>3.4334323442578101</v>
      </c>
    </row>
    <row r="10" spans="1:6" x14ac:dyDescent="0.2">
      <c r="A10" s="21" t="s">
        <v>281</v>
      </c>
      <c r="B10" s="21" t="s">
        <v>280</v>
      </c>
      <c r="C10" s="21" t="s">
        <v>127</v>
      </c>
      <c r="D10" s="24">
        <v>379302</v>
      </c>
      <c r="E10" s="22">
        <v>11518.64314</v>
      </c>
      <c r="F10" s="23">
        <v>3.2185026902128002</v>
      </c>
    </row>
    <row r="11" spans="1:6" x14ac:dyDescent="0.2">
      <c r="A11" s="21" t="s">
        <v>569</v>
      </c>
      <c r="B11" s="21" t="s">
        <v>568</v>
      </c>
      <c r="C11" s="21" t="s">
        <v>154</v>
      </c>
      <c r="D11" s="24">
        <v>574366</v>
      </c>
      <c r="E11" s="22">
        <v>10162.25764</v>
      </c>
      <c r="F11" s="23">
        <v>2.83950576083005</v>
      </c>
    </row>
    <row r="12" spans="1:6" x14ac:dyDescent="0.2">
      <c r="A12" s="21" t="s">
        <v>251</v>
      </c>
      <c r="B12" s="21" t="s">
        <v>250</v>
      </c>
      <c r="C12" s="21" t="s">
        <v>163</v>
      </c>
      <c r="D12" s="24">
        <v>311378</v>
      </c>
      <c r="E12" s="22">
        <v>9973.7487180000007</v>
      </c>
      <c r="F12" s="23">
        <v>2.7868331964305799</v>
      </c>
    </row>
    <row r="13" spans="1:6" x14ac:dyDescent="0.2">
      <c r="A13" s="21" t="s">
        <v>641</v>
      </c>
      <c r="B13" s="21" t="s">
        <v>640</v>
      </c>
      <c r="C13" s="21" t="s">
        <v>240</v>
      </c>
      <c r="D13" s="24">
        <v>831373</v>
      </c>
      <c r="E13" s="22">
        <v>8751.8635709999999</v>
      </c>
      <c r="F13" s="23">
        <v>2.4454179285945701</v>
      </c>
    </row>
    <row r="14" spans="1:6" x14ac:dyDescent="0.2">
      <c r="A14" s="21" t="s">
        <v>792</v>
      </c>
      <c r="B14" s="21" t="s">
        <v>791</v>
      </c>
      <c r="C14" s="21" t="s">
        <v>339</v>
      </c>
      <c r="D14" s="24">
        <v>18452381</v>
      </c>
      <c r="E14" s="22">
        <v>8602.5000220000002</v>
      </c>
      <c r="F14" s="23">
        <v>2.40368324001768</v>
      </c>
    </row>
    <row r="15" spans="1:6" x14ac:dyDescent="0.2">
      <c r="A15" s="21" t="s">
        <v>476</v>
      </c>
      <c r="B15" s="21" t="s">
        <v>475</v>
      </c>
      <c r="C15" s="21" t="s">
        <v>206</v>
      </c>
      <c r="D15" s="24">
        <v>1088593</v>
      </c>
      <c r="E15" s="22">
        <v>8257.5222020000001</v>
      </c>
      <c r="F15" s="23">
        <v>2.3072906329858598</v>
      </c>
    </row>
    <row r="16" spans="1:6" x14ac:dyDescent="0.2">
      <c r="A16" s="21" t="s">
        <v>713</v>
      </c>
      <c r="B16" s="21" t="s">
        <v>712</v>
      </c>
      <c r="C16" s="21" t="s">
        <v>209</v>
      </c>
      <c r="D16" s="24">
        <v>230633</v>
      </c>
      <c r="E16" s="22">
        <v>8200.1563150000002</v>
      </c>
      <c r="F16" s="23">
        <v>2.2912616389983</v>
      </c>
    </row>
    <row r="17" spans="1:6" x14ac:dyDescent="0.2">
      <c r="A17" s="21" t="s">
        <v>794</v>
      </c>
      <c r="B17" s="21" t="s">
        <v>793</v>
      </c>
      <c r="C17" s="21" t="s">
        <v>474</v>
      </c>
      <c r="D17" s="24">
        <v>359752</v>
      </c>
      <c r="E17" s="22">
        <v>8077.5116559999997</v>
      </c>
      <c r="F17" s="23">
        <v>2.2569926578228201</v>
      </c>
    </row>
    <row r="18" spans="1:6" x14ac:dyDescent="0.2">
      <c r="A18" s="21" t="s">
        <v>532</v>
      </c>
      <c r="B18" s="21" t="s">
        <v>531</v>
      </c>
      <c r="C18" s="21" t="s">
        <v>135</v>
      </c>
      <c r="D18" s="24">
        <v>558714</v>
      </c>
      <c r="E18" s="22">
        <v>7778.9750219999996</v>
      </c>
      <c r="F18" s="23">
        <v>2.1735764995151299</v>
      </c>
    </row>
    <row r="19" spans="1:6" x14ac:dyDescent="0.2">
      <c r="A19" s="21" t="s">
        <v>173</v>
      </c>
      <c r="B19" s="21" t="s">
        <v>172</v>
      </c>
      <c r="C19" s="21" t="s">
        <v>174</v>
      </c>
      <c r="D19" s="24">
        <v>126635</v>
      </c>
      <c r="E19" s="22">
        <v>7484.7616749999997</v>
      </c>
      <c r="F19" s="23">
        <v>2.09136834033293</v>
      </c>
    </row>
    <row r="20" spans="1:6" x14ac:dyDescent="0.2">
      <c r="A20" s="21" t="s">
        <v>796</v>
      </c>
      <c r="B20" s="21" t="s">
        <v>795</v>
      </c>
      <c r="C20" s="21" t="s">
        <v>474</v>
      </c>
      <c r="D20" s="24">
        <v>593019</v>
      </c>
      <c r="E20" s="22">
        <v>7466.1092099999996</v>
      </c>
      <c r="F20" s="23">
        <v>2.0861565277911298</v>
      </c>
    </row>
    <row r="21" spans="1:6" x14ac:dyDescent="0.2">
      <c r="A21" s="21" t="s">
        <v>493</v>
      </c>
      <c r="B21" s="21" t="s">
        <v>492</v>
      </c>
      <c r="C21" s="21" t="s">
        <v>163</v>
      </c>
      <c r="D21" s="24">
        <v>342090</v>
      </c>
      <c r="E21" s="22">
        <v>7361.0926200000004</v>
      </c>
      <c r="F21" s="23">
        <v>2.05681312567997</v>
      </c>
    </row>
    <row r="22" spans="1:6" x14ac:dyDescent="0.2">
      <c r="A22" s="21" t="s">
        <v>731</v>
      </c>
      <c r="B22" s="21" t="s">
        <v>730</v>
      </c>
      <c r="C22" s="21" t="s">
        <v>149</v>
      </c>
      <c r="D22" s="24">
        <v>377497</v>
      </c>
      <c r="E22" s="22">
        <v>7344.5816320000004</v>
      </c>
      <c r="F22" s="23">
        <v>2.0521996778415201</v>
      </c>
    </row>
    <row r="23" spans="1:6" x14ac:dyDescent="0.2">
      <c r="A23" s="21" t="s">
        <v>115</v>
      </c>
      <c r="B23" s="21" t="s">
        <v>114</v>
      </c>
      <c r="C23" s="21" t="s">
        <v>116</v>
      </c>
      <c r="D23" s="24">
        <v>363421</v>
      </c>
      <c r="E23" s="22">
        <v>7334.5626220000004</v>
      </c>
      <c r="F23" s="23">
        <v>2.0494001978814</v>
      </c>
    </row>
    <row r="24" spans="1:6" x14ac:dyDescent="0.2">
      <c r="A24" s="21" t="s">
        <v>293</v>
      </c>
      <c r="B24" s="21" t="s">
        <v>292</v>
      </c>
      <c r="C24" s="21" t="s">
        <v>294</v>
      </c>
      <c r="D24" s="24">
        <v>1069926</v>
      </c>
      <c r="E24" s="22">
        <v>7308.129543</v>
      </c>
      <c r="F24" s="23">
        <v>2.0420143508820501</v>
      </c>
    </row>
    <row r="25" spans="1:6" x14ac:dyDescent="0.2">
      <c r="A25" s="21" t="s">
        <v>798</v>
      </c>
      <c r="B25" s="21" t="s">
        <v>797</v>
      </c>
      <c r="C25" s="21" t="s">
        <v>116</v>
      </c>
      <c r="D25" s="24">
        <v>977208</v>
      </c>
      <c r="E25" s="22">
        <v>7245.9973200000004</v>
      </c>
      <c r="F25" s="23">
        <v>2.0246535624242501</v>
      </c>
    </row>
    <row r="26" spans="1:6" x14ac:dyDescent="0.2">
      <c r="A26" s="21" t="s">
        <v>223</v>
      </c>
      <c r="B26" s="21" t="s">
        <v>222</v>
      </c>
      <c r="C26" s="21" t="s">
        <v>168</v>
      </c>
      <c r="D26" s="24">
        <v>375805</v>
      </c>
      <c r="E26" s="22">
        <v>7241.76235</v>
      </c>
      <c r="F26" s="23">
        <v>2.02347024055446</v>
      </c>
    </row>
    <row r="27" spans="1:6" x14ac:dyDescent="0.2">
      <c r="A27" s="21" t="s">
        <v>145</v>
      </c>
      <c r="B27" s="21" t="s">
        <v>144</v>
      </c>
      <c r="C27" s="21" t="s">
        <v>146</v>
      </c>
      <c r="D27" s="24">
        <v>96491</v>
      </c>
      <c r="E27" s="22">
        <v>7234.8951800000004</v>
      </c>
      <c r="F27" s="23">
        <v>2.0215514377188701</v>
      </c>
    </row>
    <row r="28" spans="1:6" x14ac:dyDescent="0.2">
      <c r="A28" s="21" t="s">
        <v>118</v>
      </c>
      <c r="B28" s="21" t="s">
        <v>117</v>
      </c>
      <c r="C28" s="21" t="s">
        <v>116</v>
      </c>
      <c r="D28" s="24">
        <v>486855</v>
      </c>
      <c r="E28" s="22">
        <v>7212.2699700000003</v>
      </c>
      <c r="F28" s="23">
        <v>2.0152295733841101</v>
      </c>
    </row>
    <row r="29" spans="1:6" x14ac:dyDescent="0.2">
      <c r="A29" s="21" t="s">
        <v>524</v>
      </c>
      <c r="B29" s="21" t="s">
        <v>523</v>
      </c>
      <c r="C29" s="21" t="s">
        <v>127</v>
      </c>
      <c r="D29" s="24">
        <v>1000859</v>
      </c>
      <c r="E29" s="22">
        <v>7046.0473599999996</v>
      </c>
      <c r="F29" s="23">
        <v>1.9687841795163701</v>
      </c>
    </row>
    <row r="30" spans="1:6" x14ac:dyDescent="0.2">
      <c r="A30" s="21" t="s">
        <v>558</v>
      </c>
      <c r="B30" s="21" t="s">
        <v>557</v>
      </c>
      <c r="C30" s="21" t="s">
        <v>195</v>
      </c>
      <c r="D30" s="24">
        <v>680391</v>
      </c>
      <c r="E30" s="22">
        <v>6856.9804979999999</v>
      </c>
      <c r="F30" s="23">
        <v>1.91595571729377</v>
      </c>
    </row>
    <row r="31" spans="1:6" x14ac:dyDescent="0.2">
      <c r="A31" s="21" t="s">
        <v>360</v>
      </c>
      <c r="B31" s="21" t="s">
        <v>359</v>
      </c>
      <c r="C31" s="21" t="s">
        <v>203</v>
      </c>
      <c r="D31" s="24">
        <v>638351</v>
      </c>
      <c r="E31" s="22">
        <v>6850.7829320000001</v>
      </c>
      <c r="F31" s="23">
        <v>1.9142240130816199</v>
      </c>
    </row>
    <row r="32" spans="1:6" x14ac:dyDescent="0.2">
      <c r="A32" s="21" t="s">
        <v>126</v>
      </c>
      <c r="B32" s="21" t="s">
        <v>125</v>
      </c>
      <c r="C32" s="21" t="s">
        <v>127</v>
      </c>
      <c r="D32" s="24">
        <v>448833</v>
      </c>
      <c r="E32" s="22">
        <v>6772.8899700000002</v>
      </c>
      <c r="F32" s="23">
        <v>1.89245940897864</v>
      </c>
    </row>
    <row r="33" spans="1:6" x14ac:dyDescent="0.2">
      <c r="A33" s="21" t="s">
        <v>800</v>
      </c>
      <c r="B33" s="21" t="s">
        <v>799</v>
      </c>
      <c r="C33" s="21" t="s">
        <v>561</v>
      </c>
      <c r="D33" s="24">
        <v>107021</v>
      </c>
      <c r="E33" s="22">
        <v>6605.3361199999999</v>
      </c>
      <c r="F33" s="23">
        <v>1.8456420442572801</v>
      </c>
    </row>
    <row r="34" spans="1:6" x14ac:dyDescent="0.2">
      <c r="A34" s="21" t="s">
        <v>802</v>
      </c>
      <c r="B34" s="21" t="s">
        <v>801</v>
      </c>
      <c r="C34" s="21" t="s">
        <v>206</v>
      </c>
      <c r="D34" s="24">
        <v>1289813</v>
      </c>
      <c r="E34" s="22">
        <v>6539.9968170000002</v>
      </c>
      <c r="F34" s="23">
        <v>1.8273851436895601</v>
      </c>
    </row>
    <row r="35" spans="1:6" x14ac:dyDescent="0.2">
      <c r="A35" s="21" t="s">
        <v>247</v>
      </c>
      <c r="B35" s="21" t="s">
        <v>246</v>
      </c>
      <c r="C35" s="21" t="s">
        <v>116</v>
      </c>
      <c r="D35" s="24">
        <v>329415</v>
      </c>
      <c r="E35" s="22">
        <v>6517.80519</v>
      </c>
      <c r="F35" s="23">
        <v>1.82118442973987</v>
      </c>
    </row>
    <row r="36" spans="1:6" x14ac:dyDescent="0.2">
      <c r="A36" s="21" t="s">
        <v>715</v>
      </c>
      <c r="B36" s="21" t="s">
        <v>714</v>
      </c>
      <c r="C36" s="21" t="s">
        <v>168</v>
      </c>
      <c r="D36" s="24">
        <v>416180</v>
      </c>
      <c r="E36" s="22">
        <v>6248.5265200000003</v>
      </c>
      <c r="F36" s="23">
        <v>1.7459434388281601</v>
      </c>
    </row>
    <row r="37" spans="1:6" x14ac:dyDescent="0.2">
      <c r="A37" s="21" t="s">
        <v>170</v>
      </c>
      <c r="B37" s="21" t="s">
        <v>169</v>
      </c>
      <c r="C37" s="21" t="s">
        <v>171</v>
      </c>
      <c r="D37" s="24">
        <v>1885691</v>
      </c>
      <c r="E37" s="22">
        <v>6090.7819300000001</v>
      </c>
      <c r="F37" s="23">
        <v>1.7018669463879601</v>
      </c>
    </row>
    <row r="38" spans="1:6" x14ac:dyDescent="0.2">
      <c r="A38" s="21" t="s">
        <v>761</v>
      </c>
      <c r="B38" s="21" t="s">
        <v>760</v>
      </c>
      <c r="C38" s="21" t="s">
        <v>135</v>
      </c>
      <c r="D38" s="24">
        <v>4294252</v>
      </c>
      <c r="E38" s="22">
        <v>5992.1992410000003</v>
      </c>
      <c r="F38" s="23">
        <v>1.6743212844641999</v>
      </c>
    </row>
    <row r="39" spans="1:6" x14ac:dyDescent="0.2">
      <c r="A39" s="21" t="s">
        <v>296</v>
      </c>
      <c r="B39" s="21" t="s">
        <v>295</v>
      </c>
      <c r="C39" s="21" t="s">
        <v>127</v>
      </c>
      <c r="D39" s="24">
        <v>340686</v>
      </c>
      <c r="E39" s="22">
        <v>5955.872652</v>
      </c>
      <c r="F39" s="23">
        <v>1.66417102431622</v>
      </c>
    </row>
    <row r="40" spans="1:6" x14ac:dyDescent="0.2">
      <c r="A40" s="21" t="s">
        <v>741</v>
      </c>
      <c r="B40" s="21" t="s">
        <v>740</v>
      </c>
      <c r="C40" s="21" t="s">
        <v>127</v>
      </c>
      <c r="D40" s="24">
        <v>112867</v>
      </c>
      <c r="E40" s="22">
        <v>5824.5015350000003</v>
      </c>
      <c r="F40" s="23">
        <v>1.62746372395612</v>
      </c>
    </row>
    <row r="41" spans="1:6" x14ac:dyDescent="0.2">
      <c r="A41" s="21" t="s">
        <v>665</v>
      </c>
      <c r="B41" s="21" t="s">
        <v>664</v>
      </c>
      <c r="C41" s="21" t="s">
        <v>206</v>
      </c>
      <c r="D41" s="24">
        <v>624306</v>
      </c>
      <c r="E41" s="22">
        <v>5724.2617140000002</v>
      </c>
      <c r="F41" s="23">
        <v>1.5994550314709299</v>
      </c>
    </row>
    <row r="42" spans="1:6" x14ac:dyDescent="0.2">
      <c r="A42" s="21" t="s">
        <v>156</v>
      </c>
      <c r="B42" s="21" t="s">
        <v>155</v>
      </c>
      <c r="C42" s="21" t="s">
        <v>157</v>
      </c>
      <c r="D42" s="24">
        <v>305516</v>
      </c>
      <c r="E42" s="22">
        <v>5536.2554360000004</v>
      </c>
      <c r="F42" s="23">
        <v>1.5469229142618599</v>
      </c>
    </row>
    <row r="43" spans="1:6" x14ac:dyDescent="0.2">
      <c r="A43" s="21" t="s">
        <v>490</v>
      </c>
      <c r="B43" s="21" t="s">
        <v>489</v>
      </c>
      <c r="C43" s="21" t="s">
        <v>491</v>
      </c>
      <c r="D43" s="24">
        <v>4564372</v>
      </c>
      <c r="E43" s="22">
        <v>5525.1723060000004</v>
      </c>
      <c r="F43" s="23">
        <v>1.5438261012703101</v>
      </c>
    </row>
    <row r="44" spans="1:6" x14ac:dyDescent="0.2">
      <c r="A44" s="21" t="s">
        <v>749</v>
      </c>
      <c r="B44" s="21" t="s">
        <v>748</v>
      </c>
      <c r="C44" s="21" t="s">
        <v>200</v>
      </c>
      <c r="D44" s="24">
        <v>209757</v>
      </c>
      <c r="E44" s="22">
        <v>5352.369369</v>
      </c>
      <c r="F44" s="23">
        <v>1.4955420533272199</v>
      </c>
    </row>
    <row r="45" spans="1:6" x14ac:dyDescent="0.2">
      <c r="A45" s="21" t="s">
        <v>393</v>
      </c>
      <c r="B45" s="21" t="s">
        <v>392</v>
      </c>
      <c r="C45" s="21" t="s">
        <v>146</v>
      </c>
      <c r="D45" s="24">
        <v>423327</v>
      </c>
      <c r="E45" s="22">
        <v>5274.6544199999998</v>
      </c>
      <c r="F45" s="23">
        <v>1.4738271890514401</v>
      </c>
    </row>
    <row r="46" spans="1:6" x14ac:dyDescent="0.2">
      <c r="A46" s="21" t="s">
        <v>804</v>
      </c>
      <c r="B46" s="21" t="s">
        <v>803</v>
      </c>
      <c r="C46" s="21" t="s">
        <v>356</v>
      </c>
      <c r="D46" s="24">
        <v>596181</v>
      </c>
      <c r="E46" s="22">
        <v>5050.8454320000001</v>
      </c>
      <c r="F46" s="23">
        <v>1.41129119230106</v>
      </c>
    </row>
    <row r="47" spans="1:6" x14ac:dyDescent="0.2">
      <c r="A47" s="21" t="s">
        <v>279</v>
      </c>
      <c r="B47" s="21" t="s">
        <v>278</v>
      </c>
      <c r="C47" s="21" t="s">
        <v>195</v>
      </c>
      <c r="D47" s="24">
        <v>238771</v>
      </c>
      <c r="E47" s="22">
        <v>5021.1153590000004</v>
      </c>
      <c r="F47" s="23">
        <v>1.4029841097074101</v>
      </c>
    </row>
    <row r="48" spans="1:6" x14ac:dyDescent="0.2">
      <c r="A48" s="21" t="s">
        <v>411</v>
      </c>
      <c r="B48" s="21" t="s">
        <v>410</v>
      </c>
      <c r="C48" s="21" t="s">
        <v>135</v>
      </c>
      <c r="D48" s="24">
        <v>99216</v>
      </c>
      <c r="E48" s="22">
        <v>4978.65888</v>
      </c>
      <c r="F48" s="23">
        <v>1.3911210551603099</v>
      </c>
    </row>
    <row r="49" spans="1:9" x14ac:dyDescent="0.2">
      <c r="A49" s="21" t="s">
        <v>806</v>
      </c>
      <c r="B49" s="21" t="s">
        <v>805</v>
      </c>
      <c r="C49" s="21" t="s">
        <v>209</v>
      </c>
      <c r="D49" s="24">
        <v>97823</v>
      </c>
      <c r="E49" s="22">
        <v>4793.9139379999997</v>
      </c>
      <c r="F49" s="23">
        <v>1.3395002101004101</v>
      </c>
    </row>
    <row r="50" spans="1:9" x14ac:dyDescent="0.2">
      <c r="A50" s="21" t="s">
        <v>255</v>
      </c>
      <c r="B50" s="21" t="s">
        <v>254</v>
      </c>
      <c r="C50" s="21" t="s">
        <v>140</v>
      </c>
      <c r="D50" s="24">
        <v>1197188</v>
      </c>
      <c r="E50" s="22">
        <v>4761.8152700000001</v>
      </c>
      <c r="F50" s="23">
        <v>1.3305313022130301</v>
      </c>
    </row>
    <row r="51" spans="1:9" x14ac:dyDescent="0.2">
      <c r="A51" s="21" t="s">
        <v>763</v>
      </c>
      <c r="B51" s="21" t="s">
        <v>762</v>
      </c>
      <c r="C51" s="21" t="s">
        <v>209</v>
      </c>
      <c r="D51" s="24">
        <v>138558</v>
      </c>
      <c r="E51" s="22">
        <v>4598.6014619999996</v>
      </c>
      <c r="F51" s="23">
        <v>1.2849266182460699</v>
      </c>
    </row>
    <row r="52" spans="1:9" x14ac:dyDescent="0.2">
      <c r="A52" s="21" t="s">
        <v>684</v>
      </c>
      <c r="B52" s="21" t="s">
        <v>683</v>
      </c>
      <c r="C52" s="21" t="s">
        <v>209</v>
      </c>
      <c r="D52" s="24">
        <v>248888</v>
      </c>
      <c r="E52" s="22">
        <v>3985.1946560000001</v>
      </c>
      <c r="F52" s="23">
        <v>1.11353043630777</v>
      </c>
    </row>
    <row r="53" spans="1:9" x14ac:dyDescent="0.2">
      <c r="A53" s="21" t="s">
        <v>808</v>
      </c>
      <c r="B53" s="21" t="s">
        <v>807</v>
      </c>
      <c r="C53" s="21" t="s">
        <v>154</v>
      </c>
      <c r="D53" s="24">
        <v>102975</v>
      </c>
      <c r="E53" s="22">
        <v>3853.2215249999999</v>
      </c>
      <c r="F53" s="23">
        <v>1.0766549231074101</v>
      </c>
    </row>
    <row r="54" spans="1:9" x14ac:dyDescent="0.2">
      <c r="A54" s="21" t="s">
        <v>482</v>
      </c>
      <c r="B54" s="21" t="s">
        <v>481</v>
      </c>
      <c r="C54" s="21" t="s">
        <v>143</v>
      </c>
      <c r="D54" s="24">
        <v>133215</v>
      </c>
      <c r="E54" s="22">
        <v>3658.6167599999999</v>
      </c>
      <c r="F54" s="23">
        <v>1.0222790776134401</v>
      </c>
    </row>
    <row r="55" spans="1:9" x14ac:dyDescent="0.2">
      <c r="A55" s="21" t="s">
        <v>810</v>
      </c>
      <c r="B55" s="21" t="s">
        <v>809</v>
      </c>
      <c r="C55" s="21" t="s">
        <v>428</v>
      </c>
      <c r="D55" s="24">
        <v>1143442</v>
      </c>
      <c r="E55" s="22">
        <v>3484.6394949999999</v>
      </c>
      <c r="F55" s="23">
        <v>0.97366690266951506</v>
      </c>
    </row>
    <row r="56" spans="1:9" x14ac:dyDescent="0.2">
      <c r="A56" s="21" t="s">
        <v>812</v>
      </c>
      <c r="B56" s="21" t="s">
        <v>811</v>
      </c>
      <c r="C56" s="21" t="s">
        <v>200</v>
      </c>
      <c r="D56" s="24">
        <v>748645</v>
      </c>
      <c r="E56" s="22">
        <v>3365.533598</v>
      </c>
      <c r="F56" s="23">
        <v>0.94038671113519301</v>
      </c>
    </row>
    <row r="57" spans="1:9" x14ac:dyDescent="0.2">
      <c r="A57" s="21" t="s">
        <v>137</v>
      </c>
      <c r="B57" s="21" t="s">
        <v>136</v>
      </c>
      <c r="C57" s="21" t="s">
        <v>127</v>
      </c>
      <c r="D57" s="24">
        <v>209555</v>
      </c>
      <c r="E57" s="22">
        <v>3076.0578449999998</v>
      </c>
      <c r="F57" s="23">
        <v>0.85950231542486</v>
      </c>
    </row>
    <row r="58" spans="1:9" x14ac:dyDescent="0.2">
      <c r="A58" s="21" t="s">
        <v>179</v>
      </c>
      <c r="B58" s="21" t="s">
        <v>178</v>
      </c>
      <c r="C58" s="21" t="s">
        <v>180</v>
      </c>
      <c r="D58" s="24">
        <v>430133</v>
      </c>
      <c r="E58" s="22">
        <v>2819.5218150000001</v>
      </c>
      <c r="F58" s="23">
        <v>0.78782183251934301</v>
      </c>
    </row>
    <row r="59" spans="1:9" x14ac:dyDescent="0.2">
      <c r="A59" s="20" t="s">
        <v>28</v>
      </c>
      <c r="B59" s="20"/>
      <c r="C59" s="20"/>
      <c r="D59" s="20"/>
      <c r="E59" s="25">
        <f>SUM(E7:E58)</f>
        <v>351126.85566300002</v>
      </c>
      <c r="F59" s="26">
        <f>SUM(F7:F58)</f>
        <v>98.110751051301804</v>
      </c>
      <c r="G59" s="14"/>
      <c r="H59" s="14"/>
      <c r="I59" s="14"/>
    </row>
    <row r="60" spans="1:9" x14ac:dyDescent="0.2">
      <c r="A60" s="21"/>
      <c r="B60" s="21"/>
      <c r="C60" s="21"/>
      <c r="D60" s="21"/>
      <c r="E60" s="22"/>
      <c r="F60" s="23"/>
    </row>
    <row r="61" spans="1:9" x14ac:dyDescent="0.2">
      <c r="A61" s="20" t="s">
        <v>37</v>
      </c>
      <c r="B61" s="20"/>
      <c r="C61" s="20"/>
      <c r="D61" s="20"/>
      <c r="E61" s="25">
        <f>E59</f>
        <v>351126.85566300002</v>
      </c>
      <c r="F61" s="26">
        <f>F59</f>
        <v>98.110751051301804</v>
      </c>
      <c r="G61" s="14"/>
      <c r="H61" s="14"/>
      <c r="I61" s="14"/>
    </row>
    <row r="62" spans="1:9" x14ac:dyDescent="0.2">
      <c r="A62" s="20"/>
      <c r="B62" s="20"/>
      <c r="C62" s="20"/>
      <c r="D62" s="20"/>
      <c r="E62" s="25"/>
      <c r="F62" s="26"/>
      <c r="G62" s="14"/>
      <c r="H62" s="14"/>
      <c r="I62" s="14"/>
    </row>
    <row r="63" spans="1:9" x14ac:dyDescent="0.2">
      <c r="A63" s="20" t="s">
        <v>39</v>
      </c>
      <c r="B63" s="20"/>
      <c r="C63" s="20"/>
      <c r="D63" s="20"/>
      <c r="E63" s="25">
        <f>E65-(E59)</f>
        <v>6761.4001096999855</v>
      </c>
      <c r="F63" s="26">
        <f>F65-(F59)</f>
        <v>1.8892489486981958</v>
      </c>
      <c r="G63" s="14"/>
      <c r="H63" s="14"/>
      <c r="I63" s="14"/>
    </row>
    <row r="64" spans="1:9" x14ac:dyDescent="0.2">
      <c r="A64" s="20"/>
      <c r="B64" s="20"/>
      <c r="C64" s="20"/>
      <c r="D64" s="20"/>
      <c r="E64" s="25"/>
      <c r="F64" s="26"/>
      <c r="G64" s="14"/>
      <c r="H64" s="14"/>
      <c r="I64" s="14"/>
    </row>
    <row r="65" spans="1:9" x14ac:dyDescent="0.2">
      <c r="A65" s="27" t="s">
        <v>38</v>
      </c>
      <c r="B65" s="27"/>
      <c r="C65" s="27"/>
      <c r="D65" s="27"/>
      <c r="E65" s="28">
        <v>357888.25577270001</v>
      </c>
      <c r="F65" s="29">
        <v>100</v>
      </c>
      <c r="G65" s="14"/>
      <c r="H65" s="14"/>
      <c r="I65" s="14"/>
    </row>
    <row r="67" spans="1:9" x14ac:dyDescent="0.2">
      <c r="A67" s="14" t="s">
        <v>41</v>
      </c>
    </row>
    <row r="68" spans="1:9" x14ac:dyDescent="0.2">
      <c r="A68" s="14" t="s">
        <v>42</v>
      </c>
    </row>
    <row r="69" spans="1:9" x14ac:dyDescent="0.2">
      <c r="A69" s="14" t="s">
        <v>43</v>
      </c>
      <c r="B69" s="14"/>
      <c r="C69" s="30" t="s">
        <v>45</v>
      </c>
      <c r="D69" s="14" t="s">
        <v>44</v>
      </c>
    </row>
    <row r="70" spans="1:9" x14ac:dyDescent="0.2">
      <c r="A70" s="7" t="s">
        <v>46</v>
      </c>
      <c r="C70" s="31">
        <v>176.14670000000001</v>
      </c>
      <c r="D70" s="31">
        <v>190.6677</v>
      </c>
    </row>
    <row r="71" spans="1:9" x14ac:dyDescent="0.2">
      <c r="A71" s="7" t="s">
        <v>47</v>
      </c>
      <c r="C71" s="31">
        <v>21.814499999999999</v>
      </c>
      <c r="D71" s="31">
        <v>21.755299999999998</v>
      </c>
    </row>
    <row r="72" spans="1:9" x14ac:dyDescent="0.2">
      <c r="A72" s="7" t="s">
        <v>48</v>
      </c>
      <c r="C72" s="31">
        <v>192.88659999999999</v>
      </c>
      <c r="D72" s="31">
        <v>209.51390000000001</v>
      </c>
    </row>
    <row r="73" spans="1:9" x14ac:dyDescent="0.2">
      <c r="A73" s="7" t="s">
        <v>49</v>
      </c>
      <c r="C73" s="31">
        <v>24.807200000000002</v>
      </c>
      <c r="D73" s="31">
        <v>24.8611</v>
      </c>
    </row>
    <row r="75" spans="1:9" x14ac:dyDescent="0.2">
      <c r="A75" s="14" t="s">
        <v>50</v>
      </c>
    </row>
    <row r="76" spans="1:9" x14ac:dyDescent="0.2">
      <c r="A76" s="101" t="s">
        <v>51</v>
      </c>
      <c r="B76" s="102"/>
      <c r="C76" s="32" t="s">
        <v>52</v>
      </c>
    </row>
    <row r="77" spans="1:9" x14ac:dyDescent="0.2">
      <c r="A77" s="97" t="s">
        <v>47</v>
      </c>
      <c r="B77" s="98"/>
      <c r="C77" s="33">
        <v>1.7</v>
      </c>
    </row>
    <row r="78" spans="1:9" x14ac:dyDescent="0.2">
      <c r="A78" s="97" t="s">
        <v>49</v>
      </c>
      <c r="B78" s="98"/>
      <c r="C78" s="33">
        <v>1.9</v>
      </c>
    </row>
    <row r="79" spans="1:9" x14ac:dyDescent="0.2">
      <c r="A79" s="7" t="s">
        <v>53</v>
      </c>
    </row>
    <row r="80" spans="1:9" x14ac:dyDescent="0.2">
      <c r="A80" s="7" t="s">
        <v>54</v>
      </c>
    </row>
    <row r="82" spans="1:9" x14ac:dyDescent="0.2">
      <c r="A82" s="14" t="s">
        <v>343</v>
      </c>
      <c r="D82" s="51">
        <v>0.49250766522207046</v>
      </c>
    </row>
    <row r="84" spans="1:9" x14ac:dyDescent="0.2">
      <c r="A84" s="14" t="s">
        <v>952</v>
      </c>
      <c r="D84" s="30" t="s">
        <v>56</v>
      </c>
      <c r="G84" s="10"/>
    </row>
    <row r="86" spans="1:9" x14ac:dyDescent="0.2">
      <c r="A86" s="60" t="s">
        <v>973</v>
      </c>
      <c r="B86" s="57"/>
      <c r="C86" s="57"/>
      <c r="D86" s="57"/>
      <c r="E86" s="11"/>
      <c r="G86" s="57"/>
      <c r="H86" s="57"/>
      <c r="I86" s="57"/>
    </row>
    <row r="87" spans="1:9" x14ac:dyDescent="0.2">
      <c r="A87" s="65"/>
      <c r="B87" s="57"/>
      <c r="C87" s="57"/>
      <c r="D87" s="57"/>
      <c r="E87" s="11"/>
      <c r="G87" s="57"/>
      <c r="H87" s="57"/>
      <c r="I87" s="57"/>
    </row>
    <row r="88" spans="1:9" x14ac:dyDescent="0.2">
      <c r="A88" s="60" t="s">
        <v>969</v>
      </c>
      <c r="B88" s="57"/>
      <c r="C88" s="57"/>
      <c r="D88" s="57"/>
      <c r="E88" s="11"/>
      <c r="G88" s="57"/>
      <c r="H88" s="57"/>
      <c r="I88" s="57"/>
    </row>
    <row r="89" spans="1:9" x14ac:dyDescent="0.2">
      <c r="A89" s="65"/>
      <c r="B89" s="57"/>
      <c r="C89" s="57"/>
      <c r="D89" s="57"/>
      <c r="E89" s="11"/>
      <c r="G89" s="57"/>
      <c r="H89" s="57"/>
      <c r="I89" s="57"/>
    </row>
    <row r="90" spans="1:9" x14ac:dyDescent="0.2">
      <c r="A90" s="57"/>
      <c r="B90" s="57"/>
      <c r="C90" s="57"/>
      <c r="D90" s="57"/>
      <c r="E90" s="11"/>
      <c r="G90" s="57"/>
      <c r="H90" s="57"/>
      <c r="I90" s="57"/>
    </row>
    <row r="91" spans="1:9" x14ac:dyDescent="0.2">
      <c r="A91" s="57"/>
      <c r="B91" s="57"/>
      <c r="C91" s="57"/>
      <c r="D91" s="57"/>
      <c r="E91" s="11"/>
      <c r="G91" s="57"/>
      <c r="H91" s="57"/>
      <c r="I91" s="57"/>
    </row>
    <row r="92" spans="1:9" x14ac:dyDescent="0.2">
      <c r="A92" s="57"/>
      <c r="B92" s="57"/>
      <c r="C92" s="57"/>
      <c r="D92" s="57"/>
      <c r="E92" s="11"/>
      <c r="G92" s="57"/>
      <c r="H92" s="57"/>
      <c r="I92" s="57"/>
    </row>
    <row r="93" spans="1:9" x14ac:dyDescent="0.2">
      <c r="A93" s="57"/>
      <c r="B93" s="57"/>
      <c r="C93" s="57"/>
      <c r="D93" s="57"/>
      <c r="E93" s="11"/>
      <c r="G93" s="57"/>
      <c r="H93" s="57"/>
      <c r="I93" s="57"/>
    </row>
    <row r="94" spans="1:9" x14ac:dyDescent="0.2">
      <c r="A94" s="57"/>
      <c r="B94" s="57"/>
      <c r="C94" s="57"/>
      <c r="D94" s="57"/>
      <c r="E94" s="11"/>
      <c r="G94" s="57"/>
      <c r="H94" s="57"/>
      <c r="I94" s="57"/>
    </row>
    <row r="95" spans="1:9" x14ac:dyDescent="0.2">
      <c r="A95" s="57"/>
      <c r="B95" s="57"/>
      <c r="C95" s="57"/>
      <c r="D95" s="57"/>
      <c r="E95" s="11"/>
      <c r="G95" s="57"/>
      <c r="H95" s="57"/>
      <c r="I95" s="57"/>
    </row>
    <row r="96" spans="1:9" x14ac:dyDescent="0.2">
      <c r="A96" s="57"/>
      <c r="B96" s="57"/>
      <c r="C96" s="57"/>
      <c r="D96" s="57"/>
      <c r="E96" s="11"/>
      <c r="G96" s="57"/>
      <c r="H96" s="57"/>
      <c r="I96" s="57"/>
    </row>
    <row r="97" spans="1:9" x14ac:dyDescent="0.2">
      <c r="A97" s="57"/>
      <c r="B97" s="57"/>
      <c r="C97" s="57"/>
      <c r="D97" s="57"/>
      <c r="E97" s="11"/>
      <c r="G97" s="57"/>
      <c r="H97" s="57"/>
      <c r="I97" s="57"/>
    </row>
    <row r="98" spans="1:9" x14ac:dyDescent="0.2">
      <c r="A98" s="57"/>
      <c r="B98" s="57"/>
      <c r="C98" s="57"/>
      <c r="D98" s="57"/>
      <c r="E98" s="11"/>
      <c r="G98" s="57"/>
      <c r="H98" s="57"/>
      <c r="I98" s="57"/>
    </row>
    <row r="99" spans="1:9" x14ac:dyDescent="0.2">
      <c r="A99" s="57"/>
      <c r="B99" s="57"/>
      <c r="C99" s="57"/>
      <c r="D99" s="57"/>
      <c r="E99" s="11"/>
      <c r="G99" s="57"/>
      <c r="H99" s="57"/>
      <c r="I99" s="57"/>
    </row>
    <row r="100" spans="1:9" x14ac:dyDescent="0.2">
      <c r="A100" s="57"/>
      <c r="B100" s="57"/>
      <c r="C100" s="57"/>
      <c r="D100" s="57"/>
      <c r="E100" s="11"/>
      <c r="G100" s="57"/>
      <c r="H100" s="57"/>
      <c r="I100" s="57"/>
    </row>
    <row r="101" spans="1:9" x14ac:dyDescent="0.2">
      <c r="A101" s="57"/>
      <c r="B101" s="57"/>
      <c r="C101" s="57"/>
      <c r="D101" s="57"/>
      <c r="E101" s="11"/>
      <c r="G101" s="57"/>
      <c r="H101" s="57"/>
      <c r="I101" s="57"/>
    </row>
    <row r="102" spans="1:9" x14ac:dyDescent="0.2">
      <c r="A102" s="57"/>
      <c r="B102" s="57"/>
      <c r="C102" s="57"/>
      <c r="D102" s="57"/>
      <c r="E102" s="11"/>
      <c r="G102" s="57"/>
      <c r="H102" s="57"/>
      <c r="I102" s="57"/>
    </row>
    <row r="103" spans="1:9" x14ac:dyDescent="0.2">
      <c r="A103" s="57"/>
      <c r="B103" s="57"/>
      <c r="C103" s="57"/>
      <c r="D103" s="57"/>
      <c r="E103" s="11"/>
      <c r="G103" s="57"/>
      <c r="H103" s="57"/>
      <c r="I103" s="57"/>
    </row>
    <row r="104" spans="1:9" x14ac:dyDescent="0.2">
      <c r="A104" s="57"/>
      <c r="B104" s="57"/>
      <c r="C104" s="57"/>
      <c r="D104" s="57"/>
      <c r="E104" s="11"/>
      <c r="G104" s="57"/>
      <c r="H104" s="57"/>
      <c r="I104" s="57"/>
    </row>
    <row r="105" spans="1:9" x14ac:dyDescent="0.2">
      <c r="A105" s="57"/>
      <c r="B105" s="57"/>
      <c r="C105" s="57"/>
      <c r="D105" s="57"/>
      <c r="E105" s="11"/>
      <c r="G105" s="57"/>
      <c r="H105" s="57"/>
      <c r="I105" s="57"/>
    </row>
    <row r="106" spans="1:9" x14ac:dyDescent="0.2">
      <c r="A106" s="60" t="s">
        <v>997</v>
      </c>
      <c r="B106" s="57"/>
      <c r="C106" s="57"/>
      <c r="D106" s="57"/>
      <c r="E106" s="11"/>
      <c r="G106" s="57"/>
      <c r="H106" s="57"/>
      <c r="I106" s="57"/>
    </row>
    <row r="107" spans="1:9" x14ac:dyDescent="0.2">
      <c r="A107" s="57"/>
      <c r="B107" s="57"/>
      <c r="C107" s="57"/>
      <c r="D107" s="57"/>
      <c r="E107" s="11"/>
      <c r="G107" s="57"/>
      <c r="H107" s="57"/>
      <c r="I107" s="57"/>
    </row>
    <row r="108" spans="1:9" x14ac:dyDescent="0.2">
      <c r="A108" s="60" t="s">
        <v>970</v>
      </c>
      <c r="B108" s="57"/>
      <c r="C108" s="57"/>
      <c r="D108" s="57"/>
      <c r="E108" s="11"/>
      <c r="G108" s="57"/>
      <c r="H108" s="57"/>
      <c r="I108" s="57"/>
    </row>
    <row r="109" spans="1:9" x14ac:dyDescent="0.2">
      <c r="A109" s="57"/>
      <c r="B109" s="57"/>
      <c r="C109" s="57"/>
      <c r="D109" s="57"/>
      <c r="E109" s="11"/>
      <c r="G109" s="57"/>
      <c r="H109" s="57"/>
      <c r="I109" s="57"/>
    </row>
    <row r="110" spans="1:9" x14ac:dyDescent="0.2">
      <c r="A110" s="57"/>
      <c r="B110" s="57"/>
      <c r="C110" s="57"/>
      <c r="D110" s="57"/>
      <c r="E110" s="11"/>
      <c r="G110" s="57"/>
      <c r="H110" s="57"/>
      <c r="I110" s="57"/>
    </row>
    <row r="111" spans="1:9" x14ac:dyDescent="0.2">
      <c r="A111" s="57"/>
      <c r="B111" s="57"/>
      <c r="C111" s="57"/>
      <c r="D111" s="57"/>
      <c r="E111" s="11"/>
      <c r="G111" s="57"/>
      <c r="H111" s="57"/>
      <c r="I111" s="57"/>
    </row>
    <row r="112" spans="1:9" x14ac:dyDescent="0.2">
      <c r="A112" s="57"/>
      <c r="B112" s="57"/>
      <c r="C112" s="57"/>
      <c r="D112" s="57"/>
      <c r="E112" s="11"/>
      <c r="G112" s="57"/>
      <c r="H112" s="57"/>
      <c r="I112" s="57"/>
    </row>
    <row r="113" spans="1:9" x14ac:dyDescent="0.2">
      <c r="A113" s="57"/>
      <c r="B113" s="57"/>
      <c r="C113" s="57"/>
      <c r="D113" s="57"/>
      <c r="E113" s="11"/>
      <c r="G113" s="57"/>
      <c r="H113" s="57"/>
      <c r="I113" s="57"/>
    </row>
    <row r="114" spans="1:9" x14ac:dyDescent="0.2">
      <c r="A114" s="57"/>
      <c r="B114" s="57"/>
      <c r="C114" s="57"/>
      <c r="D114" s="57"/>
      <c r="E114" s="11"/>
      <c r="G114" s="57"/>
      <c r="H114" s="57"/>
      <c r="I114" s="57"/>
    </row>
    <row r="115" spans="1:9" x14ac:dyDescent="0.2">
      <c r="A115" s="57"/>
      <c r="B115" s="57"/>
      <c r="C115" s="57"/>
      <c r="D115" s="57"/>
      <c r="E115" s="11"/>
      <c r="G115" s="57"/>
      <c r="H115" s="57"/>
      <c r="I115" s="57"/>
    </row>
    <row r="116" spans="1:9" x14ac:dyDescent="0.2">
      <c r="A116" s="57"/>
      <c r="B116" s="57"/>
      <c r="C116" s="57"/>
      <c r="D116" s="57"/>
      <c r="E116" s="11"/>
      <c r="G116" s="57"/>
      <c r="H116" s="57"/>
      <c r="I116" s="57"/>
    </row>
    <row r="117" spans="1:9" x14ac:dyDescent="0.2">
      <c r="A117" s="57"/>
      <c r="B117" s="57"/>
      <c r="C117" s="57"/>
      <c r="D117" s="57"/>
      <c r="E117" s="11"/>
      <c r="G117" s="57"/>
      <c r="H117" s="57"/>
      <c r="I117" s="57"/>
    </row>
    <row r="118" spans="1:9" x14ac:dyDescent="0.2">
      <c r="A118" s="57"/>
      <c r="B118" s="57"/>
      <c r="C118" s="57"/>
      <c r="D118" s="57"/>
      <c r="E118" s="11"/>
      <c r="G118" s="57"/>
      <c r="H118" s="57"/>
      <c r="I118" s="57"/>
    </row>
    <row r="119" spans="1:9" x14ac:dyDescent="0.2">
      <c r="A119" s="57"/>
      <c r="B119" s="57"/>
      <c r="C119" s="57"/>
      <c r="D119" s="57"/>
      <c r="E119" s="11"/>
      <c r="G119" s="57"/>
      <c r="H119" s="57"/>
      <c r="I119" s="57"/>
    </row>
    <row r="120" spans="1:9" x14ac:dyDescent="0.2">
      <c r="A120" s="57"/>
      <c r="B120" s="57"/>
      <c r="C120" s="57"/>
      <c r="D120" s="57"/>
      <c r="E120" s="11"/>
      <c r="G120" s="57"/>
      <c r="H120" s="57"/>
      <c r="I120" s="57"/>
    </row>
    <row r="121" spans="1:9" x14ac:dyDescent="0.2">
      <c r="A121" s="57"/>
      <c r="B121" s="57"/>
      <c r="C121" s="57"/>
      <c r="D121" s="57"/>
      <c r="E121" s="11"/>
      <c r="G121" s="57"/>
      <c r="H121" s="57"/>
      <c r="I121" s="57"/>
    </row>
    <row r="122" spans="1:9" x14ac:dyDescent="0.2">
      <c r="A122" s="57"/>
      <c r="B122" s="57"/>
      <c r="C122" s="57"/>
      <c r="D122" s="57"/>
      <c r="E122" s="11"/>
      <c r="G122" s="57"/>
      <c r="H122" s="57"/>
      <c r="I122" s="57"/>
    </row>
    <row r="123" spans="1:9" x14ac:dyDescent="0.2">
      <c r="A123" s="57"/>
      <c r="B123" s="57"/>
      <c r="C123" s="57"/>
      <c r="D123" s="57"/>
      <c r="E123" s="11"/>
      <c r="G123" s="57"/>
      <c r="H123" s="57"/>
      <c r="I123" s="57"/>
    </row>
    <row r="124" spans="1:9" x14ac:dyDescent="0.2">
      <c r="A124" s="57"/>
      <c r="B124" s="57"/>
      <c r="C124" s="57"/>
      <c r="D124" s="57"/>
      <c r="E124" s="11"/>
      <c r="G124" s="57"/>
      <c r="H124" s="57"/>
      <c r="I124" s="57"/>
    </row>
    <row r="125" spans="1:9" x14ac:dyDescent="0.2">
      <c r="A125" s="7" t="s">
        <v>1003</v>
      </c>
      <c r="B125" s="57"/>
      <c r="C125" s="57"/>
      <c r="D125" s="57"/>
      <c r="E125" s="11"/>
      <c r="G125" s="57"/>
      <c r="H125" s="57"/>
      <c r="I125" s="57"/>
    </row>
    <row r="127" spans="1:9" x14ac:dyDescent="0.2">
      <c r="A127" s="57" t="s">
        <v>968</v>
      </c>
    </row>
  </sheetData>
  <mergeCells count="4">
    <mergeCell ref="A1:F1"/>
    <mergeCell ref="A76:B76"/>
    <mergeCell ref="A77:B77"/>
    <mergeCell ref="A78:B78"/>
  </mergeCells>
  <conditionalFormatting sqref="F2:F3 F126:F65536">
    <cfRule type="cellIs" dxfId="52" priority="4" stopIfTrue="1" operator="between">
      <formula>0.009</formula>
      <formula>-0.009</formula>
    </cfRule>
  </conditionalFormatting>
  <conditionalFormatting sqref="F5:F122">
    <cfRule type="cellIs" dxfId="51" priority="1" stopIfTrue="1" operator="between">
      <formula>0.009</formula>
      <formula>-0.009</formula>
    </cfRule>
  </conditionalFormatting>
  <hyperlinks>
    <hyperlink ref="A87" r:id="rId1" tooltip="https://www.franklintempletonindia.com/downloadsServlet/pdf/product-labels-jg9o5k7l" display="https://www.franklintempletonindia.com/downloadsServlet/pdf/product-labels-jg9o5k7l" xr:uid="{00000000-0004-0000-1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10"/>
  <sheetViews>
    <sheetView workbookViewId="0">
      <selection sqref="A1:F1"/>
    </sheetView>
  </sheetViews>
  <sheetFormatPr defaultColWidth="9.140625" defaultRowHeight="11.25" x14ac:dyDescent="0.2"/>
  <cols>
    <col min="1" max="1" width="38.7109375" style="7" bestFit="1" customWidth="1"/>
    <col min="2" max="2" width="34.140625" style="7" bestFit="1" customWidth="1"/>
    <col min="3" max="3" width="25.5703125" style="7" bestFit="1" customWidth="1"/>
    <col min="4" max="4" width="14.7109375" style="7" bestFit="1" customWidth="1"/>
    <col min="5" max="5" width="26.5703125" style="10" customWidth="1"/>
    <col min="6" max="6" width="13.5703125" style="11" bestFit="1" customWidth="1"/>
    <col min="7" max="16384" width="9.140625" style="7"/>
  </cols>
  <sheetData>
    <row r="1" spans="1:6" s="1" customFormat="1" ht="15" x14ac:dyDescent="0.2">
      <c r="A1" s="99" t="s">
        <v>942</v>
      </c>
      <c r="B1" s="100"/>
      <c r="C1" s="100"/>
      <c r="D1" s="100"/>
      <c r="E1" s="100"/>
      <c r="F1" s="100"/>
    </row>
    <row r="2" spans="1:6" s="1" customFormat="1" ht="12" x14ac:dyDescent="0.2">
      <c r="E2" s="5"/>
      <c r="F2" s="9"/>
    </row>
    <row r="3" spans="1:6" s="1" customFormat="1" ht="12" x14ac:dyDescent="0.2">
      <c r="A3" s="8" t="s">
        <v>7</v>
      </c>
      <c r="B3" s="2"/>
      <c r="C3" s="3"/>
      <c r="D3" s="3"/>
      <c r="E3" s="4"/>
      <c r="F3" s="9"/>
    </row>
    <row r="4" spans="1:6" s="1" customFormat="1" ht="48" customHeight="1" x14ac:dyDescent="0.2">
      <c r="A4" s="6" t="s">
        <v>2</v>
      </c>
      <c r="B4" s="6" t="s">
        <v>0</v>
      </c>
      <c r="C4" s="13" t="s">
        <v>514</v>
      </c>
      <c r="D4" s="13" t="s">
        <v>1</v>
      </c>
      <c r="E4" s="53" t="s">
        <v>6</v>
      </c>
      <c r="F4" s="12" t="s">
        <v>3</v>
      </c>
    </row>
    <row r="5" spans="1:6" x14ac:dyDescent="0.2">
      <c r="A5" s="16" t="s">
        <v>113</v>
      </c>
      <c r="B5" s="17"/>
      <c r="C5" s="17"/>
      <c r="D5" s="17"/>
      <c r="E5" s="18"/>
      <c r="F5" s="19"/>
    </row>
    <row r="6" spans="1:6" x14ac:dyDescent="0.2">
      <c r="A6" s="20" t="s">
        <v>19</v>
      </c>
      <c r="B6" s="21"/>
      <c r="C6" s="21"/>
      <c r="D6" s="21"/>
      <c r="E6" s="22"/>
      <c r="F6" s="23"/>
    </row>
    <row r="7" spans="1:6" x14ac:dyDescent="0.2">
      <c r="A7" s="21" t="s">
        <v>118</v>
      </c>
      <c r="B7" s="21" t="s">
        <v>117</v>
      </c>
      <c r="C7" s="21" t="s">
        <v>116</v>
      </c>
      <c r="D7" s="24">
        <v>4559046</v>
      </c>
      <c r="E7" s="22">
        <v>67537.707439999998</v>
      </c>
      <c r="F7" s="23">
        <v>8.6891746024179692</v>
      </c>
    </row>
    <row r="8" spans="1:6" x14ac:dyDescent="0.2">
      <c r="A8" s="21" t="s">
        <v>115</v>
      </c>
      <c r="B8" s="21" t="s">
        <v>114</v>
      </c>
      <c r="C8" s="21" t="s">
        <v>116</v>
      </c>
      <c r="D8" s="24">
        <v>2753703</v>
      </c>
      <c r="E8" s="22">
        <v>55575.233950000002</v>
      </c>
      <c r="F8" s="23">
        <v>7.1501229411848897</v>
      </c>
    </row>
    <row r="9" spans="1:6" x14ac:dyDescent="0.2">
      <c r="A9" s="21" t="s">
        <v>126</v>
      </c>
      <c r="B9" s="21" t="s">
        <v>125</v>
      </c>
      <c r="C9" s="21" t="s">
        <v>127</v>
      </c>
      <c r="D9" s="24">
        <v>2555187</v>
      </c>
      <c r="E9" s="22">
        <v>38557.771829999998</v>
      </c>
      <c r="F9" s="23">
        <v>4.9607134208502099</v>
      </c>
    </row>
    <row r="10" spans="1:6" x14ac:dyDescent="0.2">
      <c r="A10" s="21" t="s">
        <v>251</v>
      </c>
      <c r="B10" s="21" t="s">
        <v>250</v>
      </c>
      <c r="C10" s="21" t="s">
        <v>163</v>
      </c>
      <c r="D10" s="24">
        <v>1153421</v>
      </c>
      <c r="E10" s="22">
        <v>36945.228049999998</v>
      </c>
      <c r="F10" s="23">
        <v>4.75324895411641</v>
      </c>
    </row>
    <row r="11" spans="1:6" x14ac:dyDescent="0.2">
      <c r="A11" s="21" t="s">
        <v>134</v>
      </c>
      <c r="B11" s="21" t="s">
        <v>133</v>
      </c>
      <c r="C11" s="21" t="s">
        <v>135</v>
      </c>
      <c r="D11" s="24">
        <v>11939745</v>
      </c>
      <c r="E11" s="22">
        <v>36750.535109999997</v>
      </c>
      <c r="F11" s="23">
        <v>4.7282004143651797</v>
      </c>
    </row>
    <row r="12" spans="1:6" x14ac:dyDescent="0.2">
      <c r="A12" s="21" t="s">
        <v>281</v>
      </c>
      <c r="B12" s="21" t="s">
        <v>280</v>
      </c>
      <c r="C12" s="21" t="s">
        <v>127</v>
      </c>
      <c r="D12" s="24">
        <v>1207513</v>
      </c>
      <c r="E12" s="22">
        <v>36669.754780000003</v>
      </c>
      <c r="F12" s="23">
        <v>4.71780748842178</v>
      </c>
    </row>
    <row r="13" spans="1:6" x14ac:dyDescent="0.2">
      <c r="A13" s="21" t="s">
        <v>247</v>
      </c>
      <c r="B13" s="21" t="s">
        <v>246</v>
      </c>
      <c r="C13" s="21" t="s">
        <v>116</v>
      </c>
      <c r="D13" s="24">
        <v>1765683</v>
      </c>
      <c r="E13" s="22">
        <v>34935.80384</v>
      </c>
      <c r="F13" s="23">
        <v>4.4947231842488504</v>
      </c>
    </row>
    <row r="14" spans="1:6" x14ac:dyDescent="0.2">
      <c r="A14" s="21" t="s">
        <v>129</v>
      </c>
      <c r="B14" s="21" t="s">
        <v>128</v>
      </c>
      <c r="C14" s="21" t="s">
        <v>130</v>
      </c>
      <c r="D14" s="24">
        <v>2325925</v>
      </c>
      <c r="E14" s="22">
        <v>32335.00935</v>
      </c>
      <c r="F14" s="23">
        <v>4.1601137003736</v>
      </c>
    </row>
    <row r="15" spans="1:6" x14ac:dyDescent="0.2">
      <c r="A15" s="21" t="s">
        <v>808</v>
      </c>
      <c r="B15" s="21" t="s">
        <v>807</v>
      </c>
      <c r="C15" s="21" t="s">
        <v>154</v>
      </c>
      <c r="D15" s="24">
        <v>846654</v>
      </c>
      <c r="E15" s="22">
        <v>31680.946029999999</v>
      </c>
      <c r="F15" s="23">
        <v>4.0759641104046702</v>
      </c>
    </row>
    <row r="16" spans="1:6" x14ac:dyDescent="0.2">
      <c r="A16" s="21" t="s">
        <v>132</v>
      </c>
      <c r="B16" s="21" t="s">
        <v>131</v>
      </c>
      <c r="C16" s="21" t="s">
        <v>116</v>
      </c>
      <c r="D16" s="24">
        <v>2698644</v>
      </c>
      <c r="E16" s="22">
        <v>28832.3125</v>
      </c>
      <c r="F16" s="23">
        <v>3.7094684880523401</v>
      </c>
    </row>
    <row r="17" spans="1:6" x14ac:dyDescent="0.2">
      <c r="A17" s="21" t="s">
        <v>176</v>
      </c>
      <c r="B17" s="21" t="s">
        <v>175</v>
      </c>
      <c r="C17" s="21" t="s">
        <v>177</v>
      </c>
      <c r="D17" s="24">
        <v>979637</v>
      </c>
      <c r="E17" s="22">
        <v>24698.608039999999</v>
      </c>
      <c r="F17" s="23">
        <v>3.1776399559742599</v>
      </c>
    </row>
    <row r="18" spans="1:6" x14ac:dyDescent="0.2">
      <c r="A18" s="21" t="s">
        <v>151</v>
      </c>
      <c r="B18" s="21" t="s">
        <v>150</v>
      </c>
      <c r="C18" s="21" t="s">
        <v>116</v>
      </c>
      <c r="D18" s="24">
        <v>3085267</v>
      </c>
      <c r="E18" s="22">
        <v>24575.694289999999</v>
      </c>
      <c r="F18" s="23">
        <v>3.1618262857258799</v>
      </c>
    </row>
    <row r="19" spans="1:6" x14ac:dyDescent="0.2">
      <c r="A19" s="21" t="s">
        <v>796</v>
      </c>
      <c r="B19" s="21" t="s">
        <v>795</v>
      </c>
      <c r="C19" s="21" t="s">
        <v>474</v>
      </c>
      <c r="D19" s="24">
        <v>1874782</v>
      </c>
      <c r="E19" s="22">
        <v>23603.505379999999</v>
      </c>
      <c r="F19" s="23">
        <v>3.0367477258261499</v>
      </c>
    </row>
    <row r="20" spans="1:6" x14ac:dyDescent="0.2">
      <c r="A20" s="21" t="s">
        <v>493</v>
      </c>
      <c r="B20" s="21" t="s">
        <v>492</v>
      </c>
      <c r="C20" s="21" t="s">
        <v>163</v>
      </c>
      <c r="D20" s="24">
        <v>1094100</v>
      </c>
      <c r="E20" s="22">
        <v>23542.843799999999</v>
      </c>
      <c r="F20" s="23">
        <v>3.0289432106855299</v>
      </c>
    </row>
    <row r="21" spans="1:6" x14ac:dyDescent="0.2">
      <c r="A21" s="21" t="s">
        <v>173</v>
      </c>
      <c r="B21" s="21" t="s">
        <v>172</v>
      </c>
      <c r="C21" s="21" t="s">
        <v>174</v>
      </c>
      <c r="D21" s="24">
        <v>341760</v>
      </c>
      <c r="E21" s="22">
        <v>20199.7248</v>
      </c>
      <c r="F21" s="23">
        <v>2.5988287485760799</v>
      </c>
    </row>
    <row r="22" spans="1:6" x14ac:dyDescent="0.2">
      <c r="A22" s="21" t="s">
        <v>137</v>
      </c>
      <c r="B22" s="21" t="s">
        <v>136</v>
      </c>
      <c r="C22" s="21" t="s">
        <v>127</v>
      </c>
      <c r="D22" s="24">
        <v>1300899</v>
      </c>
      <c r="E22" s="22">
        <v>19095.896420000001</v>
      </c>
      <c r="F22" s="23">
        <v>2.4568138965995701</v>
      </c>
    </row>
    <row r="23" spans="1:6" x14ac:dyDescent="0.2">
      <c r="A23" s="21" t="s">
        <v>532</v>
      </c>
      <c r="B23" s="21" t="s">
        <v>531</v>
      </c>
      <c r="C23" s="21" t="s">
        <v>135</v>
      </c>
      <c r="D23" s="24">
        <v>1362748</v>
      </c>
      <c r="E23" s="22">
        <v>18973.540400000002</v>
      </c>
      <c r="F23" s="23">
        <v>2.4410719820197602</v>
      </c>
    </row>
    <row r="24" spans="1:6" x14ac:dyDescent="0.2">
      <c r="A24" s="21" t="s">
        <v>153</v>
      </c>
      <c r="B24" s="21" t="s">
        <v>152</v>
      </c>
      <c r="C24" s="21" t="s">
        <v>154</v>
      </c>
      <c r="D24" s="24">
        <v>1068460</v>
      </c>
      <c r="E24" s="22">
        <v>18235.40682</v>
      </c>
      <c r="F24" s="23">
        <v>2.3461061947634199</v>
      </c>
    </row>
    <row r="25" spans="1:6" x14ac:dyDescent="0.2">
      <c r="A25" s="21" t="s">
        <v>120</v>
      </c>
      <c r="B25" s="21" t="s">
        <v>119</v>
      </c>
      <c r="C25" s="21" t="s">
        <v>121</v>
      </c>
      <c r="D25" s="24">
        <v>431854</v>
      </c>
      <c r="E25" s="22">
        <v>15704.370709999999</v>
      </c>
      <c r="F25" s="23">
        <v>2.0204715897636398</v>
      </c>
    </row>
    <row r="26" spans="1:6" x14ac:dyDescent="0.2">
      <c r="A26" s="21" t="s">
        <v>713</v>
      </c>
      <c r="B26" s="21" t="s">
        <v>712</v>
      </c>
      <c r="C26" s="21" t="s">
        <v>209</v>
      </c>
      <c r="D26" s="24">
        <v>437619</v>
      </c>
      <c r="E26" s="22">
        <v>15559.54355</v>
      </c>
      <c r="F26" s="23">
        <v>2.0018386137845501</v>
      </c>
    </row>
    <row r="27" spans="1:6" x14ac:dyDescent="0.2">
      <c r="A27" s="21" t="s">
        <v>360</v>
      </c>
      <c r="B27" s="21" t="s">
        <v>359</v>
      </c>
      <c r="C27" s="21" t="s">
        <v>203</v>
      </c>
      <c r="D27" s="24">
        <v>1401486</v>
      </c>
      <c r="E27" s="22">
        <v>15040.74775</v>
      </c>
      <c r="F27" s="23">
        <v>1.93509208861999</v>
      </c>
    </row>
    <row r="28" spans="1:6" x14ac:dyDescent="0.2">
      <c r="A28" s="21" t="s">
        <v>145</v>
      </c>
      <c r="B28" s="21" t="s">
        <v>144</v>
      </c>
      <c r="C28" s="21" t="s">
        <v>146</v>
      </c>
      <c r="D28" s="24">
        <v>165869</v>
      </c>
      <c r="E28" s="22">
        <v>12436.857620000001</v>
      </c>
      <c r="F28" s="23">
        <v>1.60008433009956</v>
      </c>
    </row>
    <row r="29" spans="1:6" x14ac:dyDescent="0.2">
      <c r="A29" s="21" t="s">
        <v>516</v>
      </c>
      <c r="B29" s="21" t="s">
        <v>515</v>
      </c>
      <c r="C29" s="21" t="s">
        <v>135</v>
      </c>
      <c r="D29" s="24">
        <v>2995681</v>
      </c>
      <c r="E29" s="22">
        <v>12095.062040000001</v>
      </c>
      <c r="F29" s="23">
        <v>1.5561100587550201</v>
      </c>
    </row>
    <row r="30" spans="1:6" x14ac:dyDescent="0.2">
      <c r="A30" s="21" t="s">
        <v>259</v>
      </c>
      <c r="B30" s="21" t="s">
        <v>258</v>
      </c>
      <c r="C30" s="21" t="s">
        <v>171</v>
      </c>
      <c r="D30" s="24">
        <v>343545</v>
      </c>
      <c r="E30" s="22">
        <v>11499.48179</v>
      </c>
      <c r="F30" s="23">
        <v>1.4794847041470101</v>
      </c>
    </row>
    <row r="31" spans="1:6" x14ac:dyDescent="0.2">
      <c r="A31" s="21" t="s">
        <v>411</v>
      </c>
      <c r="B31" s="21" t="s">
        <v>410</v>
      </c>
      <c r="C31" s="21" t="s">
        <v>135</v>
      </c>
      <c r="D31" s="24">
        <v>220492</v>
      </c>
      <c r="E31" s="22">
        <v>11064.288560000001</v>
      </c>
      <c r="F31" s="23">
        <v>1.4234942048452801</v>
      </c>
    </row>
    <row r="32" spans="1:6" x14ac:dyDescent="0.2">
      <c r="A32" s="21" t="s">
        <v>255</v>
      </c>
      <c r="B32" s="21" t="s">
        <v>254</v>
      </c>
      <c r="C32" s="21" t="s">
        <v>140</v>
      </c>
      <c r="D32" s="24">
        <v>2717924</v>
      </c>
      <c r="E32" s="22">
        <v>10810.54271</v>
      </c>
      <c r="F32" s="23">
        <v>1.39084811603263</v>
      </c>
    </row>
    <row r="33" spans="1:9" x14ac:dyDescent="0.2">
      <c r="A33" s="21" t="s">
        <v>569</v>
      </c>
      <c r="B33" s="21" t="s">
        <v>568</v>
      </c>
      <c r="C33" s="21" t="s">
        <v>154</v>
      </c>
      <c r="D33" s="24">
        <v>486932</v>
      </c>
      <c r="E33" s="22">
        <v>8615.2878760000003</v>
      </c>
      <c r="F33" s="23">
        <v>1.1084140022248099</v>
      </c>
    </row>
    <row r="34" spans="1:9" x14ac:dyDescent="0.2">
      <c r="A34" s="21" t="s">
        <v>223</v>
      </c>
      <c r="B34" s="21" t="s">
        <v>222</v>
      </c>
      <c r="C34" s="21" t="s">
        <v>168</v>
      </c>
      <c r="D34" s="24">
        <v>418631</v>
      </c>
      <c r="E34" s="22">
        <v>8067.01937</v>
      </c>
      <c r="F34" s="23">
        <v>1.0378756176953501</v>
      </c>
    </row>
    <row r="35" spans="1:9" x14ac:dyDescent="0.2">
      <c r="A35" s="21" t="s">
        <v>142</v>
      </c>
      <c r="B35" s="21" t="s">
        <v>141</v>
      </c>
      <c r="C35" s="21" t="s">
        <v>143</v>
      </c>
      <c r="D35" s="24">
        <v>64173</v>
      </c>
      <c r="E35" s="22">
        <v>7860.5507699999998</v>
      </c>
      <c r="F35" s="23">
        <v>1.01131206107906</v>
      </c>
    </row>
    <row r="36" spans="1:9" x14ac:dyDescent="0.2">
      <c r="A36" s="21" t="s">
        <v>380</v>
      </c>
      <c r="B36" s="21" t="s">
        <v>379</v>
      </c>
      <c r="C36" s="21" t="s">
        <v>168</v>
      </c>
      <c r="D36" s="24">
        <v>425901</v>
      </c>
      <c r="E36" s="22">
        <v>7839.5597070000003</v>
      </c>
      <c r="F36" s="23">
        <v>1.00861142141552</v>
      </c>
    </row>
    <row r="37" spans="1:9" x14ac:dyDescent="0.2">
      <c r="A37" s="21" t="s">
        <v>482</v>
      </c>
      <c r="B37" s="21" t="s">
        <v>481</v>
      </c>
      <c r="C37" s="21" t="s">
        <v>143</v>
      </c>
      <c r="D37" s="24">
        <v>285424</v>
      </c>
      <c r="E37" s="22">
        <v>7838.884736</v>
      </c>
      <c r="F37" s="23">
        <v>1.0085245819136599</v>
      </c>
    </row>
    <row r="38" spans="1:9" x14ac:dyDescent="0.2">
      <c r="A38" s="21" t="s">
        <v>476</v>
      </c>
      <c r="B38" s="21" t="s">
        <v>475</v>
      </c>
      <c r="C38" s="21" t="s">
        <v>206</v>
      </c>
      <c r="D38" s="24">
        <v>1029941</v>
      </c>
      <c r="E38" s="22">
        <v>7812.6174559999999</v>
      </c>
      <c r="F38" s="23">
        <v>1.00514512189196</v>
      </c>
    </row>
    <row r="39" spans="1:9" x14ac:dyDescent="0.2">
      <c r="A39" s="21" t="s">
        <v>558</v>
      </c>
      <c r="B39" s="21" t="s">
        <v>557</v>
      </c>
      <c r="C39" s="21" t="s">
        <v>195</v>
      </c>
      <c r="D39" s="24">
        <v>769378</v>
      </c>
      <c r="E39" s="22">
        <v>7753.7914840000003</v>
      </c>
      <c r="F39" s="23">
        <v>0.99757676991141797</v>
      </c>
    </row>
    <row r="40" spans="1:9" x14ac:dyDescent="0.2">
      <c r="A40" s="21" t="s">
        <v>283</v>
      </c>
      <c r="B40" s="21" t="s">
        <v>282</v>
      </c>
      <c r="C40" s="21" t="s">
        <v>206</v>
      </c>
      <c r="D40" s="24">
        <v>386230</v>
      </c>
      <c r="E40" s="22">
        <v>7523.7604000000001</v>
      </c>
      <c r="F40" s="23">
        <v>0.96798174324227704</v>
      </c>
    </row>
    <row r="41" spans="1:9" x14ac:dyDescent="0.2">
      <c r="A41" s="21" t="s">
        <v>167</v>
      </c>
      <c r="B41" s="21" t="s">
        <v>166</v>
      </c>
      <c r="C41" s="21" t="s">
        <v>168</v>
      </c>
      <c r="D41" s="24">
        <v>979430</v>
      </c>
      <c r="E41" s="22">
        <v>7399.5936499999998</v>
      </c>
      <c r="F41" s="23">
        <v>0.95200686622230601</v>
      </c>
    </row>
    <row r="42" spans="1:9" x14ac:dyDescent="0.2">
      <c r="A42" s="21" t="s">
        <v>237</v>
      </c>
      <c r="B42" s="21" t="s">
        <v>236</v>
      </c>
      <c r="C42" s="21" t="s">
        <v>206</v>
      </c>
      <c r="D42" s="24">
        <v>474920</v>
      </c>
      <c r="E42" s="22">
        <v>6854.0454399999999</v>
      </c>
      <c r="F42" s="23">
        <v>0.88181846583963197</v>
      </c>
    </row>
    <row r="43" spans="1:9" x14ac:dyDescent="0.2">
      <c r="A43" s="21" t="s">
        <v>763</v>
      </c>
      <c r="B43" s="21" t="s">
        <v>762</v>
      </c>
      <c r="C43" s="21" t="s">
        <v>209</v>
      </c>
      <c r="D43" s="24">
        <v>139571</v>
      </c>
      <c r="E43" s="22">
        <v>4632.2219189999996</v>
      </c>
      <c r="F43" s="23">
        <v>0.59596611399782295</v>
      </c>
    </row>
    <row r="44" spans="1:9" x14ac:dyDescent="0.2">
      <c r="A44" s="21" t="s">
        <v>279</v>
      </c>
      <c r="B44" s="21" t="s">
        <v>278</v>
      </c>
      <c r="C44" s="21" t="s">
        <v>195</v>
      </c>
      <c r="D44" s="24">
        <v>137090</v>
      </c>
      <c r="E44" s="22">
        <v>2882.8656099999998</v>
      </c>
      <c r="F44" s="23">
        <v>0.37089980679089801</v>
      </c>
    </row>
    <row r="45" spans="1:9" x14ac:dyDescent="0.2">
      <c r="A45" s="20" t="s">
        <v>28</v>
      </c>
      <c r="B45" s="20"/>
      <c r="C45" s="20"/>
      <c r="D45" s="20"/>
      <c r="E45" s="25">
        <f>SUM(E7:E44)</f>
        <v>762036.6159780001</v>
      </c>
      <c r="F45" s="26">
        <f>SUM(F7:F44)</f>
        <v>98.041071582878956</v>
      </c>
      <c r="G45" s="14"/>
      <c r="H45" s="14"/>
      <c r="I45" s="14"/>
    </row>
    <row r="46" spans="1:9" x14ac:dyDescent="0.2">
      <c r="A46" s="21"/>
      <c r="B46" s="21"/>
      <c r="C46" s="21"/>
      <c r="D46" s="21"/>
      <c r="E46" s="22"/>
      <c r="F46" s="23"/>
    </row>
    <row r="47" spans="1:9" x14ac:dyDescent="0.2">
      <c r="A47" s="20" t="s">
        <v>37</v>
      </c>
      <c r="B47" s="20"/>
      <c r="C47" s="20"/>
      <c r="D47" s="20"/>
      <c r="E47" s="25">
        <f>E45</f>
        <v>762036.6159780001</v>
      </c>
      <c r="F47" s="26">
        <f>F45</f>
        <v>98.041071582878956</v>
      </c>
      <c r="G47" s="14"/>
      <c r="H47" s="14"/>
      <c r="I47" s="14"/>
    </row>
    <row r="48" spans="1:9" x14ac:dyDescent="0.2">
      <c r="A48" s="20"/>
      <c r="B48" s="20"/>
      <c r="C48" s="20"/>
      <c r="D48" s="20"/>
      <c r="E48" s="25"/>
      <c r="F48" s="26"/>
      <c r="G48" s="14"/>
      <c r="H48" s="14"/>
      <c r="I48" s="14"/>
    </row>
    <row r="49" spans="1:9" x14ac:dyDescent="0.2">
      <c r="A49" s="20" t="s">
        <v>39</v>
      </c>
      <c r="B49" s="20"/>
      <c r="C49" s="20"/>
      <c r="D49" s="20"/>
      <c r="E49" s="25">
        <f>E51-(E45)</f>
        <v>15226.018624899909</v>
      </c>
      <c r="F49" s="26">
        <f>F51-(F45)</f>
        <v>1.9589284171210437</v>
      </c>
      <c r="G49" s="14"/>
      <c r="H49" s="14"/>
      <c r="I49" s="14"/>
    </row>
    <row r="50" spans="1:9" x14ac:dyDescent="0.2">
      <c r="A50" s="20"/>
      <c r="B50" s="20"/>
      <c r="C50" s="20"/>
      <c r="D50" s="20"/>
      <c r="E50" s="25"/>
      <c r="F50" s="26"/>
      <c r="G50" s="14"/>
      <c r="H50" s="14"/>
      <c r="I50" s="14"/>
    </row>
    <row r="51" spans="1:9" x14ac:dyDescent="0.2">
      <c r="A51" s="27" t="s">
        <v>38</v>
      </c>
      <c r="B51" s="27"/>
      <c r="C51" s="27"/>
      <c r="D51" s="27"/>
      <c r="E51" s="28">
        <v>777262.63460290001</v>
      </c>
      <c r="F51" s="29">
        <v>100</v>
      </c>
      <c r="G51" s="14"/>
      <c r="H51" s="14"/>
      <c r="I51" s="14"/>
    </row>
    <row r="53" spans="1:9" x14ac:dyDescent="0.2">
      <c r="A53" s="14" t="s">
        <v>41</v>
      </c>
    </row>
    <row r="54" spans="1:9" x14ac:dyDescent="0.2">
      <c r="A54" s="14" t="s">
        <v>42</v>
      </c>
    </row>
    <row r="55" spans="1:9" x14ac:dyDescent="0.2">
      <c r="A55" s="14" t="s">
        <v>43</v>
      </c>
      <c r="B55" s="14"/>
      <c r="C55" s="30" t="s">
        <v>45</v>
      </c>
      <c r="D55" s="14" t="s">
        <v>44</v>
      </c>
    </row>
    <row r="56" spans="1:9" x14ac:dyDescent="0.2">
      <c r="A56" s="7" t="s">
        <v>46</v>
      </c>
      <c r="C56" s="31">
        <v>954.71770000000004</v>
      </c>
      <c r="D56" s="31">
        <v>1021.4466</v>
      </c>
    </row>
    <row r="57" spans="1:9" x14ac:dyDescent="0.2">
      <c r="A57" s="7" t="s">
        <v>47</v>
      </c>
      <c r="C57" s="31">
        <v>44.029499999999999</v>
      </c>
      <c r="D57" s="31">
        <v>47.106900000000003</v>
      </c>
    </row>
    <row r="58" spans="1:9" x14ac:dyDescent="0.2">
      <c r="A58" s="7" t="s">
        <v>48</v>
      </c>
      <c r="C58" s="31">
        <v>1053.3398999999999</v>
      </c>
      <c r="D58" s="31">
        <v>1131.0551</v>
      </c>
    </row>
    <row r="59" spans="1:9" x14ac:dyDescent="0.2">
      <c r="A59" s="7" t="s">
        <v>49</v>
      </c>
      <c r="C59" s="31">
        <v>50.919400000000003</v>
      </c>
      <c r="D59" s="31">
        <v>54.678199999999997</v>
      </c>
    </row>
    <row r="61" spans="1:9" x14ac:dyDescent="0.2">
      <c r="A61" s="7" t="s">
        <v>54</v>
      </c>
    </row>
    <row r="63" spans="1:9" x14ac:dyDescent="0.2">
      <c r="A63" s="14" t="s">
        <v>50</v>
      </c>
      <c r="D63" s="30" t="s">
        <v>56</v>
      </c>
    </row>
    <row r="65" spans="1:9" x14ac:dyDescent="0.2">
      <c r="A65" s="14" t="s">
        <v>343</v>
      </c>
      <c r="D65" s="51">
        <v>0.33898768645603095</v>
      </c>
    </row>
    <row r="67" spans="1:9" x14ac:dyDescent="0.2">
      <c r="A67" s="14" t="s">
        <v>952</v>
      </c>
      <c r="D67" s="30" t="s">
        <v>56</v>
      </c>
      <c r="G67" s="10"/>
    </row>
    <row r="69" spans="1:9" x14ac:dyDescent="0.2">
      <c r="A69" s="60" t="s">
        <v>973</v>
      </c>
      <c r="B69" s="57"/>
      <c r="C69" s="57"/>
      <c r="D69" s="57"/>
      <c r="E69" s="11"/>
      <c r="G69" s="57"/>
      <c r="H69" s="57"/>
      <c r="I69" s="57"/>
    </row>
    <row r="70" spans="1:9" x14ac:dyDescent="0.2">
      <c r="A70" s="65"/>
      <c r="B70" s="57"/>
      <c r="C70" s="57"/>
      <c r="D70" s="57"/>
      <c r="E70" s="11"/>
      <c r="G70" s="57"/>
      <c r="H70" s="57"/>
      <c r="I70" s="57"/>
    </row>
    <row r="71" spans="1:9" x14ac:dyDescent="0.2">
      <c r="A71" s="60" t="s">
        <v>969</v>
      </c>
      <c r="B71" s="57"/>
      <c r="C71" s="57"/>
      <c r="D71" s="57"/>
      <c r="E71" s="11"/>
      <c r="G71" s="57"/>
      <c r="H71" s="57"/>
      <c r="I71" s="57"/>
    </row>
    <row r="72" spans="1:9" x14ac:dyDescent="0.2">
      <c r="A72" s="65"/>
      <c r="B72" s="57"/>
      <c r="C72" s="57"/>
      <c r="D72" s="57"/>
      <c r="E72" s="11"/>
      <c r="G72" s="57"/>
      <c r="H72" s="57"/>
      <c r="I72" s="57"/>
    </row>
    <row r="73" spans="1:9" x14ac:dyDescent="0.2">
      <c r="A73" s="57"/>
      <c r="B73" s="57"/>
      <c r="C73" s="57"/>
      <c r="D73" s="57"/>
      <c r="E73" s="11"/>
      <c r="G73" s="57"/>
      <c r="H73" s="57"/>
      <c r="I73" s="57"/>
    </row>
    <row r="74" spans="1:9" x14ac:dyDescent="0.2">
      <c r="A74" s="57"/>
      <c r="B74" s="57"/>
      <c r="C74" s="57"/>
      <c r="D74" s="57"/>
      <c r="E74" s="11"/>
      <c r="G74" s="57"/>
      <c r="H74" s="57"/>
      <c r="I74" s="57"/>
    </row>
    <row r="75" spans="1:9" x14ac:dyDescent="0.2">
      <c r="A75" s="57"/>
      <c r="B75" s="57"/>
      <c r="C75" s="57"/>
      <c r="D75" s="57"/>
      <c r="E75" s="11"/>
      <c r="G75" s="57"/>
      <c r="H75" s="57"/>
      <c r="I75" s="57"/>
    </row>
    <row r="76" spans="1:9" x14ac:dyDescent="0.2">
      <c r="A76" s="57"/>
      <c r="B76" s="57"/>
      <c r="C76" s="57"/>
      <c r="D76" s="57"/>
      <c r="E76" s="11"/>
      <c r="G76" s="57"/>
      <c r="H76" s="57"/>
      <c r="I76" s="57"/>
    </row>
    <row r="77" spans="1:9" x14ac:dyDescent="0.2">
      <c r="A77" s="57"/>
      <c r="B77" s="57"/>
      <c r="C77" s="57"/>
      <c r="D77" s="57"/>
      <c r="E77" s="11"/>
      <c r="G77" s="57"/>
      <c r="H77" s="57"/>
      <c r="I77" s="57"/>
    </row>
    <row r="78" spans="1:9" x14ac:dyDescent="0.2">
      <c r="A78" s="57"/>
      <c r="B78" s="57"/>
      <c r="C78" s="57"/>
      <c r="D78" s="57"/>
      <c r="E78" s="11"/>
      <c r="G78" s="57"/>
      <c r="H78" s="57"/>
      <c r="I78" s="57"/>
    </row>
    <row r="79" spans="1:9" x14ac:dyDescent="0.2">
      <c r="A79" s="57"/>
      <c r="B79" s="57"/>
      <c r="C79" s="57"/>
      <c r="D79" s="57"/>
      <c r="E79" s="11"/>
      <c r="G79" s="57"/>
      <c r="H79" s="57"/>
      <c r="I79" s="57"/>
    </row>
    <row r="80" spans="1:9" x14ac:dyDescent="0.2">
      <c r="A80" s="57"/>
      <c r="B80" s="57"/>
      <c r="C80" s="57"/>
      <c r="D80" s="57"/>
      <c r="E80" s="11"/>
      <c r="G80" s="57"/>
      <c r="H80" s="57"/>
      <c r="I80" s="57"/>
    </row>
    <row r="81" spans="1:9" x14ac:dyDescent="0.2">
      <c r="A81" s="57"/>
      <c r="B81" s="57"/>
      <c r="C81" s="57"/>
      <c r="D81" s="57"/>
      <c r="E81" s="11"/>
      <c r="G81" s="57"/>
      <c r="H81" s="57"/>
      <c r="I81" s="57"/>
    </row>
    <row r="82" spans="1:9" x14ac:dyDescent="0.2">
      <c r="A82" s="57"/>
      <c r="B82" s="57"/>
      <c r="C82" s="57"/>
      <c r="D82" s="57"/>
      <c r="E82" s="11"/>
      <c r="G82" s="57"/>
      <c r="H82" s="57"/>
      <c r="I82" s="57"/>
    </row>
    <row r="83" spans="1:9" x14ac:dyDescent="0.2">
      <c r="A83" s="57"/>
      <c r="B83" s="57"/>
      <c r="C83" s="57"/>
      <c r="D83" s="57"/>
      <c r="E83" s="11"/>
      <c r="G83" s="57"/>
      <c r="H83" s="57"/>
      <c r="I83" s="57"/>
    </row>
    <row r="84" spans="1:9" x14ac:dyDescent="0.2">
      <c r="A84" s="57"/>
      <c r="B84" s="57"/>
      <c r="C84" s="57"/>
      <c r="D84" s="57"/>
      <c r="E84" s="11"/>
      <c r="G84" s="57"/>
      <c r="H84" s="57"/>
      <c r="I84" s="57"/>
    </row>
    <row r="85" spans="1:9" x14ac:dyDescent="0.2">
      <c r="A85" s="57"/>
      <c r="B85" s="57"/>
      <c r="C85" s="57"/>
      <c r="D85" s="57"/>
      <c r="E85" s="11"/>
      <c r="G85" s="57"/>
      <c r="H85" s="57"/>
      <c r="I85" s="57"/>
    </row>
    <row r="86" spans="1:9" x14ac:dyDescent="0.2">
      <c r="A86" s="57"/>
      <c r="B86" s="57"/>
      <c r="C86" s="57"/>
      <c r="D86" s="57"/>
      <c r="E86" s="11"/>
      <c r="G86" s="57"/>
      <c r="H86" s="57"/>
      <c r="I86" s="57"/>
    </row>
    <row r="87" spans="1:9" x14ac:dyDescent="0.2">
      <c r="A87" s="57"/>
      <c r="B87" s="57"/>
      <c r="C87" s="57"/>
      <c r="D87" s="57"/>
      <c r="E87" s="11"/>
      <c r="G87" s="57"/>
      <c r="H87" s="57"/>
      <c r="I87" s="57"/>
    </row>
    <row r="88" spans="1:9" x14ac:dyDescent="0.2">
      <c r="A88" s="57"/>
      <c r="B88" s="57"/>
      <c r="C88" s="57"/>
      <c r="D88" s="57"/>
      <c r="E88" s="11"/>
      <c r="G88" s="57"/>
      <c r="H88" s="57"/>
      <c r="I88" s="57"/>
    </row>
    <row r="89" spans="1:9" x14ac:dyDescent="0.2">
      <c r="A89" s="60" t="s">
        <v>998</v>
      </c>
      <c r="B89" s="57"/>
      <c r="C89" s="57"/>
      <c r="D89" s="57"/>
      <c r="E89" s="11"/>
      <c r="G89" s="57"/>
      <c r="H89" s="57"/>
      <c r="I89" s="57"/>
    </row>
    <row r="90" spans="1:9" x14ac:dyDescent="0.2">
      <c r="A90" s="57"/>
      <c r="B90" s="57"/>
      <c r="C90" s="57"/>
      <c r="D90" s="57"/>
      <c r="E90" s="11"/>
      <c r="G90" s="57"/>
      <c r="H90" s="57"/>
      <c r="I90" s="57"/>
    </row>
    <row r="91" spans="1:9" x14ac:dyDescent="0.2">
      <c r="A91" s="60" t="s">
        <v>970</v>
      </c>
      <c r="B91" s="57"/>
      <c r="C91" s="57"/>
      <c r="D91" s="57"/>
      <c r="E91" s="11"/>
      <c r="G91" s="57"/>
      <c r="H91" s="57"/>
      <c r="I91" s="57"/>
    </row>
    <row r="92" spans="1:9" x14ac:dyDescent="0.2">
      <c r="A92" s="57"/>
      <c r="B92" s="57"/>
      <c r="C92" s="57"/>
      <c r="D92" s="57"/>
      <c r="E92" s="11"/>
      <c r="G92" s="57"/>
      <c r="H92" s="57"/>
      <c r="I92" s="57"/>
    </row>
    <row r="93" spans="1:9" x14ac:dyDescent="0.2">
      <c r="A93" s="57"/>
      <c r="B93" s="57"/>
      <c r="C93" s="57"/>
      <c r="D93" s="57"/>
      <c r="E93" s="11"/>
      <c r="G93" s="57"/>
      <c r="H93" s="57"/>
      <c r="I93" s="57"/>
    </row>
    <row r="94" spans="1:9" x14ac:dyDescent="0.2">
      <c r="A94" s="57"/>
      <c r="B94" s="57"/>
      <c r="C94" s="57"/>
      <c r="D94" s="57"/>
      <c r="E94" s="11"/>
      <c r="G94" s="57"/>
      <c r="H94" s="57"/>
      <c r="I94" s="57"/>
    </row>
    <row r="95" spans="1:9" x14ac:dyDescent="0.2">
      <c r="A95" s="57"/>
      <c r="B95" s="57"/>
      <c r="C95" s="57"/>
      <c r="D95" s="57"/>
      <c r="E95" s="11"/>
      <c r="G95" s="57"/>
      <c r="H95" s="57"/>
      <c r="I95" s="57"/>
    </row>
    <row r="96" spans="1:9" x14ac:dyDescent="0.2">
      <c r="A96" s="57"/>
      <c r="B96" s="57"/>
      <c r="C96" s="57"/>
      <c r="D96" s="57"/>
      <c r="E96" s="11"/>
      <c r="G96" s="57"/>
      <c r="H96" s="57"/>
      <c r="I96" s="57"/>
    </row>
    <row r="97" spans="1:9" x14ac:dyDescent="0.2">
      <c r="A97" s="57"/>
      <c r="B97" s="57"/>
      <c r="C97" s="57"/>
      <c r="D97" s="57"/>
      <c r="E97" s="11"/>
      <c r="G97" s="57"/>
      <c r="H97" s="57"/>
      <c r="I97" s="57"/>
    </row>
    <row r="98" spans="1:9" x14ac:dyDescent="0.2">
      <c r="A98" s="57"/>
      <c r="B98" s="57"/>
      <c r="C98" s="57"/>
      <c r="D98" s="57"/>
      <c r="E98" s="11"/>
      <c r="G98" s="57"/>
      <c r="H98" s="57"/>
      <c r="I98" s="57"/>
    </row>
    <row r="99" spans="1:9" x14ac:dyDescent="0.2">
      <c r="A99" s="57"/>
      <c r="B99" s="57"/>
      <c r="C99" s="57"/>
      <c r="D99" s="57"/>
      <c r="E99" s="11"/>
      <c r="G99" s="57"/>
      <c r="H99" s="57"/>
      <c r="I99" s="57"/>
    </row>
    <row r="100" spans="1:9" x14ac:dyDescent="0.2">
      <c r="A100" s="57"/>
      <c r="B100" s="57"/>
      <c r="C100" s="57"/>
      <c r="D100" s="57"/>
      <c r="E100" s="11"/>
      <c r="G100" s="57"/>
      <c r="H100" s="57"/>
      <c r="I100" s="57"/>
    </row>
    <row r="101" spans="1:9" x14ac:dyDescent="0.2">
      <c r="A101" s="57"/>
      <c r="B101" s="57"/>
      <c r="C101" s="57"/>
      <c r="D101" s="57"/>
      <c r="E101" s="11"/>
      <c r="G101" s="57"/>
      <c r="H101" s="57"/>
      <c r="I101" s="57"/>
    </row>
    <row r="102" spans="1:9" x14ac:dyDescent="0.2">
      <c r="A102" s="57"/>
      <c r="B102" s="57"/>
      <c r="C102" s="57"/>
      <c r="D102" s="57"/>
      <c r="E102" s="11"/>
      <c r="G102" s="57"/>
      <c r="H102" s="57"/>
      <c r="I102" s="57"/>
    </row>
    <row r="103" spans="1:9" x14ac:dyDescent="0.2">
      <c r="A103" s="57"/>
      <c r="B103" s="57"/>
      <c r="C103" s="57"/>
      <c r="D103" s="57"/>
      <c r="E103" s="11"/>
      <c r="G103" s="57"/>
      <c r="H103" s="57"/>
      <c r="I103" s="57"/>
    </row>
    <row r="104" spans="1:9" x14ac:dyDescent="0.2">
      <c r="A104" s="57"/>
      <c r="B104" s="57"/>
      <c r="C104" s="57"/>
      <c r="D104" s="57"/>
      <c r="E104" s="11"/>
      <c r="G104" s="57"/>
      <c r="H104" s="57"/>
      <c r="I104" s="57"/>
    </row>
    <row r="105" spans="1:9" x14ac:dyDescent="0.2">
      <c r="A105" s="57"/>
      <c r="B105" s="57"/>
      <c r="C105" s="57"/>
      <c r="D105" s="57"/>
      <c r="E105" s="11"/>
      <c r="G105" s="57"/>
      <c r="H105" s="57"/>
      <c r="I105" s="57"/>
    </row>
    <row r="106" spans="1:9" x14ac:dyDescent="0.2">
      <c r="A106" s="57"/>
      <c r="B106" s="57"/>
      <c r="C106" s="57"/>
      <c r="D106" s="57"/>
      <c r="E106" s="11"/>
      <c r="G106" s="57"/>
      <c r="H106" s="57"/>
      <c r="I106" s="57"/>
    </row>
    <row r="107" spans="1:9" x14ac:dyDescent="0.2">
      <c r="A107" s="57"/>
      <c r="B107" s="57"/>
      <c r="C107" s="57"/>
      <c r="D107" s="57"/>
      <c r="E107" s="11"/>
      <c r="G107" s="57"/>
      <c r="H107" s="57"/>
      <c r="I107" s="57"/>
    </row>
    <row r="108" spans="1:9" x14ac:dyDescent="0.2">
      <c r="A108" s="57" t="s">
        <v>1005</v>
      </c>
      <c r="B108" s="57"/>
      <c r="C108" s="57"/>
      <c r="D108" s="57"/>
      <c r="E108" s="11"/>
      <c r="G108" s="57"/>
      <c r="H108" s="57"/>
      <c r="I108" s="57"/>
    </row>
    <row r="109" spans="1:9" x14ac:dyDescent="0.2">
      <c r="B109" s="57"/>
      <c r="C109" s="57"/>
      <c r="D109" s="57"/>
      <c r="E109" s="11"/>
      <c r="G109" s="57"/>
      <c r="H109" s="57"/>
      <c r="I109" s="57"/>
    </row>
    <row r="110" spans="1:9" x14ac:dyDescent="0.2">
      <c r="A110" s="57" t="s">
        <v>968</v>
      </c>
    </row>
  </sheetData>
  <mergeCells count="1">
    <mergeCell ref="A1:F1"/>
  </mergeCells>
  <conditionalFormatting sqref="F2:F3 F110:F65536">
    <cfRule type="cellIs" dxfId="50" priority="4" stopIfTrue="1" operator="between">
      <formula>0.009</formula>
      <formula>-0.009</formula>
    </cfRule>
  </conditionalFormatting>
  <conditionalFormatting sqref="F5:F105">
    <cfRule type="cellIs" dxfId="49" priority="1" stopIfTrue="1" operator="between">
      <formula>0.009</formula>
      <formula>-0.009</formula>
    </cfRule>
  </conditionalFormatting>
  <hyperlinks>
    <hyperlink ref="A70"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218"/>
  <sheetViews>
    <sheetView workbookViewId="0">
      <selection sqref="A1:F1"/>
    </sheetView>
  </sheetViews>
  <sheetFormatPr defaultColWidth="9.140625" defaultRowHeight="11.25" x14ac:dyDescent="0.2"/>
  <cols>
    <col min="1" max="1" width="38.7109375" style="7" bestFit="1" customWidth="1"/>
    <col min="2" max="2" width="24.7109375" style="7" bestFit="1" customWidth="1"/>
    <col min="3" max="3" width="35.42578125" style="7" bestFit="1" customWidth="1"/>
    <col min="4" max="4" width="14.7109375" style="7" bestFit="1" customWidth="1"/>
    <col min="5" max="5" width="26.5703125" style="10" customWidth="1"/>
    <col min="6" max="6" width="13.5703125" style="11" bestFit="1" customWidth="1"/>
    <col min="7" max="16384" width="9.140625" style="7"/>
  </cols>
  <sheetData>
    <row r="1" spans="1:7" s="1" customFormat="1" ht="15" x14ac:dyDescent="0.2">
      <c r="A1" s="99" t="s">
        <v>15</v>
      </c>
      <c r="B1" s="100"/>
      <c r="C1" s="100"/>
      <c r="D1" s="100"/>
      <c r="E1" s="100"/>
      <c r="F1" s="100"/>
    </row>
    <row r="2" spans="1:7" s="1" customFormat="1" ht="12" x14ac:dyDescent="0.2">
      <c r="E2" s="5"/>
      <c r="F2" s="9"/>
    </row>
    <row r="3" spans="1:7" s="1" customFormat="1" ht="12" x14ac:dyDescent="0.2">
      <c r="A3" s="8" t="s">
        <v>7</v>
      </c>
      <c r="B3" s="2"/>
      <c r="C3" s="3"/>
      <c r="D3" s="3"/>
      <c r="E3" s="4"/>
      <c r="F3" s="9"/>
    </row>
    <row r="4" spans="1:7" s="1" customFormat="1" ht="48" customHeight="1" x14ac:dyDescent="0.2">
      <c r="A4" s="6" t="s">
        <v>2</v>
      </c>
      <c r="B4" s="6" t="s">
        <v>0</v>
      </c>
      <c r="C4" s="13" t="s">
        <v>4</v>
      </c>
      <c r="D4" s="13" t="s">
        <v>1</v>
      </c>
      <c r="E4" s="53" t="s">
        <v>6</v>
      </c>
      <c r="F4" s="12" t="s">
        <v>3</v>
      </c>
      <c r="G4" s="56" t="s">
        <v>5</v>
      </c>
    </row>
    <row r="5" spans="1:7" x14ac:dyDescent="0.2">
      <c r="A5" s="16" t="s">
        <v>113</v>
      </c>
      <c r="B5" s="17"/>
      <c r="C5" s="17"/>
      <c r="D5" s="17"/>
      <c r="E5" s="18"/>
      <c r="F5" s="19"/>
      <c r="G5" s="19"/>
    </row>
    <row r="6" spans="1:7" x14ac:dyDescent="0.2">
      <c r="A6" s="20" t="s">
        <v>19</v>
      </c>
      <c r="B6" s="21"/>
      <c r="C6" s="21"/>
      <c r="D6" s="21"/>
      <c r="E6" s="22"/>
      <c r="F6" s="23"/>
      <c r="G6" s="23"/>
    </row>
    <row r="7" spans="1:7" x14ac:dyDescent="0.2">
      <c r="A7" s="21" t="s">
        <v>115</v>
      </c>
      <c r="B7" s="21" t="s">
        <v>114</v>
      </c>
      <c r="C7" s="21" t="s">
        <v>116</v>
      </c>
      <c r="D7" s="24">
        <v>6200000</v>
      </c>
      <c r="E7" s="22">
        <v>125128.4</v>
      </c>
      <c r="F7" s="23">
        <v>10.073619553817601</v>
      </c>
      <c r="G7" s="23"/>
    </row>
    <row r="8" spans="1:7" x14ac:dyDescent="0.2">
      <c r="A8" s="21" t="s">
        <v>118</v>
      </c>
      <c r="B8" s="21" t="s">
        <v>117</v>
      </c>
      <c r="C8" s="21" t="s">
        <v>116</v>
      </c>
      <c r="D8" s="24">
        <v>8300000</v>
      </c>
      <c r="E8" s="22">
        <v>122956.2</v>
      </c>
      <c r="F8" s="23">
        <v>9.8987438549770808</v>
      </c>
      <c r="G8" s="23"/>
    </row>
    <row r="9" spans="1:7" x14ac:dyDescent="0.2">
      <c r="A9" s="21" t="s">
        <v>123</v>
      </c>
      <c r="B9" s="21" t="s">
        <v>122</v>
      </c>
      <c r="C9" s="21" t="s">
        <v>124</v>
      </c>
      <c r="D9" s="24">
        <v>3900000</v>
      </c>
      <c r="E9" s="22">
        <v>74657.7</v>
      </c>
      <c r="F9" s="23">
        <v>6.0104122370545099</v>
      </c>
      <c r="G9" s="23"/>
    </row>
    <row r="10" spans="1:7" x14ac:dyDescent="0.2">
      <c r="A10" s="21" t="s">
        <v>134</v>
      </c>
      <c r="B10" s="21" t="s">
        <v>133</v>
      </c>
      <c r="C10" s="21" t="s">
        <v>135</v>
      </c>
      <c r="D10" s="24">
        <v>23500000</v>
      </c>
      <c r="E10" s="22">
        <v>72333</v>
      </c>
      <c r="F10" s="23">
        <v>5.8232593335029597</v>
      </c>
      <c r="G10" s="23"/>
    </row>
    <row r="11" spans="1:7" x14ac:dyDescent="0.2">
      <c r="A11" s="21" t="s">
        <v>132</v>
      </c>
      <c r="B11" s="21" t="s">
        <v>131</v>
      </c>
      <c r="C11" s="21" t="s">
        <v>116</v>
      </c>
      <c r="D11" s="24">
        <v>6500000</v>
      </c>
      <c r="E11" s="22">
        <v>69446</v>
      </c>
      <c r="F11" s="23">
        <v>5.5908377597285703</v>
      </c>
      <c r="G11" s="23"/>
    </row>
    <row r="12" spans="1:7" x14ac:dyDescent="0.2">
      <c r="A12" s="21" t="s">
        <v>129</v>
      </c>
      <c r="B12" s="21" t="s">
        <v>128</v>
      </c>
      <c r="C12" s="21" t="s">
        <v>130</v>
      </c>
      <c r="D12" s="24">
        <v>4800000</v>
      </c>
      <c r="E12" s="22">
        <v>66729.600000000006</v>
      </c>
      <c r="F12" s="23">
        <v>5.3721505539783898</v>
      </c>
      <c r="G12" s="23"/>
    </row>
    <row r="13" spans="1:7" x14ac:dyDescent="0.2">
      <c r="A13" s="21" t="s">
        <v>281</v>
      </c>
      <c r="B13" s="21" t="s">
        <v>280</v>
      </c>
      <c r="C13" s="21" t="s">
        <v>127</v>
      </c>
      <c r="D13" s="24">
        <v>2100000</v>
      </c>
      <c r="E13" s="22">
        <v>63772.800000000003</v>
      </c>
      <c r="F13" s="23">
        <v>5.1341096432280899</v>
      </c>
      <c r="G13" s="23"/>
    </row>
    <row r="14" spans="1:7" x14ac:dyDescent="0.2">
      <c r="A14" s="21" t="s">
        <v>153</v>
      </c>
      <c r="B14" s="21" t="s">
        <v>152</v>
      </c>
      <c r="C14" s="21" t="s">
        <v>154</v>
      </c>
      <c r="D14" s="24">
        <v>3200000</v>
      </c>
      <c r="E14" s="22">
        <v>54614.400000000001</v>
      </c>
      <c r="F14" s="23">
        <v>4.3968011079820304</v>
      </c>
      <c r="G14" s="23"/>
    </row>
    <row r="15" spans="1:7" x14ac:dyDescent="0.2">
      <c r="A15" s="21" t="s">
        <v>261</v>
      </c>
      <c r="B15" s="21" t="s">
        <v>260</v>
      </c>
      <c r="C15" s="21" t="s">
        <v>154</v>
      </c>
      <c r="D15" s="24">
        <v>3500000</v>
      </c>
      <c r="E15" s="22">
        <v>54411</v>
      </c>
      <c r="F15" s="23">
        <v>4.3804261346166999</v>
      </c>
      <c r="G15" s="23"/>
    </row>
    <row r="16" spans="1:7" x14ac:dyDescent="0.2">
      <c r="A16" s="21" t="s">
        <v>225</v>
      </c>
      <c r="B16" s="21" t="s">
        <v>224</v>
      </c>
      <c r="C16" s="21" t="s">
        <v>163</v>
      </c>
      <c r="D16" s="24">
        <v>400000</v>
      </c>
      <c r="E16" s="22">
        <v>50432</v>
      </c>
      <c r="F16" s="23">
        <v>4.0600917244856598</v>
      </c>
      <c r="G16" s="23"/>
    </row>
    <row r="17" spans="1:7" x14ac:dyDescent="0.2">
      <c r="A17" s="21" t="s">
        <v>573</v>
      </c>
      <c r="B17" s="21" t="s">
        <v>572</v>
      </c>
      <c r="C17" s="21" t="s">
        <v>195</v>
      </c>
      <c r="D17" s="24">
        <v>2693087</v>
      </c>
      <c r="E17" s="22">
        <v>43081.312740000001</v>
      </c>
      <c r="F17" s="23">
        <v>3.4683153818141799</v>
      </c>
      <c r="G17" s="23"/>
    </row>
    <row r="18" spans="1:7" x14ac:dyDescent="0.2">
      <c r="A18" s="21" t="s">
        <v>213</v>
      </c>
      <c r="B18" s="21" t="s">
        <v>212</v>
      </c>
      <c r="C18" s="21" t="s">
        <v>214</v>
      </c>
      <c r="D18" s="24">
        <v>25000000</v>
      </c>
      <c r="E18" s="22">
        <v>39485</v>
      </c>
      <c r="F18" s="23">
        <v>3.1787896918884102</v>
      </c>
      <c r="G18" s="23"/>
    </row>
    <row r="19" spans="1:7" x14ac:dyDescent="0.2">
      <c r="A19" s="21" t="s">
        <v>176</v>
      </c>
      <c r="B19" s="21" t="s">
        <v>175</v>
      </c>
      <c r="C19" s="21" t="s">
        <v>177</v>
      </c>
      <c r="D19" s="24">
        <v>1425000</v>
      </c>
      <c r="E19" s="22">
        <v>35927.1</v>
      </c>
      <c r="F19" s="23">
        <v>2.8923564680117502</v>
      </c>
      <c r="G19" s="23"/>
    </row>
    <row r="20" spans="1:7" x14ac:dyDescent="0.2">
      <c r="A20" s="21" t="s">
        <v>167</v>
      </c>
      <c r="B20" s="21" t="s">
        <v>166</v>
      </c>
      <c r="C20" s="21" t="s">
        <v>168</v>
      </c>
      <c r="D20" s="24">
        <v>4700000</v>
      </c>
      <c r="E20" s="22">
        <v>35508.5</v>
      </c>
      <c r="F20" s="23">
        <v>2.8586565474083701</v>
      </c>
      <c r="G20" s="23"/>
    </row>
    <row r="21" spans="1:7" x14ac:dyDescent="0.2">
      <c r="A21" s="21" t="s">
        <v>156</v>
      </c>
      <c r="B21" s="21" t="s">
        <v>155</v>
      </c>
      <c r="C21" s="21" t="s">
        <v>157</v>
      </c>
      <c r="D21" s="24">
        <v>1800000</v>
      </c>
      <c r="E21" s="22">
        <v>32617.8</v>
      </c>
      <c r="F21" s="23">
        <v>2.6259371004704999</v>
      </c>
      <c r="G21" s="23"/>
    </row>
    <row r="22" spans="1:7" x14ac:dyDescent="0.2">
      <c r="A22" s="21" t="s">
        <v>173</v>
      </c>
      <c r="B22" s="21" t="s">
        <v>172</v>
      </c>
      <c r="C22" s="21" t="s">
        <v>174</v>
      </c>
      <c r="D22" s="24">
        <v>550000</v>
      </c>
      <c r="E22" s="22">
        <v>32507.75</v>
      </c>
      <c r="F22" s="23">
        <v>2.6170773865135</v>
      </c>
      <c r="G22" s="23"/>
    </row>
    <row r="23" spans="1:7" x14ac:dyDescent="0.2">
      <c r="A23" s="21" t="s">
        <v>179</v>
      </c>
      <c r="B23" s="21" t="s">
        <v>178</v>
      </c>
      <c r="C23" s="21" t="s">
        <v>180</v>
      </c>
      <c r="D23" s="24">
        <v>4468295</v>
      </c>
      <c r="E23" s="22">
        <v>29289.673729999999</v>
      </c>
      <c r="F23" s="23">
        <v>2.3580021003342702</v>
      </c>
      <c r="G23" s="23"/>
    </row>
    <row r="24" spans="1:7" x14ac:dyDescent="0.2">
      <c r="A24" s="21" t="s">
        <v>151</v>
      </c>
      <c r="B24" s="21" t="s">
        <v>150</v>
      </c>
      <c r="C24" s="21" t="s">
        <v>116</v>
      </c>
      <c r="D24" s="24">
        <v>3500000</v>
      </c>
      <c r="E24" s="22">
        <v>27879.25</v>
      </c>
      <c r="F24" s="23">
        <v>2.2444541602527499</v>
      </c>
      <c r="G24" s="23"/>
    </row>
    <row r="25" spans="1:7" x14ac:dyDescent="0.2">
      <c r="A25" s="21" t="s">
        <v>814</v>
      </c>
      <c r="B25" s="21" t="s">
        <v>813</v>
      </c>
      <c r="C25" s="21" t="s">
        <v>209</v>
      </c>
      <c r="D25" s="24">
        <v>713829</v>
      </c>
      <c r="E25" s="22">
        <v>27441.01442</v>
      </c>
      <c r="F25" s="23">
        <v>2.2091734525327902</v>
      </c>
      <c r="G25" s="23"/>
    </row>
    <row r="26" spans="1:7" x14ac:dyDescent="0.2">
      <c r="A26" s="21" t="s">
        <v>478</v>
      </c>
      <c r="B26" s="21" t="s">
        <v>477</v>
      </c>
      <c r="C26" s="21" t="s">
        <v>116</v>
      </c>
      <c r="D26" s="24">
        <v>2650000</v>
      </c>
      <c r="E26" s="22">
        <v>21170.85</v>
      </c>
      <c r="F26" s="23">
        <v>1.70438596298634</v>
      </c>
      <c r="G26" s="23"/>
    </row>
    <row r="27" spans="1:7" x14ac:dyDescent="0.2">
      <c r="A27" s="21" t="s">
        <v>713</v>
      </c>
      <c r="B27" s="21" t="s">
        <v>712</v>
      </c>
      <c r="C27" s="21" t="s">
        <v>209</v>
      </c>
      <c r="D27" s="24">
        <v>540000</v>
      </c>
      <c r="E27" s="22">
        <v>19199.7</v>
      </c>
      <c r="F27" s="23">
        <v>1.5456960477991599</v>
      </c>
      <c r="G27" s="23"/>
    </row>
    <row r="28" spans="1:7" x14ac:dyDescent="0.2">
      <c r="A28" s="21" t="s">
        <v>631</v>
      </c>
      <c r="B28" s="21" t="s">
        <v>630</v>
      </c>
      <c r="C28" s="21" t="s">
        <v>174</v>
      </c>
      <c r="D28" s="24">
        <v>4500000</v>
      </c>
      <c r="E28" s="22">
        <v>19136.25</v>
      </c>
      <c r="F28" s="23">
        <v>1.54058792557679</v>
      </c>
      <c r="G28" s="23"/>
    </row>
    <row r="29" spans="1:7" x14ac:dyDescent="0.2">
      <c r="A29" s="21" t="s">
        <v>779</v>
      </c>
      <c r="B29" s="21" t="s">
        <v>778</v>
      </c>
      <c r="C29" s="21" t="s">
        <v>474</v>
      </c>
      <c r="D29" s="24">
        <v>3300000</v>
      </c>
      <c r="E29" s="22">
        <v>17457</v>
      </c>
      <c r="F29" s="23">
        <v>1.4053977878003301</v>
      </c>
      <c r="G29" s="23"/>
    </row>
    <row r="30" spans="1:7" x14ac:dyDescent="0.2">
      <c r="A30" s="21" t="s">
        <v>490</v>
      </c>
      <c r="B30" s="21" t="s">
        <v>489</v>
      </c>
      <c r="C30" s="21" t="s">
        <v>491</v>
      </c>
      <c r="D30" s="24">
        <v>12400000</v>
      </c>
      <c r="E30" s="22">
        <v>15010.2</v>
      </c>
      <c r="F30" s="23">
        <v>1.20841506985396</v>
      </c>
      <c r="G30" s="23"/>
    </row>
    <row r="31" spans="1:7" x14ac:dyDescent="0.2">
      <c r="A31" s="21" t="s">
        <v>571</v>
      </c>
      <c r="B31" s="21" t="s">
        <v>570</v>
      </c>
      <c r="C31" s="21" t="s">
        <v>228</v>
      </c>
      <c r="D31" s="24">
        <v>767769</v>
      </c>
      <c r="E31" s="22">
        <v>14130.02068</v>
      </c>
      <c r="F31" s="23">
        <v>1.1375551243194699</v>
      </c>
      <c r="G31" s="23"/>
    </row>
    <row r="32" spans="1:7" x14ac:dyDescent="0.2">
      <c r="A32" s="21" t="s">
        <v>411</v>
      </c>
      <c r="B32" s="21" t="s">
        <v>410</v>
      </c>
      <c r="C32" s="21" t="s">
        <v>135</v>
      </c>
      <c r="D32" s="24">
        <v>225000</v>
      </c>
      <c r="E32" s="22">
        <v>11290.5</v>
      </c>
      <c r="F32" s="23">
        <v>0.90895593304460198</v>
      </c>
      <c r="G32" s="23"/>
    </row>
    <row r="33" spans="1:9" x14ac:dyDescent="0.2">
      <c r="A33" s="21" t="s">
        <v>816</v>
      </c>
      <c r="B33" s="21" t="s">
        <v>815</v>
      </c>
      <c r="C33" s="21" t="s">
        <v>171</v>
      </c>
      <c r="D33" s="24">
        <v>1368783</v>
      </c>
      <c r="E33" s="22">
        <v>7392.1125920000004</v>
      </c>
      <c r="F33" s="23">
        <v>0.59511134123662501</v>
      </c>
      <c r="G33" s="23"/>
    </row>
    <row r="34" spans="1:9" x14ac:dyDescent="0.2">
      <c r="A34" s="20" t="s">
        <v>28</v>
      </c>
      <c r="B34" s="20"/>
      <c r="C34" s="20"/>
      <c r="D34" s="20"/>
      <c r="E34" s="25">
        <f>SUM(E7:E33)</f>
        <v>1183005.1341620001</v>
      </c>
      <c r="F34" s="26">
        <f>SUM(F7:F33)</f>
        <v>95.239319385215367</v>
      </c>
      <c r="G34" s="23"/>
      <c r="H34" s="14"/>
      <c r="I34" s="14"/>
    </row>
    <row r="35" spans="1:9" x14ac:dyDescent="0.2">
      <c r="A35" s="21"/>
      <c r="B35" s="21"/>
      <c r="C35" s="21"/>
      <c r="D35" s="21"/>
      <c r="E35" s="22"/>
      <c r="F35" s="23"/>
      <c r="G35" s="23"/>
    </row>
    <row r="36" spans="1:9" x14ac:dyDescent="0.2">
      <c r="A36" s="20" t="s">
        <v>29</v>
      </c>
      <c r="B36" s="21"/>
      <c r="C36" s="21"/>
      <c r="D36" s="21"/>
      <c r="E36" s="22"/>
      <c r="F36" s="23"/>
      <c r="G36" s="23"/>
    </row>
    <row r="37" spans="1:9" x14ac:dyDescent="0.2">
      <c r="A37" s="20" t="s">
        <v>33</v>
      </c>
      <c r="B37" s="21"/>
      <c r="C37" s="21"/>
      <c r="D37" s="21"/>
      <c r="E37" s="22"/>
      <c r="F37" s="23"/>
      <c r="G37" s="23"/>
    </row>
    <row r="38" spans="1:9" x14ac:dyDescent="0.2">
      <c r="A38" s="21" t="s">
        <v>112</v>
      </c>
      <c r="B38" s="21" t="s">
        <v>111</v>
      </c>
      <c r="C38" s="21" t="s">
        <v>35</v>
      </c>
      <c r="D38" s="24">
        <v>2500000</v>
      </c>
      <c r="E38" s="22">
        <v>2490.2175000000002</v>
      </c>
      <c r="F38" s="23">
        <v>0.20047809850728501</v>
      </c>
      <c r="G38" s="23">
        <v>5.3106</v>
      </c>
    </row>
    <row r="39" spans="1:9" x14ac:dyDescent="0.2">
      <c r="A39" s="20" t="s">
        <v>28</v>
      </c>
      <c r="B39" s="20"/>
      <c r="C39" s="20"/>
      <c r="D39" s="20"/>
      <c r="E39" s="25">
        <f>SUM(E37:E38)</f>
        <v>2490.2175000000002</v>
      </c>
      <c r="F39" s="26">
        <f>SUM(F37:F38)</f>
        <v>0.20047809850728501</v>
      </c>
      <c r="G39" s="23"/>
      <c r="H39" s="14"/>
      <c r="I39" s="14"/>
    </row>
    <row r="40" spans="1:9" x14ac:dyDescent="0.2">
      <c r="A40" s="21"/>
      <c r="B40" s="21"/>
      <c r="C40" s="21"/>
      <c r="D40" s="21"/>
      <c r="E40" s="22"/>
      <c r="F40" s="23"/>
      <c r="G40" s="23"/>
    </row>
    <row r="41" spans="1:9" x14ac:dyDescent="0.2">
      <c r="A41" s="20" t="s">
        <v>37</v>
      </c>
      <c r="B41" s="20"/>
      <c r="C41" s="20"/>
      <c r="D41" s="20"/>
      <c r="E41" s="25">
        <f>E34+E39</f>
        <v>1185495.3516620002</v>
      </c>
      <c r="F41" s="26">
        <f>F34+F39</f>
        <v>95.439797483722657</v>
      </c>
      <c r="G41" s="23"/>
      <c r="H41" s="14"/>
      <c r="I41" s="14"/>
    </row>
    <row r="42" spans="1:9" x14ac:dyDescent="0.2">
      <c r="A42" s="20"/>
      <c r="B42" s="20"/>
      <c r="C42" s="20"/>
      <c r="D42" s="20"/>
      <c r="E42" s="25"/>
      <c r="F42" s="26"/>
      <c r="G42" s="23"/>
      <c r="H42" s="14"/>
      <c r="I42" s="14"/>
    </row>
    <row r="43" spans="1:9" x14ac:dyDescent="0.2">
      <c r="A43" s="20" t="s">
        <v>39</v>
      </c>
      <c r="B43" s="20"/>
      <c r="C43" s="20"/>
      <c r="D43" s="20"/>
      <c r="E43" s="25">
        <f>E45-(E34+E39)</f>
        <v>56644.073313399917</v>
      </c>
      <c r="F43" s="26">
        <f>F45-(F34+F39)</f>
        <v>4.560202516277343</v>
      </c>
      <c r="G43" s="23"/>
      <c r="H43" s="14"/>
      <c r="I43" s="14"/>
    </row>
    <row r="44" spans="1:9" x14ac:dyDescent="0.2">
      <c r="A44" s="20"/>
      <c r="B44" s="20"/>
      <c r="C44" s="20"/>
      <c r="D44" s="20"/>
      <c r="E44" s="25"/>
      <c r="F44" s="26"/>
      <c r="G44" s="23"/>
      <c r="H44" s="14"/>
      <c r="I44" s="14"/>
    </row>
    <row r="45" spans="1:9" x14ac:dyDescent="0.2">
      <c r="A45" s="27" t="s">
        <v>38</v>
      </c>
      <c r="B45" s="27"/>
      <c r="C45" s="27"/>
      <c r="D45" s="27"/>
      <c r="E45" s="28">
        <v>1242139.4249754001</v>
      </c>
      <c r="F45" s="29">
        <v>100</v>
      </c>
      <c r="G45" s="61"/>
      <c r="H45" s="14"/>
      <c r="I45" s="14"/>
    </row>
    <row r="47" spans="1:9" x14ac:dyDescent="0.2">
      <c r="A47" s="14" t="s">
        <v>41</v>
      </c>
    </row>
    <row r="48" spans="1:9" x14ac:dyDescent="0.2">
      <c r="A48" s="14" t="s">
        <v>42</v>
      </c>
    </row>
    <row r="49" spans="1:9" x14ac:dyDescent="0.2">
      <c r="A49" s="14" t="s">
        <v>43</v>
      </c>
      <c r="B49" s="14"/>
      <c r="C49" s="30" t="s">
        <v>45</v>
      </c>
      <c r="D49" s="14" t="s">
        <v>44</v>
      </c>
    </row>
    <row r="50" spans="1:9" x14ac:dyDescent="0.2">
      <c r="A50" s="7" t="s">
        <v>46</v>
      </c>
      <c r="C50" s="31">
        <v>100.6152</v>
      </c>
      <c r="D50" s="31">
        <v>107.93899999999999</v>
      </c>
    </row>
    <row r="51" spans="1:9" x14ac:dyDescent="0.2">
      <c r="A51" s="7" t="s">
        <v>47</v>
      </c>
      <c r="C51" s="31">
        <v>36.317</v>
      </c>
      <c r="D51" s="31">
        <v>38.960500000000003</v>
      </c>
    </row>
    <row r="52" spans="1:9" x14ac:dyDescent="0.2">
      <c r="A52" s="7" t="s">
        <v>48</v>
      </c>
      <c r="C52" s="31">
        <v>112.9226</v>
      </c>
      <c r="D52" s="31">
        <v>121.61579999999999</v>
      </c>
    </row>
    <row r="53" spans="1:9" x14ac:dyDescent="0.2">
      <c r="A53" s="7" t="s">
        <v>49</v>
      </c>
      <c r="C53" s="31">
        <v>42.896500000000003</v>
      </c>
      <c r="D53" s="31">
        <v>46.197200000000002</v>
      </c>
    </row>
    <row r="55" spans="1:9" x14ac:dyDescent="0.2">
      <c r="A55" s="7" t="s">
        <v>54</v>
      </c>
    </row>
    <row r="57" spans="1:9" x14ac:dyDescent="0.2">
      <c r="A57" s="14" t="s">
        <v>50</v>
      </c>
      <c r="D57" s="30" t="s">
        <v>56</v>
      </c>
    </row>
    <row r="59" spans="1:9" x14ac:dyDescent="0.2">
      <c r="A59" s="14" t="s">
        <v>343</v>
      </c>
      <c r="D59" s="51">
        <v>8.0912656809126113E-2</v>
      </c>
    </row>
    <row r="61" spans="1:9" x14ac:dyDescent="0.2">
      <c r="A61" s="14" t="s">
        <v>952</v>
      </c>
      <c r="D61" s="30" t="s">
        <v>56</v>
      </c>
    </row>
    <row r="63" spans="1:9" x14ac:dyDescent="0.2">
      <c r="A63" s="60" t="s">
        <v>973</v>
      </c>
      <c r="B63" s="57"/>
      <c r="C63" s="57"/>
      <c r="D63" s="57"/>
      <c r="E63" s="11"/>
      <c r="G63" s="11"/>
      <c r="H63" s="57"/>
      <c r="I63" s="57"/>
    </row>
    <row r="64" spans="1:9" x14ac:dyDescent="0.2">
      <c r="A64" s="65"/>
      <c r="B64" s="57"/>
      <c r="C64" s="57"/>
      <c r="D64" s="57"/>
      <c r="E64" s="11"/>
      <c r="G64" s="11"/>
      <c r="H64" s="57"/>
      <c r="I64" s="57"/>
    </row>
    <row r="65" spans="1:9" x14ac:dyDescent="0.2">
      <c r="A65" s="60" t="s">
        <v>969</v>
      </c>
      <c r="B65" s="57"/>
      <c r="C65" s="57"/>
      <c r="D65" s="57"/>
      <c r="E65" s="11"/>
      <c r="G65" s="11"/>
      <c r="H65" s="57"/>
      <c r="I65" s="57"/>
    </row>
    <row r="66" spans="1:9" x14ac:dyDescent="0.2">
      <c r="A66" s="65"/>
      <c r="B66" s="57"/>
      <c r="C66" s="57"/>
      <c r="D66" s="57"/>
      <c r="E66" s="11"/>
      <c r="G66" s="11"/>
      <c r="H66" s="57"/>
      <c r="I66" s="57"/>
    </row>
    <row r="67" spans="1:9" x14ac:dyDescent="0.2">
      <c r="A67" s="57"/>
      <c r="B67" s="57"/>
      <c r="C67" s="57"/>
      <c r="D67" s="57"/>
      <c r="E67" s="11"/>
      <c r="G67" s="11"/>
      <c r="H67" s="57"/>
      <c r="I67" s="57"/>
    </row>
    <row r="68" spans="1:9" x14ac:dyDescent="0.2">
      <c r="A68" s="57"/>
      <c r="B68" s="57"/>
      <c r="C68" s="57"/>
      <c r="D68" s="57"/>
      <c r="E68" s="11"/>
      <c r="G68" s="11"/>
      <c r="H68" s="57"/>
      <c r="I68" s="57"/>
    </row>
    <row r="69" spans="1:9" x14ac:dyDescent="0.2">
      <c r="A69" s="57"/>
      <c r="B69" s="57"/>
      <c r="C69" s="57"/>
      <c r="D69" s="57"/>
      <c r="E69" s="11"/>
      <c r="G69" s="11"/>
      <c r="H69" s="57"/>
      <c r="I69" s="57"/>
    </row>
    <row r="70" spans="1:9" x14ac:dyDescent="0.2">
      <c r="A70" s="57"/>
      <c r="B70" s="57"/>
      <c r="C70" s="57"/>
      <c r="D70" s="57"/>
      <c r="E70" s="11"/>
      <c r="G70" s="11"/>
      <c r="H70" s="57"/>
      <c r="I70" s="57"/>
    </row>
    <row r="71" spans="1:9" x14ac:dyDescent="0.2">
      <c r="A71" s="57"/>
      <c r="B71" s="57"/>
      <c r="C71" s="57"/>
      <c r="D71" s="57"/>
      <c r="E71" s="11"/>
      <c r="G71" s="11"/>
      <c r="H71" s="57"/>
      <c r="I71" s="57"/>
    </row>
    <row r="72" spans="1:9" x14ac:dyDescent="0.2">
      <c r="A72" s="57"/>
      <c r="B72" s="57"/>
      <c r="C72" s="57"/>
      <c r="D72" s="57"/>
      <c r="E72" s="11"/>
      <c r="G72" s="11"/>
      <c r="H72" s="57"/>
      <c r="I72" s="57"/>
    </row>
    <row r="73" spans="1:9" x14ac:dyDescent="0.2">
      <c r="A73" s="57"/>
      <c r="B73" s="57"/>
      <c r="C73" s="57"/>
      <c r="D73" s="57"/>
      <c r="E73" s="11"/>
      <c r="G73" s="11"/>
      <c r="H73" s="57"/>
      <c r="I73" s="57"/>
    </row>
    <row r="74" spans="1:9" x14ac:dyDescent="0.2">
      <c r="A74" s="57"/>
      <c r="B74" s="57"/>
      <c r="C74" s="57"/>
      <c r="D74" s="57"/>
      <c r="E74" s="11"/>
      <c r="G74" s="11"/>
      <c r="H74" s="57"/>
      <c r="I74" s="57"/>
    </row>
    <row r="75" spans="1:9" x14ac:dyDescent="0.2">
      <c r="A75" s="57"/>
      <c r="B75" s="57"/>
      <c r="C75" s="57"/>
      <c r="D75" s="57"/>
      <c r="E75" s="11"/>
      <c r="G75" s="11"/>
      <c r="H75" s="57"/>
      <c r="I75" s="57"/>
    </row>
    <row r="76" spans="1:9" x14ac:dyDescent="0.2">
      <c r="A76" s="57"/>
      <c r="B76" s="57"/>
      <c r="C76" s="57"/>
      <c r="D76" s="57"/>
      <c r="E76" s="11"/>
      <c r="G76" s="11"/>
      <c r="H76" s="57"/>
      <c r="I76" s="57"/>
    </row>
    <row r="77" spans="1:9" x14ac:dyDescent="0.2">
      <c r="A77" s="57"/>
      <c r="B77" s="57"/>
      <c r="C77" s="57"/>
      <c r="D77" s="57"/>
      <c r="E77" s="11"/>
      <c r="G77" s="11"/>
      <c r="H77" s="57"/>
      <c r="I77" s="57"/>
    </row>
    <row r="78" spans="1:9" x14ac:dyDescent="0.2">
      <c r="A78" s="57"/>
      <c r="B78" s="57"/>
      <c r="C78" s="57"/>
      <c r="D78" s="57"/>
      <c r="E78" s="11"/>
      <c r="G78" s="11"/>
      <c r="H78" s="57"/>
      <c r="I78" s="57"/>
    </row>
    <row r="79" spans="1:9" x14ac:dyDescent="0.2">
      <c r="A79" s="57"/>
      <c r="B79" s="57"/>
      <c r="C79" s="57"/>
      <c r="D79" s="57"/>
      <c r="E79" s="11"/>
      <c r="G79" s="11"/>
      <c r="H79" s="57"/>
      <c r="I79" s="57"/>
    </row>
    <row r="80" spans="1:9" x14ac:dyDescent="0.2">
      <c r="A80" s="57"/>
      <c r="B80" s="57"/>
      <c r="C80" s="57"/>
      <c r="D80" s="57"/>
      <c r="E80" s="11"/>
      <c r="G80" s="11"/>
      <c r="H80" s="57"/>
      <c r="I80" s="57"/>
    </row>
    <row r="81" spans="1:9" x14ac:dyDescent="0.2">
      <c r="A81" s="57"/>
      <c r="B81" s="57"/>
      <c r="C81" s="57"/>
      <c r="D81" s="57"/>
      <c r="E81" s="11"/>
      <c r="G81" s="11"/>
      <c r="H81" s="57"/>
      <c r="I81" s="57"/>
    </row>
    <row r="82" spans="1:9" x14ac:dyDescent="0.2">
      <c r="A82" s="57"/>
      <c r="B82" s="57"/>
      <c r="C82" s="57"/>
      <c r="D82" s="57"/>
      <c r="E82" s="11"/>
      <c r="G82" s="11"/>
      <c r="H82" s="57"/>
      <c r="I82" s="57"/>
    </row>
    <row r="83" spans="1:9" x14ac:dyDescent="0.2">
      <c r="A83" s="60" t="s">
        <v>978</v>
      </c>
      <c r="B83" s="57"/>
      <c r="C83" s="57"/>
      <c r="D83" s="57"/>
      <c r="E83" s="11"/>
      <c r="G83" s="11"/>
      <c r="H83" s="57"/>
      <c r="I83" s="57"/>
    </row>
    <row r="84" spans="1:9" x14ac:dyDescent="0.2">
      <c r="A84" s="57"/>
      <c r="B84" s="57"/>
      <c r="C84" s="57"/>
      <c r="D84" s="57"/>
      <c r="E84" s="11"/>
      <c r="G84" s="11"/>
      <c r="H84" s="57"/>
      <c r="I84" s="57"/>
    </row>
    <row r="85" spans="1:9" x14ac:dyDescent="0.2">
      <c r="A85" s="60" t="s">
        <v>970</v>
      </c>
      <c r="B85" s="57"/>
      <c r="C85" s="57"/>
      <c r="D85" s="57"/>
      <c r="E85" s="11"/>
      <c r="G85" s="11"/>
      <c r="H85" s="57"/>
      <c r="I85" s="57"/>
    </row>
    <row r="86" spans="1:9" x14ac:dyDescent="0.2">
      <c r="A86" s="57"/>
      <c r="B86" s="57"/>
      <c r="C86" s="57"/>
      <c r="D86" s="57"/>
      <c r="E86" s="11"/>
      <c r="G86" s="11"/>
      <c r="H86" s="57"/>
      <c r="I86" s="57"/>
    </row>
    <row r="87" spans="1:9" x14ac:dyDescent="0.2">
      <c r="A87" s="57"/>
      <c r="B87" s="57"/>
      <c r="C87" s="57"/>
      <c r="D87" s="57"/>
      <c r="E87" s="11"/>
      <c r="G87" s="11"/>
      <c r="H87" s="57"/>
      <c r="I87" s="57"/>
    </row>
    <row r="88" spans="1:9" x14ac:dyDescent="0.2">
      <c r="A88" s="57"/>
      <c r="B88" s="57"/>
      <c r="C88" s="57"/>
      <c r="D88" s="57"/>
      <c r="E88" s="11"/>
      <c r="G88" s="11"/>
      <c r="H88" s="57"/>
      <c r="I88" s="57"/>
    </row>
    <row r="89" spans="1:9" x14ac:dyDescent="0.2">
      <c r="A89" s="57"/>
      <c r="B89" s="57"/>
      <c r="C89" s="57"/>
      <c r="D89" s="57"/>
      <c r="E89" s="11"/>
      <c r="G89" s="11"/>
      <c r="H89" s="57"/>
      <c r="I89" s="57"/>
    </row>
    <row r="90" spans="1:9" x14ac:dyDescent="0.2">
      <c r="A90" s="57"/>
      <c r="B90" s="57"/>
      <c r="C90" s="57"/>
      <c r="D90" s="57"/>
      <c r="E90" s="11"/>
      <c r="G90" s="11"/>
      <c r="H90" s="57"/>
      <c r="I90" s="57"/>
    </row>
    <row r="91" spans="1:9" x14ac:dyDescent="0.2">
      <c r="A91" s="57"/>
      <c r="B91" s="57"/>
      <c r="C91" s="57"/>
      <c r="D91" s="57"/>
      <c r="E91" s="11"/>
      <c r="G91" s="11"/>
      <c r="H91" s="57"/>
      <c r="I91" s="57"/>
    </row>
    <row r="92" spans="1:9" x14ac:dyDescent="0.2">
      <c r="A92" s="57"/>
      <c r="B92" s="57"/>
      <c r="C92" s="57"/>
      <c r="D92" s="57"/>
      <c r="E92" s="11"/>
      <c r="G92" s="11"/>
      <c r="H92" s="57"/>
      <c r="I92" s="57"/>
    </row>
    <row r="93" spans="1:9" x14ac:dyDescent="0.2">
      <c r="A93" s="57"/>
      <c r="B93" s="57"/>
      <c r="C93" s="57"/>
      <c r="D93" s="57"/>
      <c r="E93" s="11"/>
      <c r="G93" s="11"/>
      <c r="H93" s="57"/>
      <c r="I93" s="57"/>
    </row>
    <row r="94" spans="1:9" x14ac:dyDescent="0.2">
      <c r="A94" s="57"/>
      <c r="B94" s="57"/>
      <c r="C94" s="57"/>
      <c r="D94" s="57"/>
      <c r="E94" s="11"/>
      <c r="G94" s="11"/>
      <c r="H94" s="57"/>
      <c r="I94" s="57"/>
    </row>
    <row r="95" spans="1:9" x14ac:dyDescent="0.2">
      <c r="A95" s="57"/>
      <c r="B95" s="57"/>
      <c r="C95" s="57"/>
      <c r="D95" s="57"/>
      <c r="E95" s="11"/>
      <c r="G95" s="11"/>
      <c r="H95" s="57"/>
      <c r="I95" s="57"/>
    </row>
    <row r="96" spans="1:9" x14ac:dyDescent="0.2">
      <c r="A96" s="57"/>
      <c r="B96" s="57"/>
      <c r="C96" s="57"/>
      <c r="D96" s="57"/>
      <c r="E96" s="11"/>
      <c r="G96" s="11"/>
      <c r="H96" s="57"/>
      <c r="I96" s="57"/>
    </row>
    <row r="97" spans="1:9" x14ac:dyDescent="0.2">
      <c r="A97" s="57"/>
      <c r="B97" s="57"/>
      <c r="C97" s="57"/>
      <c r="D97" s="57"/>
      <c r="E97" s="11"/>
      <c r="G97" s="11"/>
      <c r="H97" s="57"/>
      <c r="I97" s="57"/>
    </row>
    <row r="98" spans="1:9" x14ac:dyDescent="0.2">
      <c r="A98" s="57"/>
      <c r="B98" s="57"/>
      <c r="C98" s="57"/>
      <c r="D98" s="57"/>
      <c r="E98" s="11"/>
      <c r="G98" s="11"/>
      <c r="H98" s="57"/>
      <c r="I98" s="57"/>
    </row>
    <row r="99" spans="1:9" x14ac:dyDescent="0.2">
      <c r="A99" s="57"/>
      <c r="B99" s="57"/>
      <c r="C99" s="57"/>
      <c r="D99" s="57"/>
      <c r="E99" s="11"/>
      <c r="G99" s="11"/>
      <c r="H99" s="57"/>
      <c r="I99" s="57"/>
    </row>
    <row r="100" spans="1:9" x14ac:dyDescent="0.2">
      <c r="A100" s="57"/>
      <c r="B100" s="57"/>
      <c r="C100" s="57"/>
      <c r="D100" s="57"/>
      <c r="E100" s="11"/>
      <c r="G100" s="11"/>
      <c r="H100" s="57"/>
      <c r="I100" s="57"/>
    </row>
    <row r="101" spans="1:9" x14ac:dyDescent="0.2">
      <c r="A101" s="57"/>
      <c r="B101" s="57"/>
      <c r="C101" s="57"/>
      <c r="D101" s="57"/>
      <c r="E101" s="11"/>
      <c r="G101" s="11"/>
      <c r="H101" s="57"/>
      <c r="I101" s="57"/>
    </row>
    <row r="102" spans="1:9" x14ac:dyDescent="0.2">
      <c r="A102" s="57"/>
      <c r="B102" s="57"/>
      <c r="C102" s="57"/>
      <c r="D102" s="57"/>
      <c r="E102" s="11"/>
      <c r="G102" s="11"/>
      <c r="H102" s="57"/>
      <c r="I102" s="57"/>
    </row>
    <row r="103" spans="1:9" x14ac:dyDescent="0.2">
      <c r="A103" s="57"/>
      <c r="B103" s="57"/>
      <c r="C103" s="57"/>
      <c r="D103" s="57"/>
      <c r="E103" s="11"/>
      <c r="G103" s="11"/>
      <c r="H103" s="57"/>
      <c r="I103" s="57"/>
    </row>
    <row r="104" spans="1:9" x14ac:dyDescent="0.2">
      <c r="A104" s="57" t="s">
        <v>968</v>
      </c>
      <c r="B104" s="57"/>
      <c r="C104" s="57"/>
      <c r="D104" s="57"/>
      <c r="E104" s="11"/>
      <c r="G104" s="11"/>
      <c r="H104" s="57"/>
      <c r="I104" s="57"/>
    </row>
    <row r="105" spans="1:9" x14ac:dyDescent="0.2">
      <c r="A105" s="57"/>
      <c r="B105" s="57"/>
      <c r="C105" s="57"/>
      <c r="D105" s="57"/>
      <c r="E105" s="11"/>
      <c r="G105" s="11"/>
      <c r="H105" s="57"/>
      <c r="I105" s="57"/>
    </row>
    <row r="106" spans="1:9" x14ac:dyDescent="0.2">
      <c r="A106" s="57"/>
      <c r="B106" s="57"/>
      <c r="C106" s="57"/>
      <c r="D106" s="57"/>
      <c r="E106" s="11"/>
      <c r="G106" s="11"/>
      <c r="H106" s="57"/>
      <c r="I106" s="57"/>
    </row>
    <row r="107" spans="1:9" x14ac:dyDescent="0.2">
      <c r="A107" s="57"/>
      <c r="B107" s="57"/>
      <c r="C107" s="57"/>
      <c r="D107" s="57"/>
      <c r="E107" s="11"/>
      <c r="G107" s="11"/>
      <c r="H107" s="57"/>
      <c r="I107" s="57"/>
    </row>
    <row r="108" spans="1:9" x14ac:dyDescent="0.2">
      <c r="A108" s="57"/>
      <c r="B108" s="57"/>
      <c r="C108" s="57"/>
      <c r="D108" s="57"/>
      <c r="E108" s="11"/>
      <c r="G108" s="11"/>
      <c r="H108" s="57"/>
      <c r="I108" s="57"/>
    </row>
    <row r="109" spans="1:9" x14ac:dyDescent="0.2">
      <c r="A109" s="57"/>
      <c r="B109" s="57"/>
      <c r="C109" s="57"/>
      <c r="D109" s="57"/>
      <c r="E109" s="11"/>
      <c r="G109" s="11"/>
      <c r="H109" s="57"/>
      <c r="I109" s="57"/>
    </row>
    <row r="110" spans="1:9" x14ac:dyDescent="0.2">
      <c r="A110" s="57"/>
      <c r="B110" s="57"/>
      <c r="C110" s="57"/>
      <c r="D110" s="57"/>
      <c r="E110" s="11"/>
      <c r="G110" s="11"/>
      <c r="H110" s="57"/>
      <c r="I110" s="57"/>
    </row>
    <row r="111" spans="1:9" x14ac:dyDescent="0.2">
      <c r="A111" s="57"/>
      <c r="B111" s="57"/>
      <c r="C111" s="57"/>
      <c r="D111" s="57"/>
      <c r="E111" s="11"/>
      <c r="G111" s="11"/>
      <c r="H111" s="57"/>
      <c r="I111" s="57"/>
    </row>
    <row r="112" spans="1:9" x14ac:dyDescent="0.2">
      <c r="A112" s="57"/>
      <c r="B112" s="57"/>
      <c r="C112" s="57"/>
      <c r="D112" s="57"/>
      <c r="E112" s="11"/>
      <c r="G112" s="11"/>
      <c r="H112" s="57"/>
      <c r="I112" s="57"/>
    </row>
    <row r="113" spans="1:9" x14ac:dyDescent="0.2">
      <c r="A113" s="57"/>
      <c r="B113" s="57"/>
      <c r="C113" s="57"/>
      <c r="D113" s="57"/>
      <c r="E113" s="11"/>
      <c r="G113" s="11"/>
      <c r="H113" s="57"/>
      <c r="I113" s="57"/>
    </row>
    <row r="114" spans="1:9" x14ac:dyDescent="0.2">
      <c r="A114" s="57"/>
      <c r="B114" s="57"/>
      <c r="C114" s="57"/>
      <c r="D114" s="57"/>
      <c r="E114" s="11"/>
      <c r="G114" s="11"/>
      <c r="H114" s="57"/>
      <c r="I114" s="57"/>
    </row>
    <row r="115" spans="1:9" x14ac:dyDescent="0.2">
      <c r="A115" s="57"/>
      <c r="B115" s="57"/>
      <c r="C115" s="57"/>
      <c r="D115" s="57"/>
      <c r="E115" s="11"/>
      <c r="G115" s="11"/>
      <c r="H115" s="57"/>
      <c r="I115" s="57"/>
    </row>
    <row r="116" spans="1:9" x14ac:dyDescent="0.2">
      <c r="A116" s="57"/>
      <c r="B116" s="57"/>
      <c r="C116" s="57"/>
      <c r="D116" s="57"/>
      <c r="E116" s="11"/>
      <c r="G116" s="11"/>
      <c r="H116" s="57"/>
      <c r="I116" s="57"/>
    </row>
    <row r="117" spans="1:9" x14ac:dyDescent="0.2">
      <c r="A117" s="57"/>
      <c r="B117" s="57"/>
      <c r="C117" s="57"/>
      <c r="D117" s="57"/>
      <c r="E117" s="11"/>
      <c r="G117" s="57"/>
      <c r="H117" s="57"/>
      <c r="I117" s="57"/>
    </row>
    <row r="118" spans="1:9" x14ac:dyDescent="0.2">
      <c r="A118" s="57"/>
      <c r="B118" s="57"/>
      <c r="C118" s="57"/>
      <c r="D118" s="57"/>
      <c r="E118" s="11"/>
      <c r="G118" s="57"/>
      <c r="H118" s="57"/>
      <c r="I118" s="57"/>
    </row>
    <row r="119" spans="1:9" x14ac:dyDescent="0.2">
      <c r="A119" s="57"/>
      <c r="B119" s="57"/>
      <c r="C119" s="57"/>
      <c r="D119" s="57"/>
      <c r="E119" s="11"/>
      <c r="G119" s="57"/>
      <c r="H119" s="57"/>
      <c r="I119" s="57"/>
    </row>
    <row r="120" spans="1:9" x14ac:dyDescent="0.2">
      <c r="A120" s="57"/>
      <c r="B120" s="57"/>
      <c r="C120" s="57"/>
      <c r="D120" s="57"/>
      <c r="E120" s="11"/>
      <c r="G120" s="57"/>
      <c r="H120" s="57"/>
      <c r="I120" s="57"/>
    </row>
    <row r="121" spans="1:9" x14ac:dyDescent="0.2">
      <c r="A121" s="57"/>
      <c r="B121" s="57"/>
      <c r="C121" s="57"/>
      <c r="D121" s="57"/>
      <c r="E121" s="11"/>
      <c r="G121" s="57"/>
      <c r="H121" s="57"/>
      <c r="I121" s="57"/>
    </row>
    <row r="122" spans="1:9" x14ac:dyDescent="0.2">
      <c r="A122" s="57"/>
      <c r="B122" s="57"/>
      <c r="C122" s="57"/>
      <c r="D122" s="57"/>
      <c r="E122" s="11"/>
      <c r="G122" s="57"/>
      <c r="H122" s="57"/>
      <c r="I122" s="57"/>
    </row>
    <row r="123" spans="1:9" x14ac:dyDescent="0.2">
      <c r="A123" s="57"/>
      <c r="B123" s="57"/>
      <c r="C123" s="57"/>
      <c r="D123" s="57"/>
      <c r="E123" s="11"/>
      <c r="G123" s="57"/>
      <c r="H123" s="57"/>
      <c r="I123" s="57"/>
    </row>
    <row r="124" spans="1:9" x14ac:dyDescent="0.2">
      <c r="A124" s="57"/>
      <c r="B124" s="57"/>
      <c r="C124" s="57"/>
      <c r="D124" s="57"/>
      <c r="E124" s="11"/>
      <c r="G124" s="57"/>
      <c r="H124" s="57"/>
      <c r="I124" s="57"/>
    </row>
    <row r="125" spans="1:9" x14ac:dyDescent="0.2">
      <c r="A125" s="57"/>
      <c r="B125" s="57"/>
      <c r="C125" s="57"/>
      <c r="D125" s="57"/>
      <c r="E125" s="11"/>
      <c r="G125" s="57"/>
      <c r="H125" s="57"/>
      <c r="I125" s="57"/>
    </row>
    <row r="126" spans="1:9" x14ac:dyDescent="0.2">
      <c r="A126" s="57"/>
      <c r="B126" s="57"/>
      <c r="C126" s="57"/>
      <c r="D126" s="57"/>
      <c r="E126" s="11"/>
      <c r="G126" s="57"/>
      <c r="H126" s="57"/>
      <c r="I126" s="57"/>
    </row>
    <row r="127" spans="1:9" x14ac:dyDescent="0.2">
      <c r="A127" s="57"/>
      <c r="B127" s="57"/>
      <c r="C127" s="57"/>
      <c r="D127" s="57"/>
      <c r="E127" s="11"/>
      <c r="G127" s="57"/>
      <c r="H127" s="57"/>
      <c r="I127" s="57"/>
    </row>
    <row r="128" spans="1:9" x14ac:dyDescent="0.2">
      <c r="A128" s="57"/>
      <c r="B128" s="57"/>
      <c r="C128" s="57"/>
      <c r="D128" s="57"/>
      <c r="E128" s="11"/>
      <c r="G128" s="57"/>
      <c r="H128" s="57"/>
      <c r="I128" s="57"/>
    </row>
    <row r="129" spans="1:9" x14ac:dyDescent="0.2">
      <c r="A129" s="57"/>
      <c r="B129" s="57"/>
      <c r="C129" s="57"/>
      <c r="D129" s="57"/>
      <c r="E129" s="11"/>
      <c r="G129" s="57"/>
      <c r="H129" s="57"/>
      <c r="I129" s="57"/>
    </row>
    <row r="130" spans="1:9" x14ac:dyDescent="0.2">
      <c r="A130" s="57"/>
      <c r="B130" s="57"/>
      <c r="C130" s="57"/>
      <c r="D130" s="57"/>
      <c r="E130" s="11"/>
      <c r="G130" s="57"/>
      <c r="H130" s="57"/>
      <c r="I130" s="57"/>
    </row>
    <row r="131" spans="1:9" x14ac:dyDescent="0.2">
      <c r="A131" s="57"/>
      <c r="B131" s="57"/>
      <c r="C131" s="57"/>
      <c r="D131" s="57"/>
      <c r="E131" s="11"/>
      <c r="G131" s="57"/>
      <c r="H131" s="57"/>
      <c r="I131" s="57"/>
    </row>
    <row r="132" spans="1:9" x14ac:dyDescent="0.2">
      <c r="A132" s="57"/>
      <c r="B132" s="57"/>
      <c r="C132" s="57"/>
      <c r="D132" s="57"/>
      <c r="E132" s="11"/>
      <c r="G132" s="57"/>
      <c r="H132" s="57"/>
      <c r="I132" s="57"/>
    </row>
    <row r="133" spans="1:9" x14ac:dyDescent="0.2">
      <c r="A133" s="57"/>
      <c r="B133" s="57"/>
      <c r="C133" s="57"/>
      <c r="D133" s="57"/>
      <c r="E133" s="11"/>
      <c r="G133" s="57"/>
      <c r="H133" s="57"/>
      <c r="I133" s="57"/>
    </row>
    <row r="134" spans="1:9" x14ac:dyDescent="0.2">
      <c r="A134" s="57"/>
      <c r="B134" s="57"/>
      <c r="C134" s="57"/>
      <c r="D134" s="57"/>
      <c r="E134" s="11"/>
      <c r="G134" s="57"/>
      <c r="H134" s="57"/>
      <c r="I134" s="57"/>
    </row>
    <row r="135" spans="1:9" x14ac:dyDescent="0.2">
      <c r="A135" s="57"/>
      <c r="B135" s="57"/>
      <c r="C135" s="57"/>
      <c r="D135" s="57"/>
      <c r="E135" s="11"/>
      <c r="G135" s="57"/>
      <c r="H135" s="57"/>
      <c r="I135" s="57"/>
    </row>
    <row r="136" spans="1:9" x14ac:dyDescent="0.2">
      <c r="A136" s="57"/>
      <c r="B136" s="57"/>
      <c r="C136" s="57"/>
      <c r="D136" s="57"/>
      <c r="E136" s="11"/>
      <c r="G136" s="57"/>
      <c r="H136" s="57"/>
      <c r="I136" s="57"/>
    </row>
    <row r="137" spans="1:9" x14ac:dyDescent="0.2">
      <c r="A137" s="57"/>
      <c r="B137" s="57"/>
      <c r="C137" s="57"/>
      <c r="D137" s="57"/>
      <c r="E137" s="11"/>
      <c r="G137" s="57"/>
      <c r="H137" s="57"/>
      <c r="I137" s="57"/>
    </row>
    <row r="138" spans="1:9" x14ac:dyDescent="0.2">
      <c r="A138" s="57"/>
      <c r="B138" s="57"/>
      <c r="C138" s="57"/>
      <c r="D138" s="57"/>
      <c r="E138" s="11"/>
      <c r="G138" s="57"/>
      <c r="H138" s="57"/>
      <c r="I138" s="57"/>
    </row>
    <row r="139" spans="1:9" x14ac:dyDescent="0.2">
      <c r="A139" s="57"/>
      <c r="B139" s="57"/>
      <c r="C139" s="57"/>
      <c r="D139" s="57"/>
      <c r="E139" s="11"/>
      <c r="G139" s="57"/>
      <c r="H139" s="57"/>
      <c r="I139" s="57"/>
    </row>
    <row r="140" spans="1:9" x14ac:dyDescent="0.2">
      <c r="A140" s="57"/>
      <c r="B140" s="57"/>
      <c r="C140" s="57"/>
      <c r="D140" s="57"/>
      <c r="E140" s="11"/>
      <c r="G140" s="57"/>
      <c r="H140" s="57"/>
      <c r="I140" s="57"/>
    </row>
    <row r="141" spans="1:9" x14ac:dyDescent="0.2">
      <c r="A141" s="57"/>
      <c r="B141" s="57"/>
      <c r="C141" s="57"/>
      <c r="D141" s="57"/>
      <c r="E141" s="11"/>
      <c r="G141" s="57"/>
      <c r="H141" s="57"/>
      <c r="I141" s="57"/>
    </row>
    <row r="142" spans="1:9" x14ac:dyDescent="0.2">
      <c r="A142" s="57"/>
      <c r="B142" s="57"/>
      <c r="C142" s="57"/>
      <c r="D142" s="57"/>
      <c r="E142" s="11"/>
      <c r="G142" s="57"/>
      <c r="H142" s="57"/>
      <c r="I142" s="57"/>
    </row>
    <row r="143" spans="1:9" x14ac:dyDescent="0.2">
      <c r="A143" s="57"/>
      <c r="B143" s="57"/>
      <c r="C143" s="57"/>
      <c r="D143" s="57"/>
      <c r="E143" s="11"/>
      <c r="G143" s="57"/>
      <c r="H143" s="57"/>
      <c r="I143" s="57"/>
    </row>
    <row r="144" spans="1:9" x14ac:dyDescent="0.2">
      <c r="A144" s="57"/>
      <c r="B144" s="57"/>
      <c r="C144" s="57"/>
      <c r="D144" s="57"/>
      <c r="E144" s="11"/>
      <c r="G144" s="57"/>
      <c r="H144" s="57"/>
      <c r="I144" s="57"/>
    </row>
    <row r="145" spans="1:9" x14ac:dyDescent="0.2">
      <c r="A145" s="57"/>
      <c r="B145" s="57"/>
      <c r="C145" s="57"/>
      <c r="D145" s="57"/>
      <c r="E145" s="11"/>
      <c r="G145" s="57"/>
      <c r="H145" s="57"/>
      <c r="I145" s="57"/>
    </row>
    <row r="146" spans="1:9" x14ac:dyDescent="0.2">
      <c r="A146" s="57"/>
      <c r="B146" s="57"/>
      <c r="C146" s="57"/>
      <c r="D146" s="57"/>
      <c r="E146" s="11"/>
      <c r="G146" s="57"/>
      <c r="H146" s="57"/>
      <c r="I146" s="57"/>
    </row>
    <row r="147" spans="1:9" x14ac:dyDescent="0.2">
      <c r="A147" s="57"/>
      <c r="B147" s="57"/>
      <c r="C147" s="57"/>
      <c r="D147" s="57"/>
      <c r="E147" s="11"/>
      <c r="G147" s="57"/>
      <c r="H147" s="57"/>
      <c r="I147" s="57"/>
    </row>
    <row r="148" spans="1:9" x14ac:dyDescent="0.2">
      <c r="A148" s="57"/>
      <c r="B148" s="57"/>
      <c r="C148" s="57"/>
      <c r="D148" s="57"/>
      <c r="E148" s="11"/>
      <c r="G148" s="57"/>
      <c r="H148" s="57"/>
      <c r="I148" s="57"/>
    </row>
    <row r="149" spans="1:9" x14ac:dyDescent="0.2">
      <c r="A149" s="57"/>
      <c r="B149" s="57"/>
      <c r="C149" s="57"/>
      <c r="D149" s="57"/>
      <c r="E149" s="11"/>
      <c r="G149" s="57"/>
      <c r="H149" s="57"/>
      <c r="I149" s="57"/>
    </row>
    <row r="150" spans="1:9" x14ac:dyDescent="0.2">
      <c r="A150" s="57"/>
      <c r="B150" s="57"/>
      <c r="C150" s="57"/>
      <c r="D150" s="57"/>
      <c r="E150" s="11"/>
      <c r="G150" s="57"/>
      <c r="H150" s="57"/>
      <c r="I150" s="57"/>
    </row>
    <row r="151" spans="1:9" x14ac:dyDescent="0.2">
      <c r="A151" s="57"/>
      <c r="B151" s="57"/>
      <c r="C151" s="57"/>
      <c r="D151" s="57"/>
      <c r="E151" s="11"/>
      <c r="G151" s="57"/>
      <c r="H151" s="57"/>
      <c r="I151" s="57"/>
    </row>
    <row r="152" spans="1:9" x14ac:dyDescent="0.2">
      <c r="A152" s="57"/>
      <c r="B152" s="57"/>
      <c r="C152" s="57"/>
      <c r="D152" s="57"/>
      <c r="E152" s="11"/>
      <c r="G152" s="57"/>
      <c r="H152" s="57"/>
      <c r="I152" s="57"/>
    </row>
    <row r="153" spans="1:9" x14ac:dyDescent="0.2">
      <c r="A153" s="57"/>
      <c r="B153" s="57"/>
      <c r="C153" s="57"/>
      <c r="D153" s="57"/>
      <c r="E153" s="11"/>
      <c r="G153" s="57"/>
      <c r="H153" s="57"/>
      <c r="I153" s="57"/>
    </row>
    <row r="154" spans="1:9" x14ac:dyDescent="0.2">
      <c r="A154" s="57"/>
      <c r="B154" s="57"/>
      <c r="C154" s="57"/>
      <c r="D154" s="57"/>
      <c r="E154" s="11"/>
      <c r="G154" s="57"/>
      <c r="H154" s="57"/>
      <c r="I154" s="57"/>
    </row>
    <row r="155" spans="1:9" x14ac:dyDescent="0.2">
      <c r="A155" s="57"/>
      <c r="B155" s="57"/>
      <c r="C155" s="57"/>
      <c r="D155" s="57"/>
      <c r="E155" s="11"/>
      <c r="G155" s="57"/>
      <c r="H155" s="57"/>
      <c r="I155" s="57"/>
    </row>
    <row r="156" spans="1:9" x14ac:dyDescent="0.2">
      <c r="A156" s="57"/>
      <c r="B156" s="57"/>
      <c r="C156" s="57"/>
      <c r="D156" s="57"/>
      <c r="E156" s="11"/>
      <c r="G156" s="57"/>
      <c r="H156" s="57"/>
      <c r="I156" s="57"/>
    </row>
    <row r="157" spans="1:9" x14ac:dyDescent="0.2">
      <c r="A157" s="57"/>
      <c r="B157" s="57"/>
      <c r="C157" s="57"/>
      <c r="D157" s="57"/>
      <c r="E157" s="11"/>
      <c r="G157" s="57"/>
      <c r="H157" s="57"/>
      <c r="I157" s="57"/>
    </row>
    <row r="158" spans="1:9" x14ac:dyDescent="0.2">
      <c r="A158" s="57"/>
      <c r="B158" s="57"/>
      <c r="C158" s="57"/>
      <c r="D158" s="57"/>
      <c r="E158" s="11"/>
      <c r="G158" s="57"/>
      <c r="H158" s="57"/>
      <c r="I158" s="57"/>
    </row>
    <row r="159" spans="1:9" x14ac:dyDescent="0.2">
      <c r="A159" s="57"/>
      <c r="B159" s="57"/>
      <c r="C159" s="57"/>
      <c r="D159" s="57"/>
      <c r="E159" s="11"/>
      <c r="G159" s="57"/>
      <c r="H159" s="57"/>
      <c r="I159" s="57"/>
    </row>
    <row r="160" spans="1:9" x14ac:dyDescent="0.2">
      <c r="A160" s="57"/>
      <c r="B160" s="57"/>
      <c r="C160" s="57"/>
      <c r="D160" s="57"/>
      <c r="E160" s="11"/>
      <c r="G160" s="57"/>
      <c r="H160" s="57"/>
      <c r="I160" s="57"/>
    </row>
    <row r="161" spans="1:9" x14ac:dyDescent="0.2">
      <c r="A161" s="57"/>
      <c r="B161" s="57"/>
      <c r="C161" s="57"/>
      <c r="D161" s="57"/>
      <c r="E161" s="11"/>
      <c r="G161" s="57"/>
      <c r="H161" s="57"/>
      <c r="I161" s="57"/>
    </row>
    <row r="162" spans="1:9" x14ac:dyDescent="0.2">
      <c r="A162" s="57"/>
      <c r="B162" s="57"/>
      <c r="C162" s="57"/>
      <c r="D162" s="57"/>
      <c r="E162" s="11"/>
      <c r="G162" s="57"/>
      <c r="H162" s="57"/>
      <c r="I162" s="57"/>
    </row>
    <row r="163" spans="1:9" x14ac:dyDescent="0.2">
      <c r="A163" s="57"/>
      <c r="B163" s="57"/>
      <c r="C163" s="57"/>
      <c r="D163" s="57"/>
      <c r="E163" s="11"/>
      <c r="G163" s="57"/>
      <c r="H163" s="57"/>
      <c r="I163" s="57"/>
    </row>
    <row r="164" spans="1:9" x14ac:dyDescent="0.2">
      <c r="A164" s="57"/>
      <c r="B164" s="57"/>
      <c r="C164" s="57"/>
      <c r="D164" s="57"/>
      <c r="E164" s="11"/>
      <c r="G164" s="57"/>
      <c r="H164" s="57"/>
      <c r="I164" s="57"/>
    </row>
    <row r="165" spans="1:9" x14ac:dyDescent="0.2">
      <c r="A165" s="57"/>
      <c r="B165" s="57"/>
      <c r="C165" s="57"/>
      <c r="D165" s="57"/>
      <c r="E165" s="11"/>
      <c r="G165" s="57"/>
      <c r="H165" s="57"/>
      <c r="I165" s="57"/>
    </row>
    <row r="166" spans="1:9" x14ac:dyDescent="0.2">
      <c r="A166" s="57"/>
      <c r="B166" s="57"/>
      <c r="C166" s="57"/>
      <c r="D166" s="57"/>
      <c r="E166" s="11"/>
      <c r="G166" s="57"/>
      <c r="H166" s="57"/>
      <c r="I166" s="57"/>
    </row>
    <row r="167" spans="1:9" x14ac:dyDescent="0.2">
      <c r="A167" s="57"/>
      <c r="B167" s="57"/>
      <c r="C167" s="57"/>
      <c r="D167" s="57"/>
      <c r="E167" s="11"/>
      <c r="G167" s="57"/>
      <c r="H167" s="57"/>
      <c r="I167" s="57"/>
    </row>
    <row r="168" spans="1:9" x14ac:dyDescent="0.2">
      <c r="A168" s="57"/>
      <c r="B168" s="57"/>
      <c r="C168" s="57"/>
      <c r="D168" s="57"/>
      <c r="E168" s="11"/>
      <c r="G168" s="57"/>
      <c r="H168" s="57"/>
      <c r="I168" s="57"/>
    </row>
    <row r="169" spans="1:9" x14ac:dyDescent="0.2">
      <c r="A169" s="57"/>
      <c r="B169" s="57"/>
      <c r="C169" s="57"/>
      <c r="D169" s="57"/>
      <c r="E169" s="11"/>
      <c r="G169" s="57"/>
      <c r="H169" s="57"/>
      <c r="I169" s="57"/>
    </row>
    <row r="170" spans="1:9" x14ac:dyDescent="0.2">
      <c r="A170" s="57"/>
      <c r="B170" s="57"/>
      <c r="C170" s="57"/>
      <c r="D170" s="57"/>
      <c r="E170" s="11"/>
      <c r="G170" s="57"/>
      <c r="H170" s="57"/>
      <c r="I170" s="57"/>
    </row>
    <row r="171" spans="1:9" x14ac:dyDescent="0.2">
      <c r="A171" s="57"/>
      <c r="B171" s="57"/>
      <c r="C171" s="57"/>
      <c r="D171" s="57"/>
      <c r="E171" s="11"/>
      <c r="G171" s="57"/>
      <c r="H171" s="57"/>
      <c r="I171" s="57"/>
    </row>
    <row r="172" spans="1:9" x14ac:dyDescent="0.2">
      <c r="A172" s="57"/>
      <c r="B172" s="57"/>
      <c r="C172" s="57"/>
      <c r="D172" s="57"/>
      <c r="E172" s="11"/>
      <c r="G172" s="57"/>
      <c r="H172" s="57"/>
      <c r="I172" s="57"/>
    </row>
    <row r="173" spans="1:9" x14ac:dyDescent="0.2">
      <c r="A173" s="57"/>
      <c r="B173" s="57"/>
      <c r="C173" s="57"/>
      <c r="D173" s="57"/>
      <c r="E173" s="11"/>
      <c r="G173" s="57"/>
      <c r="H173" s="57"/>
      <c r="I173" s="57"/>
    </row>
    <row r="174" spans="1:9" x14ac:dyDescent="0.2">
      <c r="A174" s="57"/>
      <c r="B174" s="57"/>
      <c r="C174" s="57"/>
      <c r="D174" s="57"/>
      <c r="E174" s="11"/>
      <c r="G174" s="57"/>
      <c r="H174" s="57"/>
      <c r="I174" s="57"/>
    </row>
    <row r="175" spans="1:9" x14ac:dyDescent="0.2">
      <c r="A175" s="57"/>
      <c r="B175" s="57"/>
      <c r="C175" s="57"/>
      <c r="D175" s="57"/>
      <c r="E175" s="11"/>
      <c r="G175" s="57"/>
      <c r="H175" s="57"/>
      <c r="I175" s="57"/>
    </row>
    <row r="176" spans="1:9" x14ac:dyDescent="0.2">
      <c r="A176" s="57"/>
      <c r="B176" s="57"/>
      <c r="C176" s="57"/>
      <c r="D176" s="57"/>
      <c r="E176" s="11"/>
      <c r="G176" s="57"/>
      <c r="H176" s="57"/>
      <c r="I176" s="57"/>
    </row>
    <row r="177" spans="1:9" x14ac:dyDescent="0.2">
      <c r="A177" s="57"/>
      <c r="B177" s="57"/>
      <c r="C177" s="57"/>
      <c r="D177" s="57"/>
      <c r="E177" s="11"/>
      <c r="G177" s="57"/>
      <c r="H177" s="57"/>
      <c r="I177" s="57"/>
    </row>
    <row r="178" spans="1:9" x14ac:dyDescent="0.2">
      <c r="A178" s="57"/>
      <c r="B178" s="57"/>
      <c r="C178" s="57"/>
      <c r="D178" s="57"/>
      <c r="E178" s="11"/>
      <c r="G178" s="57"/>
      <c r="H178" s="57"/>
      <c r="I178" s="57"/>
    </row>
    <row r="179" spans="1:9" x14ac:dyDescent="0.2">
      <c r="A179" s="57"/>
      <c r="B179" s="57"/>
      <c r="C179" s="57"/>
      <c r="D179" s="57"/>
      <c r="E179" s="11"/>
      <c r="G179" s="57"/>
      <c r="H179" s="57"/>
      <c r="I179" s="57"/>
    </row>
    <row r="180" spans="1:9" x14ac:dyDescent="0.2">
      <c r="A180" s="57"/>
      <c r="B180" s="57"/>
      <c r="C180" s="57"/>
      <c r="D180" s="57"/>
      <c r="E180" s="11"/>
      <c r="G180" s="57"/>
      <c r="H180" s="57"/>
      <c r="I180" s="57"/>
    </row>
    <row r="181" spans="1:9" x14ac:dyDescent="0.2">
      <c r="A181" s="57"/>
      <c r="B181" s="57"/>
      <c r="C181" s="57"/>
      <c r="D181" s="57"/>
      <c r="E181" s="11"/>
      <c r="G181" s="57"/>
      <c r="H181" s="57"/>
      <c r="I181" s="57"/>
    </row>
    <row r="182" spans="1:9" x14ac:dyDescent="0.2">
      <c r="A182" s="57"/>
      <c r="B182" s="57"/>
      <c r="C182" s="57"/>
      <c r="D182" s="57"/>
      <c r="E182" s="11"/>
      <c r="G182" s="57"/>
      <c r="H182" s="57"/>
      <c r="I182" s="57"/>
    </row>
    <row r="183" spans="1:9" x14ac:dyDescent="0.2">
      <c r="A183" s="57"/>
      <c r="B183" s="57"/>
      <c r="C183" s="57"/>
      <c r="D183" s="57"/>
      <c r="E183" s="11"/>
      <c r="G183" s="57"/>
      <c r="H183" s="57"/>
      <c r="I183" s="57"/>
    </row>
    <row r="184" spans="1:9" x14ac:dyDescent="0.2">
      <c r="A184" s="57"/>
      <c r="B184" s="57"/>
      <c r="C184" s="57"/>
      <c r="D184" s="57"/>
      <c r="E184" s="11"/>
      <c r="G184" s="57"/>
      <c r="H184" s="57"/>
      <c r="I184" s="57"/>
    </row>
    <row r="185" spans="1:9" x14ac:dyDescent="0.2">
      <c r="A185" s="57"/>
      <c r="B185" s="57"/>
      <c r="C185" s="57"/>
      <c r="D185" s="57"/>
      <c r="E185" s="11"/>
      <c r="G185" s="57"/>
      <c r="H185" s="57"/>
      <c r="I185" s="57"/>
    </row>
    <row r="186" spans="1:9" x14ac:dyDescent="0.2">
      <c r="A186" s="57"/>
      <c r="B186" s="57"/>
      <c r="C186" s="57"/>
      <c r="D186" s="57"/>
      <c r="E186" s="11"/>
      <c r="G186" s="57"/>
      <c r="H186" s="57"/>
      <c r="I186" s="57"/>
    </row>
    <row r="187" spans="1:9" x14ac:dyDescent="0.2">
      <c r="A187" s="57"/>
      <c r="B187" s="57"/>
      <c r="C187" s="57"/>
      <c r="D187" s="57"/>
      <c r="E187" s="11"/>
      <c r="G187" s="57"/>
      <c r="H187" s="57"/>
      <c r="I187" s="57"/>
    </row>
    <row r="188" spans="1:9" x14ac:dyDescent="0.2">
      <c r="A188" s="57"/>
      <c r="B188" s="57"/>
      <c r="C188" s="57"/>
      <c r="D188" s="57"/>
      <c r="E188" s="11"/>
      <c r="G188" s="57"/>
      <c r="H188" s="57"/>
      <c r="I188" s="57"/>
    </row>
    <row r="189" spans="1:9" x14ac:dyDescent="0.2">
      <c r="A189" s="57"/>
      <c r="B189" s="57"/>
      <c r="C189" s="57"/>
      <c r="D189" s="57"/>
      <c r="E189" s="11"/>
      <c r="G189" s="57"/>
      <c r="H189" s="57"/>
      <c r="I189" s="57"/>
    </row>
    <row r="190" spans="1:9" x14ac:dyDescent="0.2">
      <c r="A190" s="57"/>
      <c r="B190" s="57"/>
      <c r="C190" s="57"/>
      <c r="D190" s="57"/>
      <c r="E190" s="11"/>
      <c r="G190" s="57"/>
      <c r="H190" s="57"/>
      <c r="I190" s="57"/>
    </row>
    <row r="191" spans="1:9" x14ac:dyDescent="0.2">
      <c r="A191" s="57"/>
      <c r="B191" s="57"/>
      <c r="C191" s="57"/>
      <c r="D191" s="57"/>
      <c r="E191" s="11"/>
      <c r="G191" s="57"/>
      <c r="H191" s="57"/>
      <c r="I191" s="57"/>
    </row>
    <row r="192" spans="1:9" x14ac:dyDescent="0.2">
      <c r="A192" s="57"/>
      <c r="B192" s="57"/>
      <c r="C192" s="57"/>
      <c r="D192" s="57"/>
      <c r="E192" s="11"/>
      <c r="G192" s="57"/>
      <c r="H192" s="57"/>
      <c r="I192" s="57"/>
    </row>
    <row r="193" spans="1:9" x14ac:dyDescent="0.2">
      <c r="A193" s="57"/>
      <c r="B193" s="57"/>
      <c r="C193" s="57"/>
      <c r="D193" s="57"/>
      <c r="E193" s="11"/>
      <c r="G193" s="57"/>
      <c r="H193" s="57"/>
      <c r="I193" s="57"/>
    </row>
    <row r="194" spans="1:9" x14ac:dyDescent="0.2">
      <c r="A194" s="57"/>
      <c r="B194" s="57"/>
      <c r="C194" s="57"/>
      <c r="D194" s="57"/>
      <c r="E194" s="11"/>
      <c r="G194" s="57"/>
      <c r="H194" s="57"/>
      <c r="I194" s="57"/>
    </row>
    <row r="195" spans="1:9" x14ac:dyDescent="0.2">
      <c r="A195" s="57"/>
      <c r="B195" s="57"/>
      <c r="C195" s="57"/>
      <c r="D195" s="57"/>
      <c r="E195" s="11"/>
      <c r="G195" s="57"/>
      <c r="H195" s="57"/>
      <c r="I195" s="57"/>
    </row>
    <row r="196" spans="1:9" x14ac:dyDescent="0.2">
      <c r="A196" s="57"/>
      <c r="B196" s="57"/>
      <c r="C196" s="57"/>
      <c r="D196" s="57"/>
      <c r="E196" s="11"/>
      <c r="G196" s="57"/>
      <c r="H196" s="57"/>
      <c r="I196" s="57"/>
    </row>
    <row r="197" spans="1:9" x14ac:dyDescent="0.2">
      <c r="A197" s="57"/>
      <c r="B197" s="57"/>
      <c r="C197" s="57"/>
      <c r="D197" s="57"/>
      <c r="E197" s="11"/>
      <c r="G197" s="57"/>
      <c r="H197" s="57"/>
      <c r="I197" s="57"/>
    </row>
    <row r="198" spans="1:9" x14ac:dyDescent="0.2">
      <c r="A198" s="57"/>
      <c r="B198" s="57"/>
      <c r="C198" s="57"/>
      <c r="D198" s="57"/>
      <c r="E198" s="11"/>
      <c r="G198" s="57"/>
      <c r="H198" s="57"/>
      <c r="I198" s="57"/>
    </row>
    <row r="199" spans="1:9" x14ac:dyDescent="0.2">
      <c r="A199" s="57"/>
      <c r="B199" s="57"/>
      <c r="C199" s="57"/>
      <c r="D199" s="57"/>
      <c r="E199" s="11"/>
      <c r="G199" s="57"/>
      <c r="H199" s="57"/>
      <c r="I199" s="57"/>
    </row>
    <row r="200" spans="1:9" x14ac:dyDescent="0.2">
      <c r="A200" s="57"/>
      <c r="B200" s="57"/>
      <c r="C200" s="57"/>
      <c r="D200" s="57"/>
      <c r="E200" s="11"/>
      <c r="G200" s="57"/>
      <c r="H200" s="57"/>
      <c r="I200" s="57"/>
    </row>
    <row r="201" spans="1:9" x14ac:dyDescent="0.2">
      <c r="A201" s="57"/>
      <c r="B201" s="57"/>
      <c r="C201" s="57"/>
      <c r="D201" s="57"/>
      <c r="E201" s="11"/>
      <c r="G201" s="57"/>
      <c r="H201" s="57"/>
      <c r="I201" s="57"/>
    </row>
    <row r="202" spans="1:9" x14ac:dyDescent="0.2">
      <c r="A202" s="57"/>
      <c r="B202" s="57"/>
      <c r="C202" s="57"/>
      <c r="D202" s="57"/>
      <c r="E202" s="11"/>
      <c r="G202" s="57"/>
      <c r="H202" s="57"/>
      <c r="I202" s="57"/>
    </row>
    <row r="203" spans="1:9" x14ac:dyDescent="0.2">
      <c r="A203" s="57"/>
      <c r="B203" s="57"/>
      <c r="C203" s="57"/>
      <c r="D203" s="57"/>
      <c r="E203" s="11"/>
      <c r="G203" s="57"/>
      <c r="H203" s="57"/>
      <c r="I203" s="57"/>
    </row>
    <row r="204" spans="1:9" x14ac:dyDescent="0.2">
      <c r="A204" s="57"/>
      <c r="B204" s="57"/>
      <c r="C204" s="57"/>
      <c r="D204" s="57"/>
      <c r="E204" s="11"/>
      <c r="G204" s="57"/>
      <c r="H204" s="57"/>
      <c r="I204" s="57"/>
    </row>
    <row r="205" spans="1:9" x14ac:dyDescent="0.2">
      <c r="A205" s="57"/>
      <c r="B205" s="57"/>
      <c r="C205" s="57"/>
      <c r="D205" s="57"/>
      <c r="E205" s="11"/>
      <c r="G205" s="57"/>
      <c r="H205" s="57"/>
      <c r="I205" s="57"/>
    </row>
    <row r="206" spans="1:9" x14ac:dyDescent="0.2">
      <c r="A206" s="57"/>
      <c r="B206" s="57"/>
      <c r="C206" s="57"/>
      <c r="D206" s="57"/>
      <c r="E206" s="11"/>
      <c r="G206" s="57"/>
      <c r="H206" s="57"/>
      <c r="I206" s="57"/>
    </row>
    <row r="207" spans="1:9" x14ac:dyDescent="0.2">
      <c r="A207" s="57"/>
      <c r="B207" s="57"/>
      <c r="C207" s="57"/>
      <c r="D207" s="57"/>
      <c r="E207" s="11"/>
      <c r="G207" s="57"/>
      <c r="H207" s="57"/>
      <c r="I207" s="57"/>
    </row>
    <row r="208" spans="1:9" x14ac:dyDescent="0.2">
      <c r="A208" s="57"/>
      <c r="B208" s="57"/>
      <c r="C208" s="57"/>
      <c r="D208" s="57"/>
      <c r="E208" s="11"/>
      <c r="G208" s="57"/>
      <c r="H208" s="57"/>
      <c r="I208" s="57"/>
    </row>
    <row r="209" spans="1:9" x14ac:dyDescent="0.2">
      <c r="A209" s="57"/>
      <c r="B209" s="57"/>
      <c r="C209" s="57"/>
      <c r="D209" s="57"/>
      <c r="E209" s="11"/>
      <c r="G209" s="57"/>
      <c r="H209" s="57"/>
      <c r="I209" s="57"/>
    </row>
    <row r="210" spans="1:9" x14ac:dyDescent="0.2">
      <c r="A210" s="57"/>
      <c r="B210" s="57"/>
      <c r="C210" s="57"/>
      <c r="D210" s="57"/>
      <c r="E210" s="11"/>
      <c r="G210" s="57"/>
      <c r="H210" s="57"/>
      <c r="I210" s="57"/>
    </row>
    <row r="211" spans="1:9" x14ac:dyDescent="0.2">
      <c r="A211" s="57"/>
      <c r="B211" s="57"/>
      <c r="C211" s="57"/>
      <c r="D211" s="57"/>
      <c r="E211" s="11"/>
      <c r="G211" s="57"/>
      <c r="H211" s="57"/>
      <c r="I211" s="57"/>
    </row>
    <row r="212" spans="1:9" x14ac:dyDescent="0.2">
      <c r="A212" s="57"/>
      <c r="B212" s="57"/>
      <c r="C212" s="57"/>
      <c r="D212" s="57"/>
      <c r="E212" s="11"/>
      <c r="G212" s="57"/>
      <c r="H212" s="57"/>
      <c r="I212" s="57"/>
    </row>
    <row r="213" spans="1:9" x14ac:dyDescent="0.2">
      <c r="A213" s="57"/>
      <c r="B213" s="57"/>
      <c r="C213" s="57"/>
      <c r="D213" s="57"/>
      <c r="E213" s="11"/>
      <c r="G213" s="57"/>
      <c r="H213" s="57"/>
      <c r="I213" s="57"/>
    </row>
    <row r="214" spans="1:9" x14ac:dyDescent="0.2">
      <c r="A214" s="57"/>
      <c r="B214" s="57"/>
      <c r="C214" s="57"/>
      <c r="D214" s="57"/>
      <c r="E214" s="11"/>
      <c r="G214" s="57"/>
      <c r="H214" s="57"/>
      <c r="I214" s="57"/>
    </row>
    <row r="215" spans="1:9" x14ac:dyDescent="0.2">
      <c r="A215" s="57"/>
      <c r="B215" s="57"/>
      <c r="C215" s="57"/>
      <c r="D215" s="57"/>
      <c r="E215" s="11"/>
      <c r="G215" s="57"/>
      <c r="H215" s="57"/>
      <c r="I215" s="57"/>
    </row>
    <row r="216" spans="1:9" x14ac:dyDescent="0.2">
      <c r="A216" s="57"/>
      <c r="B216" s="57"/>
      <c r="C216" s="57"/>
      <c r="D216" s="57"/>
      <c r="E216" s="11"/>
      <c r="G216" s="57"/>
      <c r="H216" s="57"/>
      <c r="I216" s="57"/>
    </row>
    <row r="217" spans="1:9" x14ac:dyDescent="0.2">
      <c r="A217" s="57"/>
      <c r="B217" s="57"/>
      <c r="C217" s="57"/>
      <c r="D217" s="57"/>
      <c r="E217" s="11"/>
      <c r="G217" s="57"/>
      <c r="H217" s="57"/>
      <c r="I217" s="57"/>
    </row>
    <row r="218" spans="1:9" x14ac:dyDescent="0.2">
      <c r="A218" s="57"/>
      <c r="B218" s="57"/>
      <c r="C218" s="57"/>
      <c r="D218" s="57"/>
      <c r="E218" s="11"/>
      <c r="G218" s="57"/>
      <c r="H218" s="57"/>
      <c r="I218" s="57"/>
    </row>
  </sheetData>
  <mergeCells count="1">
    <mergeCell ref="A1:F1"/>
  </mergeCells>
  <conditionalFormatting sqref="F2:F3">
    <cfRule type="cellIs" dxfId="48" priority="6" stopIfTrue="1" operator="between">
      <formula>0.009</formula>
      <formula>-0.009</formula>
    </cfRule>
  </conditionalFormatting>
  <conditionalFormatting sqref="F5:F62">
    <cfRule type="cellIs" dxfId="47" priority="4" stopIfTrue="1" operator="between">
      <formula>0.009</formula>
      <formula>-0.009</formula>
    </cfRule>
  </conditionalFormatting>
  <conditionalFormatting sqref="F200:F65536">
    <cfRule type="cellIs" dxfId="46" priority="2" stopIfTrue="1" operator="between">
      <formula>0.009</formula>
      <formula>-0.009</formula>
    </cfRule>
  </conditionalFormatting>
  <conditionalFormatting sqref="F63:G99">
    <cfRule type="cellIs" dxfId="45" priority="1" stopIfTrue="1" operator="between">
      <formula>0.009</formula>
      <formula>-0.009</formula>
    </cfRule>
  </conditionalFormatting>
  <hyperlinks>
    <hyperlink ref="A66" r:id="rId1" tooltip="https://www.franklintempletonindia.com/downloadsServlet/pdf/product-labels-jg9o5k7l" display="https://www.franklintempletonindia.com/downloadsServlet/pdf/product-labels-jg9o5k7l" xr:uid="{00000000-0004-0000-19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248"/>
  <sheetViews>
    <sheetView workbookViewId="0">
      <selection sqref="A1:F1"/>
    </sheetView>
  </sheetViews>
  <sheetFormatPr defaultColWidth="9.140625" defaultRowHeight="11.25" x14ac:dyDescent="0.2"/>
  <cols>
    <col min="1" max="1" width="38.7109375" style="7" bestFit="1" customWidth="1"/>
    <col min="2" max="2" width="34.140625" style="7" bestFit="1" customWidth="1"/>
    <col min="3" max="3" width="25.5703125" style="7" bestFit="1" customWidth="1"/>
    <col min="4" max="4" width="14.7109375" style="7" bestFit="1" customWidth="1"/>
    <col min="5" max="5" width="26.5703125" style="10" customWidth="1"/>
    <col min="6" max="6" width="13.5703125" style="11" bestFit="1" customWidth="1"/>
    <col min="7" max="16384" width="9.140625" style="7"/>
  </cols>
  <sheetData>
    <row r="1" spans="1:7" s="1" customFormat="1" ht="15" x14ac:dyDescent="0.2">
      <c r="A1" s="99" t="s">
        <v>944</v>
      </c>
      <c r="B1" s="100"/>
      <c r="C1" s="100"/>
      <c r="D1" s="100"/>
      <c r="E1" s="100"/>
      <c r="F1" s="100"/>
    </row>
    <row r="2" spans="1:7" s="1" customFormat="1" ht="12" x14ac:dyDescent="0.2">
      <c r="E2" s="5"/>
      <c r="F2" s="9"/>
    </row>
    <row r="3" spans="1:7" s="1" customFormat="1" ht="12" x14ac:dyDescent="0.2">
      <c r="A3" s="8" t="s">
        <v>7</v>
      </c>
      <c r="B3" s="2"/>
      <c r="C3" s="3"/>
      <c r="D3" s="3"/>
      <c r="E3" s="4"/>
      <c r="F3" s="9"/>
    </row>
    <row r="4" spans="1:7" s="1" customFormat="1" ht="48" customHeight="1" x14ac:dyDescent="0.2">
      <c r="A4" s="6" t="s">
        <v>2</v>
      </c>
      <c r="B4" s="6" t="s">
        <v>0</v>
      </c>
      <c r="C4" s="13" t="s">
        <v>4</v>
      </c>
      <c r="D4" s="13" t="s">
        <v>1</v>
      </c>
      <c r="E4" s="53" t="s">
        <v>6</v>
      </c>
      <c r="F4" s="12" t="s">
        <v>3</v>
      </c>
      <c r="G4" s="56" t="s">
        <v>5</v>
      </c>
    </row>
    <row r="5" spans="1:7" x14ac:dyDescent="0.2">
      <c r="A5" s="16" t="s">
        <v>113</v>
      </c>
      <c r="B5" s="17"/>
      <c r="C5" s="17"/>
      <c r="D5" s="17"/>
      <c r="E5" s="18"/>
      <c r="F5" s="19"/>
      <c r="G5" s="19"/>
    </row>
    <row r="6" spans="1:7" x14ac:dyDescent="0.2">
      <c r="A6" s="20" t="s">
        <v>19</v>
      </c>
      <c r="B6" s="21"/>
      <c r="C6" s="21"/>
      <c r="D6" s="21"/>
      <c r="E6" s="22"/>
      <c r="F6" s="23"/>
      <c r="G6" s="23"/>
    </row>
    <row r="7" spans="1:7" x14ac:dyDescent="0.2">
      <c r="A7" s="21" t="s">
        <v>115</v>
      </c>
      <c r="B7" s="21" t="s">
        <v>114</v>
      </c>
      <c r="C7" s="21" t="s">
        <v>116</v>
      </c>
      <c r="D7" s="24">
        <v>8434642</v>
      </c>
      <c r="E7" s="22">
        <v>170227.94484000001</v>
      </c>
      <c r="F7" s="23">
        <v>8.9650581344789693</v>
      </c>
      <c r="G7" s="23"/>
    </row>
    <row r="8" spans="1:7" x14ac:dyDescent="0.2">
      <c r="A8" s="21" t="s">
        <v>118</v>
      </c>
      <c r="B8" s="21" t="s">
        <v>117</v>
      </c>
      <c r="C8" s="21" t="s">
        <v>116</v>
      </c>
      <c r="D8" s="24">
        <v>10908206</v>
      </c>
      <c r="E8" s="22">
        <v>161594.16368</v>
      </c>
      <c r="F8" s="23">
        <v>8.5103598762551496</v>
      </c>
      <c r="G8" s="23"/>
    </row>
    <row r="9" spans="1:7" x14ac:dyDescent="0.2">
      <c r="A9" s="21" t="s">
        <v>123</v>
      </c>
      <c r="B9" s="21" t="s">
        <v>122</v>
      </c>
      <c r="C9" s="21" t="s">
        <v>124</v>
      </c>
      <c r="D9" s="24">
        <v>4286537</v>
      </c>
      <c r="E9" s="22">
        <v>82057.177790000002</v>
      </c>
      <c r="F9" s="23">
        <v>4.3215429166466999</v>
      </c>
      <c r="G9" s="23"/>
    </row>
    <row r="10" spans="1:7" x14ac:dyDescent="0.2">
      <c r="A10" s="21" t="s">
        <v>120</v>
      </c>
      <c r="B10" s="21" t="s">
        <v>119</v>
      </c>
      <c r="C10" s="21" t="s">
        <v>121</v>
      </c>
      <c r="D10" s="24">
        <v>2131779</v>
      </c>
      <c r="E10" s="22">
        <v>77522.143339999995</v>
      </c>
      <c r="F10" s="23">
        <v>4.0827052362392404</v>
      </c>
      <c r="G10" s="23"/>
    </row>
    <row r="11" spans="1:7" x14ac:dyDescent="0.2">
      <c r="A11" s="21" t="s">
        <v>132</v>
      </c>
      <c r="B11" s="21" t="s">
        <v>131</v>
      </c>
      <c r="C11" s="21" t="s">
        <v>116</v>
      </c>
      <c r="D11" s="24">
        <v>6761448</v>
      </c>
      <c r="E11" s="22">
        <v>72239.310429999998</v>
      </c>
      <c r="F11" s="23">
        <v>3.80448473491436</v>
      </c>
      <c r="G11" s="23"/>
    </row>
    <row r="12" spans="1:7" x14ac:dyDescent="0.2">
      <c r="A12" s="21" t="s">
        <v>126</v>
      </c>
      <c r="B12" s="21" t="s">
        <v>125</v>
      </c>
      <c r="C12" s="21" t="s">
        <v>127</v>
      </c>
      <c r="D12" s="24">
        <v>4627000</v>
      </c>
      <c r="E12" s="22">
        <v>69821.429999999993</v>
      </c>
      <c r="F12" s="23">
        <v>3.67714701349886</v>
      </c>
      <c r="G12" s="23"/>
    </row>
    <row r="13" spans="1:7" x14ac:dyDescent="0.2">
      <c r="A13" s="21" t="s">
        <v>129</v>
      </c>
      <c r="B13" s="21" t="s">
        <v>128</v>
      </c>
      <c r="C13" s="21" t="s">
        <v>130</v>
      </c>
      <c r="D13" s="24">
        <v>4184430</v>
      </c>
      <c r="E13" s="22">
        <v>58171.94586</v>
      </c>
      <c r="F13" s="23">
        <v>3.06362669725493</v>
      </c>
      <c r="G13" s="23"/>
    </row>
    <row r="14" spans="1:7" x14ac:dyDescent="0.2">
      <c r="A14" s="21" t="s">
        <v>134</v>
      </c>
      <c r="B14" s="21" t="s">
        <v>133</v>
      </c>
      <c r="C14" s="21" t="s">
        <v>135</v>
      </c>
      <c r="D14" s="24">
        <v>18783160</v>
      </c>
      <c r="E14" s="22">
        <v>57814.566480000001</v>
      </c>
      <c r="F14" s="23">
        <v>3.0448053050283201</v>
      </c>
      <c r="G14" s="23"/>
    </row>
    <row r="15" spans="1:7" x14ac:dyDescent="0.2">
      <c r="A15" s="21" t="s">
        <v>137</v>
      </c>
      <c r="B15" s="21" t="s">
        <v>136</v>
      </c>
      <c r="C15" s="21" t="s">
        <v>127</v>
      </c>
      <c r="D15" s="24">
        <v>3555589</v>
      </c>
      <c r="E15" s="22">
        <v>52192.49093</v>
      </c>
      <c r="F15" s="23">
        <v>2.7487185832532499</v>
      </c>
      <c r="G15" s="23"/>
    </row>
    <row r="16" spans="1:7" x14ac:dyDescent="0.2">
      <c r="A16" s="21" t="s">
        <v>247</v>
      </c>
      <c r="B16" s="21" t="s">
        <v>246</v>
      </c>
      <c r="C16" s="21" t="s">
        <v>116</v>
      </c>
      <c r="D16" s="24">
        <v>2429027</v>
      </c>
      <c r="E16" s="22">
        <v>48060.728219999997</v>
      </c>
      <c r="F16" s="23">
        <v>2.5311192171336701</v>
      </c>
      <c r="G16" s="23"/>
    </row>
    <row r="17" spans="1:7" x14ac:dyDescent="0.2">
      <c r="A17" s="21" t="s">
        <v>148</v>
      </c>
      <c r="B17" s="21" t="s">
        <v>147</v>
      </c>
      <c r="C17" s="21" t="s">
        <v>149</v>
      </c>
      <c r="D17" s="24">
        <v>3452563</v>
      </c>
      <c r="E17" s="22">
        <v>46271.249329999999</v>
      </c>
      <c r="F17" s="23">
        <v>2.4368762754453801</v>
      </c>
      <c r="G17" s="23"/>
    </row>
    <row r="18" spans="1:7" x14ac:dyDescent="0.2">
      <c r="A18" s="21" t="s">
        <v>482</v>
      </c>
      <c r="B18" s="21" t="s">
        <v>481</v>
      </c>
      <c r="C18" s="21" t="s">
        <v>143</v>
      </c>
      <c r="D18" s="24">
        <v>1649761</v>
      </c>
      <c r="E18" s="22">
        <v>45309.036099999998</v>
      </c>
      <c r="F18" s="23">
        <v>2.3862012963588199</v>
      </c>
      <c r="G18" s="23"/>
    </row>
    <row r="19" spans="1:7" x14ac:dyDescent="0.2">
      <c r="A19" s="21" t="s">
        <v>145</v>
      </c>
      <c r="B19" s="21" t="s">
        <v>144</v>
      </c>
      <c r="C19" s="21" t="s">
        <v>146</v>
      </c>
      <c r="D19" s="24">
        <v>591846</v>
      </c>
      <c r="E19" s="22">
        <v>44376.613080000003</v>
      </c>
      <c r="F19" s="23">
        <v>2.33709521928033</v>
      </c>
      <c r="G19" s="23"/>
    </row>
    <row r="20" spans="1:7" x14ac:dyDescent="0.2">
      <c r="A20" s="21" t="s">
        <v>251</v>
      </c>
      <c r="B20" s="21" t="s">
        <v>250</v>
      </c>
      <c r="C20" s="21" t="s">
        <v>163</v>
      </c>
      <c r="D20" s="24">
        <v>1152271</v>
      </c>
      <c r="E20" s="22">
        <v>36908.392399999997</v>
      </c>
      <c r="F20" s="23">
        <v>1.94378122714908</v>
      </c>
      <c r="G20" s="23"/>
    </row>
    <row r="21" spans="1:7" x14ac:dyDescent="0.2">
      <c r="A21" s="21" t="s">
        <v>173</v>
      </c>
      <c r="B21" s="21" t="s">
        <v>172</v>
      </c>
      <c r="C21" s="21" t="s">
        <v>174</v>
      </c>
      <c r="D21" s="24">
        <v>621111</v>
      </c>
      <c r="E21" s="22">
        <v>36710.765659999997</v>
      </c>
      <c r="F21" s="23">
        <v>1.93337321091713</v>
      </c>
      <c r="G21" s="23"/>
    </row>
    <row r="22" spans="1:7" x14ac:dyDescent="0.2">
      <c r="A22" s="21" t="s">
        <v>255</v>
      </c>
      <c r="B22" s="21" t="s">
        <v>254</v>
      </c>
      <c r="C22" s="21" t="s">
        <v>140</v>
      </c>
      <c r="D22" s="24">
        <v>9045469</v>
      </c>
      <c r="E22" s="22">
        <v>35978.35295</v>
      </c>
      <c r="F22" s="23">
        <v>1.89480068083252</v>
      </c>
      <c r="G22" s="23"/>
    </row>
    <row r="23" spans="1:7" x14ac:dyDescent="0.2">
      <c r="A23" s="21" t="s">
        <v>184</v>
      </c>
      <c r="B23" s="21" t="s">
        <v>183</v>
      </c>
      <c r="C23" s="21" t="s">
        <v>185</v>
      </c>
      <c r="D23" s="24">
        <v>9365082</v>
      </c>
      <c r="E23" s="22">
        <v>35877.629139999997</v>
      </c>
      <c r="F23" s="23">
        <v>1.8894960593555701</v>
      </c>
      <c r="G23" s="23"/>
    </row>
    <row r="24" spans="1:7" x14ac:dyDescent="0.2">
      <c r="A24" s="21" t="s">
        <v>162</v>
      </c>
      <c r="B24" s="21" t="s">
        <v>161</v>
      </c>
      <c r="C24" s="21" t="s">
        <v>163</v>
      </c>
      <c r="D24" s="24">
        <v>5015220</v>
      </c>
      <c r="E24" s="22">
        <v>33398.85759</v>
      </c>
      <c r="F24" s="23">
        <v>1.7589515058821099</v>
      </c>
      <c r="G24" s="23"/>
    </row>
    <row r="25" spans="1:7" x14ac:dyDescent="0.2">
      <c r="A25" s="21" t="s">
        <v>139</v>
      </c>
      <c r="B25" s="21" t="s">
        <v>138</v>
      </c>
      <c r="C25" s="21" t="s">
        <v>140</v>
      </c>
      <c r="D25" s="24">
        <v>9874772</v>
      </c>
      <c r="E25" s="22">
        <v>33006.425410000003</v>
      </c>
      <c r="F25" s="23">
        <v>1.7382840572393601</v>
      </c>
      <c r="G25" s="23"/>
    </row>
    <row r="26" spans="1:7" x14ac:dyDescent="0.2">
      <c r="A26" s="21" t="s">
        <v>261</v>
      </c>
      <c r="B26" s="21" t="s">
        <v>260</v>
      </c>
      <c r="C26" s="21" t="s">
        <v>154</v>
      </c>
      <c r="D26" s="24">
        <v>1900000</v>
      </c>
      <c r="E26" s="22">
        <v>29537.4</v>
      </c>
      <c r="F26" s="23">
        <v>1.5555877643371301</v>
      </c>
      <c r="G26" s="23"/>
    </row>
    <row r="27" spans="1:7" x14ac:dyDescent="0.2">
      <c r="A27" s="21" t="s">
        <v>202</v>
      </c>
      <c r="B27" s="21" t="s">
        <v>201</v>
      </c>
      <c r="C27" s="21" t="s">
        <v>203</v>
      </c>
      <c r="D27" s="24">
        <v>4100000</v>
      </c>
      <c r="E27" s="22">
        <v>29101.8</v>
      </c>
      <c r="F27" s="23">
        <v>1.5326468815869401</v>
      </c>
      <c r="G27" s="23"/>
    </row>
    <row r="28" spans="1:7" x14ac:dyDescent="0.2">
      <c r="A28" s="21" t="s">
        <v>156</v>
      </c>
      <c r="B28" s="21" t="s">
        <v>155</v>
      </c>
      <c r="C28" s="21" t="s">
        <v>157</v>
      </c>
      <c r="D28" s="24">
        <v>1503457</v>
      </c>
      <c r="E28" s="22">
        <v>27244.1443</v>
      </c>
      <c r="F28" s="23">
        <v>1.4348134068304901</v>
      </c>
      <c r="G28" s="23"/>
    </row>
    <row r="29" spans="1:7" x14ac:dyDescent="0.2">
      <c r="A29" s="21" t="s">
        <v>151</v>
      </c>
      <c r="B29" s="21" t="s">
        <v>150</v>
      </c>
      <c r="C29" s="21" t="s">
        <v>116</v>
      </c>
      <c r="D29" s="24">
        <v>3379546</v>
      </c>
      <c r="E29" s="22">
        <v>26919.773659999999</v>
      </c>
      <c r="F29" s="23">
        <v>1.41773042055905</v>
      </c>
      <c r="G29" s="23"/>
    </row>
    <row r="30" spans="1:7" x14ac:dyDescent="0.2">
      <c r="A30" s="21" t="s">
        <v>159</v>
      </c>
      <c r="B30" s="21" t="s">
        <v>158</v>
      </c>
      <c r="C30" s="21" t="s">
        <v>160</v>
      </c>
      <c r="D30" s="24">
        <v>14768666</v>
      </c>
      <c r="E30" s="22">
        <v>26240.965749999999</v>
      </c>
      <c r="F30" s="23">
        <v>1.3819809883432399</v>
      </c>
      <c r="G30" s="23"/>
    </row>
    <row r="31" spans="1:7" x14ac:dyDescent="0.2">
      <c r="A31" s="21" t="s">
        <v>237</v>
      </c>
      <c r="B31" s="21" t="s">
        <v>236</v>
      </c>
      <c r="C31" s="21" t="s">
        <v>206</v>
      </c>
      <c r="D31" s="24">
        <v>1786393</v>
      </c>
      <c r="E31" s="22">
        <v>25781.22378</v>
      </c>
      <c r="F31" s="23">
        <v>1.3577686682580501</v>
      </c>
      <c r="G31" s="23"/>
    </row>
    <row r="32" spans="1:7" x14ac:dyDescent="0.2">
      <c r="A32" s="21" t="s">
        <v>189</v>
      </c>
      <c r="B32" s="21" t="s">
        <v>188</v>
      </c>
      <c r="C32" s="21" t="s">
        <v>190</v>
      </c>
      <c r="D32" s="24">
        <v>587740</v>
      </c>
      <c r="E32" s="22">
        <v>24984.239659999999</v>
      </c>
      <c r="F32" s="23">
        <v>1.31579548356871</v>
      </c>
      <c r="G32" s="23"/>
    </row>
    <row r="33" spans="1:7" x14ac:dyDescent="0.2">
      <c r="A33" s="21" t="s">
        <v>208</v>
      </c>
      <c r="B33" s="21" t="s">
        <v>207</v>
      </c>
      <c r="C33" s="21" t="s">
        <v>209</v>
      </c>
      <c r="D33" s="24">
        <v>2588891</v>
      </c>
      <c r="E33" s="22">
        <v>23408.752420000001</v>
      </c>
      <c r="F33" s="23">
        <v>1.23282241642626</v>
      </c>
      <c r="G33" s="23"/>
    </row>
    <row r="34" spans="1:7" x14ac:dyDescent="0.2">
      <c r="A34" s="21" t="s">
        <v>199</v>
      </c>
      <c r="B34" s="21" t="s">
        <v>198</v>
      </c>
      <c r="C34" s="21" t="s">
        <v>200</v>
      </c>
      <c r="D34" s="24">
        <v>802084</v>
      </c>
      <c r="E34" s="22">
        <v>22784.800190000002</v>
      </c>
      <c r="F34" s="23">
        <v>1.1999619596995801</v>
      </c>
      <c r="G34" s="23"/>
    </row>
    <row r="35" spans="1:7" x14ac:dyDescent="0.2">
      <c r="A35" s="21" t="s">
        <v>194</v>
      </c>
      <c r="B35" s="21" t="s">
        <v>193</v>
      </c>
      <c r="C35" s="21" t="s">
        <v>195</v>
      </c>
      <c r="D35" s="24">
        <v>1375284</v>
      </c>
      <c r="E35" s="22">
        <v>22368.994259999999</v>
      </c>
      <c r="F35" s="23">
        <v>1.17806353204356</v>
      </c>
      <c r="G35" s="23"/>
    </row>
    <row r="36" spans="1:7" x14ac:dyDescent="0.2">
      <c r="A36" s="21" t="s">
        <v>415</v>
      </c>
      <c r="B36" s="21" t="s">
        <v>414</v>
      </c>
      <c r="C36" s="21" t="s">
        <v>171</v>
      </c>
      <c r="D36" s="24">
        <v>3547897</v>
      </c>
      <c r="E36" s="22">
        <v>21099.34346</v>
      </c>
      <c r="F36" s="23">
        <v>1.11119734715725</v>
      </c>
      <c r="G36" s="23"/>
    </row>
    <row r="37" spans="1:7" x14ac:dyDescent="0.2">
      <c r="A37" s="21" t="s">
        <v>818</v>
      </c>
      <c r="B37" s="21" t="s">
        <v>817</v>
      </c>
      <c r="C37" s="21" t="s">
        <v>154</v>
      </c>
      <c r="D37" s="24">
        <v>1047703</v>
      </c>
      <c r="E37" s="22">
        <v>20211.238570000001</v>
      </c>
      <c r="F37" s="23">
        <v>1.0644252852854501</v>
      </c>
      <c r="G37" s="23"/>
    </row>
    <row r="38" spans="1:7" x14ac:dyDescent="0.2">
      <c r="A38" s="21" t="s">
        <v>153</v>
      </c>
      <c r="B38" s="21" t="s">
        <v>152</v>
      </c>
      <c r="C38" s="21" t="s">
        <v>154</v>
      </c>
      <c r="D38" s="24">
        <v>1171222</v>
      </c>
      <c r="E38" s="22">
        <v>19989.245869999999</v>
      </c>
      <c r="F38" s="23">
        <v>1.05273403528064</v>
      </c>
      <c r="G38" s="23"/>
    </row>
    <row r="39" spans="1:7" x14ac:dyDescent="0.2">
      <c r="A39" s="21" t="s">
        <v>165</v>
      </c>
      <c r="B39" s="21" t="s">
        <v>164</v>
      </c>
      <c r="C39" s="21" t="s">
        <v>154</v>
      </c>
      <c r="D39" s="24">
        <v>1091924</v>
      </c>
      <c r="E39" s="22">
        <v>19642.62084</v>
      </c>
      <c r="F39" s="23">
        <v>1.0344790211128101</v>
      </c>
      <c r="G39" s="23"/>
    </row>
    <row r="40" spans="1:7" x14ac:dyDescent="0.2">
      <c r="A40" s="21" t="s">
        <v>230</v>
      </c>
      <c r="B40" s="21" t="s">
        <v>229</v>
      </c>
      <c r="C40" s="21" t="s">
        <v>124</v>
      </c>
      <c r="D40" s="24">
        <v>5391504</v>
      </c>
      <c r="E40" s="22">
        <v>19571.159520000001</v>
      </c>
      <c r="F40" s="23">
        <v>1.0307155092595199</v>
      </c>
      <c r="G40" s="23"/>
    </row>
    <row r="41" spans="1:7" x14ac:dyDescent="0.2">
      <c r="A41" s="21" t="s">
        <v>448</v>
      </c>
      <c r="B41" s="21" t="s">
        <v>447</v>
      </c>
      <c r="C41" s="21" t="s">
        <v>449</v>
      </c>
      <c r="D41" s="24">
        <v>7894179</v>
      </c>
      <c r="E41" s="22">
        <v>19024.971389999999</v>
      </c>
      <c r="F41" s="23">
        <v>1.00195050042143</v>
      </c>
      <c r="G41" s="23"/>
    </row>
    <row r="42" spans="1:7" x14ac:dyDescent="0.2">
      <c r="A42" s="21" t="s">
        <v>192</v>
      </c>
      <c r="B42" s="21" t="s">
        <v>191</v>
      </c>
      <c r="C42" s="21" t="s">
        <v>180</v>
      </c>
      <c r="D42" s="24">
        <v>12200860</v>
      </c>
      <c r="E42" s="22">
        <v>18275.66819</v>
      </c>
      <c r="F42" s="23">
        <v>0.96248843234168302</v>
      </c>
      <c r="G42" s="23"/>
    </row>
    <row r="43" spans="1:7" x14ac:dyDescent="0.2">
      <c r="A43" s="21" t="s">
        <v>411</v>
      </c>
      <c r="B43" s="21" t="s">
        <v>410</v>
      </c>
      <c r="C43" s="21" t="s">
        <v>135</v>
      </c>
      <c r="D43" s="24">
        <v>339262</v>
      </c>
      <c r="E43" s="22">
        <v>17024.167160000001</v>
      </c>
      <c r="F43" s="23">
        <v>0.896578105457011</v>
      </c>
      <c r="G43" s="23"/>
    </row>
    <row r="44" spans="1:7" x14ac:dyDescent="0.2">
      <c r="A44" s="21" t="s">
        <v>213</v>
      </c>
      <c r="B44" s="21" t="s">
        <v>212</v>
      </c>
      <c r="C44" s="21" t="s">
        <v>214</v>
      </c>
      <c r="D44" s="24">
        <v>10691202</v>
      </c>
      <c r="E44" s="22">
        <v>16885.684440000001</v>
      </c>
      <c r="F44" s="23">
        <v>0.88928491022641798</v>
      </c>
      <c r="G44" s="23"/>
    </row>
    <row r="45" spans="1:7" x14ac:dyDescent="0.2">
      <c r="A45" s="21" t="s">
        <v>167</v>
      </c>
      <c r="B45" s="21" t="s">
        <v>166</v>
      </c>
      <c r="C45" s="21" t="s">
        <v>168</v>
      </c>
      <c r="D45" s="24">
        <v>2199360</v>
      </c>
      <c r="E45" s="22">
        <v>16616.164799999999</v>
      </c>
      <c r="F45" s="23">
        <v>0.8750906529718</v>
      </c>
      <c r="G45" s="23"/>
    </row>
    <row r="46" spans="1:7" x14ac:dyDescent="0.2">
      <c r="A46" s="21" t="s">
        <v>671</v>
      </c>
      <c r="B46" s="21" t="s">
        <v>670</v>
      </c>
      <c r="C46" s="21" t="s">
        <v>180</v>
      </c>
      <c r="D46" s="24">
        <v>10008409</v>
      </c>
      <c r="E46" s="22">
        <v>16323.71508</v>
      </c>
      <c r="F46" s="23">
        <v>0.859688782593371</v>
      </c>
      <c r="G46" s="23"/>
    </row>
    <row r="47" spans="1:7" x14ac:dyDescent="0.2">
      <c r="A47" s="21" t="s">
        <v>520</v>
      </c>
      <c r="B47" s="21" t="s">
        <v>519</v>
      </c>
      <c r="C47" s="21" t="s">
        <v>127</v>
      </c>
      <c r="D47" s="24">
        <v>1584641</v>
      </c>
      <c r="E47" s="22">
        <v>16204.53887</v>
      </c>
      <c r="F47" s="23">
        <v>0.85341236509975005</v>
      </c>
      <c r="G47" s="21"/>
    </row>
    <row r="48" spans="1:7" x14ac:dyDescent="0.2">
      <c r="A48" s="21" t="s">
        <v>179</v>
      </c>
      <c r="B48" s="21" t="s">
        <v>178</v>
      </c>
      <c r="C48" s="21" t="s">
        <v>180</v>
      </c>
      <c r="D48" s="24">
        <v>2330938</v>
      </c>
      <c r="E48" s="22">
        <v>15279.29859</v>
      </c>
      <c r="F48" s="23">
        <v>0.80468456716764203</v>
      </c>
      <c r="G48" s="21"/>
    </row>
    <row r="49" spans="1:9" x14ac:dyDescent="0.2">
      <c r="A49" s="21" t="s">
        <v>279</v>
      </c>
      <c r="B49" s="21" t="s">
        <v>278</v>
      </c>
      <c r="C49" s="21" t="s">
        <v>195</v>
      </c>
      <c r="D49" s="24">
        <v>674053</v>
      </c>
      <c r="E49" s="22">
        <v>14174.660540000001</v>
      </c>
      <c r="F49" s="23">
        <v>0.74650878207480298</v>
      </c>
      <c r="G49" s="21"/>
    </row>
    <row r="50" spans="1:9" x14ac:dyDescent="0.2">
      <c r="A50" s="21" t="s">
        <v>579</v>
      </c>
      <c r="B50" s="21" t="s">
        <v>578</v>
      </c>
      <c r="C50" s="21" t="s">
        <v>143</v>
      </c>
      <c r="D50" s="24">
        <v>1197957</v>
      </c>
      <c r="E50" s="22">
        <v>14102.3498</v>
      </c>
      <c r="F50" s="23">
        <v>0.74270053550015003</v>
      </c>
      <c r="G50" s="21"/>
    </row>
    <row r="51" spans="1:9" x14ac:dyDescent="0.2">
      <c r="A51" s="21" t="s">
        <v>618</v>
      </c>
      <c r="B51" s="21" t="s">
        <v>617</v>
      </c>
      <c r="C51" s="21" t="s">
        <v>619</v>
      </c>
      <c r="D51" s="24">
        <v>4112112</v>
      </c>
      <c r="E51" s="22">
        <v>13668.66029</v>
      </c>
      <c r="F51" s="23">
        <v>0.71986026874419395</v>
      </c>
      <c r="G51" s="21"/>
    </row>
    <row r="52" spans="1:9" x14ac:dyDescent="0.2">
      <c r="A52" s="21" t="s">
        <v>493</v>
      </c>
      <c r="B52" s="21" t="s">
        <v>492</v>
      </c>
      <c r="C52" s="21" t="s">
        <v>163</v>
      </c>
      <c r="D52" s="24">
        <v>622159</v>
      </c>
      <c r="E52" s="22">
        <v>13387.61736</v>
      </c>
      <c r="F52" s="23">
        <v>0.70505913719025004</v>
      </c>
      <c r="G52" s="21"/>
    </row>
    <row r="53" spans="1:9" x14ac:dyDescent="0.2">
      <c r="A53" s="21" t="s">
        <v>211</v>
      </c>
      <c r="B53" s="21" t="s">
        <v>210</v>
      </c>
      <c r="C53" s="21" t="s">
        <v>200</v>
      </c>
      <c r="D53" s="24">
        <v>1124677</v>
      </c>
      <c r="E53" s="22">
        <v>10837.387570000001</v>
      </c>
      <c r="F53" s="23">
        <v>0.57075123407176198</v>
      </c>
      <c r="G53" s="21"/>
    </row>
    <row r="54" spans="1:9" x14ac:dyDescent="0.2">
      <c r="A54" s="21" t="s">
        <v>577</v>
      </c>
      <c r="B54" s="21" t="s">
        <v>576</v>
      </c>
      <c r="C54" s="21" t="s">
        <v>135</v>
      </c>
      <c r="D54" s="24">
        <v>1132626</v>
      </c>
      <c r="E54" s="22">
        <v>10539.651239999999</v>
      </c>
      <c r="F54" s="23">
        <v>0.55507094427148695</v>
      </c>
      <c r="G54" s="21"/>
    </row>
    <row r="55" spans="1:9" x14ac:dyDescent="0.2">
      <c r="A55" s="21" t="s">
        <v>232</v>
      </c>
      <c r="B55" s="21" t="s">
        <v>231</v>
      </c>
      <c r="C55" s="21" t="s">
        <v>140</v>
      </c>
      <c r="D55" s="24">
        <v>6079681</v>
      </c>
      <c r="E55" s="22">
        <v>10305.66726</v>
      </c>
      <c r="F55" s="23">
        <v>0.54274817326459701</v>
      </c>
      <c r="G55" s="21"/>
    </row>
    <row r="56" spans="1:9" x14ac:dyDescent="0.2">
      <c r="A56" s="21" t="s">
        <v>560</v>
      </c>
      <c r="B56" s="21" t="s">
        <v>559</v>
      </c>
      <c r="C56" s="21" t="s">
        <v>561</v>
      </c>
      <c r="D56" s="24">
        <v>733593</v>
      </c>
      <c r="E56" s="22">
        <v>5545.9630800000004</v>
      </c>
      <c r="F56" s="23">
        <v>0.29207825701359802</v>
      </c>
      <c r="G56" s="20"/>
    </row>
    <row r="57" spans="1:9" x14ac:dyDescent="0.2">
      <c r="A57" s="21" t="s">
        <v>446</v>
      </c>
      <c r="B57" s="21" t="s">
        <v>445</v>
      </c>
      <c r="C57" s="21" t="s">
        <v>146</v>
      </c>
      <c r="D57" s="24">
        <v>725000</v>
      </c>
      <c r="E57" s="22">
        <v>5176.5</v>
      </c>
      <c r="F57" s="23">
        <v>0.27262047648375098</v>
      </c>
      <c r="G57" s="21"/>
    </row>
    <row r="58" spans="1:9" x14ac:dyDescent="0.2">
      <c r="A58" s="21" t="s">
        <v>234</v>
      </c>
      <c r="B58" s="21" t="s">
        <v>233</v>
      </c>
      <c r="C58" s="21" t="s">
        <v>235</v>
      </c>
      <c r="D58" s="24">
        <v>201314</v>
      </c>
      <c r="E58" s="22">
        <v>3693.5079580000001</v>
      </c>
      <c r="F58" s="23">
        <v>0.19451867080198701</v>
      </c>
      <c r="G58" s="21"/>
    </row>
    <row r="59" spans="1:9" x14ac:dyDescent="0.2">
      <c r="A59" s="21" t="s">
        <v>497</v>
      </c>
      <c r="B59" s="21" t="s">
        <v>496</v>
      </c>
      <c r="C59" s="21" t="s">
        <v>143</v>
      </c>
      <c r="D59" s="24">
        <v>132306</v>
      </c>
      <c r="E59" s="22">
        <v>1285.154331</v>
      </c>
      <c r="F59" s="23">
        <v>6.7682678657852893E-2</v>
      </c>
      <c r="G59" s="21"/>
    </row>
    <row r="60" spans="1:9" x14ac:dyDescent="0.2">
      <c r="A60" s="20" t="s">
        <v>28</v>
      </c>
      <c r="B60" s="20"/>
      <c r="C60" s="20"/>
      <c r="D60" s="20"/>
      <c r="E60" s="25">
        <f>SUM(E7:E59)</f>
        <v>1794776.2534590005</v>
      </c>
      <c r="F60" s="26">
        <f>SUM(F7:F59)</f>
        <v>94.521927441265973</v>
      </c>
      <c r="G60" s="21"/>
      <c r="H60" s="14"/>
      <c r="I60" s="14"/>
    </row>
    <row r="61" spans="1:9" x14ac:dyDescent="0.2">
      <c r="A61" s="21"/>
      <c r="B61" s="21"/>
      <c r="C61" s="21"/>
      <c r="D61" s="21"/>
      <c r="E61" s="22"/>
      <c r="F61" s="23"/>
      <c r="G61" s="20"/>
    </row>
    <row r="62" spans="1:9" x14ac:dyDescent="0.2">
      <c r="A62" s="20" t="s">
        <v>335</v>
      </c>
      <c r="B62" s="21"/>
      <c r="C62" s="21"/>
      <c r="D62" s="21"/>
      <c r="E62" s="22"/>
      <c r="F62" s="23"/>
      <c r="G62" s="21"/>
    </row>
    <row r="63" spans="1:9" x14ac:dyDescent="0.2">
      <c r="A63" s="21"/>
      <c r="B63" s="21" t="s">
        <v>336</v>
      </c>
      <c r="C63" s="21" t="s">
        <v>206</v>
      </c>
      <c r="D63" s="24">
        <v>73500</v>
      </c>
      <c r="E63" s="22">
        <v>7.3499999999999998E-3</v>
      </c>
      <c r="F63" s="23">
        <v>3.87087897644271E-7</v>
      </c>
      <c r="G63" s="21"/>
    </row>
    <row r="64" spans="1:9" x14ac:dyDescent="0.2">
      <c r="A64" s="21"/>
      <c r="B64" s="21" t="s">
        <v>819</v>
      </c>
      <c r="C64" s="21" t="s">
        <v>235</v>
      </c>
      <c r="D64" s="24">
        <v>45000</v>
      </c>
      <c r="E64" s="22">
        <v>4.4999999999999997E-3</v>
      </c>
      <c r="F64" s="23">
        <v>2.3699259039445099E-7</v>
      </c>
      <c r="G64" s="21"/>
    </row>
    <row r="65" spans="1:9" x14ac:dyDescent="0.2">
      <c r="A65" s="20" t="s">
        <v>28</v>
      </c>
      <c r="B65" s="20"/>
      <c r="C65" s="20"/>
      <c r="D65" s="20"/>
      <c r="E65" s="25">
        <f>SUM(E62:E64)</f>
        <v>1.1849999999999999E-2</v>
      </c>
      <c r="F65" s="26">
        <f>SUM(F62:F64)</f>
        <v>6.2408048803872194E-7</v>
      </c>
      <c r="G65" s="59"/>
      <c r="H65" s="14"/>
      <c r="I65" s="14"/>
    </row>
    <row r="66" spans="1:9" x14ac:dyDescent="0.2">
      <c r="A66" s="21"/>
      <c r="B66" s="21"/>
      <c r="C66" s="21"/>
      <c r="D66" s="21"/>
      <c r="E66" s="22"/>
      <c r="F66" s="23"/>
      <c r="G66" s="59"/>
    </row>
    <row r="67" spans="1:9" x14ac:dyDescent="0.2">
      <c r="A67" s="20" t="s">
        <v>29</v>
      </c>
      <c r="B67" s="21"/>
      <c r="C67" s="21"/>
      <c r="D67" s="21"/>
      <c r="E67" s="22"/>
      <c r="F67" s="23"/>
      <c r="G67" s="59"/>
    </row>
    <row r="68" spans="1:9" x14ac:dyDescent="0.2">
      <c r="A68" s="20" t="s">
        <v>33</v>
      </c>
      <c r="B68" s="21"/>
      <c r="C68" s="21"/>
      <c r="D68" s="21"/>
      <c r="E68" s="22"/>
      <c r="F68" s="23"/>
      <c r="G68" s="59"/>
    </row>
    <row r="69" spans="1:9" x14ac:dyDescent="0.2">
      <c r="A69" s="21" t="s">
        <v>112</v>
      </c>
      <c r="B69" s="21" t="s">
        <v>111</v>
      </c>
      <c r="C69" s="21" t="s">
        <v>35</v>
      </c>
      <c r="D69" s="24">
        <v>5000000</v>
      </c>
      <c r="E69" s="22">
        <v>4980.4350000000004</v>
      </c>
      <c r="F69" s="23">
        <v>0.262294709320264</v>
      </c>
      <c r="G69" s="59">
        <v>5.3106</v>
      </c>
    </row>
    <row r="70" spans="1:9" x14ac:dyDescent="0.2">
      <c r="A70" s="21" t="s">
        <v>110</v>
      </c>
      <c r="B70" s="21" t="s">
        <v>109</v>
      </c>
      <c r="C70" s="21" t="s">
        <v>35</v>
      </c>
      <c r="D70" s="24">
        <v>2500000</v>
      </c>
      <c r="E70" s="22">
        <v>2495.3000000000002</v>
      </c>
      <c r="F70" s="23">
        <v>0.13141502462472801</v>
      </c>
      <c r="G70" s="59">
        <v>5.2897999999999996</v>
      </c>
    </row>
    <row r="71" spans="1:9" x14ac:dyDescent="0.2">
      <c r="A71" s="20" t="s">
        <v>28</v>
      </c>
      <c r="B71" s="20"/>
      <c r="C71" s="20"/>
      <c r="D71" s="20"/>
      <c r="E71" s="25">
        <f>SUM(E68:E70)</f>
        <v>7475.7350000000006</v>
      </c>
      <c r="F71" s="26">
        <f>SUM(F68:F70)</f>
        <v>0.39370973394499198</v>
      </c>
      <c r="G71" s="20"/>
      <c r="H71" s="14"/>
      <c r="I71" s="14"/>
    </row>
    <row r="72" spans="1:9" x14ac:dyDescent="0.2">
      <c r="A72" s="21"/>
      <c r="B72" s="21"/>
      <c r="C72" s="21"/>
      <c r="D72" s="21"/>
      <c r="E72" s="22"/>
      <c r="F72" s="23"/>
      <c r="G72" s="20"/>
    </row>
    <row r="73" spans="1:9" x14ac:dyDescent="0.2">
      <c r="A73" s="20" t="s">
        <v>37</v>
      </c>
      <c r="B73" s="20"/>
      <c r="C73" s="20"/>
      <c r="D73" s="20"/>
      <c r="E73" s="25">
        <f>E60+E65+E71</f>
        <v>1802252.0003090005</v>
      </c>
      <c r="F73" s="26">
        <f>F60+F65+F71</f>
        <v>94.915637799291446</v>
      </c>
      <c r="G73" s="20"/>
      <c r="H73" s="14"/>
      <c r="I73" s="14"/>
    </row>
    <row r="74" spans="1:9" x14ac:dyDescent="0.2">
      <c r="A74" s="20"/>
      <c r="B74" s="20"/>
      <c r="C74" s="20"/>
      <c r="D74" s="20"/>
      <c r="E74" s="25"/>
      <c r="F74" s="26"/>
      <c r="G74" s="20"/>
      <c r="H74" s="14"/>
      <c r="I74" s="14"/>
    </row>
    <row r="75" spans="1:9" x14ac:dyDescent="0.2">
      <c r="A75" s="20" t="s">
        <v>39</v>
      </c>
      <c r="B75" s="20"/>
      <c r="C75" s="20"/>
      <c r="D75" s="20"/>
      <c r="E75" s="25">
        <f>E77-(E60+E65+E71)</f>
        <v>96541.541088299593</v>
      </c>
      <c r="F75" s="26">
        <f>F77-(F60+F65+F71)</f>
        <v>5.0843622007085543</v>
      </c>
      <c r="G75" s="20"/>
      <c r="H75" s="14"/>
      <c r="I75" s="14"/>
    </row>
    <row r="76" spans="1:9" x14ac:dyDescent="0.2">
      <c r="A76" s="20"/>
      <c r="B76" s="20"/>
      <c r="C76" s="20"/>
      <c r="D76" s="20"/>
      <c r="E76" s="25"/>
      <c r="F76" s="26"/>
      <c r="G76" s="20"/>
      <c r="H76" s="14"/>
      <c r="I76" s="14"/>
    </row>
    <row r="77" spans="1:9" x14ac:dyDescent="0.2">
      <c r="A77" s="27" t="s">
        <v>38</v>
      </c>
      <c r="B77" s="27"/>
      <c r="C77" s="27"/>
      <c r="D77" s="27"/>
      <c r="E77" s="28">
        <v>1898793.5413973001</v>
      </c>
      <c r="F77" s="29">
        <v>100</v>
      </c>
      <c r="G77" s="27"/>
      <c r="H77" s="14"/>
      <c r="I77" s="14"/>
    </row>
    <row r="78" spans="1:9" x14ac:dyDescent="0.2">
      <c r="G78" s="15" t="s">
        <v>920</v>
      </c>
    </row>
    <row r="79" spans="1:9" x14ac:dyDescent="0.2">
      <c r="A79" s="14" t="s">
        <v>40</v>
      </c>
    </row>
    <row r="80" spans="1:9" x14ac:dyDescent="0.2">
      <c r="A80" s="14" t="s">
        <v>342</v>
      </c>
    </row>
    <row r="82" spans="1:4" x14ac:dyDescent="0.2">
      <c r="A82" s="14" t="s">
        <v>41</v>
      </c>
    </row>
    <row r="83" spans="1:4" x14ac:dyDescent="0.2">
      <c r="A83" s="14" t="s">
        <v>42</v>
      </c>
    </row>
    <row r="84" spans="1:4" x14ac:dyDescent="0.2">
      <c r="A84" s="14" t="s">
        <v>43</v>
      </c>
      <c r="B84" s="14"/>
      <c r="C84" s="30" t="s">
        <v>45</v>
      </c>
      <c r="D84" s="14" t="s">
        <v>44</v>
      </c>
    </row>
    <row r="85" spans="1:4" x14ac:dyDescent="0.2">
      <c r="A85" s="7" t="s">
        <v>46</v>
      </c>
      <c r="C85" s="31">
        <v>1530.3561</v>
      </c>
      <c r="D85" s="31">
        <v>1631.6558</v>
      </c>
    </row>
    <row r="86" spans="1:4" x14ac:dyDescent="0.2">
      <c r="A86" s="7" t="s">
        <v>47</v>
      </c>
      <c r="C86" s="31">
        <v>67.2864</v>
      </c>
      <c r="D86" s="31">
        <v>67.276799999999994</v>
      </c>
    </row>
    <row r="87" spans="1:4" x14ac:dyDescent="0.2">
      <c r="A87" s="7" t="s">
        <v>48</v>
      </c>
      <c r="C87" s="31">
        <v>1697.5054</v>
      </c>
      <c r="D87" s="31">
        <v>1816.9177</v>
      </c>
    </row>
    <row r="88" spans="1:4" x14ac:dyDescent="0.2">
      <c r="A88" s="7" t="s">
        <v>49</v>
      </c>
      <c r="C88" s="31">
        <v>75.917900000000003</v>
      </c>
      <c r="D88" s="31">
        <v>75.6584</v>
      </c>
    </row>
    <row r="90" spans="1:4" x14ac:dyDescent="0.2">
      <c r="A90" s="14" t="s">
        <v>50</v>
      </c>
    </row>
    <row r="91" spans="1:4" x14ac:dyDescent="0.2">
      <c r="A91" s="101" t="s">
        <v>51</v>
      </c>
      <c r="B91" s="102"/>
      <c r="C91" s="32" t="s">
        <v>52</v>
      </c>
    </row>
    <row r="92" spans="1:4" x14ac:dyDescent="0.2">
      <c r="A92" s="97" t="s">
        <v>47</v>
      </c>
      <c r="B92" s="98"/>
      <c r="C92" s="33">
        <v>4</v>
      </c>
    </row>
    <row r="93" spans="1:4" x14ac:dyDescent="0.2">
      <c r="A93" s="97" t="s">
        <v>49</v>
      </c>
      <c r="B93" s="98"/>
      <c r="C93" s="33">
        <v>5</v>
      </c>
    </row>
    <row r="94" spans="1:4" x14ac:dyDescent="0.2">
      <c r="A94" s="7" t="s">
        <v>53</v>
      </c>
    </row>
    <row r="95" spans="1:4" x14ac:dyDescent="0.2">
      <c r="A95" s="7" t="s">
        <v>54</v>
      </c>
    </row>
    <row r="97" spans="1:9" x14ac:dyDescent="0.2">
      <c r="A97" s="14" t="s">
        <v>343</v>
      </c>
      <c r="D97" s="51">
        <v>0.10611039577277284</v>
      </c>
    </row>
    <row r="99" spans="1:9" x14ac:dyDescent="0.2">
      <c r="A99" s="14" t="s">
        <v>952</v>
      </c>
      <c r="D99" s="30" t="s">
        <v>56</v>
      </c>
      <c r="G99" s="60"/>
    </row>
    <row r="100" spans="1:9" x14ac:dyDescent="0.2">
      <c r="G100" s="60"/>
    </row>
    <row r="101" spans="1:9" x14ac:dyDescent="0.2">
      <c r="A101" s="60" t="s">
        <v>973</v>
      </c>
      <c r="B101" s="57"/>
      <c r="C101" s="57"/>
      <c r="D101" s="57"/>
      <c r="E101" s="11"/>
      <c r="G101" s="60"/>
      <c r="H101" s="57"/>
      <c r="I101" s="57"/>
    </row>
    <row r="102" spans="1:9" x14ac:dyDescent="0.2">
      <c r="A102" s="60"/>
      <c r="B102" s="57"/>
      <c r="C102" s="57"/>
      <c r="D102" s="57"/>
      <c r="E102" s="11"/>
      <c r="G102" s="60"/>
      <c r="H102" s="57"/>
      <c r="I102" s="57"/>
    </row>
    <row r="103" spans="1:9" x14ac:dyDescent="0.2">
      <c r="A103" s="60" t="s">
        <v>969</v>
      </c>
      <c r="B103" s="57"/>
      <c r="C103" s="57"/>
      <c r="D103" s="57"/>
      <c r="E103" s="11"/>
      <c r="G103" s="60"/>
      <c r="H103" s="57"/>
      <c r="I103" s="57"/>
    </row>
    <row r="104" spans="1:9" x14ac:dyDescent="0.2">
      <c r="A104" s="65"/>
      <c r="B104" s="57"/>
      <c r="C104" s="57"/>
      <c r="D104" s="57"/>
      <c r="E104" s="11"/>
      <c r="G104" s="60"/>
      <c r="H104" s="57"/>
      <c r="I104" s="57"/>
    </row>
    <row r="105" spans="1:9" x14ac:dyDescent="0.2">
      <c r="A105" s="57"/>
      <c r="B105" s="57"/>
      <c r="C105" s="57"/>
      <c r="D105" s="57"/>
      <c r="E105" s="11"/>
      <c r="G105" s="60"/>
      <c r="H105" s="57"/>
      <c r="I105" s="57"/>
    </row>
    <row r="106" spans="1:9" x14ac:dyDescent="0.2">
      <c r="A106" s="57"/>
      <c r="B106" s="57"/>
      <c r="C106" s="57"/>
      <c r="D106" s="57"/>
      <c r="E106" s="11"/>
      <c r="G106" s="60"/>
      <c r="H106" s="57"/>
      <c r="I106" s="57"/>
    </row>
    <row r="107" spans="1:9" x14ac:dyDescent="0.2">
      <c r="A107" s="57"/>
      <c r="B107" s="57"/>
      <c r="C107" s="57"/>
      <c r="D107" s="57"/>
      <c r="E107" s="11"/>
      <c r="G107" s="57"/>
      <c r="H107" s="57"/>
      <c r="I107" s="57"/>
    </row>
    <row r="108" spans="1:9" x14ac:dyDescent="0.2">
      <c r="A108" s="57"/>
      <c r="B108" s="57"/>
      <c r="C108" s="57"/>
      <c r="D108" s="57"/>
      <c r="E108" s="11"/>
      <c r="G108" s="57"/>
      <c r="H108" s="57"/>
      <c r="I108" s="57"/>
    </row>
    <row r="109" spans="1:9" x14ac:dyDescent="0.2">
      <c r="A109" s="57"/>
      <c r="B109" s="57"/>
      <c r="C109" s="57"/>
      <c r="D109" s="57"/>
      <c r="E109" s="11"/>
      <c r="G109" s="57"/>
      <c r="H109" s="57"/>
      <c r="I109" s="57"/>
    </row>
    <row r="110" spans="1:9" x14ac:dyDescent="0.2">
      <c r="A110" s="57"/>
      <c r="B110" s="57"/>
      <c r="C110" s="57"/>
      <c r="D110" s="57"/>
      <c r="E110" s="11"/>
      <c r="G110" s="57"/>
      <c r="H110" s="57"/>
      <c r="I110" s="57"/>
    </row>
    <row r="111" spans="1:9" x14ac:dyDescent="0.2">
      <c r="A111" s="57"/>
      <c r="B111" s="57"/>
      <c r="C111" s="57"/>
      <c r="D111" s="57"/>
      <c r="E111" s="11"/>
      <c r="G111" s="57"/>
      <c r="H111" s="57"/>
      <c r="I111" s="57"/>
    </row>
    <row r="112" spans="1:9" x14ac:dyDescent="0.2">
      <c r="A112" s="57"/>
      <c r="B112" s="57"/>
      <c r="C112" s="57"/>
      <c r="D112" s="57"/>
      <c r="E112" s="11"/>
      <c r="G112" s="57"/>
      <c r="H112" s="57"/>
      <c r="I112" s="57"/>
    </row>
    <row r="113" spans="1:9" x14ac:dyDescent="0.2">
      <c r="A113" s="57"/>
      <c r="B113" s="57"/>
      <c r="C113" s="57"/>
      <c r="D113" s="57"/>
      <c r="E113" s="11"/>
      <c r="G113" s="57"/>
      <c r="H113" s="57"/>
      <c r="I113" s="57"/>
    </row>
    <row r="114" spans="1:9" x14ac:dyDescent="0.2">
      <c r="A114" s="57"/>
      <c r="B114" s="57"/>
      <c r="C114" s="57"/>
      <c r="D114" s="57"/>
      <c r="E114" s="11"/>
      <c r="G114" s="57"/>
      <c r="H114" s="57"/>
      <c r="I114" s="57"/>
    </row>
    <row r="115" spans="1:9" x14ac:dyDescent="0.2">
      <c r="A115" s="57"/>
      <c r="B115" s="57"/>
      <c r="C115" s="57"/>
      <c r="D115" s="57"/>
      <c r="E115" s="11"/>
      <c r="G115" s="57"/>
      <c r="H115" s="57"/>
      <c r="I115" s="57"/>
    </row>
    <row r="116" spans="1:9" x14ac:dyDescent="0.2">
      <c r="A116" s="57"/>
      <c r="B116" s="57"/>
      <c r="C116" s="57"/>
      <c r="D116" s="57"/>
      <c r="E116" s="11"/>
      <c r="G116" s="57"/>
      <c r="H116" s="57"/>
      <c r="I116" s="57"/>
    </row>
    <row r="117" spans="1:9" x14ac:dyDescent="0.2">
      <c r="A117" s="57"/>
      <c r="B117" s="57"/>
      <c r="C117" s="57"/>
      <c r="D117" s="57"/>
      <c r="E117" s="11"/>
      <c r="G117" s="57"/>
      <c r="H117" s="57"/>
      <c r="I117" s="57"/>
    </row>
    <row r="118" spans="1:9" x14ac:dyDescent="0.2">
      <c r="A118" s="57"/>
      <c r="B118" s="57"/>
      <c r="C118" s="57"/>
      <c r="D118" s="57"/>
      <c r="E118" s="11"/>
      <c r="G118" s="57"/>
      <c r="H118" s="57"/>
      <c r="I118" s="57"/>
    </row>
    <row r="119" spans="1:9" x14ac:dyDescent="0.2">
      <c r="A119" s="57"/>
      <c r="B119" s="57"/>
      <c r="C119" s="57"/>
      <c r="D119" s="57"/>
      <c r="E119" s="11"/>
      <c r="G119" s="57"/>
      <c r="H119" s="57"/>
      <c r="I119" s="57"/>
    </row>
    <row r="120" spans="1:9" x14ac:dyDescent="0.2">
      <c r="A120" s="57"/>
      <c r="B120" s="57"/>
      <c r="C120" s="57"/>
      <c r="D120" s="57"/>
      <c r="E120" s="11"/>
      <c r="G120" s="57"/>
      <c r="H120" s="57"/>
      <c r="I120" s="57"/>
    </row>
    <row r="121" spans="1:9" x14ac:dyDescent="0.2">
      <c r="A121" s="57"/>
      <c r="B121" s="57"/>
      <c r="C121" s="57"/>
      <c r="D121" s="57"/>
      <c r="E121" s="11"/>
      <c r="G121" s="57"/>
      <c r="H121" s="57"/>
      <c r="I121" s="57"/>
    </row>
    <row r="122" spans="1:9" x14ac:dyDescent="0.2">
      <c r="A122" s="60" t="s">
        <v>978</v>
      </c>
      <c r="B122" s="57"/>
      <c r="C122" s="57"/>
      <c r="D122" s="57"/>
      <c r="E122" s="11"/>
      <c r="G122" s="57"/>
      <c r="H122" s="57"/>
      <c r="I122" s="57"/>
    </row>
    <row r="123" spans="1:9" x14ac:dyDescent="0.2">
      <c r="A123" s="57"/>
      <c r="B123" s="57"/>
      <c r="C123" s="57"/>
      <c r="D123" s="57"/>
      <c r="E123" s="11"/>
      <c r="G123" s="57"/>
      <c r="H123" s="57"/>
      <c r="I123" s="57"/>
    </row>
    <row r="124" spans="1:9" x14ac:dyDescent="0.2">
      <c r="A124" s="60" t="s">
        <v>970</v>
      </c>
      <c r="B124" s="57"/>
      <c r="C124" s="57"/>
      <c r="D124" s="57"/>
      <c r="E124" s="11"/>
      <c r="G124" s="57"/>
      <c r="H124" s="57"/>
      <c r="I124" s="57"/>
    </row>
    <row r="125" spans="1:9" x14ac:dyDescent="0.2">
      <c r="A125" s="57"/>
      <c r="B125" s="57"/>
      <c r="C125" s="57"/>
      <c r="D125" s="57"/>
      <c r="E125" s="11"/>
      <c r="G125" s="57"/>
      <c r="H125" s="57"/>
      <c r="I125" s="57"/>
    </row>
    <row r="126" spans="1:9" x14ac:dyDescent="0.2">
      <c r="A126" s="57"/>
      <c r="B126" s="57"/>
      <c r="C126" s="57"/>
      <c r="D126" s="57"/>
      <c r="E126" s="11"/>
      <c r="G126" s="57"/>
      <c r="H126" s="57"/>
      <c r="I126" s="57"/>
    </row>
    <row r="127" spans="1:9" x14ac:dyDescent="0.2">
      <c r="A127" s="57"/>
      <c r="B127" s="57"/>
      <c r="C127" s="57"/>
      <c r="D127" s="57"/>
      <c r="E127" s="11"/>
      <c r="G127" s="57"/>
      <c r="H127" s="57"/>
      <c r="I127" s="57"/>
    </row>
    <row r="128" spans="1:9" x14ac:dyDescent="0.2">
      <c r="A128" s="57"/>
      <c r="B128" s="57"/>
      <c r="C128" s="57"/>
      <c r="D128" s="57"/>
      <c r="E128" s="11"/>
      <c r="G128" s="57"/>
      <c r="H128" s="57"/>
      <c r="I128" s="57"/>
    </row>
    <row r="129" spans="1:9" x14ac:dyDescent="0.2">
      <c r="A129" s="57"/>
      <c r="B129" s="57"/>
      <c r="C129" s="57"/>
      <c r="D129" s="57"/>
      <c r="E129" s="11"/>
      <c r="G129" s="57"/>
      <c r="H129" s="57"/>
      <c r="I129" s="57"/>
    </row>
    <row r="130" spans="1:9" x14ac:dyDescent="0.2">
      <c r="A130" s="57"/>
      <c r="B130" s="57"/>
      <c r="C130" s="57"/>
      <c r="D130" s="57"/>
      <c r="E130" s="11"/>
      <c r="G130" s="57"/>
      <c r="H130" s="57"/>
      <c r="I130" s="57"/>
    </row>
    <row r="131" spans="1:9" x14ac:dyDescent="0.2">
      <c r="A131" s="57"/>
      <c r="B131" s="57"/>
      <c r="C131" s="57"/>
      <c r="D131" s="57"/>
      <c r="E131" s="11"/>
      <c r="G131" s="57"/>
      <c r="H131" s="57"/>
      <c r="I131" s="57"/>
    </row>
    <row r="132" spans="1:9" x14ac:dyDescent="0.2">
      <c r="A132" s="57"/>
      <c r="B132" s="57"/>
      <c r="C132" s="57"/>
      <c r="D132" s="57"/>
      <c r="E132" s="11"/>
      <c r="G132" s="57"/>
      <c r="H132" s="57"/>
      <c r="I132" s="57"/>
    </row>
    <row r="133" spans="1:9" x14ac:dyDescent="0.2">
      <c r="A133" s="57"/>
      <c r="B133" s="57"/>
      <c r="C133" s="57"/>
      <c r="D133" s="57"/>
      <c r="E133" s="11"/>
      <c r="G133" s="57"/>
      <c r="H133" s="57"/>
      <c r="I133" s="57"/>
    </row>
    <row r="134" spans="1:9" x14ac:dyDescent="0.2">
      <c r="A134" s="57"/>
      <c r="B134" s="57"/>
      <c r="C134" s="57"/>
      <c r="D134" s="57"/>
      <c r="E134" s="11"/>
      <c r="G134" s="57"/>
      <c r="H134" s="57"/>
      <c r="I134" s="57"/>
    </row>
    <row r="135" spans="1:9" x14ac:dyDescent="0.2">
      <c r="A135" s="57"/>
      <c r="B135" s="57"/>
      <c r="C135" s="57"/>
      <c r="D135" s="57"/>
      <c r="E135" s="11"/>
      <c r="G135" s="57"/>
      <c r="H135" s="57"/>
      <c r="I135" s="57"/>
    </row>
    <row r="136" spans="1:9" x14ac:dyDescent="0.2">
      <c r="A136" s="57"/>
      <c r="B136" s="57"/>
      <c r="C136" s="57"/>
      <c r="D136" s="57"/>
      <c r="E136" s="11"/>
      <c r="G136" s="57"/>
      <c r="H136" s="57"/>
      <c r="I136" s="57"/>
    </row>
    <row r="137" spans="1:9" x14ac:dyDescent="0.2">
      <c r="A137" s="57"/>
      <c r="B137" s="57"/>
      <c r="C137" s="57"/>
      <c r="D137" s="57"/>
      <c r="E137" s="11"/>
      <c r="G137" s="57"/>
      <c r="H137" s="57"/>
      <c r="I137" s="57"/>
    </row>
    <row r="138" spans="1:9" x14ac:dyDescent="0.2">
      <c r="A138" s="57"/>
      <c r="B138" s="57"/>
      <c r="C138" s="57"/>
      <c r="D138" s="57"/>
      <c r="E138" s="11"/>
      <c r="G138" s="57"/>
      <c r="H138" s="57"/>
      <c r="I138" s="57"/>
    </row>
    <row r="139" spans="1:9" x14ac:dyDescent="0.2">
      <c r="A139" s="57"/>
      <c r="B139" s="57"/>
      <c r="C139" s="57"/>
      <c r="D139" s="57"/>
      <c r="E139" s="11"/>
      <c r="G139" s="57"/>
      <c r="H139" s="57"/>
      <c r="I139" s="57"/>
    </row>
    <row r="140" spans="1:9" x14ac:dyDescent="0.2">
      <c r="A140" s="57"/>
      <c r="B140" s="57"/>
      <c r="C140" s="57"/>
      <c r="D140" s="57"/>
      <c r="E140" s="11"/>
      <c r="G140" s="57"/>
      <c r="H140" s="57"/>
      <c r="I140" s="57"/>
    </row>
    <row r="141" spans="1:9" x14ac:dyDescent="0.2">
      <c r="A141" s="57"/>
      <c r="B141" s="57"/>
      <c r="C141" s="57"/>
      <c r="D141" s="57"/>
      <c r="E141" s="11"/>
      <c r="G141" s="57"/>
      <c r="H141" s="57"/>
      <c r="I141" s="57"/>
    </row>
    <row r="142" spans="1:9" x14ac:dyDescent="0.2">
      <c r="A142" s="57"/>
      <c r="B142" s="57"/>
      <c r="C142" s="57"/>
      <c r="D142" s="57"/>
      <c r="E142" s="11"/>
      <c r="G142" s="57"/>
      <c r="H142" s="57"/>
      <c r="I142" s="57"/>
    </row>
    <row r="143" spans="1:9" x14ac:dyDescent="0.2">
      <c r="A143" s="57"/>
      <c r="B143" s="57"/>
      <c r="C143" s="57"/>
      <c r="D143" s="57"/>
      <c r="E143" s="11"/>
      <c r="G143" s="57"/>
      <c r="H143" s="57"/>
      <c r="I143" s="57"/>
    </row>
    <row r="144" spans="1:9" x14ac:dyDescent="0.2">
      <c r="A144" s="60" t="s">
        <v>980</v>
      </c>
      <c r="B144" s="57"/>
      <c r="C144" s="57"/>
      <c r="D144" s="57"/>
      <c r="E144" s="11"/>
      <c r="G144" s="57"/>
      <c r="H144" s="57"/>
      <c r="I144" s="57"/>
    </row>
    <row r="145" spans="1:9" x14ac:dyDescent="0.2">
      <c r="A145" s="57"/>
      <c r="B145" s="57"/>
      <c r="C145" s="57"/>
      <c r="D145" s="57"/>
      <c r="E145" s="11"/>
      <c r="G145" s="57"/>
      <c r="H145" s="57"/>
      <c r="I145" s="57"/>
    </row>
    <row r="146" spans="1:9" x14ac:dyDescent="0.2">
      <c r="A146" s="57" t="s">
        <v>968</v>
      </c>
      <c r="B146" s="57"/>
      <c r="C146" s="57"/>
      <c r="D146" s="57"/>
      <c r="E146" s="11"/>
      <c r="G146" s="57"/>
      <c r="H146" s="57"/>
      <c r="I146" s="57"/>
    </row>
    <row r="147" spans="1:9" x14ac:dyDescent="0.2">
      <c r="A147" s="57"/>
      <c r="B147" s="57"/>
      <c r="C147" s="57"/>
      <c r="D147" s="57"/>
      <c r="E147" s="11"/>
      <c r="G147" s="57"/>
      <c r="H147" s="57"/>
      <c r="I147" s="57"/>
    </row>
    <row r="148" spans="1:9" x14ac:dyDescent="0.2">
      <c r="A148" s="57"/>
      <c r="B148" s="57"/>
      <c r="C148" s="57"/>
      <c r="D148" s="57"/>
      <c r="E148" s="11"/>
      <c r="G148" s="57"/>
      <c r="H148" s="57"/>
      <c r="I148" s="57"/>
    </row>
    <row r="149" spans="1:9" x14ac:dyDescent="0.2">
      <c r="A149" s="57"/>
      <c r="B149" s="57"/>
      <c r="C149" s="57"/>
      <c r="D149" s="57"/>
      <c r="E149" s="11"/>
      <c r="G149" s="57"/>
      <c r="H149" s="57"/>
      <c r="I149" s="57"/>
    </row>
    <row r="150" spans="1:9" x14ac:dyDescent="0.2">
      <c r="A150" s="57"/>
      <c r="B150" s="57"/>
      <c r="C150" s="57"/>
      <c r="D150" s="57"/>
      <c r="E150" s="11"/>
      <c r="G150" s="57"/>
      <c r="H150" s="57"/>
      <c r="I150" s="57"/>
    </row>
    <row r="151" spans="1:9" x14ac:dyDescent="0.2">
      <c r="A151" s="57"/>
      <c r="B151" s="57"/>
      <c r="C151" s="57"/>
      <c r="D151" s="57"/>
      <c r="E151" s="11"/>
      <c r="G151" s="57"/>
      <c r="H151" s="57"/>
      <c r="I151" s="57"/>
    </row>
    <row r="152" spans="1:9" x14ac:dyDescent="0.2">
      <c r="A152" s="57"/>
      <c r="B152" s="57"/>
      <c r="C152" s="57"/>
      <c r="D152" s="57"/>
      <c r="E152" s="11"/>
      <c r="G152" s="57"/>
      <c r="H152" s="57"/>
      <c r="I152" s="57"/>
    </row>
    <row r="153" spans="1:9" x14ac:dyDescent="0.2">
      <c r="A153" s="57"/>
      <c r="B153" s="57"/>
      <c r="C153" s="57"/>
      <c r="D153" s="57"/>
      <c r="E153" s="11"/>
      <c r="G153" s="57"/>
      <c r="H153" s="57"/>
      <c r="I153" s="57"/>
    </row>
    <row r="154" spans="1:9" x14ac:dyDescent="0.2">
      <c r="A154" s="57"/>
      <c r="B154" s="57"/>
      <c r="C154" s="57"/>
      <c r="D154" s="57"/>
      <c r="E154" s="11"/>
      <c r="G154" s="57"/>
      <c r="H154" s="57"/>
      <c r="I154" s="57"/>
    </row>
    <row r="155" spans="1:9" x14ac:dyDescent="0.2">
      <c r="A155" s="57"/>
      <c r="B155" s="57"/>
      <c r="C155" s="57"/>
      <c r="D155" s="57"/>
      <c r="E155" s="11"/>
      <c r="G155" s="57"/>
      <c r="H155" s="57"/>
      <c r="I155" s="57"/>
    </row>
    <row r="156" spans="1:9" x14ac:dyDescent="0.2">
      <c r="A156" s="57"/>
      <c r="B156" s="57"/>
      <c r="C156" s="57"/>
      <c r="D156" s="57"/>
      <c r="E156" s="11"/>
      <c r="G156" s="57"/>
      <c r="H156" s="57"/>
      <c r="I156" s="57"/>
    </row>
    <row r="157" spans="1:9" x14ac:dyDescent="0.2">
      <c r="A157" s="57"/>
      <c r="B157" s="57"/>
      <c r="C157" s="57"/>
      <c r="D157" s="57"/>
      <c r="E157" s="11"/>
      <c r="G157" s="57"/>
      <c r="H157" s="57"/>
      <c r="I157" s="57"/>
    </row>
    <row r="158" spans="1:9" x14ac:dyDescent="0.2">
      <c r="A158" s="57"/>
      <c r="B158" s="57"/>
      <c r="C158" s="57"/>
      <c r="D158" s="57"/>
      <c r="E158" s="11"/>
      <c r="G158" s="57"/>
      <c r="H158" s="57"/>
      <c r="I158" s="57"/>
    </row>
    <row r="159" spans="1:9" x14ac:dyDescent="0.2">
      <c r="A159" s="57"/>
      <c r="B159" s="57"/>
      <c r="C159" s="57"/>
      <c r="D159" s="57"/>
      <c r="E159" s="11"/>
      <c r="G159" s="57"/>
      <c r="H159" s="57"/>
      <c r="I159" s="57"/>
    </row>
    <row r="160" spans="1:9" x14ac:dyDescent="0.2">
      <c r="A160" s="57"/>
      <c r="B160" s="57"/>
      <c r="C160" s="57"/>
      <c r="D160" s="57"/>
      <c r="E160" s="11"/>
      <c r="G160" s="57"/>
      <c r="H160" s="57"/>
      <c r="I160" s="57"/>
    </row>
    <row r="161" spans="1:9" x14ac:dyDescent="0.2">
      <c r="A161" s="57"/>
      <c r="B161" s="57"/>
      <c r="C161" s="57"/>
      <c r="D161" s="57"/>
      <c r="E161" s="11"/>
      <c r="G161" s="57"/>
      <c r="H161" s="57"/>
      <c r="I161" s="57"/>
    </row>
    <row r="162" spans="1:9" x14ac:dyDescent="0.2">
      <c r="A162" s="57"/>
      <c r="B162" s="57"/>
      <c r="C162" s="57"/>
      <c r="D162" s="57"/>
      <c r="E162" s="11"/>
      <c r="G162" s="57"/>
      <c r="H162" s="57"/>
      <c r="I162" s="57"/>
    </row>
    <row r="163" spans="1:9" x14ac:dyDescent="0.2">
      <c r="A163" s="57"/>
      <c r="B163" s="57"/>
      <c r="C163" s="57"/>
      <c r="D163" s="57"/>
      <c r="E163" s="11"/>
      <c r="G163" s="57"/>
      <c r="H163" s="57"/>
      <c r="I163" s="57"/>
    </row>
    <row r="164" spans="1:9" x14ac:dyDescent="0.2">
      <c r="A164" s="57"/>
      <c r="B164" s="57"/>
      <c r="C164" s="57"/>
      <c r="D164" s="57"/>
      <c r="E164" s="11"/>
      <c r="G164" s="57"/>
      <c r="H164" s="57"/>
      <c r="I164" s="57"/>
    </row>
    <row r="165" spans="1:9" x14ac:dyDescent="0.2">
      <c r="A165" s="57"/>
      <c r="B165" s="57"/>
      <c r="C165" s="57"/>
      <c r="D165" s="57"/>
      <c r="E165" s="11"/>
      <c r="G165" s="57"/>
      <c r="H165" s="57"/>
      <c r="I165" s="57"/>
    </row>
    <row r="166" spans="1:9" x14ac:dyDescent="0.2">
      <c r="A166" s="57"/>
      <c r="B166" s="57"/>
      <c r="C166" s="57"/>
      <c r="D166" s="57"/>
      <c r="E166" s="11"/>
      <c r="G166" s="57"/>
      <c r="H166" s="57"/>
      <c r="I166" s="57"/>
    </row>
    <row r="167" spans="1:9" x14ac:dyDescent="0.2">
      <c r="A167" s="57"/>
      <c r="B167" s="57"/>
      <c r="C167" s="57"/>
      <c r="D167" s="57"/>
      <c r="E167" s="11"/>
      <c r="G167" s="57"/>
      <c r="H167" s="57"/>
      <c r="I167" s="57"/>
    </row>
    <row r="168" spans="1:9" x14ac:dyDescent="0.2">
      <c r="A168" s="57"/>
      <c r="B168" s="57"/>
      <c r="C168" s="57"/>
      <c r="D168" s="57"/>
      <c r="E168" s="11"/>
      <c r="G168" s="57"/>
      <c r="H168" s="57"/>
      <c r="I168" s="57"/>
    </row>
    <row r="169" spans="1:9" x14ac:dyDescent="0.2">
      <c r="A169" s="57"/>
      <c r="B169" s="57"/>
      <c r="C169" s="57"/>
      <c r="D169" s="57"/>
      <c r="E169" s="11"/>
      <c r="G169" s="57"/>
      <c r="H169" s="57"/>
      <c r="I169" s="57"/>
    </row>
    <row r="170" spans="1:9" x14ac:dyDescent="0.2">
      <c r="A170" s="57"/>
      <c r="B170" s="57"/>
      <c r="C170" s="57"/>
      <c r="D170" s="57"/>
      <c r="E170" s="11"/>
      <c r="G170" s="57"/>
      <c r="H170" s="57"/>
      <c r="I170" s="57"/>
    </row>
    <row r="171" spans="1:9" x14ac:dyDescent="0.2">
      <c r="A171" s="57"/>
      <c r="B171" s="57"/>
      <c r="C171" s="57"/>
      <c r="D171" s="57"/>
      <c r="E171" s="11"/>
      <c r="G171" s="57"/>
      <c r="H171" s="57"/>
      <c r="I171" s="57"/>
    </row>
    <row r="172" spans="1:9" x14ac:dyDescent="0.2">
      <c r="A172" s="57"/>
      <c r="B172" s="57"/>
      <c r="C172" s="57"/>
      <c r="D172" s="57"/>
      <c r="E172" s="11"/>
      <c r="G172" s="57"/>
      <c r="H172" s="57"/>
      <c r="I172" s="57"/>
    </row>
    <row r="173" spans="1:9" x14ac:dyDescent="0.2">
      <c r="A173" s="57"/>
      <c r="B173" s="57"/>
      <c r="C173" s="57"/>
      <c r="D173" s="57"/>
      <c r="E173" s="11"/>
      <c r="G173" s="57"/>
      <c r="H173" s="57"/>
      <c r="I173" s="57"/>
    </row>
    <row r="174" spans="1:9" x14ac:dyDescent="0.2">
      <c r="A174" s="57"/>
      <c r="B174" s="57"/>
      <c r="C174" s="57"/>
      <c r="D174" s="57"/>
      <c r="E174" s="11"/>
      <c r="G174" s="57"/>
      <c r="H174" s="57"/>
      <c r="I174" s="57"/>
    </row>
    <row r="175" spans="1:9" x14ac:dyDescent="0.2">
      <c r="A175" s="57"/>
      <c r="B175" s="57"/>
      <c r="C175" s="57"/>
      <c r="D175" s="57"/>
      <c r="E175" s="11"/>
      <c r="G175" s="57"/>
      <c r="H175" s="57"/>
      <c r="I175" s="57"/>
    </row>
    <row r="176" spans="1:9" x14ac:dyDescent="0.2">
      <c r="A176" s="57"/>
      <c r="B176" s="57"/>
      <c r="C176" s="57"/>
      <c r="D176" s="57"/>
      <c r="E176" s="11"/>
      <c r="G176" s="57"/>
      <c r="H176" s="57"/>
      <c r="I176" s="57"/>
    </row>
    <row r="177" spans="1:9" x14ac:dyDescent="0.2">
      <c r="A177" s="57"/>
      <c r="B177" s="57"/>
      <c r="C177" s="57"/>
      <c r="D177" s="57"/>
      <c r="E177" s="11"/>
      <c r="G177" s="57"/>
      <c r="H177" s="57"/>
      <c r="I177" s="57"/>
    </row>
    <row r="178" spans="1:9" x14ac:dyDescent="0.2">
      <c r="A178" s="57"/>
      <c r="B178" s="57"/>
      <c r="C178" s="57"/>
      <c r="D178" s="57"/>
      <c r="E178" s="11"/>
      <c r="G178" s="57"/>
      <c r="H178" s="57"/>
      <c r="I178" s="57"/>
    </row>
    <row r="179" spans="1:9" x14ac:dyDescent="0.2">
      <c r="A179" s="57"/>
      <c r="B179" s="57"/>
      <c r="C179" s="57"/>
      <c r="D179" s="57"/>
      <c r="E179" s="11"/>
      <c r="G179" s="57"/>
      <c r="H179" s="57"/>
      <c r="I179" s="57"/>
    </row>
    <row r="180" spans="1:9" x14ac:dyDescent="0.2">
      <c r="A180" s="57"/>
      <c r="B180" s="57"/>
      <c r="C180" s="57"/>
      <c r="D180" s="57"/>
      <c r="E180" s="11"/>
      <c r="G180" s="57"/>
      <c r="H180" s="57"/>
      <c r="I180" s="57"/>
    </row>
    <row r="181" spans="1:9" x14ac:dyDescent="0.2">
      <c r="A181" s="57"/>
      <c r="B181" s="57"/>
      <c r="C181" s="57"/>
      <c r="D181" s="57"/>
      <c r="E181" s="11"/>
      <c r="G181" s="57"/>
      <c r="H181" s="57"/>
      <c r="I181" s="57"/>
    </row>
    <row r="182" spans="1:9" x14ac:dyDescent="0.2">
      <c r="A182" s="57"/>
      <c r="B182" s="57"/>
      <c r="C182" s="57"/>
      <c r="D182" s="57"/>
      <c r="E182" s="11"/>
      <c r="G182" s="57"/>
      <c r="H182" s="57"/>
      <c r="I182" s="57"/>
    </row>
    <row r="183" spans="1:9" x14ac:dyDescent="0.2">
      <c r="A183" s="57"/>
      <c r="B183" s="57"/>
      <c r="C183" s="57"/>
      <c r="D183" s="57"/>
      <c r="E183" s="11"/>
      <c r="G183" s="57"/>
      <c r="H183" s="57"/>
      <c r="I183" s="57"/>
    </row>
    <row r="184" spans="1:9" x14ac:dyDescent="0.2">
      <c r="A184" s="57"/>
      <c r="B184" s="57"/>
      <c r="C184" s="57"/>
      <c r="D184" s="57"/>
      <c r="E184" s="11"/>
      <c r="G184" s="57"/>
      <c r="H184" s="57"/>
      <c r="I184" s="57"/>
    </row>
    <row r="185" spans="1:9" x14ac:dyDescent="0.2">
      <c r="A185" s="57"/>
      <c r="B185" s="57"/>
      <c r="C185" s="57"/>
      <c r="D185" s="57"/>
      <c r="E185" s="11"/>
      <c r="G185" s="57"/>
      <c r="H185" s="57"/>
      <c r="I185" s="57"/>
    </row>
    <row r="186" spans="1:9" x14ac:dyDescent="0.2">
      <c r="A186" s="57"/>
      <c r="B186" s="57"/>
      <c r="C186" s="57"/>
      <c r="D186" s="57"/>
      <c r="E186" s="11"/>
      <c r="G186" s="57"/>
      <c r="H186" s="57"/>
      <c r="I186" s="57"/>
    </row>
    <row r="187" spans="1:9" x14ac:dyDescent="0.2">
      <c r="A187" s="57"/>
      <c r="B187" s="57"/>
      <c r="C187" s="57"/>
      <c r="D187" s="57"/>
      <c r="E187" s="11"/>
      <c r="G187" s="57"/>
      <c r="H187" s="57"/>
      <c r="I187" s="57"/>
    </row>
    <row r="188" spans="1:9" x14ac:dyDescent="0.2">
      <c r="A188" s="57"/>
      <c r="B188" s="57"/>
      <c r="C188" s="57"/>
      <c r="D188" s="57"/>
      <c r="E188" s="11"/>
      <c r="G188" s="57"/>
      <c r="H188" s="57"/>
      <c r="I188" s="57"/>
    </row>
    <row r="189" spans="1:9" x14ac:dyDescent="0.2">
      <c r="A189" s="57"/>
      <c r="B189" s="57"/>
      <c r="C189" s="57"/>
      <c r="D189" s="57"/>
      <c r="E189" s="11"/>
      <c r="G189" s="57"/>
      <c r="H189" s="57"/>
      <c r="I189" s="57"/>
    </row>
    <row r="190" spans="1:9" x14ac:dyDescent="0.2">
      <c r="A190" s="57"/>
      <c r="B190" s="57"/>
      <c r="C190" s="57"/>
      <c r="D190" s="57"/>
      <c r="E190" s="11"/>
      <c r="G190" s="57"/>
      <c r="H190" s="57"/>
      <c r="I190" s="57"/>
    </row>
    <row r="191" spans="1:9" x14ac:dyDescent="0.2">
      <c r="A191" s="57"/>
      <c r="B191" s="57"/>
      <c r="C191" s="57"/>
      <c r="D191" s="57"/>
      <c r="E191" s="11"/>
      <c r="G191" s="57"/>
      <c r="H191" s="57"/>
      <c r="I191" s="57"/>
    </row>
    <row r="192" spans="1:9" x14ac:dyDescent="0.2">
      <c r="A192" s="57"/>
      <c r="B192" s="57"/>
      <c r="C192" s="57"/>
      <c r="D192" s="57"/>
      <c r="E192" s="11"/>
      <c r="G192" s="57"/>
      <c r="H192" s="57"/>
      <c r="I192" s="57"/>
    </row>
    <row r="193" spans="1:9" x14ac:dyDescent="0.2">
      <c r="A193" s="57"/>
      <c r="B193" s="57"/>
      <c r="C193" s="57"/>
      <c r="D193" s="57"/>
      <c r="E193" s="11"/>
      <c r="G193" s="57"/>
      <c r="H193" s="57"/>
      <c r="I193" s="57"/>
    </row>
    <row r="194" spans="1:9" x14ac:dyDescent="0.2">
      <c r="A194" s="57"/>
      <c r="B194" s="57"/>
      <c r="C194" s="57"/>
      <c r="D194" s="57"/>
      <c r="E194" s="11"/>
      <c r="G194" s="57"/>
      <c r="H194" s="57"/>
      <c r="I194" s="57"/>
    </row>
    <row r="195" spans="1:9" x14ac:dyDescent="0.2">
      <c r="A195" s="57"/>
      <c r="B195" s="57"/>
      <c r="C195" s="57"/>
      <c r="D195" s="57"/>
      <c r="E195" s="11"/>
      <c r="G195" s="57"/>
      <c r="H195" s="57"/>
      <c r="I195" s="57"/>
    </row>
    <row r="196" spans="1:9" x14ac:dyDescent="0.2">
      <c r="A196" s="57"/>
      <c r="B196" s="57"/>
      <c r="C196" s="57"/>
      <c r="D196" s="57"/>
      <c r="E196" s="11"/>
      <c r="G196" s="57"/>
      <c r="H196" s="57"/>
      <c r="I196" s="57"/>
    </row>
    <row r="197" spans="1:9" x14ac:dyDescent="0.2">
      <c r="A197" s="57"/>
      <c r="B197" s="57"/>
      <c r="C197" s="57"/>
      <c r="D197" s="57"/>
      <c r="E197" s="11"/>
      <c r="G197" s="57"/>
      <c r="H197" s="57"/>
      <c r="I197" s="57"/>
    </row>
    <row r="198" spans="1:9" x14ac:dyDescent="0.2">
      <c r="A198" s="57"/>
      <c r="B198" s="57"/>
      <c r="C198" s="57"/>
      <c r="D198" s="57"/>
      <c r="E198" s="11"/>
      <c r="G198" s="57"/>
      <c r="H198" s="57"/>
      <c r="I198" s="57"/>
    </row>
    <row r="199" spans="1:9" x14ac:dyDescent="0.2">
      <c r="A199" s="57"/>
      <c r="B199" s="57"/>
      <c r="C199" s="57"/>
      <c r="D199" s="57"/>
      <c r="E199" s="11"/>
      <c r="G199" s="57"/>
      <c r="H199" s="57"/>
      <c r="I199" s="57"/>
    </row>
    <row r="200" spans="1:9" x14ac:dyDescent="0.2">
      <c r="A200" s="57"/>
      <c r="B200" s="57"/>
      <c r="C200" s="57"/>
      <c r="D200" s="57"/>
      <c r="E200" s="11"/>
      <c r="G200" s="57"/>
      <c r="H200" s="57"/>
      <c r="I200" s="57"/>
    </row>
    <row r="201" spans="1:9" x14ac:dyDescent="0.2">
      <c r="A201" s="57"/>
      <c r="B201" s="57"/>
      <c r="C201" s="57"/>
      <c r="D201" s="57"/>
      <c r="E201" s="11"/>
      <c r="G201" s="57"/>
      <c r="H201" s="57"/>
      <c r="I201" s="57"/>
    </row>
    <row r="202" spans="1:9" x14ac:dyDescent="0.2">
      <c r="A202" s="57"/>
      <c r="B202" s="57"/>
      <c r="C202" s="57"/>
      <c r="D202" s="57"/>
      <c r="E202" s="11"/>
      <c r="G202" s="57"/>
      <c r="H202" s="57"/>
      <c r="I202" s="57"/>
    </row>
    <row r="203" spans="1:9" x14ac:dyDescent="0.2">
      <c r="A203" s="57"/>
      <c r="B203" s="57"/>
      <c r="C203" s="57"/>
      <c r="D203" s="57"/>
      <c r="E203" s="11"/>
      <c r="G203" s="57"/>
      <c r="H203" s="57"/>
      <c r="I203" s="57"/>
    </row>
    <row r="204" spans="1:9" x14ac:dyDescent="0.2">
      <c r="A204" s="57"/>
      <c r="B204" s="57"/>
      <c r="C204" s="57"/>
      <c r="D204" s="57"/>
      <c r="E204" s="11"/>
      <c r="G204" s="57"/>
      <c r="H204" s="57"/>
      <c r="I204" s="57"/>
    </row>
    <row r="205" spans="1:9" x14ac:dyDescent="0.2">
      <c r="A205" s="57"/>
      <c r="B205" s="57"/>
      <c r="C205" s="57"/>
      <c r="D205" s="57"/>
      <c r="E205" s="11"/>
      <c r="G205" s="57"/>
      <c r="H205" s="57"/>
      <c r="I205" s="57"/>
    </row>
    <row r="206" spans="1:9" x14ac:dyDescent="0.2">
      <c r="A206" s="57"/>
      <c r="B206" s="57"/>
      <c r="C206" s="57"/>
      <c r="D206" s="57"/>
      <c r="E206" s="11"/>
      <c r="G206" s="57"/>
      <c r="H206" s="57"/>
      <c r="I206" s="57"/>
    </row>
    <row r="207" spans="1:9" x14ac:dyDescent="0.2">
      <c r="A207" s="57"/>
      <c r="B207" s="57"/>
      <c r="C207" s="57"/>
      <c r="D207" s="57"/>
      <c r="E207" s="11"/>
      <c r="G207" s="57"/>
      <c r="H207" s="57"/>
      <c r="I207" s="57"/>
    </row>
    <row r="208" spans="1:9" x14ac:dyDescent="0.2">
      <c r="A208" s="57"/>
      <c r="B208" s="57"/>
      <c r="C208" s="57"/>
      <c r="D208" s="57"/>
      <c r="E208" s="11"/>
      <c r="G208" s="57"/>
      <c r="H208" s="57"/>
      <c r="I208" s="57"/>
    </row>
    <row r="209" spans="1:9" x14ac:dyDescent="0.2">
      <c r="A209" s="57"/>
      <c r="B209" s="57"/>
      <c r="C209" s="57"/>
      <c r="D209" s="57"/>
      <c r="E209" s="11"/>
      <c r="G209" s="57"/>
      <c r="H209" s="57"/>
      <c r="I209" s="57"/>
    </row>
    <row r="210" spans="1:9" x14ac:dyDescent="0.2">
      <c r="A210" s="57"/>
      <c r="B210" s="57"/>
      <c r="C210" s="57"/>
      <c r="D210" s="57"/>
      <c r="E210" s="11"/>
      <c r="G210" s="57"/>
      <c r="H210" s="57"/>
      <c r="I210" s="57"/>
    </row>
    <row r="211" spans="1:9" x14ac:dyDescent="0.2">
      <c r="A211" s="57"/>
      <c r="B211" s="57"/>
      <c r="C211" s="57"/>
      <c r="D211" s="57"/>
      <c r="E211" s="11"/>
      <c r="G211" s="57"/>
      <c r="H211" s="57"/>
      <c r="I211" s="57"/>
    </row>
    <row r="212" spans="1:9" x14ac:dyDescent="0.2">
      <c r="A212" s="57"/>
      <c r="B212" s="57"/>
      <c r="C212" s="57"/>
      <c r="D212" s="57"/>
      <c r="E212" s="11"/>
      <c r="G212" s="57"/>
      <c r="H212" s="57"/>
      <c r="I212" s="57"/>
    </row>
    <row r="213" spans="1:9" x14ac:dyDescent="0.2">
      <c r="A213" s="57"/>
      <c r="B213" s="57"/>
      <c r="C213" s="57"/>
      <c r="D213" s="57"/>
      <c r="E213" s="11"/>
      <c r="G213" s="57"/>
      <c r="H213" s="57"/>
      <c r="I213" s="57"/>
    </row>
    <row r="214" spans="1:9" x14ac:dyDescent="0.2">
      <c r="A214" s="57"/>
      <c r="B214" s="57"/>
      <c r="C214" s="57"/>
      <c r="D214" s="57"/>
      <c r="E214" s="11"/>
      <c r="G214" s="57"/>
      <c r="H214" s="57"/>
      <c r="I214" s="57"/>
    </row>
    <row r="215" spans="1:9" x14ac:dyDescent="0.2">
      <c r="A215" s="57"/>
      <c r="B215" s="57"/>
      <c r="C215" s="57"/>
      <c r="D215" s="57"/>
      <c r="E215" s="11"/>
      <c r="G215" s="57"/>
      <c r="H215" s="57"/>
      <c r="I215" s="57"/>
    </row>
    <row r="216" spans="1:9" x14ac:dyDescent="0.2">
      <c r="A216" s="57"/>
      <c r="B216" s="57"/>
      <c r="C216" s="57"/>
      <c r="D216" s="57"/>
      <c r="E216" s="11"/>
      <c r="G216" s="57"/>
      <c r="H216" s="57"/>
      <c r="I216" s="57"/>
    </row>
    <row r="217" spans="1:9" x14ac:dyDescent="0.2">
      <c r="A217" s="57"/>
      <c r="B217" s="57"/>
      <c r="C217" s="57"/>
      <c r="D217" s="57"/>
      <c r="E217" s="11"/>
      <c r="G217" s="57"/>
      <c r="H217" s="57"/>
      <c r="I217" s="57"/>
    </row>
    <row r="218" spans="1:9" x14ac:dyDescent="0.2">
      <c r="A218" s="57"/>
      <c r="B218" s="57"/>
      <c r="C218" s="57"/>
      <c r="D218" s="57"/>
      <c r="E218" s="11"/>
      <c r="G218" s="57"/>
      <c r="H218" s="57"/>
      <c r="I218" s="57"/>
    </row>
    <row r="219" spans="1:9" x14ac:dyDescent="0.2">
      <c r="A219" s="57"/>
      <c r="B219" s="57"/>
      <c r="C219" s="57"/>
      <c r="D219" s="57"/>
      <c r="E219" s="11"/>
      <c r="G219" s="57"/>
      <c r="H219" s="57"/>
      <c r="I219" s="57"/>
    </row>
    <row r="220" spans="1:9" x14ac:dyDescent="0.2">
      <c r="A220" s="57"/>
      <c r="B220" s="57"/>
      <c r="C220" s="57"/>
      <c r="D220" s="57"/>
      <c r="E220" s="11"/>
      <c r="G220" s="57"/>
      <c r="H220" s="57"/>
      <c r="I220" s="57"/>
    </row>
    <row r="221" spans="1:9" x14ac:dyDescent="0.2">
      <c r="A221" s="57"/>
      <c r="B221" s="57"/>
      <c r="C221" s="57"/>
      <c r="D221" s="57"/>
      <c r="E221" s="11"/>
      <c r="G221" s="57"/>
      <c r="H221" s="57"/>
      <c r="I221" s="57"/>
    </row>
    <row r="222" spans="1:9" x14ac:dyDescent="0.2">
      <c r="A222" s="57"/>
      <c r="B222" s="57"/>
      <c r="C222" s="57"/>
      <c r="D222" s="57"/>
      <c r="E222" s="11"/>
      <c r="G222" s="57"/>
      <c r="H222" s="57"/>
      <c r="I222" s="57"/>
    </row>
    <row r="223" spans="1:9" x14ac:dyDescent="0.2">
      <c r="A223" s="57"/>
      <c r="B223" s="57"/>
      <c r="C223" s="57"/>
      <c r="D223" s="57"/>
      <c r="E223" s="11"/>
      <c r="G223" s="57"/>
      <c r="H223" s="57"/>
      <c r="I223" s="57"/>
    </row>
    <row r="224" spans="1:9" x14ac:dyDescent="0.2">
      <c r="A224" s="57"/>
      <c r="B224" s="57"/>
      <c r="C224" s="57"/>
      <c r="D224" s="57"/>
      <c r="E224" s="11"/>
      <c r="G224" s="57"/>
      <c r="H224" s="57"/>
      <c r="I224" s="57"/>
    </row>
    <row r="225" spans="1:9" x14ac:dyDescent="0.2">
      <c r="A225" s="57"/>
      <c r="B225" s="57"/>
      <c r="C225" s="57"/>
      <c r="D225" s="57"/>
      <c r="E225" s="11"/>
      <c r="G225" s="57"/>
      <c r="H225" s="57"/>
      <c r="I225" s="57"/>
    </row>
    <row r="226" spans="1:9" x14ac:dyDescent="0.2">
      <c r="A226" s="57"/>
      <c r="B226" s="57"/>
      <c r="C226" s="57"/>
      <c r="D226" s="57"/>
      <c r="E226" s="11"/>
      <c r="G226" s="57"/>
      <c r="H226" s="57"/>
      <c r="I226" s="57"/>
    </row>
    <row r="227" spans="1:9" x14ac:dyDescent="0.2">
      <c r="A227" s="57"/>
      <c r="B227" s="57"/>
      <c r="C227" s="57"/>
      <c r="D227" s="57"/>
      <c r="E227" s="11"/>
      <c r="G227" s="57"/>
      <c r="H227" s="57"/>
      <c r="I227" s="57"/>
    </row>
    <row r="228" spans="1:9" x14ac:dyDescent="0.2">
      <c r="A228" s="57"/>
      <c r="B228" s="57"/>
      <c r="C228" s="57"/>
      <c r="D228" s="57"/>
      <c r="E228" s="11"/>
      <c r="G228" s="57"/>
      <c r="H228" s="57"/>
      <c r="I228" s="57"/>
    </row>
    <row r="229" spans="1:9" x14ac:dyDescent="0.2">
      <c r="A229" s="57"/>
      <c r="B229" s="57"/>
      <c r="C229" s="57"/>
      <c r="D229" s="57"/>
      <c r="E229" s="11"/>
      <c r="G229" s="57"/>
      <c r="H229" s="57"/>
      <c r="I229" s="57"/>
    </row>
    <row r="230" spans="1:9" x14ac:dyDescent="0.2">
      <c r="A230" s="57"/>
      <c r="B230" s="57"/>
      <c r="C230" s="57"/>
      <c r="D230" s="57"/>
      <c r="E230" s="11"/>
      <c r="G230" s="57"/>
      <c r="H230" s="57"/>
      <c r="I230" s="57"/>
    </row>
    <row r="231" spans="1:9" x14ac:dyDescent="0.2">
      <c r="A231" s="57"/>
      <c r="B231" s="57"/>
      <c r="C231" s="57"/>
      <c r="D231" s="57"/>
      <c r="E231" s="11"/>
      <c r="G231" s="57"/>
      <c r="H231" s="57"/>
      <c r="I231" s="57"/>
    </row>
    <row r="232" spans="1:9" x14ac:dyDescent="0.2">
      <c r="A232" s="57"/>
      <c r="B232" s="57"/>
      <c r="C232" s="57"/>
      <c r="D232" s="57"/>
      <c r="E232" s="11"/>
      <c r="G232" s="57"/>
      <c r="H232" s="57"/>
      <c r="I232" s="57"/>
    </row>
    <row r="233" spans="1:9" x14ac:dyDescent="0.2">
      <c r="A233" s="57"/>
      <c r="B233" s="57"/>
      <c r="C233" s="57"/>
      <c r="D233" s="57"/>
      <c r="E233" s="11"/>
      <c r="G233" s="57"/>
      <c r="H233" s="57"/>
      <c r="I233" s="57"/>
    </row>
    <row r="234" spans="1:9" x14ac:dyDescent="0.2">
      <c r="A234" s="57"/>
      <c r="B234" s="57"/>
      <c r="C234" s="57"/>
      <c r="D234" s="57"/>
      <c r="E234" s="11"/>
      <c r="G234" s="57"/>
      <c r="H234" s="57"/>
      <c r="I234" s="57"/>
    </row>
    <row r="235" spans="1:9" x14ac:dyDescent="0.2">
      <c r="A235" s="57"/>
      <c r="B235" s="57"/>
      <c r="C235" s="57"/>
      <c r="D235" s="57"/>
      <c r="E235" s="11"/>
      <c r="G235" s="57"/>
      <c r="H235" s="57"/>
      <c r="I235" s="57"/>
    </row>
    <row r="236" spans="1:9" x14ac:dyDescent="0.2">
      <c r="A236" s="57"/>
      <c r="B236" s="57"/>
      <c r="C236" s="57"/>
      <c r="D236" s="57"/>
      <c r="E236" s="11"/>
      <c r="G236" s="57"/>
      <c r="H236" s="57"/>
      <c r="I236" s="57"/>
    </row>
    <row r="237" spans="1:9" x14ac:dyDescent="0.2">
      <c r="A237" s="57"/>
      <c r="B237" s="57"/>
      <c r="C237" s="57"/>
      <c r="D237" s="57"/>
      <c r="E237" s="11"/>
      <c r="G237" s="57"/>
      <c r="H237" s="57"/>
      <c r="I237" s="57"/>
    </row>
    <row r="238" spans="1:9" x14ac:dyDescent="0.2">
      <c r="A238" s="57"/>
      <c r="B238" s="57"/>
      <c r="C238" s="57"/>
      <c r="D238" s="57"/>
      <c r="E238" s="11"/>
      <c r="G238" s="57"/>
      <c r="H238" s="57"/>
      <c r="I238" s="57"/>
    </row>
    <row r="239" spans="1:9" x14ac:dyDescent="0.2">
      <c r="A239" s="57"/>
      <c r="B239" s="57"/>
      <c r="C239" s="57"/>
      <c r="D239" s="57"/>
      <c r="E239" s="11"/>
      <c r="G239" s="57"/>
      <c r="H239" s="57"/>
      <c r="I239" s="57"/>
    </row>
    <row r="240" spans="1:9" x14ac:dyDescent="0.2">
      <c r="A240" s="57"/>
      <c r="B240" s="57"/>
      <c r="C240" s="57"/>
      <c r="D240" s="57"/>
      <c r="E240" s="11"/>
      <c r="G240" s="57"/>
      <c r="H240" s="57"/>
      <c r="I240" s="57"/>
    </row>
    <row r="241" spans="1:9" x14ac:dyDescent="0.2">
      <c r="A241" s="57"/>
      <c r="B241" s="57"/>
      <c r="C241" s="57"/>
      <c r="D241" s="57"/>
      <c r="E241" s="11"/>
      <c r="G241" s="57"/>
      <c r="H241" s="57"/>
      <c r="I241" s="57"/>
    </row>
    <row r="242" spans="1:9" x14ac:dyDescent="0.2">
      <c r="A242" s="57"/>
      <c r="B242" s="57"/>
      <c r="C242" s="57"/>
      <c r="D242" s="57"/>
      <c r="E242" s="11"/>
      <c r="G242" s="57"/>
      <c r="H242" s="57"/>
      <c r="I242" s="57"/>
    </row>
    <row r="243" spans="1:9" x14ac:dyDescent="0.2">
      <c r="A243" s="57"/>
      <c r="B243" s="57"/>
      <c r="C243" s="57"/>
      <c r="D243" s="57"/>
      <c r="E243" s="11"/>
      <c r="G243" s="57"/>
      <c r="H243" s="57"/>
      <c r="I243" s="57"/>
    </row>
    <row r="244" spans="1:9" x14ac:dyDescent="0.2">
      <c r="A244" s="57"/>
      <c r="B244" s="57"/>
      <c r="C244" s="57"/>
      <c r="D244" s="57"/>
      <c r="E244" s="11"/>
      <c r="G244" s="57"/>
      <c r="H244" s="57"/>
      <c r="I244" s="57"/>
    </row>
    <row r="245" spans="1:9" x14ac:dyDescent="0.2">
      <c r="A245" s="57"/>
      <c r="B245" s="57"/>
      <c r="C245" s="57"/>
      <c r="D245" s="57"/>
      <c r="E245" s="11"/>
      <c r="G245" s="57"/>
      <c r="H245" s="57"/>
      <c r="I245" s="57"/>
    </row>
    <row r="246" spans="1:9" x14ac:dyDescent="0.2">
      <c r="A246" s="57"/>
      <c r="B246" s="57"/>
      <c r="C246" s="57"/>
      <c r="D246" s="57"/>
      <c r="E246" s="11"/>
      <c r="G246" s="57"/>
      <c r="H246" s="57"/>
      <c r="I246" s="57"/>
    </row>
    <row r="247" spans="1:9" x14ac:dyDescent="0.2">
      <c r="A247" s="57"/>
      <c r="B247" s="57"/>
      <c r="C247" s="57"/>
      <c r="D247" s="57"/>
      <c r="E247" s="11"/>
      <c r="G247" s="57"/>
      <c r="H247" s="57"/>
      <c r="I247" s="57"/>
    </row>
    <row r="248" spans="1:9" x14ac:dyDescent="0.2">
      <c r="A248" s="57"/>
      <c r="B248" s="57"/>
      <c r="C248" s="57"/>
      <c r="D248" s="57"/>
      <c r="E248" s="11"/>
      <c r="G248" s="57"/>
      <c r="H248" s="57"/>
      <c r="I248" s="57"/>
    </row>
  </sheetData>
  <mergeCells count="4">
    <mergeCell ref="A1:F1"/>
    <mergeCell ref="A91:B91"/>
    <mergeCell ref="A92:B92"/>
    <mergeCell ref="A93:B93"/>
  </mergeCells>
  <conditionalFormatting sqref="F2:F3">
    <cfRule type="cellIs" dxfId="44" priority="8" stopIfTrue="1" operator="between">
      <formula>0.009</formula>
      <formula>-0.009</formula>
    </cfRule>
  </conditionalFormatting>
  <conditionalFormatting sqref="F5:F137">
    <cfRule type="cellIs" dxfId="43" priority="1" stopIfTrue="1" operator="between">
      <formula>0.009</formula>
      <formula>-0.009</formula>
    </cfRule>
  </conditionalFormatting>
  <conditionalFormatting sqref="F239:F240">
    <cfRule type="cellIs" dxfId="42" priority="2" stopIfTrue="1" operator="between">
      <formula>0.009</formula>
      <formula>-0.009</formula>
    </cfRule>
  </conditionalFormatting>
  <conditionalFormatting sqref="F243:F65536">
    <cfRule type="cellIs" dxfId="41" priority="3" stopIfTrue="1" operator="between">
      <formula>0.009</formula>
      <formula>-0.009</formula>
    </cfRule>
  </conditionalFormatting>
  <conditionalFormatting sqref="G76">
    <cfRule type="cellIs" dxfId="40" priority="5" stopIfTrue="1" operator="between">
      <formula>0.009</formula>
      <formula>-0.009</formula>
    </cfRule>
  </conditionalFormatting>
  <conditionalFormatting sqref="G78">
    <cfRule type="cellIs" dxfId="39" priority="4"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154"/>
  <sheetViews>
    <sheetView workbookViewId="0">
      <selection sqref="A1:F1"/>
    </sheetView>
  </sheetViews>
  <sheetFormatPr defaultColWidth="9.140625" defaultRowHeight="11.25" x14ac:dyDescent="0.2"/>
  <cols>
    <col min="1" max="1" width="40.5703125" style="7" bestFit="1" customWidth="1"/>
    <col min="2" max="2" width="31.5703125" style="7" bestFit="1" customWidth="1"/>
    <col min="3" max="3" width="35.42578125" style="7" bestFit="1" customWidth="1"/>
    <col min="4" max="4" width="14.7109375" style="7" bestFit="1" customWidth="1"/>
    <col min="5" max="5" width="26.5703125" style="10" customWidth="1"/>
    <col min="6" max="6" width="13.5703125" style="11" bestFit="1" customWidth="1"/>
    <col min="7" max="16384" width="9.140625" style="7"/>
  </cols>
  <sheetData>
    <row r="1" spans="1:6" s="1" customFormat="1" ht="15" x14ac:dyDescent="0.2">
      <c r="A1" s="99" t="s">
        <v>947</v>
      </c>
      <c r="B1" s="100"/>
      <c r="C1" s="100"/>
      <c r="D1" s="100"/>
      <c r="E1" s="100"/>
      <c r="F1" s="100"/>
    </row>
    <row r="2" spans="1:6" s="1" customFormat="1" ht="12" x14ac:dyDescent="0.2">
      <c r="E2" s="5"/>
      <c r="F2" s="9"/>
    </row>
    <row r="3" spans="1:6" s="1" customFormat="1" ht="12" x14ac:dyDescent="0.2">
      <c r="A3" s="8" t="s">
        <v>7</v>
      </c>
      <c r="B3" s="2"/>
      <c r="C3" s="3"/>
      <c r="D3" s="3"/>
      <c r="E3" s="4"/>
      <c r="F3" s="9"/>
    </row>
    <row r="4" spans="1:6" s="1" customFormat="1" ht="48" customHeight="1" x14ac:dyDescent="0.2">
      <c r="A4" s="6" t="s">
        <v>2</v>
      </c>
      <c r="B4" s="6" t="s">
        <v>0</v>
      </c>
      <c r="C4" s="13" t="s">
        <v>514</v>
      </c>
      <c r="D4" s="13" t="s">
        <v>1</v>
      </c>
      <c r="E4" s="53" t="s">
        <v>6</v>
      </c>
      <c r="F4" s="12" t="s">
        <v>3</v>
      </c>
    </row>
    <row r="5" spans="1:6" x14ac:dyDescent="0.2">
      <c r="A5" s="16" t="s">
        <v>113</v>
      </c>
      <c r="B5" s="17"/>
      <c r="C5" s="17"/>
      <c r="D5" s="17"/>
      <c r="E5" s="18"/>
      <c r="F5" s="19"/>
    </row>
    <row r="6" spans="1:6" x14ac:dyDescent="0.2">
      <c r="A6" s="20" t="s">
        <v>19</v>
      </c>
      <c r="B6" s="21"/>
      <c r="C6" s="21"/>
      <c r="D6" s="21"/>
      <c r="E6" s="22"/>
      <c r="F6" s="23"/>
    </row>
    <row r="7" spans="1:6" x14ac:dyDescent="0.2">
      <c r="A7" s="21" t="s">
        <v>139</v>
      </c>
      <c r="B7" s="21" t="s">
        <v>138</v>
      </c>
      <c r="C7" s="21" t="s">
        <v>140</v>
      </c>
      <c r="D7" s="24">
        <v>3800000</v>
      </c>
      <c r="E7" s="22">
        <v>12701.5</v>
      </c>
      <c r="F7" s="23">
        <v>5.4074725475423602</v>
      </c>
    </row>
    <row r="8" spans="1:6" x14ac:dyDescent="0.2">
      <c r="A8" s="21" t="s">
        <v>821</v>
      </c>
      <c r="B8" s="21" t="s">
        <v>820</v>
      </c>
      <c r="C8" s="21" t="s">
        <v>140</v>
      </c>
      <c r="D8" s="24">
        <v>15120000</v>
      </c>
      <c r="E8" s="22">
        <v>12587.4</v>
      </c>
      <c r="F8" s="23">
        <v>5.3588961890276501</v>
      </c>
    </row>
    <row r="9" spans="1:6" x14ac:dyDescent="0.2">
      <c r="A9" s="21" t="s">
        <v>115</v>
      </c>
      <c r="B9" s="21" t="s">
        <v>114</v>
      </c>
      <c r="C9" s="21" t="s">
        <v>116</v>
      </c>
      <c r="D9" s="24">
        <v>570000</v>
      </c>
      <c r="E9" s="22">
        <v>11503.74</v>
      </c>
      <c r="F9" s="23">
        <v>4.8975442462752401</v>
      </c>
    </row>
    <row r="10" spans="1:6" x14ac:dyDescent="0.2">
      <c r="A10" s="21" t="s">
        <v>126</v>
      </c>
      <c r="B10" s="21" t="s">
        <v>125</v>
      </c>
      <c r="C10" s="21" t="s">
        <v>127</v>
      </c>
      <c r="D10" s="24">
        <v>686814</v>
      </c>
      <c r="E10" s="22">
        <v>10364.02326</v>
      </c>
      <c r="F10" s="23">
        <v>4.4123269897681796</v>
      </c>
    </row>
    <row r="11" spans="1:6" x14ac:dyDescent="0.2">
      <c r="A11" s="21" t="s">
        <v>159</v>
      </c>
      <c r="B11" s="21" t="s">
        <v>158</v>
      </c>
      <c r="C11" s="21" t="s">
        <v>160</v>
      </c>
      <c r="D11" s="24">
        <v>5800000</v>
      </c>
      <c r="E11" s="22">
        <v>10305.44</v>
      </c>
      <c r="F11" s="23">
        <v>4.3873860481317104</v>
      </c>
    </row>
    <row r="12" spans="1:6" x14ac:dyDescent="0.2">
      <c r="A12" s="21" t="s">
        <v>137</v>
      </c>
      <c r="B12" s="21" t="s">
        <v>136</v>
      </c>
      <c r="C12" s="21" t="s">
        <v>127</v>
      </c>
      <c r="D12" s="24">
        <v>640932</v>
      </c>
      <c r="E12" s="22">
        <v>9408.240828</v>
      </c>
      <c r="F12" s="23">
        <v>4.0054169978409799</v>
      </c>
    </row>
    <row r="13" spans="1:6" x14ac:dyDescent="0.2">
      <c r="A13" s="21" t="s">
        <v>367</v>
      </c>
      <c r="B13" s="21" t="s">
        <v>366</v>
      </c>
      <c r="C13" s="21" t="s">
        <v>177</v>
      </c>
      <c r="D13" s="24">
        <v>2050000</v>
      </c>
      <c r="E13" s="22">
        <v>8444.9750000000004</v>
      </c>
      <c r="F13" s="23">
        <v>3.5953210626446901</v>
      </c>
    </row>
    <row r="14" spans="1:6" x14ac:dyDescent="0.2">
      <c r="A14" s="21" t="s">
        <v>448</v>
      </c>
      <c r="B14" s="21" t="s">
        <v>447</v>
      </c>
      <c r="C14" s="21" t="s">
        <v>449</v>
      </c>
      <c r="D14" s="24">
        <v>3500000</v>
      </c>
      <c r="E14" s="22">
        <v>8435</v>
      </c>
      <c r="F14" s="23">
        <v>3.5910743564555201</v>
      </c>
    </row>
    <row r="15" spans="1:6" x14ac:dyDescent="0.2">
      <c r="A15" s="21" t="s">
        <v>277</v>
      </c>
      <c r="B15" s="21" t="s">
        <v>276</v>
      </c>
      <c r="C15" s="21" t="s">
        <v>140</v>
      </c>
      <c r="D15" s="24">
        <v>2879000</v>
      </c>
      <c r="E15" s="22">
        <v>8377.89</v>
      </c>
      <c r="F15" s="23">
        <v>3.5667606331007899</v>
      </c>
    </row>
    <row r="16" spans="1:6" x14ac:dyDescent="0.2">
      <c r="A16" s="21" t="s">
        <v>184</v>
      </c>
      <c r="B16" s="21" t="s">
        <v>183</v>
      </c>
      <c r="C16" s="21" t="s">
        <v>185</v>
      </c>
      <c r="D16" s="24">
        <v>1700000</v>
      </c>
      <c r="E16" s="22">
        <v>6512.7</v>
      </c>
      <c r="F16" s="23">
        <v>2.7726840499452101</v>
      </c>
    </row>
    <row r="17" spans="1:6" x14ac:dyDescent="0.2">
      <c r="A17" s="21" t="s">
        <v>300</v>
      </c>
      <c r="B17" s="21" t="s">
        <v>299</v>
      </c>
      <c r="C17" s="21" t="s">
        <v>301</v>
      </c>
      <c r="D17" s="24">
        <v>1713809</v>
      </c>
      <c r="E17" s="22">
        <v>6449.9201720000001</v>
      </c>
      <c r="F17" s="23">
        <v>2.7459564826146301</v>
      </c>
    </row>
    <row r="18" spans="1:6" x14ac:dyDescent="0.2">
      <c r="A18" s="21" t="s">
        <v>232</v>
      </c>
      <c r="B18" s="21" t="s">
        <v>231</v>
      </c>
      <c r="C18" s="21" t="s">
        <v>140</v>
      </c>
      <c r="D18" s="24">
        <v>3560000</v>
      </c>
      <c r="E18" s="22">
        <v>6034.5559999999996</v>
      </c>
      <c r="F18" s="23">
        <v>2.5691214349964202</v>
      </c>
    </row>
    <row r="19" spans="1:6" x14ac:dyDescent="0.2">
      <c r="A19" s="21" t="s">
        <v>281</v>
      </c>
      <c r="B19" s="21" t="s">
        <v>280</v>
      </c>
      <c r="C19" s="21" t="s">
        <v>127</v>
      </c>
      <c r="D19" s="24">
        <v>191460</v>
      </c>
      <c r="E19" s="22">
        <v>5814.2572799999998</v>
      </c>
      <c r="F19" s="23">
        <v>2.47533256906258</v>
      </c>
    </row>
    <row r="20" spans="1:6" x14ac:dyDescent="0.2">
      <c r="A20" s="21" t="s">
        <v>253</v>
      </c>
      <c r="B20" s="21" t="s">
        <v>252</v>
      </c>
      <c r="C20" s="21" t="s">
        <v>130</v>
      </c>
      <c r="D20" s="24">
        <v>1291500</v>
      </c>
      <c r="E20" s="22">
        <v>5404.2817500000001</v>
      </c>
      <c r="F20" s="23">
        <v>2.3007916547108</v>
      </c>
    </row>
    <row r="21" spans="1:6" x14ac:dyDescent="0.2">
      <c r="A21" s="21" t="s">
        <v>230</v>
      </c>
      <c r="B21" s="21" t="s">
        <v>229</v>
      </c>
      <c r="C21" s="21" t="s">
        <v>124</v>
      </c>
      <c r="D21" s="24">
        <v>1400000</v>
      </c>
      <c r="E21" s="22">
        <v>5082</v>
      </c>
      <c r="F21" s="23">
        <v>2.1635850479557801</v>
      </c>
    </row>
    <row r="22" spans="1:6" x14ac:dyDescent="0.2">
      <c r="A22" s="21" t="s">
        <v>176</v>
      </c>
      <c r="B22" s="21" t="s">
        <v>175</v>
      </c>
      <c r="C22" s="21" t="s">
        <v>177</v>
      </c>
      <c r="D22" s="24">
        <v>200000</v>
      </c>
      <c r="E22" s="22">
        <v>5042.3999999999996</v>
      </c>
      <c r="F22" s="23">
        <v>2.1467259436859898</v>
      </c>
    </row>
    <row r="23" spans="1:6" x14ac:dyDescent="0.2">
      <c r="A23" s="21" t="s">
        <v>823</v>
      </c>
      <c r="B23" s="21" t="s">
        <v>822</v>
      </c>
      <c r="C23" s="21" t="s">
        <v>130</v>
      </c>
      <c r="D23" s="24">
        <v>2000000</v>
      </c>
      <c r="E23" s="22">
        <v>4362.2</v>
      </c>
      <c r="F23" s="23">
        <v>1.8571410264054899</v>
      </c>
    </row>
    <row r="24" spans="1:6" x14ac:dyDescent="0.2">
      <c r="A24" s="21" t="s">
        <v>495</v>
      </c>
      <c r="B24" s="21" t="s">
        <v>494</v>
      </c>
      <c r="C24" s="21" t="s">
        <v>171</v>
      </c>
      <c r="D24" s="24">
        <v>115000</v>
      </c>
      <c r="E24" s="22">
        <v>4337.1099999999997</v>
      </c>
      <c r="F24" s="23">
        <v>1.8464593363517301</v>
      </c>
    </row>
    <row r="25" spans="1:6" x14ac:dyDescent="0.2">
      <c r="A25" s="21" t="s">
        <v>225</v>
      </c>
      <c r="B25" s="21" t="s">
        <v>224</v>
      </c>
      <c r="C25" s="21" t="s">
        <v>163</v>
      </c>
      <c r="D25" s="24">
        <v>29000</v>
      </c>
      <c r="E25" s="22">
        <v>3656.32</v>
      </c>
      <c r="F25" s="23">
        <v>1.556623235447</v>
      </c>
    </row>
    <row r="26" spans="1:6" x14ac:dyDescent="0.2">
      <c r="A26" s="21" t="s">
        <v>291</v>
      </c>
      <c r="B26" s="21" t="s">
        <v>290</v>
      </c>
      <c r="C26" s="21" t="s">
        <v>206</v>
      </c>
      <c r="D26" s="24">
        <v>860722</v>
      </c>
      <c r="E26" s="22">
        <v>3401.5733439999999</v>
      </c>
      <c r="F26" s="23">
        <v>1.4481686789853101</v>
      </c>
    </row>
    <row r="27" spans="1:6" x14ac:dyDescent="0.2">
      <c r="A27" s="21" t="s">
        <v>825</v>
      </c>
      <c r="B27" s="21" t="s">
        <v>824</v>
      </c>
      <c r="C27" s="21" t="s">
        <v>160</v>
      </c>
      <c r="D27" s="24">
        <v>250000</v>
      </c>
      <c r="E27" s="22">
        <v>3395.25</v>
      </c>
      <c r="F27" s="23">
        <v>1.44547661040375</v>
      </c>
    </row>
    <row r="28" spans="1:6" x14ac:dyDescent="0.2">
      <c r="A28" s="21" t="s">
        <v>473</v>
      </c>
      <c r="B28" s="21" t="s">
        <v>472</v>
      </c>
      <c r="C28" s="21" t="s">
        <v>474</v>
      </c>
      <c r="D28" s="24">
        <v>522050</v>
      </c>
      <c r="E28" s="22">
        <v>3135.6933250000002</v>
      </c>
      <c r="F28" s="23">
        <v>1.33497426071325</v>
      </c>
    </row>
    <row r="29" spans="1:6" x14ac:dyDescent="0.2">
      <c r="A29" s="21" t="s">
        <v>285</v>
      </c>
      <c r="B29" s="21" t="s">
        <v>284</v>
      </c>
      <c r="C29" s="21" t="s">
        <v>130</v>
      </c>
      <c r="D29" s="24">
        <v>2068000</v>
      </c>
      <c r="E29" s="22">
        <v>3011.4216000000001</v>
      </c>
      <c r="F29" s="23">
        <v>1.28206744330009</v>
      </c>
    </row>
    <row r="30" spans="1:6" x14ac:dyDescent="0.2">
      <c r="A30" s="21" t="s">
        <v>827</v>
      </c>
      <c r="B30" s="21" t="s">
        <v>826</v>
      </c>
      <c r="C30" s="21" t="s">
        <v>190</v>
      </c>
      <c r="D30" s="24">
        <v>579157</v>
      </c>
      <c r="E30" s="22">
        <v>2982.079393</v>
      </c>
      <c r="F30" s="23">
        <v>1.2695754400849699</v>
      </c>
    </row>
    <row r="31" spans="1:6" x14ac:dyDescent="0.2">
      <c r="A31" s="21" t="s">
        <v>257</v>
      </c>
      <c r="B31" s="21" t="s">
        <v>256</v>
      </c>
      <c r="C31" s="21" t="s">
        <v>127</v>
      </c>
      <c r="D31" s="24">
        <v>200000</v>
      </c>
      <c r="E31" s="22">
        <v>2927.4</v>
      </c>
      <c r="F31" s="23">
        <v>1.24629651109519</v>
      </c>
    </row>
    <row r="32" spans="1:6" x14ac:dyDescent="0.2">
      <c r="A32" s="21" t="s">
        <v>482</v>
      </c>
      <c r="B32" s="21" t="s">
        <v>481</v>
      </c>
      <c r="C32" s="21" t="s">
        <v>143</v>
      </c>
      <c r="D32" s="24">
        <v>103351</v>
      </c>
      <c r="E32" s="22">
        <v>2838.4318640000001</v>
      </c>
      <c r="F32" s="23">
        <v>1.20841966560245</v>
      </c>
    </row>
    <row r="33" spans="1:9" x14ac:dyDescent="0.2">
      <c r="A33" s="21" t="s">
        <v>501</v>
      </c>
      <c r="B33" s="21" t="s">
        <v>500</v>
      </c>
      <c r="C33" s="21" t="s">
        <v>160</v>
      </c>
      <c r="D33" s="24">
        <v>840000</v>
      </c>
      <c r="E33" s="22">
        <v>2648.1</v>
      </c>
      <c r="F33" s="23">
        <v>1.12738873779844</v>
      </c>
    </row>
    <row r="34" spans="1:9" x14ac:dyDescent="0.2">
      <c r="A34" s="21" t="s">
        <v>490</v>
      </c>
      <c r="B34" s="21" t="s">
        <v>489</v>
      </c>
      <c r="C34" s="21" t="s">
        <v>491</v>
      </c>
      <c r="D34" s="24">
        <v>2000000</v>
      </c>
      <c r="E34" s="22">
        <v>2421</v>
      </c>
      <c r="F34" s="23">
        <v>1.0307043292209599</v>
      </c>
    </row>
    <row r="35" spans="1:9" x14ac:dyDescent="0.2">
      <c r="A35" s="21" t="s">
        <v>151</v>
      </c>
      <c r="B35" s="21" t="s">
        <v>150</v>
      </c>
      <c r="C35" s="21" t="s">
        <v>116</v>
      </c>
      <c r="D35" s="24">
        <v>300000</v>
      </c>
      <c r="E35" s="22">
        <v>2389.65</v>
      </c>
      <c r="F35" s="23">
        <v>1.0173575383407201</v>
      </c>
    </row>
    <row r="36" spans="1:9" x14ac:dyDescent="0.2">
      <c r="A36" s="21" t="s">
        <v>440</v>
      </c>
      <c r="B36" s="21" t="s">
        <v>439</v>
      </c>
      <c r="C36" s="21" t="s">
        <v>160</v>
      </c>
      <c r="D36" s="24">
        <v>750000</v>
      </c>
      <c r="E36" s="22">
        <v>2161.5</v>
      </c>
      <c r="F36" s="23">
        <v>0.92022610805911198</v>
      </c>
    </row>
    <row r="37" spans="1:9" x14ac:dyDescent="0.2">
      <c r="A37" s="21" t="s">
        <v>434</v>
      </c>
      <c r="B37" s="21" t="s">
        <v>433</v>
      </c>
      <c r="C37" s="21" t="s">
        <v>163</v>
      </c>
      <c r="D37" s="24">
        <v>20000</v>
      </c>
      <c r="E37" s="22">
        <v>1601.6</v>
      </c>
      <c r="F37" s="23">
        <v>0.681857106022426</v>
      </c>
    </row>
    <row r="38" spans="1:9" x14ac:dyDescent="0.2">
      <c r="A38" s="21" t="s">
        <v>505</v>
      </c>
      <c r="B38" s="21" t="s">
        <v>504</v>
      </c>
      <c r="C38" s="21" t="s">
        <v>174</v>
      </c>
      <c r="D38" s="24">
        <v>2260000</v>
      </c>
      <c r="E38" s="22">
        <v>1600.9839999999999</v>
      </c>
      <c r="F38" s="23">
        <v>0.681594853289341</v>
      </c>
    </row>
    <row r="39" spans="1:9" x14ac:dyDescent="0.2">
      <c r="A39" s="21" t="s">
        <v>623</v>
      </c>
      <c r="B39" s="21" t="s">
        <v>622</v>
      </c>
      <c r="C39" s="21" t="s">
        <v>171</v>
      </c>
      <c r="D39" s="24">
        <v>132119</v>
      </c>
      <c r="E39" s="22">
        <v>1555.04063</v>
      </c>
      <c r="F39" s="23">
        <v>0.66203515466976204</v>
      </c>
    </row>
    <row r="40" spans="1:9" x14ac:dyDescent="0.2">
      <c r="A40" s="21" t="s">
        <v>794</v>
      </c>
      <c r="B40" s="21" t="s">
        <v>793</v>
      </c>
      <c r="C40" s="21" t="s">
        <v>474</v>
      </c>
      <c r="D40" s="24">
        <v>60000</v>
      </c>
      <c r="E40" s="22">
        <v>1347.18</v>
      </c>
      <c r="F40" s="23">
        <v>0.57354161843861895</v>
      </c>
    </row>
    <row r="41" spans="1:9" x14ac:dyDescent="0.2">
      <c r="A41" s="21" t="s">
        <v>239</v>
      </c>
      <c r="B41" s="21" t="s">
        <v>238</v>
      </c>
      <c r="C41" s="21" t="s">
        <v>240</v>
      </c>
      <c r="D41" s="24">
        <v>50000</v>
      </c>
      <c r="E41" s="22">
        <v>1300.45</v>
      </c>
      <c r="F41" s="23">
        <v>0.55364702393036003</v>
      </c>
    </row>
    <row r="42" spans="1:9" x14ac:dyDescent="0.2">
      <c r="A42" s="21" t="s">
        <v>643</v>
      </c>
      <c r="B42" s="21" t="s">
        <v>642</v>
      </c>
      <c r="C42" s="21" t="s">
        <v>135</v>
      </c>
      <c r="D42" s="24">
        <v>140000</v>
      </c>
      <c r="E42" s="22">
        <v>1049.1600000000001</v>
      </c>
      <c r="F42" s="23">
        <v>0.44666408675979602</v>
      </c>
    </row>
    <row r="43" spans="1:9" x14ac:dyDescent="0.2">
      <c r="A43" s="21" t="s">
        <v>610</v>
      </c>
      <c r="B43" s="21" t="s">
        <v>609</v>
      </c>
      <c r="C43" s="21" t="s">
        <v>209</v>
      </c>
      <c r="D43" s="24">
        <v>500000</v>
      </c>
      <c r="E43" s="22">
        <v>1031.3</v>
      </c>
      <c r="F43" s="23">
        <v>0.43906046044014002</v>
      </c>
    </row>
    <row r="44" spans="1:9" x14ac:dyDescent="0.2">
      <c r="A44" s="20" t="s">
        <v>28</v>
      </c>
      <c r="B44" s="20"/>
      <c r="C44" s="20"/>
      <c r="D44" s="20"/>
      <c r="E44" s="25">
        <f>SUM(E7:E43)</f>
        <v>185621.768446</v>
      </c>
      <c r="F44" s="26">
        <f>SUM(F7:F43)</f>
        <v>79.025675479117467</v>
      </c>
      <c r="G44" s="14"/>
      <c r="H44" s="14"/>
      <c r="I44" s="14"/>
    </row>
    <row r="45" spans="1:9" x14ac:dyDescent="0.2">
      <c r="A45" s="21"/>
      <c r="B45" s="21"/>
      <c r="C45" s="21"/>
      <c r="D45" s="21"/>
      <c r="E45" s="22"/>
      <c r="F45" s="23"/>
    </row>
    <row r="46" spans="1:9" x14ac:dyDescent="0.2">
      <c r="A46" s="20" t="s">
        <v>511</v>
      </c>
      <c r="B46" s="21"/>
      <c r="C46" s="21"/>
      <c r="D46" s="21"/>
      <c r="E46" s="22"/>
      <c r="F46" s="23"/>
    </row>
    <row r="47" spans="1:9" x14ac:dyDescent="0.2">
      <c r="A47" s="21" t="s">
        <v>829</v>
      </c>
      <c r="B47" s="21" t="s">
        <v>828</v>
      </c>
      <c r="C47" s="21" t="s">
        <v>195</v>
      </c>
      <c r="D47" s="24">
        <v>2335000</v>
      </c>
      <c r="E47" s="22">
        <v>9239.3615000000009</v>
      </c>
      <c r="F47" s="23">
        <v>3.9335191645136298</v>
      </c>
    </row>
    <row r="48" spans="1:9" x14ac:dyDescent="0.2">
      <c r="A48" s="21" t="s">
        <v>513</v>
      </c>
      <c r="B48" s="21" t="s">
        <v>512</v>
      </c>
      <c r="C48" s="21" t="s">
        <v>195</v>
      </c>
      <c r="D48" s="24">
        <v>2202489</v>
      </c>
      <c r="E48" s="22">
        <v>6930.7923849999997</v>
      </c>
      <c r="F48" s="23">
        <v>2.9506805932057798</v>
      </c>
    </row>
    <row r="49" spans="1:9" x14ac:dyDescent="0.2">
      <c r="A49" s="21" t="s">
        <v>831</v>
      </c>
      <c r="B49" s="21" t="s">
        <v>830</v>
      </c>
      <c r="C49" s="21" t="s">
        <v>195</v>
      </c>
      <c r="D49" s="24">
        <v>1600000</v>
      </c>
      <c r="E49" s="22">
        <v>2352</v>
      </c>
      <c r="F49" s="23">
        <v>1.0013286172357301</v>
      </c>
    </row>
    <row r="50" spans="1:9" x14ac:dyDescent="0.2">
      <c r="A50" s="20" t="s">
        <v>28</v>
      </c>
      <c r="B50" s="20"/>
      <c r="C50" s="20"/>
      <c r="D50" s="20"/>
      <c r="E50" s="25">
        <f>SUM(E46:E49)</f>
        <v>18522.153885</v>
      </c>
      <c r="F50" s="26">
        <f>SUM(F46:F49)</f>
        <v>7.8855283749551397</v>
      </c>
      <c r="G50" s="14"/>
      <c r="H50" s="14"/>
      <c r="I50" s="14"/>
    </row>
    <row r="51" spans="1:9" x14ac:dyDescent="0.2">
      <c r="A51" s="21"/>
      <c r="B51" s="21"/>
      <c r="C51" s="21"/>
      <c r="D51" s="21"/>
      <c r="E51" s="22"/>
      <c r="F51" s="23"/>
    </row>
    <row r="52" spans="1:9" x14ac:dyDescent="0.2">
      <c r="A52" s="20" t="s">
        <v>535</v>
      </c>
      <c r="B52" s="21"/>
      <c r="C52" s="21"/>
      <c r="D52" s="21"/>
      <c r="E52" s="22"/>
      <c r="F52" s="23"/>
    </row>
    <row r="53" spans="1:9" x14ac:dyDescent="0.2">
      <c r="A53" s="21" t="s">
        <v>833</v>
      </c>
      <c r="B53" s="21" t="s">
        <v>832</v>
      </c>
      <c r="C53" s="21" t="s">
        <v>356</v>
      </c>
      <c r="D53" s="24">
        <v>86900</v>
      </c>
      <c r="E53" s="22">
        <v>4447.6948140000004</v>
      </c>
      <c r="F53" s="23">
        <v>1.89353915730831</v>
      </c>
    </row>
    <row r="54" spans="1:9" x14ac:dyDescent="0.2">
      <c r="A54" s="21" t="s">
        <v>835</v>
      </c>
      <c r="B54" s="21" t="s">
        <v>834</v>
      </c>
      <c r="C54" s="21" t="s">
        <v>550</v>
      </c>
      <c r="D54" s="24">
        <v>80000</v>
      </c>
      <c r="E54" s="22">
        <v>3207.3003039999999</v>
      </c>
      <c r="F54" s="23">
        <v>1.3654598547891399</v>
      </c>
    </row>
    <row r="55" spans="1:9" x14ac:dyDescent="0.2">
      <c r="A55" s="21" t="s">
        <v>837</v>
      </c>
      <c r="B55" s="21" t="s">
        <v>836</v>
      </c>
      <c r="C55" s="21" t="s">
        <v>163</v>
      </c>
      <c r="D55" s="24">
        <v>12220</v>
      </c>
      <c r="E55" s="22">
        <v>1635.4459629999999</v>
      </c>
      <c r="F55" s="23">
        <v>0.69626651560142405</v>
      </c>
    </row>
    <row r="56" spans="1:9" x14ac:dyDescent="0.2">
      <c r="A56" s="21" t="s">
        <v>541</v>
      </c>
      <c r="B56" s="21" t="s">
        <v>540</v>
      </c>
      <c r="C56" s="21" t="s">
        <v>339</v>
      </c>
      <c r="D56" s="24">
        <v>25300</v>
      </c>
      <c r="E56" s="22">
        <v>1590.3117520000001</v>
      </c>
      <c r="F56" s="23">
        <v>0.67705130425335602</v>
      </c>
    </row>
    <row r="57" spans="1:9" x14ac:dyDescent="0.2">
      <c r="A57" s="21" t="s">
        <v>839</v>
      </c>
      <c r="B57" s="21" t="s">
        <v>838</v>
      </c>
      <c r="C57" s="21" t="s">
        <v>171</v>
      </c>
      <c r="D57" s="24">
        <v>65000</v>
      </c>
      <c r="E57" s="22">
        <v>1468.2419930000001</v>
      </c>
      <c r="F57" s="23">
        <v>0.62508194073899803</v>
      </c>
    </row>
    <row r="58" spans="1:9" x14ac:dyDescent="0.2">
      <c r="A58" s="21" t="s">
        <v>841</v>
      </c>
      <c r="B58" s="21" t="s">
        <v>840</v>
      </c>
      <c r="C58" s="21" t="s">
        <v>171</v>
      </c>
      <c r="D58" s="24">
        <v>2297307</v>
      </c>
      <c r="E58" s="22">
        <v>1440.680832</v>
      </c>
      <c r="F58" s="23">
        <v>0.61334819106487304</v>
      </c>
    </row>
    <row r="59" spans="1:9" x14ac:dyDescent="0.2">
      <c r="A59" s="21" t="s">
        <v>843</v>
      </c>
      <c r="B59" s="21" t="s">
        <v>842</v>
      </c>
      <c r="C59" s="21" t="s">
        <v>561</v>
      </c>
      <c r="D59" s="24">
        <v>250000</v>
      </c>
      <c r="E59" s="22">
        <v>1302.234156</v>
      </c>
      <c r="F59" s="23">
        <v>0.554406601507066</v>
      </c>
    </row>
    <row r="60" spans="1:9" x14ac:dyDescent="0.2">
      <c r="A60" s="20" t="s">
        <v>28</v>
      </c>
      <c r="B60" s="20"/>
      <c r="C60" s="20"/>
      <c r="D60" s="20"/>
      <c r="E60" s="25">
        <f>SUM(E52:E59)</f>
        <v>15091.909814000001</v>
      </c>
      <c r="F60" s="26">
        <f>SUM(F52:F59)</f>
        <v>6.4251535652631668</v>
      </c>
      <c r="G60" s="14"/>
      <c r="H60" s="14"/>
      <c r="I60" s="14"/>
    </row>
    <row r="61" spans="1:9" x14ac:dyDescent="0.2">
      <c r="A61" s="21"/>
      <c r="B61" s="21"/>
      <c r="C61" s="21"/>
      <c r="D61" s="21"/>
      <c r="E61" s="22"/>
      <c r="F61" s="23"/>
    </row>
    <row r="62" spans="1:9" x14ac:dyDescent="0.2">
      <c r="A62" s="20" t="s">
        <v>954</v>
      </c>
      <c r="B62" s="21"/>
      <c r="C62" s="21"/>
      <c r="D62" s="21"/>
      <c r="E62" s="22"/>
      <c r="F62" s="23"/>
    </row>
    <row r="63" spans="1:9" x14ac:dyDescent="0.2">
      <c r="A63" s="21" t="s">
        <v>844</v>
      </c>
      <c r="B63" s="21" t="s">
        <v>953</v>
      </c>
      <c r="C63" s="21" t="s">
        <v>954</v>
      </c>
      <c r="D63" s="24">
        <v>1981000</v>
      </c>
      <c r="E63" s="22">
        <v>2016.823883</v>
      </c>
      <c r="F63" s="23">
        <v>0.858632427709348</v>
      </c>
    </row>
    <row r="64" spans="1:9" x14ac:dyDescent="0.2">
      <c r="A64" s="20" t="s">
        <v>28</v>
      </c>
      <c r="B64" s="20"/>
      <c r="C64" s="20"/>
      <c r="D64" s="20"/>
      <c r="E64" s="25">
        <f>SUM(E63:E63)</f>
        <v>2016.823883</v>
      </c>
      <c r="F64" s="26">
        <f>SUM(F63:F63)</f>
        <v>0.858632427709348</v>
      </c>
      <c r="G64" s="14"/>
      <c r="H64" s="14"/>
      <c r="I64" s="14"/>
    </row>
    <row r="65" spans="1:9" x14ac:dyDescent="0.2">
      <c r="A65" s="21"/>
      <c r="B65" s="21"/>
      <c r="C65" s="21"/>
      <c r="D65" s="21"/>
      <c r="E65" s="22"/>
      <c r="F65" s="23"/>
    </row>
    <row r="66" spans="1:9" x14ac:dyDescent="0.2">
      <c r="A66" s="20" t="s">
        <v>37</v>
      </c>
      <c r="B66" s="20"/>
      <c r="C66" s="20"/>
      <c r="D66" s="20"/>
      <c r="E66" s="25">
        <f>E44+E50+E60+E64</f>
        <v>221252.65602800003</v>
      </c>
      <c r="F66" s="26">
        <f>F44+F50+F60+F64</f>
        <v>94.194989847045136</v>
      </c>
      <c r="G66" s="14"/>
      <c r="H66" s="14"/>
      <c r="I66" s="14"/>
    </row>
    <row r="67" spans="1:9" x14ac:dyDescent="0.2">
      <c r="A67" s="20"/>
      <c r="B67" s="20"/>
      <c r="C67" s="20"/>
      <c r="D67" s="20"/>
      <c r="E67" s="25"/>
      <c r="F67" s="26"/>
      <c r="G67" s="14"/>
      <c r="H67" s="14"/>
      <c r="I67" s="14"/>
    </row>
    <row r="68" spans="1:9" x14ac:dyDescent="0.2">
      <c r="A68" s="20" t="s">
        <v>39</v>
      </c>
      <c r="B68" s="20"/>
      <c r="C68" s="20"/>
      <c r="D68" s="20"/>
      <c r="E68" s="25">
        <f>E70-(E44+E50+E60+E64)</f>
        <v>13635.267827899981</v>
      </c>
      <c r="F68" s="26">
        <f>F70-(F44+F50+F60+F64)</f>
        <v>5.8050101529548641</v>
      </c>
      <c r="G68" s="14"/>
      <c r="H68" s="14"/>
      <c r="I68" s="14"/>
    </row>
    <row r="69" spans="1:9" x14ac:dyDescent="0.2">
      <c r="A69" s="20"/>
      <c r="B69" s="20"/>
      <c r="C69" s="20"/>
      <c r="D69" s="20"/>
      <c r="E69" s="25"/>
      <c r="F69" s="26"/>
      <c r="G69" s="14"/>
      <c r="H69" s="14"/>
      <c r="I69" s="14"/>
    </row>
    <row r="70" spans="1:9" x14ac:dyDescent="0.2">
      <c r="A70" s="27" t="s">
        <v>38</v>
      </c>
      <c r="B70" s="27"/>
      <c r="C70" s="27"/>
      <c r="D70" s="27"/>
      <c r="E70" s="28">
        <v>234887.92385590001</v>
      </c>
      <c r="F70" s="29">
        <v>100</v>
      </c>
      <c r="G70" s="14"/>
      <c r="H70" s="14"/>
      <c r="I70" s="14"/>
    </row>
    <row r="72" spans="1:9" x14ac:dyDescent="0.2">
      <c r="A72" s="14" t="s">
        <v>41</v>
      </c>
    </row>
    <row r="73" spans="1:9" x14ac:dyDescent="0.2">
      <c r="A73" s="14" t="s">
        <v>42</v>
      </c>
    </row>
    <row r="74" spans="1:9" x14ac:dyDescent="0.2">
      <c r="A74" s="14" t="s">
        <v>43</v>
      </c>
      <c r="B74" s="14"/>
      <c r="C74" s="30" t="s">
        <v>45</v>
      </c>
      <c r="D74" s="14" t="s">
        <v>44</v>
      </c>
    </row>
    <row r="75" spans="1:9" x14ac:dyDescent="0.2">
      <c r="A75" s="7" t="s">
        <v>46</v>
      </c>
      <c r="C75" s="31">
        <v>135.6559</v>
      </c>
      <c r="D75" s="31">
        <v>135.52199999999999</v>
      </c>
    </row>
    <row r="76" spans="1:9" x14ac:dyDescent="0.2">
      <c r="A76" s="7" t="s">
        <v>47</v>
      </c>
      <c r="C76" s="31">
        <v>26.565799999999999</v>
      </c>
      <c r="D76" s="31">
        <v>25.627700000000001</v>
      </c>
    </row>
    <row r="77" spans="1:9" x14ac:dyDescent="0.2">
      <c r="A77" s="7" t="s">
        <v>48</v>
      </c>
      <c r="C77" s="31">
        <v>147.8982</v>
      </c>
      <c r="D77" s="31">
        <v>148.37219999999999</v>
      </c>
    </row>
    <row r="78" spans="1:9" x14ac:dyDescent="0.2">
      <c r="A78" s="7" t="s">
        <v>49</v>
      </c>
      <c r="C78" s="31">
        <v>29.895499999999998</v>
      </c>
      <c r="D78" s="31">
        <v>28.971800000000002</v>
      </c>
    </row>
    <row r="80" spans="1:9" x14ac:dyDescent="0.2">
      <c r="A80" s="14" t="s">
        <v>50</v>
      </c>
    </row>
    <row r="81" spans="1:9" x14ac:dyDescent="0.2">
      <c r="A81" s="101" t="s">
        <v>51</v>
      </c>
      <c r="B81" s="102"/>
      <c r="C81" s="32" t="s">
        <v>52</v>
      </c>
    </row>
    <row r="82" spans="1:9" x14ac:dyDescent="0.2">
      <c r="A82" s="97" t="s">
        <v>47</v>
      </c>
      <c r="B82" s="98"/>
      <c r="C82" s="33">
        <v>0.9</v>
      </c>
    </row>
    <row r="83" spans="1:9" x14ac:dyDescent="0.2">
      <c r="A83" s="97" t="s">
        <v>49</v>
      </c>
      <c r="B83" s="98"/>
      <c r="C83" s="33">
        <v>1</v>
      </c>
    </row>
    <row r="84" spans="1:9" x14ac:dyDescent="0.2">
      <c r="A84" s="7" t="s">
        <v>53</v>
      </c>
    </row>
    <row r="85" spans="1:9" x14ac:dyDescent="0.2">
      <c r="A85" s="7" t="s">
        <v>54</v>
      </c>
    </row>
    <row r="87" spans="1:9" x14ac:dyDescent="0.2">
      <c r="A87" s="14" t="s">
        <v>343</v>
      </c>
      <c r="D87" s="51">
        <v>0.11045551318304178</v>
      </c>
    </row>
    <row r="89" spans="1:9" x14ac:dyDescent="0.2">
      <c r="A89" s="14" t="s">
        <v>952</v>
      </c>
      <c r="D89" s="30" t="s">
        <v>56</v>
      </c>
      <c r="G89" s="10"/>
    </row>
    <row r="91" spans="1:9" x14ac:dyDescent="0.2">
      <c r="A91" s="60" t="s">
        <v>973</v>
      </c>
      <c r="B91" s="57"/>
      <c r="C91" s="57"/>
      <c r="D91" s="57"/>
      <c r="E91" s="11"/>
      <c r="G91" s="57"/>
      <c r="H91" s="57"/>
      <c r="I91" s="57"/>
    </row>
    <row r="92" spans="1:9" x14ac:dyDescent="0.2">
      <c r="A92" s="65"/>
      <c r="B92" s="57"/>
      <c r="C92" s="57"/>
      <c r="D92" s="57"/>
      <c r="E92" s="11"/>
      <c r="G92" s="57"/>
      <c r="H92" s="57"/>
      <c r="I92" s="57"/>
    </row>
    <row r="93" spans="1:9" x14ac:dyDescent="0.2">
      <c r="A93" s="60" t="s">
        <v>969</v>
      </c>
      <c r="B93" s="57"/>
      <c r="C93" s="57"/>
      <c r="D93" s="57"/>
      <c r="E93" s="11"/>
      <c r="G93" s="57"/>
      <c r="H93" s="57"/>
      <c r="I93" s="57"/>
    </row>
    <row r="94" spans="1:9" x14ac:dyDescent="0.2">
      <c r="A94" s="65"/>
      <c r="B94" s="57"/>
      <c r="C94" s="57"/>
      <c r="D94" s="57"/>
      <c r="E94" s="11"/>
      <c r="G94" s="57"/>
      <c r="H94" s="57"/>
      <c r="I94" s="57"/>
    </row>
    <row r="95" spans="1:9" x14ac:dyDescent="0.2">
      <c r="A95" s="57"/>
      <c r="B95" s="57"/>
      <c r="C95" s="57"/>
      <c r="D95" s="57"/>
      <c r="E95" s="11"/>
      <c r="G95" s="57"/>
      <c r="H95" s="57"/>
      <c r="I95" s="57"/>
    </row>
    <row r="96" spans="1:9" x14ac:dyDescent="0.2">
      <c r="A96" s="57"/>
      <c r="B96" s="57"/>
      <c r="C96" s="57"/>
      <c r="D96" s="57"/>
      <c r="E96" s="11"/>
      <c r="G96" s="57"/>
      <c r="H96" s="57"/>
      <c r="I96" s="57"/>
    </row>
    <row r="97" spans="1:9" x14ac:dyDescent="0.2">
      <c r="A97" s="57"/>
      <c r="B97" s="57"/>
      <c r="C97" s="57"/>
      <c r="D97" s="57"/>
      <c r="E97" s="11"/>
      <c r="G97" s="57"/>
      <c r="H97" s="57"/>
      <c r="I97" s="57"/>
    </row>
    <row r="98" spans="1:9" x14ac:dyDescent="0.2">
      <c r="A98" s="57"/>
      <c r="B98" s="57"/>
      <c r="C98" s="57"/>
      <c r="D98" s="57"/>
      <c r="E98" s="11"/>
      <c r="G98" s="57"/>
      <c r="H98" s="57"/>
      <c r="I98" s="57"/>
    </row>
    <row r="99" spans="1:9" x14ac:dyDescent="0.2">
      <c r="A99" s="57"/>
      <c r="B99" s="57"/>
      <c r="C99" s="57"/>
      <c r="D99" s="57"/>
      <c r="E99" s="11"/>
      <c r="G99" s="57"/>
      <c r="H99" s="57"/>
      <c r="I99" s="57"/>
    </row>
    <row r="100" spans="1:9" x14ac:dyDescent="0.2">
      <c r="A100" s="57"/>
      <c r="B100" s="57"/>
      <c r="C100" s="57"/>
      <c r="D100" s="57"/>
      <c r="E100" s="11"/>
      <c r="G100" s="57"/>
      <c r="H100" s="57"/>
      <c r="I100" s="57"/>
    </row>
    <row r="101" spans="1:9" x14ac:dyDescent="0.2">
      <c r="A101" s="57"/>
      <c r="B101" s="57"/>
      <c r="C101" s="57"/>
      <c r="D101" s="57"/>
      <c r="E101" s="11"/>
      <c r="G101" s="57"/>
      <c r="H101" s="57"/>
      <c r="I101" s="57"/>
    </row>
    <row r="102" spans="1:9" x14ac:dyDescent="0.2">
      <c r="A102" s="57"/>
      <c r="B102" s="57"/>
      <c r="C102" s="57"/>
      <c r="D102" s="57"/>
      <c r="E102" s="11"/>
      <c r="G102" s="57"/>
      <c r="H102" s="57"/>
      <c r="I102" s="57"/>
    </row>
    <row r="103" spans="1:9" x14ac:dyDescent="0.2">
      <c r="A103" s="57"/>
      <c r="B103" s="57"/>
      <c r="C103" s="57"/>
      <c r="D103" s="57"/>
      <c r="E103" s="11"/>
      <c r="G103" s="57"/>
      <c r="H103" s="57"/>
      <c r="I103" s="57"/>
    </row>
    <row r="104" spans="1:9" x14ac:dyDescent="0.2">
      <c r="A104" s="57"/>
      <c r="B104" s="57"/>
      <c r="C104" s="57"/>
      <c r="D104" s="57"/>
      <c r="E104" s="11"/>
      <c r="G104" s="57"/>
      <c r="H104" s="57"/>
      <c r="I104" s="57"/>
    </row>
    <row r="105" spans="1:9" x14ac:dyDescent="0.2">
      <c r="A105" s="57"/>
      <c r="B105" s="57"/>
      <c r="C105" s="57"/>
      <c r="D105" s="57"/>
      <c r="E105" s="11"/>
      <c r="G105" s="57"/>
      <c r="H105" s="57"/>
      <c r="I105" s="57"/>
    </row>
    <row r="106" spans="1:9" x14ac:dyDescent="0.2">
      <c r="A106" s="57"/>
      <c r="B106" s="57"/>
      <c r="C106" s="57"/>
      <c r="D106" s="57"/>
      <c r="E106" s="11"/>
      <c r="G106" s="57"/>
      <c r="H106" s="57"/>
      <c r="I106" s="57"/>
    </row>
    <row r="107" spans="1:9" x14ac:dyDescent="0.2">
      <c r="A107" s="57"/>
      <c r="B107" s="57"/>
      <c r="C107" s="57"/>
      <c r="D107" s="57"/>
      <c r="E107" s="11"/>
      <c r="G107" s="57"/>
      <c r="H107" s="57"/>
      <c r="I107" s="57"/>
    </row>
    <row r="108" spans="1:9" x14ac:dyDescent="0.2">
      <c r="A108" s="57"/>
      <c r="B108" s="57"/>
      <c r="C108" s="57"/>
      <c r="D108" s="57"/>
      <c r="E108" s="11"/>
      <c r="G108" s="57"/>
      <c r="H108" s="57"/>
      <c r="I108" s="57"/>
    </row>
    <row r="109" spans="1:9" x14ac:dyDescent="0.2">
      <c r="A109" s="57"/>
      <c r="B109" s="57"/>
      <c r="C109" s="57"/>
      <c r="D109" s="57"/>
      <c r="E109" s="11"/>
      <c r="G109" s="57"/>
      <c r="H109" s="57"/>
      <c r="I109" s="57"/>
    </row>
    <row r="110" spans="1:9" x14ac:dyDescent="0.2">
      <c r="A110" s="57"/>
      <c r="B110" s="57"/>
      <c r="C110" s="57"/>
      <c r="D110" s="57"/>
      <c r="E110" s="11"/>
      <c r="G110" s="57"/>
      <c r="H110" s="57"/>
      <c r="I110" s="57"/>
    </row>
    <row r="111" spans="1:9" x14ac:dyDescent="0.2">
      <c r="A111" s="60" t="s">
        <v>999</v>
      </c>
      <c r="B111" s="57"/>
      <c r="C111" s="57"/>
      <c r="D111" s="57"/>
      <c r="E111" s="11"/>
      <c r="G111" s="57"/>
      <c r="H111" s="57"/>
      <c r="I111" s="57"/>
    </row>
    <row r="112" spans="1:9" x14ac:dyDescent="0.2">
      <c r="A112" s="57"/>
      <c r="B112" s="57"/>
      <c r="C112" s="57"/>
      <c r="D112" s="57"/>
      <c r="E112" s="11"/>
      <c r="G112" s="57"/>
      <c r="H112" s="57"/>
      <c r="I112" s="57"/>
    </row>
    <row r="113" spans="1:9" x14ac:dyDescent="0.2">
      <c r="A113" s="60" t="s">
        <v>994</v>
      </c>
      <c r="B113" s="57"/>
      <c r="C113" s="57"/>
      <c r="D113" s="57"/>
      <c r="E113" s="11"/>
      <c r="G113" s="57"/>
      <c r="H113" s="57"/>
      <c r="I113" s="57"/>
    </row>
    <row r="114" spans="1:9" x14ac:dyDescent="0.2">
      <c r="A114" s="57"/>
      <c r="B114" s="57"/>
      <c r="C114" s="57"/>
      <c r="D114" s="57"/>
      <c r="E114" s="11"/>
      <c r="G114" s="57"/>
      <c r="H114" s="57"/>
      <c r="I114" s="57"/>
    </row>
    <row r="115" spans="1:9" x14ac:dyDescent="0.2">
      <c r="A115" s="57"/>
      <c r="B115" s="57"/>
      <c r="C115" s="57"/>
      <c r="D115" s="57"/>
      <c r="E115" s="11"/>
      <c r="G115" s="57"/>
      <c r="H115" s="57"/>
      <c r="I115" s="57"/>
    </row>
    <row r="116" spans="1:9" x14ac:dyDescent="0.2">
      <c r="A116" s="57"/>
      <c r="B116" s="57"/>
      <c r="C116" s="57"/>
      <c r="D116" s="57"/>
      <c r="E116" s="11"/>
      <c r="G116" s="57"/>
      <c r="H116" s="57"/>
      <c r="I116" s="57"/>
    </row>
    <row r="117" spans="1:9" x14ac:dyDescent="0.2">
      <c r="A117" s="57"/>
      <c r="B117" s="57"/>
      <c r="C117" s="57"/>
      <c r="D117" s="57"/>
      <c r="E117" s="11"/>
      <c r="G117" s="57"/>
      <c r="H117" s="57"/>
      <c r="I117" s="57"/>
    </row>
    <row r="118" spans="1:9" x14ac:dyDescent="0.2">
      <c r="A118" s="57"/>
      <c r="B118" s="57"/>
      <c r="C118" s="57"/>
      <c r="D118" s="57"/>
      <c r="E118" s="11"/>
      <c r="G118" s="57"/>
      <c r="H118" s="57"/>
      <c r="I118" s="57"/>
    </row>
    <row r="119" spans="1:9" x14ac:dyDescent="0.2">
      <c r="A119" s="57"/>
      <c r="B119" s="57"/>
      <c r="C119" s="57"/>
      <c r="D119" s="57"/>
      <c r="E119" s="11"/>
      <c r="G119" s="57"/>
      <c r="H119" s="57"/>
      <c r="I119" s="57"/>
    </row>
    <row r="120" spans="1:9" x14ac:dyDescent="0.2">
      <c r="A120" s="57"/>
      <c r="B120" s="57"/>
      <c r="C120" s="57"/>
      <c r="D120" s="57"/>
      <c r="E120" s="11"/>
      <c r="G120" s="57"/>
      <c r="H120" s="57"/>
      <c r="I120" s="57"/>
    </row>
    <row r="121" spans="1:9" x14ac:dyDescent="0.2">
      <c r="A121" s="57"/>
      <c r="B121" s="57"/>
      <c r="C121" s="57"/>
      <c r="D121" s="57"/>
      <c r="E121" s="11"/>
      <c r="G121" s="57"/>
      <c r="H121" s="57"/>
      <c r="I121" s="57"/>
    </row>
    <row r="122" spans="1:9" x14ac:dyDescent="0.2">
      <c r="A122" s="57"/>
      <c r="B122" s="57"/>
      <c r="C122" s="57"/>
      <c r="D122" s="57"/>
      <c r="E122" s="11"/>
      <c r="G122" s="57"/>
      <c r="H122" s="57"/>
      <c r="I122" s="57"/>
    </row>
    <row r="123" spans="1:9" x14ac:dyDescent="0.2">
      <c r="A123" s="57"/>
      <c r="B123" s="57"/>
      <c r="C123" s="57"/>
      <c r="D123" s="57"/>
      <c r="E123" s="11"/>
      <c r="G123" s="57"/>
      <c r="H123" s="57"/>
      <c r="I123" s="57"/>
    </row>
    <row r="124" spans="1:9" x14ac:dyDescent="0.2">
      <c r="A124" s="57"/>
      <c r="B124" s="57"/>
      <c r="C124" s="57"/>
      <c r="D124" s="57"/>
      <c r="E124" s="11"/>
      <c r="G124" s="57"/>
      <c r="H124" s="57"/>
      <c r="I124" s="57"/>
    </row>
    <row r="125" spans="1:9" x14ac:dyDescent="0.2">
      <c r="A125" s="57"/>
      <c r="B125" s="57"/>
      <c r="C125" s="57"/>
      <c r="D125" s="57"/>
      <c r="E125" s="11"/>
      <c r="G125" s="57"/>
      <c r="H125" s="57"/>
      <c r="I125" s="57"/>
    </row>
    <row r="126" spans="1:9" x14ac:dyDescent="0.2">
      <c r="A126" s="57"/>
      <c r="B126" s="57"/>
      <c r="C126" s="57"/>
      <c r="D126" s="57"/>
      <c r="E126" s="11"/>
      <c r="G126" s="57"/>
      <c r="H126" s="57"/>
      <c r="I126" s="57"/>
    </row>
    <row r="127" spans="1:9" x14ac:dyDescent="0.2">
      <c r="A127" s="57"/>
      <c r="B127" s="57"/>
      <c r="C127" s="57"/>
      <c r="D127" s="57"/>
      <c r="E127" s="11"/>
      <c r="G127" s="57"/>
      <c r="H127" s="57"/>
      <c r="I127" s="57"/>
    </row>
    <row r="128" spans="1:9" x14ac:dyDescent="0.2">
      <c r="A128" s="57"/>
      <c r="B128" s="57"/>
      <c r="C128" s="57"/>
      <c r="D128" s="57"/>
      <c r="E128" s="11"/>
      <c r="G128" s="57"/>
      <c r="H128" s="57"/>
      <c r="I128" s="57"/>
    </row>
    <row r="129" spans="1:9" x14ac:dyDescent="0.2">
      <c r="A129" s="57"/>
      <c r="B129" s="57"/>
      <c r="C129" s="57"/>
      <c r="D129" s="57"/>
      <c r="E129" s="11"/>
      <c r="G129" s="57"/>
      <c r="H129" s="57"/>
      <c r="I129" s="57"/>
    </row>
    <row r="130" spans="1:9" x14ac:dyDescent="0.2">
      <c r="A130" s="57"/>
      <c r="B130" s="57"/>
      <c r="C130" s="57"/>
      <c r="D130" s="57"/>
      <c r="E130" s="11"/>
      <c r="G130" s="57"/>
      <c r="H130" s="57"/>
      <c r="I130" s="57"/>
    </row>
    <row r="131" spans="1:9" x14ac:dyDescent="0.2">
      <c r="A131" s="57"/>
      <c r="B131" s="57"/>
      <c r="C131" s="57"/>
      <c r="D131" s="57"/>
      <c r="E131" s="11"/>
      <c r="G131" s="57"/>
      <c r="H131" s="57"/>
      <c r="I131" s="57"/>
    </row>
    <row r="132" spans="1:9" x14ac:dyDescent="0.2">
      <c r="A132" s="57"/>
      <c r="B132" s="57"/>
      <c r="C132" s="57"/>
      <c r="D132" s="57"/>
      <c r="E132" s="11"/>
      <c r="G132" s="57"/>
      <c r="H132" s="57"/>
      <c r="I132" s="57"/>
    </row>
    <row r="133" spans="1:9" x14ac:dyDescent="0.2">
      <c r="A133" s="60" t="s">
        <v>1000</v>
      </c>
      <c r="B133" s="57"/>
      <c r="C133" s="57"/>
      <c r="D133" s="57"/>
      <c r="E133" s="11"/>
      <c r="G133" s="57"/>
      <c r="H133" s="57"/>
      <c r="I133" s="57"/>
    </row>
    <row r="134" spans="1:9" x14ac:dyDescent="0.2">
      <c r="A134" s="57"/>
      <c r="B134" s="57"/>
      <c r="C134" s="57"/>
      <c r="D134" s="57"/>
      <c r="E134" s="11"/>
      <c r="G134" s="57"/>
      <c r="H134" s="57"/>
      <c r="I134" s="57"/>
    </row>
    <row r="135" spans="1:9" x14ac:dyDescent="0.2">
      <c r="A135" s="60" t="s">
        <v>995</v>
      </c>
      <c r="B135" s="57"/>
      <c r="C135" s="57"/>
      <c r="D135" s="57"/>
      <c r="E135" s="11"/>
      <c r="G135" s="57"/>
      <c r="H135" s="57"/>
      <c r="I135" s="57"/>
    </row>
    <row r="136" spans="1:9" x14ac:dyDescent="0.2">
      <c r="A136" s="57"/>
      <c r="B136" s="57"/>
      <c r="C136" s="57"/>
      <c r="D136" s="57"/>
      <c r="E136" s="11"/>
      <c r="G136" s="57"/>
      <c r="H136" s="57"/>
      <c r="I136" s="57"/>
    </row>
    <row r="137" spans="1:9" x14ac:dyDescent="0.2">
      <c r="A137" s="57"/>
      <c r="B137" s="57"/>
      <c r="C137" s="57"/>
      <c r="D137" s="57"/>
      <c r="E137" s="11"/>
      <c r="G137" s="57"/>
      <c r="H137" s="57"/>
      <c r="I137" s="57"/>
    </row>
    <row r="138" spans="1:9" x14ac:dyDescent="0.2">
      <c r="A138" s="57"/>
      <c r="B138" s="57"/>
      <c r="C138" s="57"/>
      <c r="D138" s="57"/>
      <c r="E138" s="11"/>
      <c r="G138" s="57"/>
      <c r="H138" s="57"/>
      <c r="I138" s="57"/>
    </row>
    <row r="139" spans="1:9" x14ac:dyDescent="0.2">
      <c r="A139" s="57"/>
      <c r="B139" s="57"/>
      <c r="C139" s="57"/>
      <c r="D139" s="57"/>
      <c r="E139" s="11"/>
      <c r="G139" s="57"/>
      <c r="H139" s="57"/>
      <c r="I139" s="57"/>
    </row>
    <row r="140" spans="1:9" x14ac:dyDescent="0.2">
      <c r="A140" s="57"/>
      <c r="B140" s="57"/>
      <c r="C140" s="57"/>
      <c r="D140" s="57"/>
      <c r="E140" s="11"/>
      <c r="G140" s="57"/>
      <c r="H140" s="57"/>
      <c r="I140" s="57"/>
    </row>
    <row r="141" spans="1:9" x14ac:dyDescent="0.2">
      <c r="A141" s="57"/>
      <c r="B141" s="57"/>
      <c r="C141" s="57"/>
      <c r="D141" s="57"/>
      <c r="E141" s="11"/>
      <c r="G141" s="57"/>
      <c r="H141" s="57"/>
      <c r="I141" s="57"/>
    </row>
    <row r="142" spans="1:9" x14ac:dyDescent="0.2">
      <c r="A142" s="57"/>
      <c r="B142" s="57"/>
      <c r="C142" s="57"/>
      <c r="D142" s="57"/>
      <c r="E142" s="11"/>
      <c r="G142" s="57"/>
      <c r="H142" s="57"/>
      <c r="I142" s="57"/>
    </row>
    <row r="143" spans="1:9" x14ac:dyDescent="0.2">
      <c r="A143" s="57"/>
      <c r="B143" s="57"/>
      <c r="C143" s="57"/>
      <c r="D143" s="57"/>
      <c r="E143" s="11"/>
      <c r="G143" s="57"/>
      <c r="H143" s="57"/>
      <c r="I143" s="57"/>
    </row>
    <row r="144" spans="1:9" x14ac:dyDescent="0.2">
      <c r="A144" s="57"/>
      <c r="B144" s="57"/>
      <c r="C144" s="57"/>
      <c r="D144" s="57"/>
      <c r="E144" s="11"/>
      <c r="G144" s="57"/>
      <c r="H144" s="57"/>
      <c r="I144" s="57"/>
    </row>
    <row r="145" spans="1:9" x14ac:dyDescent="0.2">
      <c r="A145" s="57"/>
      <c r="B145" s="57"/>
      <c r="C145" s="57"/>
      <c r="D145" s="57"/>
      <c r="E145" s="11"/>
      <c r="G145" s="57"/>
      <c r="H145" s="57"/>
      <c r="I145" s="57"/>
    </row>
    <row r="146" spans="1:9" x14ac:dyDescent="0.2">
      <c r="A146" s="57"/>
      <c r="B146" s="57"/>
      <c r="C146" s="57"/>
      <c r="D146" s="57"/>
      <c r="E146" s="11"/>
      <c r="G146" s="57"/>
      <c r="H146" s="57"/>
      <c r="I146" s="57"/>
    </row>
    <row r="147" spans="1:9" x14ac:dyDescent="0.2">
      <c r="A147" s="57"/>
      <c r="B147" s="57"/>
      <c r="C147" s="57"/>
      <c r="D147" s="57"/>
      <c r="E147" s="11"/>
      <c r="G147" s="57"/>
      <c r="H147" s="57"/>
      <c r="I147" s="57"/>
    </row>
    <row r="148" spans="1:9" x14ac:dyDescent="0.2">
      <c r="A148" s="57"/>
      <c r="B148" s="57"/>
      <c r="C148" s="57"/>
      <c r="D148" s="57"/>
      <c r="E148" s="11"/>
      <c r="G148" s="57"/>
      <c r="H148" s="57"/>
      <c r="I148" s="57"/>
    </row>
    <row r="149" spans="1:9" x14ac:dyDescent="0.2">
      <c r="A149" s="57"/>
      <c r="B149" s="57"/>
      <c r="C149" s="57"/>
      <c r="D149" s="57"/>
      <c r="E149" s="11"/>
      <c r="G149" s="57"/>
      <c r="H149" s="57"/>
      <c r="I149" s="57"/>
    </row>
    <row r="150" spans="1:9" x14ac:dyDescent="0.2">
      <c r="A150" s="57"/>
      <c r="B150" s="57"/>
      <c r="C150" s="57"/>
      <c r="D150" s="57"/>
      <c r="E150" s="11"/>
      <c r="G150" s="57"/>
      <c r="H150" s="57"/>
      <c r="I150" s="57"/>
    </row>
    <row r="151" spans="1:9" x14ac:dyDescent="0.2">
      <c r="A151" s="57"/>
      <c r="B151" s="57"/>
      <c r="C151" s="57"/>
      <c r="D151" s="57"/>
      <c r="E151" s="11"/>
      <c r="G151" s="57"/>
      <c r="H151" s="57"/>
      <c r="I151" s="57"/>
    </row>
    <row r="152" spans="1:9" x14ac:dyDescent="0.2">
      <c r="A152" s="7" t="s">
        <v>1007</v>
      </c>
      <c r="B152" s="57"/>
      <c r="C152" s="57"/>
      <c r="D152" s="57"/>
      <c r="E152" s="11"/>
      <c r="G152" s="57"/>
      <c r="H152" s="57"/>
      <c r="I152" s="57"/>
    </row>
    <row r="154" spans="1:9" x14ac:dyDescent="0.2">
      <c r="A154" s="57" t="s">
        <v>968</v>
      </c>
    </row>
  </sheetData>
  <mergeCells count="4">
    <mergeCell ref="A1:F1"/>
    <mergeCell ref="A81:B81"/>
    <mergeCell ref="A82:B82"/>
    <mergeCell ref="A83:B83"/>
  </mergeCells>
  <conditionalFormatting sqref="F2:F3 F153:F65536">
    <cfRule type="cellIs" dxfId="38" priority="4" stopIfTrue="1" operator="between">
      <formula>0.009</formula>
      <formula>-0.009</formula>
    </cfRule>
  </conditionalFormatting>
  <conditionalFormatting sqref="F5:F149">
    <cfRule type="cellIs" dxfId="37" priority="1" stopIfTrue="1" operator="between">
      <formula>0.009</formula>
      <formula>-0.009</formula>
    </cfRule>
  </conditionalFormatting>
  <hyperlinks>
    <hyperlink ref="A94" r:id="rId1" tooltip="https://www.franklintempletonindia.com/downloadsServlet/pdf/product-labels-jg9o5k7l" display="https://www.franklintempletonindia.com/downloadsServlet/pdf/product-labels-jg9o5k7l" xr:uid="{00000000-0004-0000-1B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211"/>
  <sheetViews>
    <sheetView workbookViewId="0">
      <selection sqref="A1:F1"/>
    </sheetView>
  </sheetViews>
  <sheetFormatPr defaultColWidth="9.140625" defaultRowHeight="11.25" x14ac:dyDescent="0.2"/>
  <cols>
    <col min="1" max="1" width="38.7109375" style="7" bestFit="1" customWidth="1"/>
    <col min="2" max="2" width="26.85546875" style="7" bestFit="1" customWidth="1"/>
    <col min="3" max="3" width="35.42578125" style="7" bestFit="1" customWidth="1"/>
    <col min="4" max="4" width="14.7109375" style="7" bestFit="1" customWidth="1"/>
    <col min="5" max="5" width="26.5703125" style="10" customWidth="1"/>
    <col min="6" max="6" width="13.5703125" style="11" bestFit="1" customWidth="1"/>
    <col min="7" max="16384" width="9.140625" style="7"/>
  </cols>
  <sheetData>
    <row r="1" spans="1:6" s="1" customFormat="1" ht="15" x14ac:dyDescent="0.2">
      <c r="A1" s="99" t="s">
        <v>16</v>
      </c>
      <c r="B1" s="100"/>
      <c r="C1" s="100"/>
      <c r="D1" s="100"/>
      <c r="E1" s="100"/>
      <c r="F1" s="100"/>
    </row>
    <row r="2" spans="1:6" s="1" customFormat="1" ht="12" x14ac:dyDescent="0.2">
      <c r="E2" s="5"/>
      <c r="F2" s="9"/>
    </row>
    <row r="3" spans="1:6" s="1" customFormat="1" ht="12" x14ac:dyDescent="0.2">
      <c r="A3" s="8" t="s">
        <v>7</v>
      </c>
      <c r="B3" s="2"/>
      <c r="C3" s="3"/>
      <c r="D3" s="3"/>
      <c r="E3" s="4"/>
      <c r="F3" s="9"/>
    </row>
    <row r="4" spans="1:6" s="1" customFormat="1" ht="48" customHeight="1" x14ac:dyDescent="0.2">
      <c r="A4" s="6" t="s">
        <v>2</v>
      </c>
      <c r="B4" s="6" t="s">
        <v>0</v>
      </c>
      <c r="C4" s="13" t="s">
        <v>514</v>
      </c>
      <c r="D4" s="13" t="s">
        <v>1</v>
      </c>
      <c r="E4" s="53" t="s">
        <v>6</v>
      </c>
      <c r="F4" s="12" t="s">
        <v>3</v>
      </c>
    </row>
    <row r="5" spans="1:6" x14ac:dyDescent="0.2">
      <c r="A5" s="16" t="s">
        <v>113</v>
      </c>
      <c r="B5" s="17"/>
      <c r="C5" s="17"/>
      <c r="D5" s="17"/>
      <c r="E5" s="18"/>
      <c r="F5" s="19"/>
    </row>
    <row r="6" spans="1:6" x14ac:dyDescent="0.2">
      <c r="A6" s="20" t="s">
        <v>19</v>
      </c>
      <c r="B6" s="21"/>
      <c r="C6" s="21"/>
      <c r="D6" s="21"/>
      <c r="E6" s="22"/>
      <c r="F6" s="23"/>
    </row>
    <row r="7" spans="1:6" x14ac:dyDescent="0.2">
      <c r="A7" s="21" t="s">
        <v>120</v>
      </c>
      <c r="B7" s="21" t="s">
        <v>119</v>
      </c>
      <c r="C7" s="21" t="s">
        <v>121</v>
      </c>
      <c r="D7" s="24">
        <v>665000</v>
      </c>
      <c r="E7" s="22">
        <v>24182.724999999999</v>
      </c>
      <c r="F7" s="23">
        <v>8.1972019776499803</v>
      </c>
    </row>
    <row r="8" spans="1:6" x14ac:dyDescent="0.2">
      <c r="A8" s="21" t="s">
        <v>118</v>
      </c>
      <c r="B8" s="21" t="s">
        <v>117</v>
      </c>
      <c r="C8" s="21" t="s">
        <v>116</v>
      </c>
      <c r="D8" s="24">
        <v>1200000</v>
      </c>
      <c r="E8" s="22">
        <v>17776.8</v>
      </c>
      <c r="F8" s="23">
        <v>6.0257899023492199</v>
      </c>
    </row>
    <row r="9" spans="1:6" x14ac:dyDescent="0.2">
      <c r="A9" s="21" t="s">
        <v>173</v>
      </c>
      <c r="B9" s="21" t="s">
        <v>172</v>
      </c>
      <c r="C9" s="21" t="s">
        <v>174</v>
      </c>
      <c r="D9" s="24">
        <v>300000</v>
      </c>
      <c r="E9" s="22">
        <v>17731.5</v>
      </c>
      <c r="F9" s="23">
        <v>6.0104345919122304</v>
      </c>
    </row>
    <row r="10" spans="1:6" x14ac:dyDescent="0.2">
      <c r="A10" s="21" t="s">
        <v>129</v>
      </c>
      <c r="B10" s="21" t="s">
        <v>128</v>
      </c>
      <c r="C10" s="21" t="s">
        <v>130</v>
      </c>
      <c r="D10" s="24">
        <v>1200000</v>
      </c>
      <c r="E10" s="22">
        <v>16682.400000000001</v>
      </c>
      <c r="F10" s="23">
        <v>5.6548218727189798</v>
      </c>
    </row>
    <row r="11" spans="1:6" x14ac:dyDescent="0.2">
      <c r="A11" s="21" t="s">
        <v>448</v>
      </c>
      <c r="B11" s="21" t="s">
        <v>447</v>
      </c>
      <c r="C11" s="21" t="s">
        <v>449</v>
      </c>
      <c r="D11" s="24">
        <v>6400000</v>
      </c>
      <c r="E11" s="22">
        <v>15424</v>
      </c>
      <c r="F11" s="23">
        <v>5.2282628737362398</v>
      </c>
    </row>
    <row r="12" spans="1:6" x14ac:dyDescent="0.2">
      <c r="A12" s="21" t="s">
        <v>139</v>
      </c>
      <c r="B12" s="21" t="s">
        <v>138</v>
      </c>
      <c r="C12" s="21" t="s">
        <v>140</v>
      </c>
      <c r="D12" s="24">
        <v>4125000</v>
      </c>
      <c r="E12" s="22">
        <v>13787.8125</v>
      </c>
      <c r="F12" s="23">
        <v>4.6736455007641702</v>
      </c>
    </row>
    <row r="13" spans="1:6" x14ac:dyDescent="0.2">
      <c r="A13" s="21" t="s">
        <v>123</v>
      </c>
      <c r="B13" s="21" t="s">
        <v>122</v>
      </c>
      <c r="C13" s="21" t="s">
        <v>124</v>
      </c>
      <c r="D13" s="24">
        <v>710000</v>
      </c>
      <c r="E13" s="22">
        <v>13591.53</v>
      </c>
      <c r="F13" s="23">
        <v>4.6071117541670397</v>
      </c>
    </row>
    <row r="14" spans="1:6" x14ac:dyDescent="0.2">
      <c r="A14" s="21" t="s">
        <v>132</v>
      </c>
      <c r="B14" s="21" t="s">
        <v>131</v>
      </c>
      <c r="C14" s="21" t="s">
        <v>116</v>
      </c>
      <c r="D14" s="24">
        <v>1000000</v>
      </c>
      <c r="E14" s="22">
        <v>10684</v>
      </c>
      <c r="F14" s="23">
        <v>3.62154827171927</v>
      </c>
    </row>
    <row r="15" spans="1:6" x14ac:dyDescent="0.2">
      <c r="A15" s="21" t="s">
        <v>277</v>
      </c>
      <c r="B15" s="21" t="s">
        <v>276</v>
      </c>
      <c r="C15" s="21" t="s">
        <v>140</v>
      </c>
      <c r="D15" s="24">
        <v>3600000</v>
      </c>
      <c r="E15" s="22">
        <v>10476</v>
      </c>
      <c r="F15" s="23">
        <v>3.5510426520527001</v>
      </c>
    </row>
    <row r="16" spans="1:6" x14ac:dyDescent="0.2">
      <c r="A16" s="21" t="s">
        <v>573</v>
      </c>
      <c r="B16" s="21" t="s">
        <v>572</v>
      </c>
      <c r="C16" s="21" t="s">
        <v>195</v>
      </c>
      <c r="D16" s="24">
        <v>547553</v>
      </c>
      <c r="E16" s="22">
        <v>8759.2053410000008</v>
      </c>
      <c r="F16" s="23">
        <v>2.96910192477843</v>
      </c>
    </row>
    <row r="17" spans="1:6" x14ac:dyDescent="0.2">
      <c r="A17" s="21" t="s">
        <v>255</v>
      </c>
      <c r="B17" s="21" t="s">
        <v>254</v>
      </c>
      <c r="C17" s="21" t="s">
        <v>140</v>
      </c>
      <c r="D17" s="24">
        <v>2000000</v>
      </c>
      <c r="E17" s="22">
        <v>7955</v>
      </c>
      <c r="F17" s="23">
        <v>2.6965009829208899</v>
      </c>
    </row>
    <row r="18" spans="1:6" x14ac:dyDescent="0.2">
      <c r="A18" s="21" t="s">
        <v>159</v>
      </c>
      <c r="B18" s="21" t="s">
        <v>158</v>
      </c>
      <c r="C18" s="21" t="s">
        <v>160</v>
      </c>
      <c r="D18" s="24">
        <v>4400000</v>
      </c>
      <c r="E18" s="22">
        <v>7817.92</v>
      </c>
      <c r="F18" s="23">
        <v>2.6500350678060198</v>
      </c>
    </row>
    <row r="19" spans="1:6" x14ac:dyDescent="0.2">
      <c r="A19" s="21" t="s">
        <v>631</v>
      </c>
      <c r="B19" s="21" t="s">
        <v>630</v>
      </c>
      <c r="C19" s="21" t="s">
        <v>174</v>
      </c>
      <c r="D19" s="24">
        <v>1800000</v>
      </c>
      <c r="E19" s="22">
        <v>7654.5</v>
      </c>
      <c r="F19" s="23">
        <v>2.5946407006622199</v>
      </c>
    </row>
    <row r="20" spans="1:6" x14ac:dyDescent="0.2">
      <c r="A20" s="21" t="s">
        <v>560</v>
      </c>
      <c r="B20" s="21" t="s">
        <v>559</v>
      </c>
      <c r="C20" s="21" t="s">
        <v>561</v>
      </c>
      <c r="D20" s="24">
        <v>1000000</v>
      </c>
      <c r="E20" s="22">
        <v>7560</v>
      </c>
      <c r="F20" s="23">
        <v>2.5626080994194802</v>
      </c>
    </row>
    <row r="21" spans="1:6" x14ac:dyDescent="0.2">
      <c r="A21" s="21" t="s">
        <v>846</v>
      </c>
      <c r="B21" s="21" t="s">
        <v>845</v>
      </c>
      <c r="C21" s="21" t="s">
        <v>121</v>
      </c>
      <c r="D21" s="24">
        <v>3100000</v>
      </c>
      <c r="E21" s="22">
        <v>6749.01</v>
      </c>
      <c r="F21" s="23">
        <v>2.2877073662781799</v>
      </c>
    </row>
    <row r="22" spans="1:6" x14ac:dyDescent="0.2">
      <c r="A22" s="21" t="s">
        <v>187</v>
      </c>
      <c r="B22" s="21" t="s">
        <v>186</v>
      </c>
      <c r="C22" s="21" t="s">
        <v>171</v>
      </c>
      <c r="D22" s="24">
        <v>80000</v>
      </c>
      <c r="E22" s="22">
        <v>6370.8</v>
      </c>
      <c r="F22" s="23">
        <v>2.15950577774889</v>
      </c>
    </row>
    <row r="23" spans="1:6" x14ac:dyDescent="0.2">
      <c r="A23" s="21" t="s">
        <v>814</v>
      </c>
      <c r="B23" s="21" t="s">
        <v>813</v>
      </c>
      <c r="C23" s="21" t="s">
        <v>209</v>
      </c>
      <c r="D23" s="24">
        <v>164610</v>
      </c>
      <c r="E23" s="22">
        <v>6327.9376199999997</v>
      </c>
      <c r="F23" s="23">
        <v>2.1449767457186799</v>
      </c>
    </row>
    <row r="24" spans="1:6" x14ac:dyDescent="0.2">
      <c r="A24" s="21" t="s">
        <v>213</v>
      </c>
      <c r="B24" s="21" t="s">
        <v>212</v>
      </c>
      <c r="C24" s="21" t="s">
        <v>214</v>
      </c>
      <c r="D24" s="24">
        <v>3950000</v>
      </c>
      <c r="E24" s="22">
        <v>6238.63</v>
      </c>
      <c r="F24" s="23">
        <v>2.1147042020213398</v>
      </c>
    </row>
    <row r="25" spans="1:6" x14ac:dyDescent="0.2">
      <c r="A25" s="21" t="s">
        <v>713</v>
      </c>
      <c r="B25" s="21" t="s">
        <v>712</v>
      </c>
      <c r="C25" s="21" t="s">
        <v>209</v>
      </c>
      <c r="D25" s="24">
        <v>175000</v>
      </c>
      <c r="E25" s="22">
        <v>6222.125</v>
      </c>
      <c r="F25" s="23">
        <v>2.10910951330693</v>
      </c>
    </row>
    <row r="26" spans="1:6" x14ac:dyDescent="0.2">
      <c r="A26" s="21" t="s">
        <v>151</v>
      </c>
      <c r="B26" s="21" t="s">
        <v>150</v>
      </c>
      <c r="C26" s="21" t="s">
        <v>116</v>
      </c>
      <c r="D26" s="24">
        <v>725000</v>
      </c>
      <c r="E26" s="22">
        <v>5774.9875000000002</v>
      </c>
      <c r="F26" s="23">
        <v>1.95754361660664</v>
      </c>
    </row>
    <row r="27" spans="1:6" x14ac:dyDescent="0.2">
      <c r="A27" s="21" t="s">
        <v>684</v>
      </c>
      <c r="B27" s="21" t="s">
        <v>683</v>
      </c>
      <c r="C27" s="21" t="s">
        <v>209</v>
      </c>
      <c r="D27" s="24">
        <v>335000</v>
      </c>
      <c r="E27" s="22">
        <v>5364.02</v>
      </c>
      <c r="F27" s="23">
        <v>1.8182382404031801</v>
      </c>
    </row>
    <row r="28" spans="1:6" x14ac:dyDescent="0.2">
      <c r="A28" s="21" t="s">
        <v>208</v>
      </c>
      <c r="B28" s="21" t="s">
        <v>207</v>
      </c>
      <c r="C28" s="21" t="s">
        <v>209</v>
      </c>
      <c r="D28" s="24">
        <v>575197</v>
      </c>
      <c r="E28" s="22">
        <v>5200.9312739999996</v>
      </c>
      <c r="F28" s="23">
        <v>1.76295616498366</v>
      </c>
    </row>
    <row r="29" spans="1:6" x14ac:dyDescent="0.2">
      <c r="A29" s="21" t="s">
        <v>230</v>
      </c>
      <c r="B29" s="21" t="s">
        <v>229</v>
      </c>
      <c r="C29" s="21" t="s">
        <v>124</v>
      </c>
      <c r="D29" s="24">
        <v>1425000</v>
      </c>
      <c r="E29" s="22">
        <v>5172.75</v>
      </c>
      <c r="F29" s="23">
        <v>1.75340357754922</v>
      </c>
    </row>
    <row r="30" spans="1:6" x14ac:dyDescent="0.2">
      <c r="A30" s="21" t="s">
        <v>269</v>
      </c>
      <c r="B30" s="21" t="s">
        <v>268</v>
      </c>
      <c r="C30" s="21" t="s">
        <v>130</v>
      </c>
      <c r="D30" s="24">
        <v>1550000</v>
      </c>
      <c r="E30" s="22">
        <v>5104.1499999999996</v>
      </c>
      <c r="F30" s="23">
        <v>1.7301502818322601</v>
      </c>
    </row>
    <row r="31" spans="1:6" x14ac:dyDescent="0.2">
      <c r="A31" s="21" t="s">
        <v>593</v>
      </c>
      <c r="B31" s="21" t="s">
        <v>592</v>
      </c>
      <c r="C31" s="21" t="s">
        <v>209</v>
      </c>
      <c r="D31" s="24">
        <v>375000</v>
      </c>
      <c r="E31" s="22">
        <v>4946.625</v>
      </c>
      <c r="F31" s="23">
        <v>1.6767541388612299</v>
      </c>
    </row>
    <row r="32" spans="1:6" x14ac:dyDescent="0.2">
      <c r="A32" s="21" t="s">
        <v>806</v>
      </c>
      <c r="B32" s="21" t="s">
        <v>805</v>
      </c>
      <c r="C32" s="21" t="s">
        <v>209</v>
      </c>
      <c r="D32" s="24">
        <v>100000</v>
      </c>
      <c r="E32" s="22">
        <v>4900.6000000000004</v>
      </c>
      <c r="F32" s="23">
        <v>1.6611530756633699</v>
      </c>
    </row>
    <row r="33" spans="1:9" x14ac:dyDescent="0.2">
      <c r="A33" s="21" t="s">
        <v>484</v>
      </c>
      <c r="B33" s="21" t="s">
        <v>483</v>
      </c>
      <c r="C33" s="21" t="s">
        <v>135</v>
      </c>
      <c r="D33" s="24">
        <v>180000</v>
      </c>
      <c r="E33" s="22">
        <v>4660.5600000000004</v>
      </c>
      <c r="F33" s="23">
        <v>1.5797868788135501</v>
      </c>
    </row>
    <row r="34" spans="1:9" x14ac:dyDescent="0.2">
      <c r="A34" s="21" t="s">
        <v>605</v>
      </c>
      <c r="B34" s="21" t="s">
        <v>604</v>
      </c>
      <c r="C34" s="21" t="s">
        <v>606</v>
      </c>
      <c r="D34" s="24">
        <v>950000</v>
      </c>
      <c r="E34" s="22">
        <v>4419.3999999999996</v>
      </c>
      <c r="F34" s="23">
        <v>1.4980410363193699</v>
      </c>
    </row>
    <row r="35" spans="1:9" x14ac:dyDescent="0.2">
      <c r="A35" s="21" t="s">
        <v>490</v>
      </c>
      <c r="B35" s="21" t="s">
        <v>489</v>
      </c>
      <c r="C35" s="21" t="s">
        <v>491</v>
      </c>
      <c r="D35" s="24">
        <v>3000000</v>
      </c>
      <c r="E35" s="22">
        <v>3631.5</v>
      </c>
      <c r="F35" s="23">
        <v>1.23096710489971</v>
      </c>
    </row>
    <row r="36" spans="1:9" x14ac:dyDescent="0.2">
      <c r="A36" s="21" t="s">
        <v>759</v>
      </c>
      <c r="B36" s="21" t="s">
        <v>758</v>
      </c>
      <c r="C36" s="21" t="s">
        <v>174</v>
      </c>
      <c r="D36" s="24">
        <v>606250</v>
      </c>
      <c r="E36" s="22">
        <v>3505.3375000000001</v>
      </c>
      <c r="F36" s="23">
        <v>1.1882018873940201</v>
      </c>
    </row>
    <row r="37" spans="1:9" x14ac:dyDescent="0.2">
      <c r="A37" s="21" t="s">
        <v>647</v>
      </c>
      <c r="B37" s="21" t="s">
        <v>646</v>
      </c>
      <c r="C37" s="21" t="s">
        <v>561</v>
      </c>
      <c r="D37" s="24">
        <v>615000</v>
      </c>
      <c r="E37" s="22">
        <v>2872.3575000000001</v>
      </c>
      <c r="F37" s="23">
        <v>0.97364108385294701</v>
      </c>
    </row>
    <row r="38" spans="1:9" x14ac:dyDescent="0.2">
      <c r="A38" s="21" t="s">
        <v>497</v>
      </c>
      <c r="B38" s="21" t="s">
        <v>496</v>
      </c>
      <c r="C38" s="21" t="s">
        <v>143</v>
      </c>
      <c r="D38" s="24">
        <v>293904</v>
      </c>
      <c r="E38" s="22">
        <v>2854.8365039999999</v>
      </c>
      <c r="F38" s="23">
        <v>0.96770200365989101</v>
      </c>
    </row>
    <row r="39" spans="1:9" x14ac:dyDescent="0.2">
      <c r="A39" s="21" t="s">
        <v>848</v>
      </c>
      <c r="B39" s="21" t="s">
        <v>847</v>
      </c>
      <c r="C39" s="21" t="s">
        <v>121</v>
      </c>
      <c r="D39" s="24">
        <v>180000</v>
      </c>
      <c r="E39" s="22">
        <v>2621.34</v>
      </c>
      <c r="F39" s="23">
        <v>0.88855385123442399</v>
      </c>
    </row>
    <row r="40" spans="1:9" x14ac:dyDescent="0.2">
      <c r="A40" s="21" t="s">
        <v>225</v>
      </c>
      <c r="B40" s="21" t="s">
        <v>224</v>
      </c>
      <c r="C40" s="21" t="s">
        <v>163</v>
      </c>
      <c r="D40" s="24">
        <v>20000</v>
      </c>
      <c r="E40" s="22">
        <v>2521.6</v>
      </c>
      <c r="F40" s="23">
        <v>0.85474505072700402</v>
      </c>
    </row>
    <row r="41" spans="1:9" x14ac:dyDescent="0.2">
      <c r="A41" s="21" t="s">
        <v>505</v>
      </c>
      <c r="B41" s="21" t="s">
        <v>504</v>
      </c>
      <c r="C41" s="21" t="s">
        <v>174</v>
      </c>
      <c r="D41" s="24">
        <v>3500000</v>
      </c>
      <c r="E41" s="22">
        <v>2479.4</v>
      </c>
      <c r="F41" s="23">
        <v>0.84044054519849798</v>
      </c>
    </row>
    <row r="42" spans="1:9" x14ac:dyDescent="0.2">
      <c r="A42" s="21" t="s">
        <v>816</v>
      </c>
      <c r="B42" s="21" t="s">
        <v>815</v>
      </c>
      <c r="C42" s="21" t="s">
        <v>171</v>
      </c>
      <c r="D42" s="24">
        <v>317957</v>
      </c>
      <c r="E42" s="22">
        <v>1717.1267789999999</v>
      </c>
      <c r="F42" s="23">
        <v>0.58205330576659697</v>
      </c>
    </row>
    <row r="43" spans="1:9" x14ac:dyDescent="0.2">
      <c r="A43" s="21" t="s">
        <v>785</v>
      </c>
      <c r="B43" s="21" t="s">
        <v>784</v>
      </c>
      <c r="C43" s="21" t="s">
        <v>143</v>
      </c>
      <c r="D43" s="24">
        <v>65000</v>
      </c>
      <c r="E43" s="22">
        <v>1453.075</v>
      </c>
      <c r="F43" s="23">
        <v>0.49254785238941201</v>
      </c>
    </row>
    <row r="44" spans="1:9" x14ac:dyDescent="0.2">
      <c r="A44" s="21" t="s">
        <v>558</v>
      </c>
      <c r="B44" s="21" t="s">
        <v>557</v>
      </c>
      <c r="C44" s="21" t="s">
        <v>195</v>
      </c>
      <c r="D44" s="24">
        <v>97590</v>
      </c>
      <c r="E44" s="22">
        <v>983.51202000000001</v>
      </c>
      <c r="F44" s="23">
        <v>0.333380405863546</v>
      </c>
    </row>
    <row r="45" spans="1:9" x14ac:dyDescent="0.2">
      <c r="A45" s="20" t="s">
        <v>28</v>
      </c>
      <c r="B45" s="20"/>
      <c r="C45" s="20"/>
      <c r="D45" s="20"/>
      <c r="E45" s="25">
        <f>SUM(E7:E44)</f>
        <v>282176.00453800004</v>
      </c>
      <c r="F45" s="26">
        <f>SUM(F7:F44)</f>
        <v>95.6490098797494</v>
      </c>
      <c r="G45" s="14"/>
      <c r="H45" s="14"/>
      <c r="I45" s="14"/>
    </row>
    <row r="46" spans="1:9" x14ac:dyDescent="0.2">
      <c r="A46" s="21"/>
      <c r="B46" s="21"/>
      <c r="C46" s="21"/>
      <c r="D46" s="21"/>
      <c r="E46" s="22"/>
      <c r="F46" s="23"/>
    </row>
    <row r="47" spans="1:9" x14ac:dyDescent="0.2">
      <c r="A47" s="20" t="s">
        <v>37</v>
      </c>
      <c r="B47" s="20"/>
      <c r="C47" s="20"/>
      <c r="D47" s="20"/>
      <c r="E47" s="25">
        <f>E45</f>
        <v>282176.00453800004</v>
      </c>
      <c r="F47" s="26">
        <f>F45</f>
        <v>95.6490098797494</v>
      </c>
      <c r="G47" s="14"/>
      <c r="H47" s="14"/>
      <c r="I47" s="14"/>
    </row>
    <row r="48" spans="1:9" x14ac:dyDescent="0.2">
      <c r="A48" s="20"/>
      <c r="B48" s="20"/>
      <c r="C48" s="20"/>
      <c r="D48" s="20"/>
      <c r="E48" s="25"/>
      <c r="F48" s="26"/>
      <c r="G48" s="14"/>
      <c r="H48" s="14"/>
      <c r="I48" s="14"/>
    </row>
    <row r="49" spans="1:9" x14ac:dyDescent="0.2">
      <c r="A49" s="20" t="s">
        <v>39</v>
      </c>
      <c r="B49" s="20"/>
      <c r="C49" s="20"/>
      <c r="D49" s="20"/>
      <c r="E49" s="25">
        <f>E51-(E45)</f>
        <v>12835.940585899982</v>
      </c>
      <c r="F49" s="26">
        <f>F51-(F45)</f>
        <v>4.3509901202506001</v>
      </c>
      <c r="G49" s="14"/>
      <c r="H49" s="14"/>
      <c r="I49" s="14"/>
    </row>
    <row r="50" spans="1:9" x14ac:dyDescent="0.2">
      <c r="A50" s="20"/>
      <c r="B50" s="20"/>
      <c r="C50" s="20"/>
      <c r="D50" s="20"/>
      <c r="E50" s="25"/>
      <c r="F50" s="26"/>
      <c r="G50" s="14"/>
      <c r="H50" s="14"/>
      <c r="I50" s="14"/>
    </row>
    <row r="51" spans="1:9" x14ac:dyDescent="0.2">
      <c r="A51" s="27" t="s">
        <v>38</v>
      </c>
      <c r="B51" s="27"/>
      <c r="C51" s="27"/>
      <c r="D51" s="27"/>
      <c r="E51" s="28">
        <v>295011.94512390002</v>
      </c>
      <c r="F51" s="29">
        <v>100</v>
      </c>
      <c r="G51" s="14"/>
      <c r="H51" s="14"/>
      <c r="I51" s="14"/>
    </row>
    <row r="53" spans="1:9" x14ac:dyDescent="0.2">
      <c r="A53" s="14" t="s">
        <v>41</v>
      </c>
    </row>
    <row r="54" spans="1:9" x14ac:dyDescent="0.2">
      <c r="A54" s="14" t="s">
        <v>42</v>
      </c>
    </row>
    <row r="55" spans="1:9" x14ac:dyDescent="0.2">
      <c r="A55" s="14" t="s">
        <v>43</v>
      </c>
      <c r="B55" s="14"/>
      <c r="C55" s="30" t="s">
        <v>45</v>
      </c>
      <c r="D55" s="14" t="s">
        <v>44</v>
      </c>
    </row>
    <row r="56" spans="1:9" x14ac:dyDescent="0.2">
      <c r="A56" s="7" t="s">
        <v>46</v>
      </c>
      <c r="C56" s="31">
        <v>130.8235</v>
      </c>
      <c r="D56" s="31">
        <v>141.7081</v>
      </c>
    </row>
    <row r="57" spans="1:9" x14ac:dyDescent="0.2">
      <c r="A57" s="7" t="s">
        <v>47</v>
      </c>
      <c r="C57" s="31">
        <v>40.906300000000002</v>
      </c>
      <c r="D57" s="31">
        <v>44.309699999999999</v>
      </c>
    </row>
    <row r="58" spans="1:9" x14ac:dyDescent="0.2">
      <c r="A58" s="7" t="s">
        <v>48</v>
      </c>
      <c r="C58" s="31">
        <v>149.7184</v>
      </c>
      <c r="D58" s="31">
        <v>163.0153</v>
      </c>
    </row>
    <row r="59" spans="1:9" x14ac:dyDescent="0.2">
      <c r="A59" s="7" t="s">
        <v>49</v>
      </c>
      <c r="C59" s="31">
        <v>49.160899999999998</v>
      </c>
      <c r="D59" s="31">
        <v>53.525599999999997</v>
      </c>
    </row>
    <row r="61" spans="1:9" x14ac:dyDescent="0.2">
      <c r="A61" s="7" t="s">
        <v>54</v>
      </c>
    </row>
    <row r="63" spans="1:9" x14ac:dyDescent="0.2">
      <c r="A63" s="14" t="s">
        <v>50</v>
      </c>
      <c r="D63" s="30" t="s">
        <v>56</v>
      </c>
    </row>
    <row r="65" spans="1:9" x14ac:dyDescent="0.2">
      <c r="A65" s="14" t="s">
        <v>343</v>
      </c>
      <c r="D65" s="51">
        <v>6.2350628505533016E-2</v>
      </c>
    </row>
    <row r="67" spans="1:9" x14ac:dyDescent="0.2">
      <c r="A67" s="14" t="s">
        <v>952</v>
      </c>
      <c r="D67" s="30" t="s">
        <v>56</v>
      </c>
      <c r="G67" s="10"/>
    </row>
    <row r="69" spans="1:9" x14ac:dyDescent="0.2">
      <c r="A69" s="60" t="s">
        <v>973</v>
      </c>
      <c r="B69" s="57"/>
      <c r="C69" s="57"/>
      <c r="D69" s="57"/>
      <c r="E69" s="11"/>
      <c r="G69" s="57"/>
      <c r="H69" s="57"/>
      <c r="I69" s="57"/>
    </row>
    <row r="70" spans="1:9" x14ac:dyDescent="0.2">
      <c r="A70" s="65"/>
      <c r="B70" s="57"/>
      <c r="C70" s="57"/>
      <c r="D70" s="57"/>
      <c r="E70" s="11"/>
      <c r="G70" s="57"/>
      <c r="H70" s="57"/>
      <c r="I70" s="57"/>
    </row>
    <row r="71" spans="1:9" x14ac:dyDescent="0.2">
      <c r="A71" s="60" t="s">
        <v>969</v>
      </c>
      <c r="B71" s="57"/>
      <c r="C71" s="57"/>
      <c r="D71" s="57"/>
      <c r="E71" s="11"/>
      <c r="G71" s="57"/>
      <c r="H71" s="57"/>
      <c r="I71" s="57"/>
    </row>
    <row r="72" spans="1:9" x14ac:dyDescent="0.2">
      <c r="A72" s="65"/>
      <c r="B72" s="57"/>
      <c r="C72" s="57"/>
      <c r="D72" s="57"/>
      <c r="E72" s="11"/>
      <c r="G72" s="57"/>
      <c r="H72" s="57"/>
      <c r="I72" s="57"/>
    </row>
    <row r="73" spans="1:9" x14ac:dyDescent="0.2">
      <c r="A73" s="57"/>
      <c r="B73" s="57"/>
      <c r="C73" s="57"/>
      <c r="D73" s="57"/>
      <c r="E73" s="11"/>
      <c r="G73" s="57"/>
      <c r="H73" s="57"/>
      <c r="I73" s="57"/>
    </row>
    <row r="74" spans="1:9" x14ac:dyDescent="0.2">
      <c r="A74" s="57"/>
      <c r="B74" s="57"/>
      <c r="C74" s="57"/>
      <c r="D74" s="57"/>
      <c r="E74" s="11"/>
      <c r="G74" s="57"/>
      <c r="H74" s="57"/>
      <c r="I74" s="57"/>
    </row>
    <row r="75" spans="1:9" x14ac:dyDescent="0.2">
      <c r="A75" s="57"/>
      <c r="B75" s="57"/>
      <c r="C75" s="57"/>
      <c r="D75" s="57"/>
      <c r="E75" s="11"/>
      <c r="G75" s="57"/>
      <c r="H75" s="57"/>
      <c r="I75" s="57"/>
    </row>
    <row r="76" spans="1:9" x14ac:dyDescent="0.2">
      <c r="A76" s="57"/>
      <c r="B76" s="57"/>
      <c r="C76" s="57"/>
      <c r="D76" s="57"/>
      <c r="E76" s="11"/>
      <c r="G76" s="57"/>
      <c r="H76" s="57"/>
      <c r="I76" s="57"/>
    </row>
    <row r="77" spans="1:9" x14ac:dyDescent="0.2">
      <c r="A77" s="57"/>
      <c r="B77" s="57"/>
      <c r="C77" s="57"/>
      <c r="D77" s="57"/>
      <c r="E77" s="11"/>
      <c r="G77" s="57"/>
      <c r="H77" s="57"/>
      <c r="I77" s="57"/>
    </row>
    <row r="78" spans="1:9" x14ac:dyDescent="0.2">
      <c r="A78" s="57"/>
      <c r="B78" s="57"/>
      <c r="C78" s="57"/>
      <c r="D78" s="57"/>
      <c r="E78" s="11"/>
      <c r="G78" s="57"/>
      <c r="H78" s="57"/>
      <c r="I78" s="57"/>
    </row>
    <row r="79" spans="1:9" x14ac:dyDescent="0.2">
      <c r="A79" s="57"/>
      <c r="B79" s="57"/>
      <c r="C79" s="57"/>
      <c r="D79" s="57"/>
      <c r="E79" s="11"/>
      <c r="G79" s="57"/>
      <c r="H79" s="57"/>
      <c r="I79" s="57"/>
    </row>
    <row r="80" spans="1:9" x14ac:dyDescent="0.2">
      <c r="A80" s="57"/>
      <c r="B80" s="57"/>
      <c r="C80" s="57"/>
      <c r="D80" s="57"/>
      <c r="E80" s="11"/>
      <c r="G80" s="57"/>
      <c r="H80" s="57"/>
      <c r="I80" s="57"/>
    </row>
    <row r="81" spans="1:9" x14ac:dyDescent="0.2">
      <c r="A81" s="57"/>
      <c r="B81" s="57"/>
      <c r="C81" s="57"/>
      <c r="D81" s="57"/>
      <c r="E81" s="11"/>
      <c r="G81" s="57"/>
      <c r="H81" s="57"/>
      <c r="I81" s="57"/>
    </row>
    <row r="82" spans="1:9" x14ac:dyDescent="0.2">
      <c r="A82" s="57"/>
      <c r="B82" s="57"/>
      <c r="C82" s="57"/>
      <c r="D82" s="57"/>
      <c r="E82" s="11"/>
      <c r="G82" s="57"/>
      <c r="H82" s="57"/>
      <c r="I82" s="57"/>
    </row>
    <row r="83" spans="1:9" x14ac:dyDescent="0.2">
      <c r="A83" s="57"/>
      <c r="B83" s="57"/>
      <c r="C83" s="57"/>
      <c r="D83" s="57"/>
      <c r="E83" s="11"/>
      <c r="G83" s="57"/>
      <c r="H83" s="57"/>
      <c r="I83" s="57"/>
    </row>
    <row r="84" spans="1:9" x14ac:dyDescent="0.2">
      <c r="A84" s="57"/>
      <c r="B84" s="57"/>
      <c r="C84" s="57"/>
      <c r="D84" s="57"/>
      <c r="E84" s="11"/>
      <c r="G84" s="57"/>
      <c r="H84" s="57"/>
      <c r="I84" s="57"/>
    </row>
    <row r="85" spans="1:9" x14ac:dyDescent="0.2">
      <c r="A85" s="57"/>
      <c r="B85" s="57"/>
      <c r="C85" s="57"/>
      <c r="D85" s="57"/>
      <c r="E85" s="11"/>
      <c r="G85" s="57"/>
      <c r="H85" s="57"/>
      <c r="I85" s="57"/>
    </row>
    <row r="86" spans="1:9" x14ac:dyDescent="0.2">
      <c r="A86" s="57"/>
      <c r="B86" s="57"/>
      <c r="C86" s="57"/>
      <c r="D86" s="57"/>
      <c r="E86" s="11"/>
      <c r="G86" s="57"/>
      <c r="H86" s="57"/>
      <c r="I86" s="57"/>
    </row>
    <row r="87" spans="1:9" x14ac:dyDescent="0.2">
      <c r="A87" s="57"/>
      <c r="B87" s="57"/>
      <c r="C87" s="57"/>
      <c r="D87" s="57"/>
      <c r="E87" s="11"/>
      <c r="G87" s="57"/>
      <c r="H87" s="57"/>
      <c r="I87" s="57"/>
    </row>
    <row r="88" spans="1:9" x14ac:dyDescent="0.2">
      <c r="A88" s="57"/>
      <c r="B88" s="57"/>
      <c r="C88" s="57"/>
      <c r="D88" s="57"/>
      <c r="E88" s="11"/>
      <c r="G88" s="57"/>
      <c r="H88" s="57"/>
      <c r="I88" s="57"/>
    </row>
    <row r="89" spans="1:9" x14ac:dyDescent="0.2">
      <c r="A89" s="60" t="s">
        <v>981</v>
      </c>
      <c r="B89" s="57"/>
      <c r="C89" s="57"/>
      <c r="D89" s="57"/>
      <c r="E89" s="11"/>
      <c r="G89" s="57"/>
      <c r="H89" s="57"/>
      <c r="I89" s="57"/>
    </row>
    <row r="90" spans="1:9" x14ac:dyDescent="0.2">
      <c r="A90" s="57"/>
      <c r="B90" s="57"/>
      <c r="C90" s="57"/>
      <c r="D90" s="57"/>
      <c r="E90" s="11"/>
      <c r="G90" s="57"/>
      <c r="H90" s="57"/>
      <c r="I90" s="57"/>
    </row>
    <row r="91" spans="1:9" x14ac:dyDescent="0.2">
      <c r="A91" s="60" t="s">
        <v>970</v>
      </c>
      <c r="B91" s="57"/>
      <c r="C91" s="57"/>
      <c r="D91" s="57"/>
      <c r="E91" s="11"/>
      <c r="G91" s="57"/>
      <c r="H91" s="57"/>
      <c r="I91" s="57"/>
    </row>
    <row r="92" spans="1:9" x14ac:dyDescent="0.2">
      <c r="A92" s="57"/>
      <c r="B92" s="57"/>
      <c r="C92" s="57"/>
      <c r="D92" s="57"/>
      <c r="E92" s="11"/>
      <c r="G92" s="57"/>
      <c r="H92" s="57"/>
      <c r="I92" s="57"/>
    </row>
    <row r="93" spans="1:9" x14ac:dyDescent="0.2">
      <c r="A93" s="57"/>
      <c r="B93" s="57"/>
      <c r="C93" s="57"/>
      <c r="D93" s="57"/>
      <c r="E93" s="11"/>
      <c r="G93" s="57"/>
      <c r="H93" s="57"/>
      <c r="I93" s="57"/>
    </row>
    <row r="94" spans="1:9" x14ac:dyDescent="0.2">
      <c r="A94" s="57"/>
      <c r="B94" s="57"/>
      <c r="C94" s="57"/>
      <c r="D94" s="57"/>
      <c r="E94" s="11"/>
      <c r="G94" s="57"/>
      <c r="H94" s="57"/>
      <c r="I94" s="57"/>
    </row>
    <row r="95" spans="1:9" x14ac:dyDescent="0.2">
      <c r="A95" s="57"/>
      <c r="B95" s="57"/>
      <c r="C95" s="57"/>
      <c r="D95" s="57"/>
      <c r="E95" s="11"/>
      <c r="G95" s="57"/>
      <c r="H95" s="57"/>
      <c r="I95" s="57"/>
    </row>
    <row r="96" spans="1:9" x14ac:dyDescent="0.2">
      <c r="A96" s="57"/>
      <c r="B96" s="57"/>
      <c r="C96" s="57"/>
      <c r="D96" s="57"/>
      <c r="E96" s="11"/>
      <c r="G96" s="57"/>
      <c r="H96" s="57"/>
      <c r="I96" s="57"/>
    </row>
    <row r="97" spans="1:9" x14ac:dyDescent="0.2">
      <c r="A97" s="57"/>
      <c r="B97" s="57"/>
      <c r="C97" s="57"/>
      <c r="D97" s="57"/>
      <c r="E97" s="11"/>
      <c r="G97" s="57"/>
      <c r="H97" s="57"/>
      <c r="I97" s="57"/>
    </row>
    <row r="98" spans="1:9" x14ac:dyDescent="0.2">
      <c r="A98" s="57"/>
      <c r="B98" s="57"/>
      <c r="C98" s="57"/>
      <c r="D98" s="57"/>
      <c r="E98" s="11"/>
      <c r="G98" s="57"/>
      <c r="H98" s="57"/>
      <c r="I98" s="57"/>
    </row>
    <row r="99" spans="1:9" x14ac:dyDescent="0.2">
      <c r="A99" s="57"/>
      <c r="B99" s="57"/>
      <c r="C99" s="57"/>
      <c r="D99" s="57"/>
      <c r="E99" s="11"/>
      <c r="G99" s="57"/>
      <c r="H99" s="57"/>
      <c r="I99" s="57"/>
    </row>
    <row r="100" spans="1:9" x14ac:dyDescent="0.2">
      <c r="A100" s="57"/>
      <c r="B100" s="57"/>
      <c r="C100" s="57"/>
      <c r="D100" s="57"/>
      <c r="E100" s="11"/>
      <c r="G100" s="57"/>
      <c r="H100" s="57"/>
      <c r="I100" s="57"/>
    </row>
    <row r="101" spans="1:9" x14ac:dyDescent="0.2">
      <c r="A101" s="57"/>
      <c r="B101" s="57"/>
      <c r="C101" s="57"/>
      <c r="D101" s="57"/>
      <c r="E101" s="11"/>
      <c r="G101" s="57"/>
      <c r="H101" s="57"/>
      <c r="I101" s="57"/>
    </row>
    <row r="102" spans="1:9" x14ac:dyDescent="0.2">
      <c r="A102" s="57"/>
      <c r="B102" s="57"/>
      <c r="C102" s="57"/>
      <c r="D102" s="57"/>
      <c r="E102" s="11"/>
      <c r="G102" s="57"/>
      <c r="H102" s="57"/>
      <c r="I102" s="57"/>
    </row>
    <row r="103" spans="1:9" x14ac:dyDescent="0.2">
      <c r="A103" s="57"/>
      <c r="B103" s="57"/>
      <c r="C103" s="57"/>
      <c r="D103" s="57"/>
      <c r="E103" s="11"/>
      <c r="G103" s="57"/>
      <c r="H103" s="57"/>
      <c r="I103" s="57"/>
    </row>
    <row r="104" spans="1:9" x14ac:dyDescent="0.2">
      <c r="A104" s="57"/>
      <c r="B104" s="57"/>
      <c r="C104" s="57"/>
      <c r="D104" s="57"/>
      <c r="E104" s="11"/>
      <c r="G104" s="57"/>
      <c r="H104" s="57"/>
      <c r="I104" s="57"/>
    </row>
    <row r="105" spans="1:9" x14ac:dyDescent="0.2">
      <c r="A105" s="57"/>
      <c r="B105" s="57"/>
      <c r="C105" s="57"/>
      <c r="D105" s="57"/>
      <c r="E105" s="11"/>
      <c r="G105" s="57"/>
      <c r="H105" s="57"/>
      <c r="I105" s="57"/>
    </row>
    <row r="106" spans="1:9" x14ac:dyDescent="0.2">
      <c r="A106" s="57"/>
      <c r="B106" s="57"/>
      <c r="C106" s="57"/>
      <c r="D106" s="57"/>
      <c r="E106" s="11"/>
      <c r="G106" s="57"/>
      <c r="H106" s="57"/>
      <c r="I106" s="57"/>
    </row>
    <row r="107" spans="1:9" x14ac:dyDescent="0.2">
      <c r="A107" s="57"/>
      <c r="B107" s="57"/>
      <c r="C107" s="57"/>
      <c r="D107" s="57"/>
      <c r="E107" s="11"/>
      <c r="G107" s="57"/>
      <c r="H107" s="57"/>
      <c r="I107" s="57"/>
    </row>
    <row r="108" spans="1:9" x14ac:dyDescent="0.2">
      <c r="A108" s="57"/>
      <c r="B108" s="57"/>
      <c r="C108" s="57"/>
      <c r="D108" s="57"/>
      <c r="E108" s="11"/>
      <c r="G108" s="57"/>
      <c r="H108" s="57"/>
      <c r="I108" s="57"/>
    </row>
    <row r="109" spans="1:9" x14ac:dyDescent="0.2">
      <c r="A109" s="57" t="s">
        <v>968</v>
      </c>
      <c r="B109" s="57"/>
      <c r="C109" s="57"/>
      <c r="D109" s="57"/>
      <c r="E109" s="11"/>
      <c r="G109" s="57"/>
      <c r="H109" s="57"/>
      <c r="I109" s="57"/>
    </row>
    <row r="110" spans="1:9" x14ac:dyDescent="0.2">
      <c r="A110" s="57"/>
      <c r="B110" s="57"/>
      <c r="C110" s="57"/>
      <c r="D110" s="57"/>
      <c r="E110" s="11"/>
      <c r="G110" s="57"/>
      <c r="H110" s="57"/>
      <c r="I110" s="57"/>
    </row>
    <row r="111" spans="1:9" x14ac:dyDescent="0.2">
      <c r="A111" s="57"/>
      <c r="B111" s="57"/>
      <c r="C111" s="57"/>
      <c r="D111" s="57"/>
      <c r="E111" s="11"/>
      <c r="G111" s="57"/>
      <c r="H111" s="57"/>
      <c r="I111" s="57"/>
    </row>
    <row r="112" spans="1:9" x14ac:dyDescent="0.2">
      <c r="A112" s="57"/>
      <c r="B112" s="57"/>
      <c r="C112" s="57"/>
      <c r="D112" s="57"/>
      <c r="E112" s="11"/>
      <c r="G112" s="57"/>
      <c r="H112" s="57"/>
      <c r="I112" s="57"/>
    </row>
    <row r="113" spans="1:9" x14ac:dyDescent="0.2">
      <c r="A113" s="57"/>
      <c r="B113" s="57"/>
      <c r="C113" s="57"/>
      <c r="D113" s="57"/>
      <c r="E113" s="11"/>
      <c r="G113" s="57"/>
      <c r="H113" s="57"/>
      <c r="I113" s="57"/>
    </row>
    <row r="114" spans="1:9" x14ac:dyDescent="0.2">
      <c r="A114" s="57"/>
      <c r="B114" s="57"/>
      <c r="C114" s="57"/>
      <c r="D114" s="57"/>
      <c r="E114" s="11"/>
      <c r="G114" s="57"/>
      <c r="H114" s="57"/>
      <c r="I114" s="57"/>
    </row>
    <row r="115" spans="1:9" x14ac:dyDescent="0.2">
      <c r="A115" s="57"/>
      <c r="B115" s="57"/>
      <c r="C115" s="57"/>
      <c r="D115" s="57"/>
      <c r="E115" s="11"/>
      <c r="G115" s="57"/>
      <c r="H115" s="57"/>
      <c r="I115" s="57"/>
    </row>
    <row r="116" spans="1:9" x14ac:dyDescent="0.2">
      <c r="A116" s="57"/>
      <c r="B116" s="57"/>
      <c r="C116" s="57"/>
      <c r="D116" s="57"/>
      <c r="E116" s="11"/>
      <c r="G116" s="57"/>
      <c r="H116" s="57"/>
      <c r="I116" s="57"/>
    </row>
    <row r="117" spans="1:9" x14ac:dyDescent="0.2">
      <c r="A117" s="57"/>
      <c r="B117" s="57"/>
      <c r="C117" s="57"/>
      <c r="D117" s="57"/>
      <c r="E117" s="11"/>
      <c r="G117" s="57"/>
      <c r="H117" s="57"/>
      <c r="I117" s="57"/>
    </row>
    <row r="118" spans="1:9" x14ac:dyDescent="0.2">
      <c r="A118" s="57"/>
      <c r="B118" s="57"/>
      <c r="C118" s="57"/>
      <c r="D118" s="57"/>
      <c r="E118" s="11"/>
      <c r="G118" s="57"/>
      <c r="H118" s="57"/>
      <c r="I118" s="57"/>
    </row>
    <row r="119" spans="1:9" x14ac:dyDescent="0.2">
      <c r="A119" s="57"/>
      <c r="B119" s="57"/>
      <c r="C119" s="57"/>
      <c r="D119" s="57"/>
      <c r="E119" s="11"/>
      <c r="G119" s="57"/>
      <c r="H119" s="57"/>
      <c r="I119" s="57"/>
    </row>
    <row r="120" spans="1:9" x14ac:dyDescent="0.2">
      <c r="A120" s="57"/>
      <c r="B120" s="57"/>
      <c r="C120" s="57"/>
      <c r="D120" s="57"/>
      <c r="E120" s="11"/>
      <c r="G120" s="57"/>
      <c r="H120" s="57"/>
      <c r="I120" s="57"/>
    </row>
    <row r="121" spans="1:9" x14ac:dyDescent="0.2">
      <c r="A121" s="57"/>
      <c r="B121" s="57"/>
      <c r="C121" s="57"/>
      <c r="D121" s="57"/>
      <c r="E121" s="11"/>
      <c r="G121" s="57"/>
      <c r="H121" s="57"/>
      <c r="I121" s="57"/>
    </row>
    <row r="122" spans="1:9" x14ac:dyDescent="0.2">
      <c r="A122" s="57"/>
      <c r="B122" s="57"/>
      <c r="C122" s="57"/>
      <c r="D122" s="57"/>
      <c r="E122" s="11"/>
      <c r="G122" s="57"/>
      <c r="H122" s="57"/>
      <c r="I122" s="57"/>
    </row>
    <row r="123" spans="1:9" x14ac:dyDescent="0.2">
      <c r="A123" s="57"/>
      <c r="B123" s="57"/>
      <c r="C123" s="57"/>
      <c r="D123" s="57"/>
      <c r="E123" s="11"/>
      <c r="G123" s="57"/>
      <c r="H123" s="57"/>
      <c r="I123" s="57"/>
    </row>
    <row r="124" spans="1:9" x14ac:dyDescent="0.2">
      <c r="A124" s="57"/>
      <c r="B124" s="57"/>
      <c r="C124" s="57"/>
      <c r="D124" s="57"/>
      <c r="E124" s="11"/>
      <c r="G124" s="57"/>
      <c r="H124" s="57"/>
      <c r="I124" s="57"/>
    </row>
    <row r="125" spans="1:9" x14ac:dyDescent="0.2">
      <c r="A125" s="57"/>
      <c r="B125" s="57"/>
      <c r="C125" s="57"/>
      <c r="D125" s="57"/>
      <c r="E125" s="11"/>
      <c r="G125" s="57"/>
      <c r="H125" s="57"/>
      <c r="I125" s="57"/>
    </row>
    <row r="126" spans="1:9" x14ac:dyDescent="0.2">
      <c r="A126" s="57"/>
      <c r="B126" s="57"/>
      <c r="C126" s="57"/>
      <c r="D126" s="57"/>
      <c r="E126" s="11"/>
      <c r="G126" s="57"/>
      <c r="H126" s="57"/>
      <c r="I126" s="57"/>
    </row>
    <row r="127" spans="1:9" x14ac:dyDescent="0.2">
      <c r="A127" s="57"/>
      <c r="B127" s="57"/>
      <c r="C127" s="57"/>
      <c r="D127" s="57"/>
      <c r="E127" s="11"/>
      <c r="G127" s="57"/>
      <c r="H127" s="57"/>
      <c r="I127" s="57"/>
    </row>
    <row r="128" spans="1:9" x14ac:dyDescent="0.2">
      <c r="A128" s="57"/>
      <c r="B128" s="57"/>
      <c r="C128" s="57"/>
      <c r="D128" s="57"/>
      <c r="E128" s="11"/>
      <c r="G128" s="57"/>
      <c r="H128" s="57"/>
      <c r="I128" s="57"/>
    </row>
    <row r="129" spans="1:9" x14ac:dyDescent="0.2">
      <c r="A129" s="57"/>
      <c r="B129" s="57"/>
      <c r="C129" s="57"/>
      <c r="D129" s="57"/>
      <c r="E129" s="11"/>
      <c r="G129" s="57"/>
      <c r="H129" s="57"/>
      <c r="I129" s="57"/>
    </row>
    <row r="130" spans="1:9" x14ac:dyDescent="0.2">
      <c r="A130" s="57"/>
      <c r="B130" s="57"/>
      <c r="C130" s="57"/>
      <c r="D130" s="57"/>
      <c r="E130" s="11"/>
      <c r="G130" s="57"/>
      <c r="H130" s="57"/>
      <c r="I130" s="57"/>
    </row>
    <row r="131" spans="1:9" x14ac:dyDescent="0.2">
      <c r="A131" s="57"/>
      <c r="B131" s="57"/>
      <c r="C131" s="57"/>
      <c r="D131" s="57"/>
      <c r="E131" s="11"/>
      <c r="G131" s="57"/>
      <c r="H131" s="57"/>
      <c r="I131" s="57"/>
    </row>
    <row r="132" spans="1:9" x14ac:dyDescent="0.2">
      <c r="A132" s="57"/>
      <c r="B132" s="57"/>
      <c r="C132" s="57"/>
      <c r="D132" s="57"/>
      <c r="E132" s="11"/>
      <c r="G132" s="57"/>
      <c r="H132" s="57"/>
      <c r="I132" s="57"/>
    </row>
    <row r="133" spans="1:9" x14ac:dyDescent="0.2">
      <c r="A133" s="57"/>
      <c r="B133" s="57"/>
      <c r="C133" s="57"/>
      <c r="D133" s="57"/>
      <c r="E133" s="11"/>
      <c r="G133" s="57"/>
      <c r="H133" s="57"/>
      <c r="I133" s="57"/>
    </row>
    <row r="134" spans="1:9" x14ac:dyDescent="0.2">
      <c r="A134" s="57"/>
      <c r="B134" s="57"/>
      <c r="C134" s="57"/>
      <c r="D134" s="57"/>
      <c r="E134" s="11"/>
      <c r="G134" s="57"/>
      <c r="H134" s="57"/>
      <c r="I134" s="57"/>
    </row>
    <row r="135" spans="1:9" x14ac:dyDescent="0.2">
      <c r="A135" s="57"/>
      <c r="B135" s="57"/>
      <c r="C135" s="57"/>
      <c r="D135" s="57"/>
      <c r="E135" s="11"/>
      <c r="G135" s="57"/>
      <c r="H135" s="57"/>
      <c r="I135" s="57"/>
    </row>
    <row r="136" spans="1:9" x14ac:dyDescent="0.2">
      <c r="A136" s="57"/>
      <c r="B136" s="57"/>
      <c r="C136" s="57"/>
      <c r="D136" s="57"/>
      <c r="E136" s="11"/>
      <c r="G136" s="57"/>
      <c r="H136" s="57"/>
      <c r="I136" s="57"/>
    </row>
    <row r="137" spans="1:9" x14ac:dyDescent="0.2">
      <c r="A137" s="57"/>
      <c r="B137" s="57"/>
      <c r="C137" s="57"/>
      <c r="D137" s="57"/>
      <c r="E137" s="11"/>
      <c r="G137" s="57"/>
      <c r="H137" s="57"/>
      <c r="I137" s="57"/>
    </row>
    <row r="138" spans="1:9" x14ac:dyDescent="0.2">
      <c r="A138" s="57"/>
      <c r="B138" s="57"/>
      <c r="C138" s="57"/>
      <c r="D138" s="57"/>
      <c r="E138" s="11"/>
      <c r="G138" s="57"/>
      <c r="H138" s="57"/>
      <c r="I138" s="57"/>
    </row>
    <row r="139" spans="1:9" x14ac:dyDescent="0.2">
      <c r="A139" s="57"/>
      <c r="B139" s="57"/>
      <c r="C139" s="57"/>
      <c r="D139" s="57"/>
      <c r="E139" s="11"/>
      <c r="G139" s="57"/>
      <c r="H139" s="57"/>
      <c r="I139" s="57"/>
    </row>
    <row r="140" spans="1:9" x14ac:dyDescent="0.2">
      <c r="A140" s="57"/>
      <c r="B140" s="57"/>
      <c r="C140" s="57"/>
      <c r="D140" s="57"/>
      <c r="E140" s="11"/>
      <c r="G140" s="57"/>
      <c r="H140" s="57"/>
      <c r="I140" s="57"/>
    </row>
    <row r="141" spans="1:9" x14ac:dyDescent="0.2">
      <c r="A141" s="57"/>
      <c r="B141" s="57"/>
      <c r="C141" s="57"/>
      <c r="D141" s="57"/>
      <c r="E141" s="11"/>
      <c r="G141" s="57"/>
      <c r="H141" s="57"/>
      <c r="I141" s="57"/>
    </row>
    <row r="142" spans="1:9" x14ac:dyDescent="0.2">
      <c r="A142" s="57"/>
      <c r="B142" s="57"/>
      <c r="C142" s="57"/>
      <c r="D142" s="57"/>
      <c r="E142" s="11"/>
      <c r="G142" s="57"/>
      <c r="H142" s="57"/>
      <c r="I142" s="57"/>
    </row>
    <row r="143" spans="1:9" x14ac:dyDescent="0.2">
      <c r="A143" s="57"/>
      <c r="B143" s="57"/>
      <c r="C143" s="57"/>
      <c r="D143" s="57"/>
      <c r="E143" s="11"/>
      <c r="G143" s="57"/>
      <c r="H143" s="57"/>
      <c r="I143" s="57"/>
    </row>
    <row r="144" spans="1:9" x14ac:dyDescent="0.2">
      <c r="A144" s="57"/>
      <c r="B144" s="57"/>
      <c r="C144" s="57"/>
      <c r="D144" s="57"/>
      <c r="E144" s="11"/>
      <c r="G144" s="57"/>
      <c r="H144" s="57"/>
      <c r="I144" s="57"/>
    </row>
    <row r="145" spans="1:9" x14ac:dyDescent="0.2">
      <c r="A145" s="57"/>
      <c r="B145" s="57"/>
      <c r="C145" s="57"/>
      <c r="D145" s="57"/>
      <c r="E145" s="11"/>
      <c r="G145" s="57"/>
      <c r="H145" s="57"/>
      <c r="I145" s="57"/>
    </row>
    <row r="146" spans="1:9" x14ac:dyDescent="0.2">
      <c r="A146" s="57"/>
      <c r="B146" s="57"/>
      <c r="C146" s="57"/>
      <c r="D146" s="57"/>
      <c r="E146" s="11"/>
      <c r="G146" s="57"/>
      <c r="H146" s="57"/>
      <c r="I146" s="57"/>
    </row>
    <row r="147" spans="1:9" x14ac:dyDescent="0.2">
      <c r="A147" s="57"/>
      <c r="B147" s="57"/>
      <c r="C147" s="57"/>
      <c r="D147" s="57"/>
      <c r="E147" s="11"/>
      <c r="G147" s="57"/>
      <c r="H147" s="57"/>
      <c r="I147" s="57"/>
    </row>
    <row r="148" spans="1:9" x14ac:dyDescent="0.2">
      <c r="A148" s="57"/>
      <c r="B148" s="57"/>
      <c r="C148" s="57"/>
      <c r="D148" s="57"/>
      <c r="E148" s="11"/>
      <c r="G148" s="57"/>
      <c r="H148" s="57"/>
      <c r="I148" s="57"/>
    </row>
    <row r="149" spans="1:9" x14ac:dyDescent="0.2">
      <c r="A149" s="57"/>
      <c r="B149" s="57"/>
      <c r="C149" s="57"/>
      <c r="D149" s="57"/>
      <c r="E149" s="11"/>
      <c r="G149" s="57"/>
      <c r="H149" s="57"/>
      <c r="I149" s="57"/>
    </row>
    <row r="150" spans="1:9" x14ac:dyDescent="0.2">
      <c r="A150" s="57"/>
      <c r="B150" s="57"/>
      <c r="C150" s="57"/>
      <c r="D150" s="57"/>
      <c r="E150" s="11"/>
      <c r="G150" s="57"/>
      <c r="H150" s="57"/>
      <c r="I150" s="57"/>
    </row>
    <row r="151" spans="1:9" x14ac:dyDescent="0.2">
      <c r="A151" s="57"/>
      <c r="B151" s="57"/>
      <c r="C151" s="57"/>
      <c r="D151" s="57"/>
      <c r="E151" s="11"/>
      <c r="G151" s="57"/>
      <c r="H151" s="57"/>
      <c r="I151" s="57"/>
    </row>
    <row r="152" spans="1:9" x14ac:dyDescent="0.2">
      <c r="A152" s="57"/>
      <c r="B152" s="57"/>
      <c r="C152" s="57"/>
      <c r="D152" s="57"/>
      <c r="E152" s="11"/>
      <c r="G152" s="57"/>
      <c r="H152" s="57"/>
      <c r="I152" s="57"/>
    </row>
    <row r="153" spans="1:9" x14ac:dyDescent="0.2">
      <c r="A153" s="57"/>
      <c r="B153" s="57"/>
      <c r="C153" s="57"/>
      <c r="D153" s="57"/>
      <c r="E153" s="11"/>
      <c r="G153" s="57"/>
      <c r="H153" s="57"/>
      <c r="I153" s="57"/>
    </row>
    <row r="154" spans="1:9" x14ac:dyDescent="0.2">
      <c r="A154" s="57"/>
      <c r="B154" s="57"/>
      <c r="C154" s="57"/>
      <c r="D154" s="57"/>
      <c r="E154" s="11"/>
      <c r="G154" s="57"/>
      <c r="H154" s="57"/>
      <c r="I154" s="57"/>
    </row>
    <row r="155" spans="1:9" x14ac:dyDescent="0.2">
      <c r="A155" s="57"/>
      <c r="B155" s="57"/>
      <c r="C155" s="57"/>
      <c r="D155" s="57"/>
      <c r="E155" s="11"/>
      <c r="G155" s="57"/>
      <c r="H155" s="57"/>
      <c r="I155" s="57"/>
    </row>
    <row r="156" spans="1:9" x14ac:dyDescent="0.2">
      <c r="A156" s="57"/>
      <c r="B156" s="57"/>
      <c r="C156" s="57"/>
      <c r="D156" s="57"/>
      <c r="E156" s="11"/>
      <c r="G156" s="57"/>
      <c r="H156" s="57"/>
      <c r="I156" s="57"/>
    </row>
    <row r="157" spans="1:9" x14ac:dyDescent="0.2">
      <c r="A157" s="57"/>
      <c r="B157" s="57"/>
      <c r="C157" s="57"/>
      <c r="D157" s="57"/>
      <c r="E157" s="11"/>
      <c r="G157" s="57"/>
      <c r="H157" s="57"/>
      <c r="I157" s="57"/>
    </row>
    <row r="158" spans="1:9" x14ac:dyDescent="0.2">
      <c r="A158" s="57"/>
      <c r="B158" s="57"/>
      <c r="C158" s="57"/>
      <c r="D158" s="57"/>
      <c r="E158" s="11"/>
      <c r="G158" s="57"/>
      <c r="H158" s="57"/>
      <c r="I158" s="57"/>
    </row>
    <row r="159" spans="1:9" x14ac:dyDescent="0.2">
      <c r="A159" s="57"/>
      <c r="B159" s="57"/>
      <c r="C159" s="57"/>
      <c r="D159" s="57"/>
      <c r="E159" s="11"/>
      <c r="G159" s="57"/>
      <c r="H159" s="57"/>
      <c r="I159" s="57"/>
    </row>
    <row r="160" spans="1:9" x14ac:dyDescent="0.2">
      <c r="A160" s="57"/>
      <c r="B160" s="57"/>
      <c r="C160" s="57"/>
      <c r="D160" s="57"/>
      <c r="E160" s="11"/>
      <c r="G160" s="57"/>
      <c r="H160" s="57"/>
      <c r="I160" s="57"/>
    </row>
    <row r="161" spans="1:9" x14ac:dyDescent="0.2">
      <c r="A161" s="57"/>
      <c r="B161" s="57"/>
      <c r="C161" s="57"/>
      <c r="D161" s="57"/>
      <c r="E161" s="11"/>
      <c r="G161" s="57"/>
      <c r="H161" s="57"/>
      <c r="I161" s="57"/>
    </row>
    <row r="162" spans="1:9" x14ac:dyDescent="0.2">
      <c r="A162" s="57"/>
      <c r="B162" s="57"/>
      <c r="C162" s="57"/>
      <c r="D162" s="57"/>
      <c r="E162" s="11"/>
      <c r="G162" s="57"/>
      <c r="H162" s="57"/>
      <c r="I162" s="57"/>
    </row>
    <row r="163" spans="1:9" x14ac:dyDescent="0.2">
      <c r="A163" s="57"/>
      <c r="B163" s="57"/>
      <c r="C163" s="57"/>
      <c r="D163" s="57"/>
      <c r="E163" s="11"/>
      <c r="G163" s="57"/>
      <c r="H163" s="57"/>
      <c r="I163" s="57"/>
    </row>
    <row r="164" spans="1:9" x14ac:dyDescent="0.2">
      <c r="A164" s="57"/>
      <c r="B164" s="57"/>
      <c r="C164" s="57"/>
      <c r="D164" s="57"/>
      <c r="E164" s="11"/>
      <c r="G164" s="57"/>
      <c r="H164" s="57"/>
      <c r="I164" s="57"/>
    </row>
    <row r="165" spans="1:9" x14ac:dyDescent="0.2">
      <c r="A165" s="57"/>
      <c r="B165" s="57"/>
      <c r="C165" s="57"/>
      <c r="D165" s="57"/>
      <c r="E165" s="11"/>
      <c r="G165" s="57"/>
      <c r="H165" s="57"/>
      <c r="I165" s="57"/>
    </row>
    <row r="166" spans="1:9" x14ac:dyDescent="0.2">
      <c r="A166" s="57"/>
      <c r="B166" s="57"/>
      <c r="C166" s="57"/>
      <c r="D166" s="57"/>
      <c r="E166" s="11"/>
      <c r="G166" s="57"/>
      <c r="H166" s="57"/>
      <c r="I166" s="57"/>
    </row>
    <row r="167" spans="1:9" x14ac:dyDescent="0.2">
      <c r="A167" s="57"/>
      <c r="B167" s="57"/>
      <c r="C167" s="57"/>
      <c r="D167" s="57"/>
      <c r="E167" s="11"/>
      <c r="G167" s="57"/>
      <c r="H167" s="57"/>
      <c r="I167" s="57"/>
    </row>
    <row r="168" spans="1:9" x14ac:dyDescent="0.2">
      <c r="A168" s="57"/>
      <c r="B168" s="57"/>
      <c r="C168" s="57"/>
      <c r="D168" s="57"/>
      <c r="E168" s="11"/>
      <c r="G168" s="57"/>
      <c r="H168" s="57"/>
      <c r="I168" s="57"/>
    </row>
    <row r="169" spans="1:9" x14ac:dyDescent="0.2">
      <c r="A169" s="57"/>
      <c r="B169" s="57"/>
      <c r="C169" s="57"/>
      <c r="D169" s="57"/>
      <c r="E169" s="11"/>
      <c r="G169" s="57"/>
      <c r="H169" s="57"/>
      <c r="I169" s="57"/>
    </row>
    <row r="170" spans="1:9" x14ac:dyDescent="0.2">
      <c r="A170" s="57"/>
      <c r="B170" s="57"/>
      <c r="C170" s="57"/>
      <c r="D170" s="57"/>
      <c r="E170" s="11"/>
      <c r="G170" s="57"/>
      <c r="H170" s="57"/>
      <c r="I170" s="57"/>
    </row>
    <row r="171" spans="1:9" x14ac:dyDescent="0.2">
      <c r="A171" s="57"/>
      <c r="B171" s="57"/>
      <c r="C171" s="57"/>
      <c r="D171" s="57"/>
      <c r="E171" s="11"/>
      <c r="G171" s="57"/>
      <c r="H171" s="57"/>
      <c r="I171" s="57"/>
    </row>
    <row r="172" spans="1:9" x14ac:dyDescent="0.2">
      <c r="A172" s="57"/>
      <c r="B172" s="57"/>
      <c r="C172" s="57"/>
      <c r="D172" s="57"/>
      <c r="E172" s="11"/>
      <c r="G172" s="57"/>
      <c r="H172" s="57"/>
      <c r="I172" s="57"/>
    </row>
    <row r="173" spans="1:9" x14ac:dyDescent="0.2">
      <c r="A173" s="57"/>
      <c r="B173" s="57"/>
      <c r="C173" s="57"/>
      <c r="D173" s="57"/>
      <c r="E173" s="11"/>
      <c r="G173" s="57"/>
      <c r="H173" s="57"/>
      <c r="I173" s="57"/>
    </row>
    <row r="174" spans="1:9" x14ac:dyDescent="0.2">
      <c r="A174" s="57"/>
      <c r="B174" s="57"/>
      <c r="C174" s="57"/>
      <c r="D174" s="57"/>
      <c r="E174" s="11"/>
      <c r="G174" s="57"/>
      <c r="H174" s="57"/>
      <c r="I174" s="57"/>
    </row>
    <row r="175" spans="1:9" x14ac:dyDescent="0.2">
      <c r="A175" s="57"/>
      <c r="B175" s="57"/>
      <c r="C175" s="57"/>
      <c r="D175" s="57"/>
      <c r="E175" s="11"/>
      <c r="G175" s="57"/>
      <c r="H175" s="57"/>
      <c r="I175" s="57"/>
    </row>
    <row r="176" spans="1:9" x14ac:dyDescent="0.2">
      <c r="A176" s="57"/>
      <c r="B176" s="57"/>
      <c r="C176" s="57"/>
      <c r="D176" s="57"/>
      <c r="E176" s="11"/>
      <c r="G176" s="57"/>
      <c r="H176" s="57"/>
      <c r="I176" s="57"/>
    </row>
    <row r="177" spans="1:9" x14ac:dyDescent="0.2">
      <c r="A177" s="57"/>
      <c r="B177" s="57"/>
      <c r="C177" s="57"/>
      <c r="D177" s="57"/>
      <c r="E177" s="11"/>
      <c r="G177" s="57"/>
      <c r="H177" s="57"/>
      <c r="I177" s="57"/>
    </row>
    <row r="178" spans="1:9" x14ac:dyDescent="0.2">
      <c r="A178" s="57"/>
      <c r="B178" s="57"/>
      <c r="C178" s="57"/>
      <c r="D178" s="57"/>
      <c r="E178" s="11"/>
      <c r="G178" s="57"/>
      <c r="H178" s="57"/>
      <c r="I178" s="57"/>
    </row>
    <row r="179" spans="1:9" x14ac:dyDescent="0.2">
      <c r="A179" s="57"/>
      <c r="B179" s="57"/>
      <c r="C179" s="57"/>
      <c r="D179" s="57"/>
      <c r="E179" s="11"/>
      <c r="G179" s="57"/>
      <c r="H179" s="57"/>
      <c r="I179" s="57"/>
    </row>
    <row r="180" spans="1:9" x14ac:dyDescent="0.2">
      <c r="A180" s="57"/>
      <c r="B180" s="57"/>
      <c r="C180" s="57"/>
      <c r="D180" s="57"/>
      <c r="E180" s="11"/>
      <c r="G180" s="57"/>
      <c r="H180" s="57"/>
      <c r="I180" s="57"/>
    </row>
    <row r="181" spans="1:9" x14ac:dyDescent="0.2">
      <c r="A181" s="57"/>
      <c r="B181" s="57"/>
      <c r="C181" s="57"/>
      <c r="D181" s="57"/>
      <c r="E181" s="11"/>
      <c r="G181" s="57"/>
      <c r="H181" s="57"/>
      <c r="I181" s="57"/>
    </row>
    <row r="182" spans="1:9" x14ac:dyDescent="0.2">
      <c r="A182" s="57"/>
      <c r="B182" s="57"/>
      <c r="C182" s="57"/>
      <c r="D182" s="57"/>
      <c r="E182" s="11"/>
      <c r="G182" s="57"/>
      <c r="H182" s="57"/>
      <c r="I182" s="57"/>
    </row>
    <row r="183" spans="1:9" x14ac:dyDescent="0.2">
      <c r="A183" s="57"/>
      <c r="B183" s="57"/>
      <c r="C183" s="57"/>
      <c r="D183" s="57"/>
      <c r="E183" s="11"/>
      <c r="G183" s="57"/>
      <c r="H183" s="57"/>
      <c r="I183" s="57"/>
    </row>
    <row r="184" spans="1:9" x14ac:dyDescent="0.2">
      <c r="A184" s="57"/>
      <c r="B184" s="57"/>
      <c r="C184" s="57"/>
      <c r="D184" s="57"/>
      <c r="E184" s="11"/>
      <c r="G184" s="57"/>
      <c r="H184" s="57"/>
      <c r="I184" s="57"/>
    </row>
    <row r="185" spans="1:9" x14ac:dyDescent="0.2">
      <c r="A185" s="57"/>
      <c r="B185" s="57"/>
      <c r="C185" s="57"/>
      <c r="D185" s="57"/>
      <c r="E185" s="11"/>
      <c r="G185" s="57"/>
      <c r="H185" s="57"/>
      <c r="I185" s="57"/>
    </row>
    <row r="186" spans="1:9" x14ac:dyDescent="0.2">
      <c r="A186" s="57"/>
      <c r="B186" s="57"/>
      <c r="C186" s="57"/>
      <c r="D186" s="57"/>
      <c r="E186" s="11"/>
      <c r="G186" s="57"/>
      <c r="H186" s="57"/>
      <c r="I186" s="57"/>
    </row>
    <row r="187" spans="1:9" x14ac:dyDescent="0.2">
      <c r="A187" s="57"/>
      <c r="B187" s="57"/>
      <c r="C187" s="57"/>
      <c r="D187" s="57"/>
      <c r="E187" s="11"/>
      <c r="G187" s="57"/>
      <c r="H187" s="57"/>
      <c r="I187" s="57"/>
    </row>
    <row r="188" spans="1:9" x14ac:dyDescent="0.2">
      <c r="A188" s="57"/>
      <c r="B188" s="57"/>
      <c r="C188" s="57"/>
      <c r="D188" s="57"/>
      <c r="E188" s="11"/>
      <c r="G188" s="57"/>
      <c r="H188" s="57"/>
      <c r="I188" s="57"/>
    </row>
    <row r="189" spans="1:9" x14ac:dyDescent="0.2">
      <c r="A189" s="57"/>
      <c r="B189" s="57"/>
      <c r="C189" s="57"/>
      <c r="D189" s="57"/>
      <c r="E189" s="11"/>
      <c r="G189" s="57"/>
      <c r="H189" s="57"/>
      <c r="I189" s="57"/>
    </row>
    <row r="190" spans="1:9" x14ac:dyDescent="0.2">
      <c r="A190" s="57"/>
      <c r="B190" s="57"/>
      <c r="C190" s="57"/>
      <c r="D190" s="57"/>
      <c r="E190" s="11"/>
      <c r="G190" s="57"/>
      <c r="H190" s="57"/>
      <c r="I190" s="57"/>
    </row>
    <row r="191" spans="1:9" x14ac:dyDescent="0.2">
      <c r="A191" s="57"/>
      <c r="B191" s="57"/>
      <c r="C191" s="57"/>
      <c r="D191" s="57"/>
      <c r="E191" s="11"/>
      <c r="G191" s="57"/>
      <c r="H191" s="57"/>
      <c r="I191" s="57"/>
    </row>
    <row r="192" spans="1:9" x14ac:dyDescent="0.2">
      <c r="A192" s="57"/>
      <c r="B192" s="57"/>
      <c r="C192" s="57"/>
      <c r="D192" s="57"/>
      <c r="E192" s="11"/>
      <c r="G192" s="57"/>
      <c r="H192" s="57"/>
      <c r="I192" s="57"/>
    </row>
    <row r="193" spans="1:9" x14ac:dyDescent="0.2">
      <c r="A193" s="57"/>
      <c r="B193" s="57"/>
      <c r="C193" s="57"/>
      <c r="D193" s="57"/>
      <c r="E193" s="11"/>
      <c r="G193" s="57"/>
      <c r="H193" s="57"/>
      <c r="I193" s="57"/>
    </row>
    <row r="194" spans="1:9" x14ac:dyDescent="0.2">
      <c r="A194" s="57"/>
      <c r="B194" s="57"/>
      <c r="C194" s="57"/>
      <c r="D194" s="57"/>
      <c r="E194" s="11"/>
      <c r="G194" s="57"/>
      <c r="H194" s="57"/>
      <c r="I194" s="57"/>
    </row>
    <row r="195" spans="1:9" x14ac:dyDescent="0.2">
      <c r="A195" s="57"/>
      <c r="B195" s="57"/>
      <c r="C195" s="57"/>
      <c r="D195" s="57"/>
      <c r="E195" s="11"/>
      <c r="G195" s="57"/>
      <c r="H195" s="57"/>
      <c r="I195" s="57"/>
    </row>
    <row r="196" spans="1:9" x14ac:dyDescent="0.2">
      <c r="A196" s="57"/>
      <c r="B196" s="57"/>
      <c r="C196" s="57"/>
      <c r="D196" s="57"/>
      <c r="E196" s="11"/>
      <c r="G196" s="57"/>
      <c r="H196" s="57"/>
      <c r="I196" s="57"/>
    </row>
    <row r="197" spans="1:9" x14ac:dyDescent="0.2">
      <c r="A197" s="57"/>
      <c r="B197" s="57"/>
      <c r="C197" s="57"/>
      <c r="D197" s="57"/>
      <c r="E197" s="11"/>
      <c r="G197" s="57"/>
      <c r="H197" s="57"/>
      <c r="I197" s="57"/>
    </row>
    <row r="198" spans="1:9" x14ac:dyDescent="0.2">
      <c r="A198" s="57"/>
      <c r="B198" s="57"/>
      <c r="C198" s="57"/>
      <c r="D198" s="57"/>
      <c r="E198" s="11"/>
      <c r="G198" s="57"/>
      <c r="H198" s="57"/>
      <c r="I198" s="57"/>
    </row>
    <row r="199" spans="1:9" x14ac:dyDescent="0.2">
      <c r="A199" s="57"/>
      <c r="B199" s="57"/>
      <c r="C199" s="57"/>
      <c r="D199" s="57"/>
      <c r="E199" s="11"/>
      <c r="G199" s="57"/>
      <c r="H199" s="57"/>
      <c r="I199" s="57"/>
    </row>
    <row r="200" spans="1:9" x14ac:dyDescent="0.2">
      <c r="A200" s="57"/>
      <c r="B200" s="57"/>
      <c r="C200" s="57"/>
      <c r="D200" s="57"/>
      <c r="E200" s="11"/>
      <c r="G200" s="57"/>
      <c r="H200" s="57"/>
      <c r="I200" s="57"/>
    </row>
    <row r="201" spans="1:9" x14ac:dyDescent="0.2">
      <c r="A201" s="57"/>
      <c r="B201" s="57"/>
      <c r="C201" s="57"/>
      <c r="D201" s="57"/>
      <c r="E201" s="11"/>
      <c r="G201" s="57"/>
      <c r="H201" s="57"/>
      <c r="I201" s="57"/>
    </row>
    <row r="202" spans="1:9" x14ac:dyDescent="0.2">
      <c r="A202" s="57"/>
      <c r="B202" s="57"/>
      <c r="C202" s="57"/>
      <c r="D202" s="57"/>
      <c r="E202" s="11"/>
      <c r="G202" s="57"/>
      <c r="H202" s="57"/>
      <c r="I202" s="57"/>
    </row>
    <row r="203" spans="1:9" x14ac:dyDescent="0.2">
      <c r="A203" s="57"/>
      <c r="B203" s="57"/>
      <c r="C203" s="57"/>
      <c r="D203" s="57"/>
      <c r="E203" s="11"/>
      <c r="G203" s="57"/>
      <c r="H203" s="57"/>
      <c r="I203" s="57"/>
    </row>
    <row r="204" spans="1:9" x14ac:dyDescent="0.2">
      <c r="A204" s="57"/>
      <c r="B204" s="57"/>
      <c r="C204" s="57"/>
      <c r="D204" s="57"/>
      <c r="E204" s="11"/>
      <c r="G204" s="57"/>
      <c r="H204" s="57"/>
      <c r="I204" s="57"/>
    </row>
    <row r="205" spans="1:9" x14ac:dyDescent="0.2">
      <c r="A205" s="57"/>
      <c r="B205" s="57"/>
      <c r="C205" s="57"/>
      <c r="D205" s="57"/>
      <c r="E205" s="11"/>
      <c r="G205" s="57"/>
      <c r="H205" s="57"/>
      <c r="I205" s="57"/>
    </row>
    <row r="206" spans="1:9" x14ac:dyDescent="0.2">
      <c r="A206" s="57"/>
      <c r="B206" s="57"/>
      <c r="C206" s="57"/>
      <c r="D206" s="57"/>
      <c r="E206" s="11"/>
      <c r="G206" s="57"/>
      <c r="H206" s="57"/>
      <c r="I206" s="57"/>
    </row>
    <row r="207" spans="1:9" x14ac:dyDescent="0.2">
      <c r="A207" s="57"/>
      <c r="B207" s="57"/>
      <c r="C207" s="57"/>
      <c r="D207" s="57"/>
      <c r="E207" s="11"/>
      <c r="G207" s="57"/>
      <c r="H207" s="57"/>
      <c r="I207" s="57"/>
    </row>
    <row r="208" spans="1:9" x14ac:dyDescent="0.2">
      <c r="A208" s="57"/>
      <c r="B208" s="57"/>
      <c r="C208" s="57"/>
      <c r="D208" s="57"/>
      <c r="E208" s="11"/>
      <c r="G208" s="57"/>
      <c r="H208" s="57"/>
      <c r="I208" s="57"/>
    </row>
    <row r="209" spans="1:9" x14ac:dyDescent="0.2">
      <c r="A209" s="57"/>
      <c r="B209" s="57"/>
      <c r="C209" s="57"/>
      <c r="D209" s="57"/>
      <c r="E209" s="11"/>
      <c r="G209" s="57"/>
      <c r="H209" s="57"/>
      <c r="I209" s="57"/>
    </row>
    <row r="210" spans="1:9" x14ac:dyDescent="0.2">
      <c r="A210" s="57"/>
      <c r="B210" s="57"/>
      <c r="C210" s="57"/>
      <c r="D210" s="57"/>
      <c r="E210" s="11"/>
      <c r="G210" s="57"/>
      <c r="H210" s="57"/>
      <c r="I210" s="57"/>
    </row>
    <row r="211" spans="1:9" x14ac:dyDescent="0.2">
      <c r="A211" s="57"/>
      <c r="B211" s="57"/>
      <c r="C211" s="57"/>
      <c r="D211" s="57"/>
      <c r="E211" s="11"/>
      <c r="G211" s="57"/>
      <c r="H211" s="57"/>
      <c r="I211" s="57"/>
    </row>
  </sheetData>
  <mergeCells count="1">
    <mergeCell ref="A1:F1"/>
  </mergeCells>
  <conditionalFormatting sqref="F2:F3">
    <cfRule type="cellIs" dxfId="36" priority="5" stopIfTrue="1" operator="between">
      <formula>0.009</formula>
      <formula>-0.009</formula>
    </cfRule>
  </conditionalFormatting>
  <conditionalFormatting sqref="F5:F105">
    <cfRule type="cellIs" dxfId="35" priority="1" stopIfTrue="1" operator="between">
      <formula>0.009</formula>
      <formula>-0.009</formula>
    </cfRule>
  </conditionalFormatting>
  <conditionalFormatting sqref="F206:F65536">
    <cfRule type="cellIs" dxfId="34" priority="2" stopIfTrue="1" operator="between">
      <formula>0.009</formula>
      <formula>-0.009</formula>
    </cfRule>
  </conditionalFormatting>
  <hyperlinks>
    <hyperlink ref="A70" r:id="rId1" tooltip="https://www.franklintempletonindia.com/downloadsServlet/pdf/product-labels-jg9o5k7l" display="https://www.franklintempletonindia.com/downloadsServlet/pdf/product-labels-jg9o5k7l" xr:uid="{00000000-0004-0000-1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260"/>
  <sheetViews>
    <sheetView workbookViewId="0">
      <selection sqref="A1:G1"/>
    </sheetView>
  </sheetViews>
  <sheetFormatPr defaultColWidth="9.140625" defaultRowHeight="11.25" x14ac:dyDescent="0.2"/>
  <cols>
    <col min="1" max="1" width="31.7109375" style="7" bestFit="1" customWidth="1"/>
    <col min="2" max="2" width="49" style="7" bestFit="1" customWidth="1"/>
    <col min="3" max="3" width="24.7109375" style="7" bestFit="1" customWidth="1"/>
    <col min="4" max="4" width="14.7109375" style="7" bestFit="1" customWidth="1"/>
    <col min="5" max="5" width="26.7109375" style="10" customWidth="1"/>
    <col min="6" max="6" width="13.5703125" style="11" bestFit="1" customWidth="1"/>
    <col min="7" max="7" width="4.5703125" style="10" bestFit="1" customWidth="1"/>
    <col min="8" max="16384" width="9.140625" style="7"/>
  </cols>
  <sheetData>
    <row r="1" spans="1:7" s="1" customFormat="1" ht="15" customHeight="1" x14ac:dyDescent="0.2">
      <c r="A1" s="99" t="s">
        <v>1136</v>
      </c>
      <c r="B1" s="100"/>
      <c r="C1" s="100"/>
      <c r="D1" s="100"/>
      <c r="E1" s="100"/>
      <c r="F1" s="100"/>
      <c r="G1" s="100"/>
    </row>
    <row r="2" spans="1:7" s="1" customFormat="1" ht="12" x14ac:dyDescent="0.2">
      <c r="E2" s="5"/>
      <c r="F2" s="9"/>
      <c r="G2" s="10"/>
    </row>
    <row r="3" spans="1:7" s="1" customFormat="1" ht="12" x14ac:dyDescent="0.2">
      <c r="A3" s="8" t="s">
        <v>7</v>
      </c>
      <c r="B3" s="2"/>
      <c r="C3" s="3"/>
      <c r="D3" s="3"/>
      <c r="E3" s="4"/>
      <c r="F3" s="9"/>
      <c r="G3" s="10"/>
    </row>
    <row r="4" spans="1:7" s="1" customFormat="1" ht="27" customHeight="1" x14ac:dyDescent="0.2">
      <c r="A4" s="6" t="s">
        <v>2</v>
      </c>
      <c r="B4" s="6" t="s">
        <v>0</v>
      </c>
      <c r="C4" s="13" t="s">
        <v>1010</v>
      </c>
      <c r="D4" s="13" t="s">
        <v>1</v>
      </c>
      <c r="E4" s="53" t="s">
        <v>6</v>
      </c>
      <c r="F4" s="12" t="s">
        <v>3</v>
      </c>
      <c r="G4" s="12" t="s">
        <v>5</v>
      </c>
    </row>
    <row r="5" spans="1:7" x14ac:dyDescent="0.2">
      <c r="A5" s="16" t="s">
        <v>29</v>
      </c>
      <c r="B5" s="17"/>
      <c r="C5" s="17"/>
      <c r="D5" s="17"/>
      <c r="E5" s="18"/>
      <c r="F5" s="19"/>
      <c r="G5" s="18"/>
    </row>
    <row r="6" spans="1:7" x14ac:dyDescent="0.2">
      <c r="A6" s="20" t="s">
        <v>30</v>
      </c>
      <c r="B6" s="21"/>
      <c r="C6" s="21"/>
      <c r="D6" s="21"/>
      <c r="E6" s="22"/>
      <c r="F6" s="23"/>
      <c r="G6" s="22"/>
    </row>
    <row r="7" spans="1:7" x14ac:dyDescent="0.2">
      <c r="A7" s="21" t="s">
        <v>58</v>
      </c>
      <c r="B7" s="21" t="s">
        <v>57</v>
      </c>
      <c r="C7" s="21" t="s">
        <v>32</v>
      </c>
      <c r="D7" s="24">
        <v>5500</v>
      </c>
      <c r="E7" s="22">
        <v>26558.235000000001</v>
      </c>
      <c r="F7" s="23">
        <v>6.5087228288079997</v>
      </c>
      <c r="G7" s="22">
        <v>6.02</v>
      </c>
    </row>
    <row r="8" spans="1:7" x14ac:dyDescent="0.2">
      <c r="A8" s="21" t="s">
        <v>1137</v>
      </c>
      <c r="B8" s="21" t="s">
        <v>1138</v>
      </c>
      <c r="C8" s="21" t="s">
        <v>31</v>
      </c>
      <c r="D8" s="24">
        <v>4500</v>
      </c>
      <c r="E8" s="22">
        <v>21430.44</v>
      </c>
      <c r="F8" s="23">
        <v>5.2520355384836401</v>
      </c>
      <c r="G8" s="22">
        <v>6.26</v>
      </c>
    </row>
    <row r="9" spans="1:7" x14ac:dyDescent="0.2">
      <c r="A9" s="21" t="s">
        <v>1139</v>
      </c>
      <c r="B9" s="21" t="s">
        <v>1140</v>
      </c>
      <c r="C9" s="21" t="s">
        <v>31</v>
      </c>
      <c r="D9" s="24">
        <v>3500</v>
      </c>
      <c r="E9" s="22">
        <v>16971.622500000001</v>
      </c>
      <c r="F9" s="23">
        <v>4.1592969867034304</v>
      </c>
      <c r="G9" s="22">
        <v>6.0768000000000004</v>
      </c>
    </row>
    <row r="10" spans="1:7" x14ac:dyDescent="0.2">
      <c r="A10" s="21" t="s">
        <v>1141</v>
      </c>
      <c r="B10" s="21" t="s">
        <v>1142</v>
      </c>
      <c r="C10" s="21" t="s">
        <v>32</v>
      </c>
      <c r="D10" s="24">
        <v>3000</v>
      </c>
      <c r="E10" s="22">
        <v>14452.77</v>
      </c>
      <c r="F10" s="23">
        <v>3.5419926828161401</v>
      </c>
      <c r="G10" s="22">
        <v>6.0350000000000001</v>
      </c>
    </row>
    <row r="11" spans="1:7" x14ac:dyDescent="0.2">
      <c r="A11" s="21" t="s">
        <v>1023</v>
      </c>
      <c r="B11" s="21" t="s">
        <v>1024</v>
      </c>
      <c r="C11" s="21" t="s">
        <v>32</v>
      </c>
      <c r="D11" s="24">
        <v>2500</v>
      </c>
      <c r="E11" s="22">
        <v>12377.1625</v>
      </c>
      <c r="F11" s="23">
        <v>3.0333160362356999</v>
      </c>
      <c r="G11" s="22">
        <v>5.7499000000000002</v>
      </c>
    </row>
    <row r="12" spans="1:7" x14ac:dyDescent="0.2">
      <c r="A12" s="21" t="s">
        <v>1143</v>
      </c>
      <c r="B12" s="21" t="s">
        <v>1144</v>
      </c>
      <c r="C12" s="21" t="s">
        <v>32</v>
      </c>
      <c r="D12" s="24">
        <v>2300</v>
      </c>
      <c r="E12" s="22">
        <v>11091.382</v>
      </c>
      <c r="F12" s="23">
        <v>2.7182051528059099</v>
      </c>
      <c r="G12" s="22">
        <v>6.03</v>
      </c>
    </row>
    <row r="13" spans="1:7" x14ac:dyDescent="0.2">
      <c r="A13" s="21" t="s">
        <v>1145</v>
      </c>
      <c r="B13" s="21" t="s">
        <v>1146</v>
      </c>
      <c r="C13" s="21" t="s">
        <v>32</v>
      </c>
      <c r="D13" s="24">
        <v>2200</v>
      </c>
      <c r="E13" s="22">
        <v>10817.708000000001</v>
      </c>
      <c r="F13" s="23">
        <v>2.6511348745494199</v>
      </c>
      <c r="G13" s="22">
        <v>5.9142999999999999</v>
      </c>
    </row>
    <row r="14" spans="1:7" x14ac:dyDescent="0.2">
      <c r="A14" s="21" t="s">
        <v>1147</v>
      </c>
      <c r="B14" s="21" t="s">
        <v>1148</v>
      </c>
      <c r="C14" s="21" t="s">
        <v>32</v>
      </c>
      <c r="D14" s="24">
        <v>2000</v>
      </c>
      <c r="E14" s="22">
        <v>9779.2999999999993</v>
      </c>
      <c r="F14" s="23">
        <v>2.3966484655234801</v>
      </c>
      <c r="G14" s="22">
        <v>5.9691999999999998</v>
      </c>
    </row>
    <row r="15" spans="1:7" x14ac:dyDescent="0.2">
      <c r="A15" s="21" t="s">
        <v>1149</v>
      </c>
      <c r="B15" s="21" t="s">
        <v>1150</v>
      </c>
      <c r="C15" s="21" t="s">
        <v>1037</v>
      </c>
      <c r="D15" s="24">
        <v>2000</v>
      </c>
      <c r="E15" s="22">
        <v>9721.11</v>
      </c>
      <c r="F15" s="23">
        <v>2.3823876314956101</v>
      </c>
      <c r="G15" s="22">
        <v>6.0881999999999996</v>
      </c>
    </row>
    <row r="16" spans="1:7" x14ac:dyDescent="0.2">
      <c r="A16" s="21" t="s">
        <v>1151</v>
      </c>
      <c r="B16" s="21" t="s">
        <v>1152</v>
      </c>
      <c r="C16" s="21" t="s">
        <v>32</v>
      </c>
      <c r="D16" s="24">
        <v>2000</v>
      </c>
      <c r="E16" s="22">
        <v>9696.11</v>
      </c>
      <c r="F16" s="23">
        <v>2.3762607909612101</v>
      </c>
      <c r="G16" s="22">
        <v>6.085</v>
      </c>
    </row>
    <row r="17" spans="1:7" x14ac:dyDescent="0.2">
      <c r="A17" s="21" t="s">
        <v>1153</v>
      </c>
      <c r="B17" s="21" t="s">
        <v>1154</v>
      </c>
      <c r="C17" s="21" t="s">
        <v>32</v>
      </c>
      <c r="D17" s="24">
        <v>1500</v>
      </c>
      <c r="E17" s="22">
        <v>7274.7449999999999</v>
      </c>
      <c r="F17" s="23">
        <v>1.7828481017378199</v>
      </c>
      <c r="G17" s="22">
        <v>6.2099000000000002</v>
      </c>
    </row>
    <row r="18" spans="1:7" x14ac:dyDescent="0.2">
      <c r="A18" s="21" t="s">
        <v>1155</v>
      </c>
      <c r="B18" s="21" t="s">
        <v>1156</v>
      </c>
      <c r="C18" s="21" t="s">
        <v>1037</v>
      </c>
      <c r="D18" s="24">
        <v>1500</v>
      </c>
      <c r="E18" s="22">
        <v>7246.3125</v>
      </c>
      <c r="F18" s="23">
        <v>1.7758800459980399</v>
      </c>
      <c r="G18" s="22">
        <v>6.085</v>
      </c>
    </row>
    <row r="19" spans="1:7" x14ac:dyDescent="0.2">
      <c r="A19" s="21" t="s">
        <v>1157</v>
      </c>
      <c r="B19" s="21" t="s">
        <v>1158</v>
      </c>
      <c r="C19" s="21" t="s">
        <v>32</v>
      </c>
      <c r="D19" s="24">
        <v>1500</v>
      </c>
      <c r="E19" s="22">
        <v>7242.54</v>
      </c>
      <c r="F19" s="23">
        <v>1.7749555057613999</v>
      </c>
      <c r="G19" s="22">
        <v>6.0350000000000001</v>
      </c>
    </row>
    <row r="20" spans="1:7" x14ac:dyDescent="0.2">
      <c r="A20" s="21" t="s">
        <v>1159</v>
      </c>
      <c r="B20" s="21" t="s">
        <v>1160</v>
      </c>
      <c r="C20" s="21" t="s">
        <v>32</v>
      </c>
      <c r="D20" s="24">
        <v>1500</v>
      </c>
      <c r="E20" s="22">
        <v>7240.4324999999999</v>
      </c>
      <c r="F20" s="23">
        <v>1.7744390131043499</v>
      </c>
      <c r="G20" s="22">
        <v>6.03</v>
      </c>
    </row>
    <row r="21" spans="1:7" x14ac:dyDescent="0.2">
      <c r="A21" s="21" t="s">
        <v>1161</v>
      </c>
      <c r="B21" s="21" t="s">
        <v>1162</v>
      </c>
      <c r="C21" s="21" t="s">
        <v>32</v>
      </c>
      <c r="D21" s="24">
        <v>1500</v>
      </c>
      <c r="E21" s="22">
        <v>7233</v>
      </c>
      <c r="F21" s="23">
        <v>1.7726175034134699</v>
      </c>
      <c r="G21" s="22">
        <v>6.0149999999999997</v>
      </c>
    </row>
    <row r="22" spans="1:7" x14ac:dyDescent="0.2">
      <c r="A22" s="21" t="s">
        <v>1163</v>
      </c>
      <c r="B22" s="21" t="s">
        <v>1164</v>
      </c>
      <c r="C22" s="21" t="s">
        <v>31</v>
      </c>
      <c r="D22" s="24">
        <v>1500</v>
      </c>
      <c r="E22" s="22">
        <v>7230.9525000000003</v>
      </c>
      <c r="F22" s="23">
        <v>1.7721157151736999</v>
      </c>
      <c r="G22" s="22">
        <v>6.0900999999999996</v>
      </c>
    </row>
    <row r="23" spans="1:7" x14ac:dyDescent="0.2">
      <c r="A23" s="21" t="s">
        <v>1165</v>
      </c>
      <c r="B23" s="21" t="s">
        <v>1166</v>
      </c>
      <c r="C23" s="21" t="s">
        <v>32</v>
      </c>
      <c r="D23" s="24">
        <v>1000</v>
      </c>
      <c r="E23" s="22">
        <v>4899.7</v>
      </c>
      <c r="F23" s="23">
        <v>1.2007872226565699</v>
      </c>
      <c r="G23" s="22">
        <v>5.93</v>
      </c>
    </row>
    <row r="24" spans="1:7" x14ac:dyDescent="0.2">
      <c r="A24" s="21" t="s">
        <v>1167</v>
      </c>
      <c r="B24" s="21" t="s">
        <v>1168</v>
      </c>
      <c r="C24" s="21" t="s">
        <v>31</v>
      </c>
      <c r="D24" s="24">
        <v>1000</v>
      </c>
      <c r="E24" s="22">
        <v>4889.2150000000001</v>
      </c>
      <c r="F24" s="23">
        <v>1.1982176257364401</v>
      </c>
      <c r="G24" s="22">
        <v>5.95</v>
      </c>
    </row>
    <row r="25" spans="1:7" x14ac:dyDescent="0.2">
      <c r="A25" s="21" t="s">
        <v>1169</v>
      </c>
      <c r="B25" s="21" t="s">
        <v>1170</v>
      </c>
      <c r="C25" s="21" t="s">
        <v>32</v>
      </c>
      <c r="D25" s="24">
        <v>1000</v>
      </c>
      <c r="E25" s="22">
        <v>4856.0749999999998</v>
      </c>
      <c r="F25" s="23">
        <v>1.19009588592404</v>
      </c>
      <c r="G25" s="22">
        <v>6.0101000000000004</v>
      </c>
    </row>
    <row r="26" spans="1:7" x14ac:dyDescent="0.2">
      <c r="A26" s="21" t="s">
        <v>1171</v>
      </c>
      <c r="B26" s="21" t="s">
        <v>1172</v>
      </c>
      <c r="C26" s="21" t="s">
        <v>32</v>
      </c>
      <c r="D26" s="24">
        <v>1000</v>
      </c>
      <c r="E26" s="22">
        <v>4839.82</v>
      </c>
      <c r="F26" s="23">
        <v>1.18611221420857</v>
      </c>
      <c r="G26" s="22">
        <v>6.01</v>
      </c>
    </row>
    <row r="27" spans="1:7" x14ac:dyDescent="0.2">
      <c r="A27" s="21" t="s">
        <v>1173</v>
      </c>
      <c r="B27" s="21" t="s">
        <v>1174</v>
      </c>
      <c r="C27" s="21" t="s">
        <v>31</v>
      </c>
      <c r="D27" s="24">
        <v>1000</v>
      </c>
      <c r="E27" s="22">
        <v>4831.0950000000003</v>
      </c>
      <c r="F27" s="23">
        <v>1.18397394686206</v>
      </c>
      <c r="G27" s="22">
        <v>6.0766999999999998</v>
      </c>
    </row>
    <row r="28" spans="1:7" x14ac:dyDescent="0.2">
      <c r="A28" s="21" t="s">
        <v>1175</v>
      </c>
      <c r="B28" s="21" t="s">
        <v>1176</v>
      </c>
      <c r="C28" s="21" t="s">
        <v>32</v>
      </c>
      <c r="D28" s="24">
        <v>1000</v>
      </c>
      <c r="E28" s="22">
        <v>4826.28</v>
      </c>
      <c r="F28" s="23">
        <v>1.1827939173751401</v>
      </c>
      <c r="G28" s="22">
        <v>6.0824999999999996</v>
      </c>
    </row>
    <row r="29" spans="1:7" x14ac:dyDescent="0.2">
      <c r="A29" s="21" t="s">
        <v>1177</v>
      </c>
      <c r="B29" s="21" t="s">
        <v>1178</v>
      </c>
      <c r="C29" s="21" t="s">
        <v>1037</v>
      </c>
      <c r="D29" s="24">
        <v>1000</v>
      </c>
      <c r="E29" s="22">
        <v>4822.47</v>
      </c>
      <c r="F29" s="23">
        <v>1.1818601868776899</v>
      </c>
      <c r="G29" s="22">
        <v>6.08</v>
      </c>
    </row>
    <row r="30" spans="1:7" x14ac:dyDescent="0.2">
      <c r="A30" s="21" t="s">
        <v>1179</v>
      </c>
      <c r="B30" s="21" t="s">
        <v>1180</v>
      </c>
      <c r="C30" s="21" t="s">
        <v>1037</v>
      </c>
      <c r="D30" s="24">
        <v>1000</v>
      </c>
      <c r="E30" s="22">
        <v>4819.82</v>
      </c>
      <c r="F30" s="23">
        <v>1.18121074178105</v>
      </c>
      <c r="G30" s="22">
        <v>6.0914999999999999</v>
      </c>
    </row>
    <row r="31" spans="1:7" x14ac:dyDescent="0.2">
      <c r="A31" s="21" t="s">
        <v>1181</v>
      </c>
      <c r="B31" s="21" t="s">
        <v>1182</v>
      </c>
      <c r="C31" s="21" t="s">
        <v>31</v>
      </c>
      <c r="D31" s="24">
        <v>1000</v>
      </c>
      <c r="E31" s="22">
        <v>4817.4449999999997</v>
      </c>
      <c r="F31" s="23">
        <v>1.18062869193028</v>
      </c>
      <c r="G31" s="22">
        <v>6.04</v>
      </c>
    </row>
    <row r="32" spans="1:7" x14ac:dyDescent="0.2">
      <c r="A32" s="21" t="s">
        <v>1183</v>
      </c>
      <c r="B32" s="21" t="s">
        <v>1184</v>
      </c>
      <c r="C32" s="21" t="s">
        <v>32</v>
      </c>
      <c r="D32" s="24">
        <v>1000</v>
      </c>
      <c r="E32" s="22">
        <v>4812.375</v>
      </c>
      <c r="F32" s="23">
        <v>1.1793861686699001</v>
      </c>
      <c r="G32" s="22">
        <v>6.03</v>
      </c>
    </row>
    <row r="33" spans="1:9" x14ac:dyDescent="0.2">
      <c r="A33" s="21" t="s">
        <v>1185</v>
      </c>
      <c r="B33" s="21" t="s">
        <v>1186</v>
      </c>
      <c r="C33" s="21" t="s">
        <v>32</v>
      </c>
      <c r="D33" s="24">
        <v>1000</v>
      </c>
      <c r="E33" s="22">
        <v>4812.0749999999998</v>
      </c>
      <c r="F33" s="23">
        <v>1.17931264658349</v>
      </c>
      <c r="G33" s="22">
        <v>6.0399000000000003</v>
      </c>
    </row>
    <row r="34" spans="1:9" x14ac:dyDescent="0.2">
      <c r="A34" s="21" t="s">
        <v>1187</v>
      </c>
      <c r="B34" s="21" t="s">
        <v>1188</v>
      </c>
      <c r="C34" s="21" t="s">
        <v>31</v>
      </c>
      <c r="D34" s="24">
        <v>1000</v>
      </c>
      <c r="E34" s="22">
        <v>4811.3450000000003</v>
      </c>
      <c r="F34" s="23">
        <v>1.17913374283988</v>
      </c>
      <c r="G34" s="22">
        <v>6.0900999999999996</v>
      </c>
    </row>
    <row r="35" spans="1:9" x14ac:dyDescent="0.2">
      <c r="A35" s="21" t="s">
        <v>1189</v>
      </c>
      <c r="B35" s="21" t="s">
        <v>1190</v>
      </c>
      <c r="C35" s="21" t="s">
        <v>31</v>
      </c>
      <c r="D35" s="24">
        <v>1000</v>
      </c>
      <c r="E35" s="22">
        <v>4810.1049999999996</v>
      </c>
      <c r="F35" s="23">
        <v>1.17882985154938</v>
      </c>
      <c r="G35" s="22">
        <v>6.08</v>
      </c>
    </row>
    <row r="36" spans="1:9" x14ac:dyDescent="0.2">
      <c r="A36" s="21" t="s">
        <v>1191</v>
      </c>
      <c r="B36" s="21" t="s">
        <v>1192</v>
      </c>
      <c r="C36" s="21" t="s">
        <v>1037</v>
      </c>
      <c r="D36" s="24">
        <v>500</v>
      </c>
      <c r="E36" s="22">
        <v>2410.7150000000001</v>
      </c>
      <c r="F36" s="23">
        <v>0.59080265515573205</v>
      </c>
      <c r="G36" s="22">
        <v>6.0350000000000001</v>
      </c>
    </row>
    <row r="37" spans="1:9" x14ac:dyDescent="0.2">
      <c r="A37" s="21" t="s">
        <v>1193</v>
      </c>
      <c r="B37" s="21" t="s">
        <v>1194</v>
      </c>
      <c r="C37" s="21" t="s">
        <v>32</v>
      </c>
      <c r="D37" s="24">
        <v>300</v>
      </c>
      <c r="E37" s="22">
        <v>1468.3125</v>
      </c>
      <c r="F37" s="23">
        <v>0.359844661686823</v>
      </c>
      <c r="G37" s="22">
        <v>5.9226000000000001</v>
      </c>
    </row>
    <row r="38" spans="1:9" x14ac:dyDescent="0.2">
      <c r="A38" s="21" t="s">
        <v>1195</v>
      </c>
      <c r="B38" s="21" t="s">
        <v>1196</v>
      </c>
      <c r="C38" s="21" t="s">
        <v>32</v>
      </c>
      <c r="D38" s="24">
        <v>100</v>
      </c>
      <c r="E38" s="22">
        <v>482.70600000000002</v>
      </c>
      <c r="F38" s="23">
        <v>0.118298507479981</v>
      </c>
      <c r="G38" s="22">
        <v>6.0823999999999998</v>
      </c>
    </row>
    <row r="39" spans="1:9" x14ac:dyDescent="0.2">
      <c r="A39" s="20" t="s">
        <v>28</v>
      </c>
      <c r="B39" s="20"/>
      <c r="C39" s="20"/>
      <c r="D39" s="20"/>
      <c r="E39" s="25">
        <f>SUM(E6:E38)</f>
        <v>253573.37600000011</v>
      </c>
      <c r="F39" s="26">
        <f>SUM(F6:F38)</f>
        <v>62.144145540888353</v>
      </c>
      <c r="G39" s="25"/>
      <c r="H39" s="14"/>
      <c r="I39" s="14"/>
    </row>
    <row r="40" spans="1:9" x14ac:dyDescent="0.2">
      <c r="A40" s="21"/>
      <c r="B40" s="21"/>
      <c r="C40" s="21"/>
      <c r="D40" s="21"/>
      <c r="E40" s="22"/>
      <c r="F40" s="23"/>
      <c r="G40" s="22"/>
    </row>
    <row r="41" spans="1:9" x14ac:dyDescent="0.2">
      <c r="A41" s="20" t="s">
        <v>1042</v>
      </c>
      <c r="B41" s="21"/>
      <c r="C41" s="21"/>
      <c r="D41" s="21"/>
      <c r="E41" s="22"/>
      <c r="F41" s="23"/>
      <c r="G41" s="22"/>
    </row>
    <row r="42" spans="1:9" x14ac:dyDescent="0.2">
      <c r="A42" s="21" t="s">
        <v>1197</v>
      </c>
      <c r="B42" s="21" t="s">
        <v>1198</v>
      </c>
      <c r="C42" s="21" t="s">
        <v>32</v>
      </c>
      <c r="D42" s="24">
        <v>2000</v>
      </c>
      <c r="E42" s="22">
        <v>9674.41</v>
      </c>
      <c r="F42" s="23">
        <v>2.3709426933773399</v>
      </c>
      <c r="G42" s="22">
        <v>6.64</v>
      </c>
    </row>
    <row r="43" spans="1:9" x14ac:dyDescent="0.2">
      <c r="A43" s="21" t="s">
        <v>1199</v>
      </c>
      <c r="B43" s="21" t="s">
        <v>1200</v>
      </c>
      <c r="C43" s="21" t="s">
        <v>32</v>
      </c>
      <c r="D43" s="24">
        <v>2000</v>
      </c>
      <c r="E43" s="22">
        <v>9654.99</v>
      </c>
      <c r="F43" s="23">
        <v>2.3661833636502201</v>
      </c>
      <c r="G43" s="22">
        <v>6.4250999999999996</v>
      </c>
    </row>
    <row r="44" spans="1:9" x14ac:dyDescent="0.2">
      <c r="A44" s="21" t="s">
        <v>1201</v>
      </c>
      <c r="B44" s="21" t="s">
        <v>1202</v>
      </c>
      <c r="C44" s="21" t="s">
        <v>1047</v>
      </c>
      <c r="D44" s="24">
        <v>2000</v>
      </c>
      <c r="E44" s="22">
        <v>9616.43</v>
      </c>
      <c r="F44" s="23">
        <v>2.35673332480996</v>
      </c>
      <c r="G44" s="22">
        <v>6.33</v>
      </c>
    </row>
    <row r="45" spans="1:9" x14ac:dyDescent="0.2">
      <c r="A45" s="21" t="s">
        <v>1203</v>
      </c>
      <c r="B45" s="21" t="s">
        <v>1204</v>
      </c>
      <c r="C45" s="21" t="s">
        <v>1047</v>
      </c>
      <c r="D45" s="24">
        <v>2000</v>
      </c>
      <c r="E45" s="22">
        <v>9614.35</v>
      </c>
      <c r="F45" s="23">
        <v>2.3562235716774902</v>
      </c>
      <c r="G45" s="22">
        <v>6.6550000000000002</v>
      </c>
    </row>
    <row r="46" spans="1:9" x14ac:dyDescent="0.2">
      <c r="A46" s="21" t="s">
        <v>1205</v>
      </c>
      <c r="B46" s="21" t="s">
        <v>1206</v>
      </c>
      <c r="C46" s="21" t="s">
        <v>32</v>
      </c>
      <c r="D46" s="24">
        <v>2000</v>
      </c>
      <c r="E46" s="22">
        <v>9472.93</v>
      </c>
      <c r="F46" s="23">
        <v>2.3215652601424801</v>
      </c>
      <c r="G46" s="22">
        <v>6.8148999999999997</v>
      </c>
    </row>
    <row r="47" spans="1:9" x14ac:dyDescent="0.2">
      <c r="A47" s="21" t="s">
        <v>1207</v>
      </c>
      <c r="B47" s="21" t="s">
        <v>1208</v>
      </c>
      <c r="C47" s="21" t="s">
        <v>32</v>
      </c>
      <c r="D47" s="24">
        <v>2000</v>
      </c>
      <c r="E47" s="22">
        <v>9467.0400000000009</v>
      </c>
      <c r="F47" s="23">
        <v>2.3201217765125799</v>
      </c>
      <c r="G47" s="22">
        <v>6.5650000000000004</v>
      </c>
    </row>
    <row r="48" spans="1:9" x14ac:dyDescent="0.2">
      <c r="A48" s="21" t="s">
        <v>1209</v>
      </c>
      <c r="B48" s="21" t="s">
        <v>1210</v>
      </c>
      <c r="C48" s="21" t="s">
        <v>1047</v>
      </c>
      <c r="D48" s="24">
        <v>1500</v>
      </c>
      <c r="E48" s="22">
        <v>7287.9075000000003</v>
      </c>
      <c r="F48" s="23">
        <v>1.78607388327918</v>
      </c>
      <c r="G48" s="22">
        <v>6.14</v>
      </c>
    </row>
    <row r="49" spans="1:9" x14ac:dyDescent="0.2">
      <c r="A49" s="21" t="s">
        <v>1211</v>
      </c>
      <c r="B49" s="21" t="s">
        <v>1212</v>
      </c>
      <c r="C49" s="21" t="s">
        <v>32</v>
      </c>
      <c r="D49" s="24">
        <v>1400</v>
      </c>
      <c r="E49" s="22">
        <v>6911.4290000000001</v>
      </c>
      <c r="F49" s="23">
        <v>1.6938089339139299</v>
      </c>
      <c r="G49" s="22">
        <v>6.0750000000000002</v>
      </c>
    </row>
    <row r="50" spans="1:9" x14ac:dyDescent="0.2">
      <c r="A50" s="21" t="s">
        <v>1213</v>
      </c>
      <c r="B50" s="21" t="s">
        <v>1214</v>
      </c>
      <c r="C50" s="21" t="s">
        <v>32</v>
      </c>
      <c r="D50" s="24">
        <v>1100</v>
      </c>
      <c r="E50" s="22">
        <v>5365.3159999999998</v>
      </c>
      <c r="F50" s="23">
        <v>1.31489742194724</v>
      </c>
      <c r="G50" s="22">
        <v>6.4074999999999998</v>
      </c>
    </row>
    <row r="51" spans="1:9" x14ac:dyDescent="0.2">
      <c r="A51" s="21" t="s">
        <v>1215</v>
      </c>
      <c r="B51" s="21" t="s">
        <v>1216</v>
      </c>
      <c r="C51" s="21" t="s">
        <v>1037</v>
      </c>
      <c r="D51" s="24">
        <v>1000</v>
      </c>
      <c r="E51" s="22">
        <v>4840.4650000000001</v>
      </c>
      <c r="F51" s="23">
        <v>1.18627028669436</v>
      </c>
      <c r="G51" s="22">
        <v>6.3650000000000002</v>
      </c>
    </row>
    <row r="52" spans="1:9" x14ac:dyDescent="0.2">
      <c r="A52" s="21" t="s">
        <v>1217</v>
      </c>
      <c r="B52" s="21" t="s">
        <v>1218</v>
      </c>
      <c r="C52" s="21" t="s">
        <v>31</v>
      </c>
      <c r="D52" s="24">
        <v>1000</v>
      </c>
      <c r="E52" s="22">
        <v>4795.8950000000004</v>
      </c>
      <c r="F52" s="23">
        <v>1.1753473553896201</v>
      </c>
      <c r="G52" s="22">
        <v>7.2251000000000003</v>
      </c>
    </row>
    <row r="53" spans="1:9" x14ac:dyDescent="0.2">
      <c r="A53" s="21" t="s">
        <v>1219</v>
      </c>
      <c r="B53" s="21" t="s">
        <v>1220</v>
      </c>
      <c r="C53" s="21" t="s">
        <v>32</v>
      </c>
      <c r="D53" s="24">
        <v>900</v>
      </c>
      <c r="E53" s="22">
        <v>4395.6495000000004</v>
      </c>
      <c r="F53" s="23">
        <v>1.0772577412651301</v>
      </c>
      <c r="G53" s="22">
        <v>6.5149999999999997</v>
      </c>
    </row>
    <row r="54" spans="1:9" x14ac:dyDescent="0.2">
      <c r="A54" s="21" t="s">
        <v>1221</v>
      </c>
      <c r="B54" s="21" t="s">
        <v>1222</v>
      </c>
      <c r="C54" s="21" t="s">
        <v>1047</v>
      </c>
      <c r="D54" s="24">
        <v>500</v>
      </c>
      <c r="E54" s="22">
        <v>2480.3924999999999</v>
      </c>
      <c r="F54" s="23">
        <v>0.60787877240916599</v>
      </c>
      <c r="G54" s="22">
        <v>6.8703000000000003</v>
      </c>
    </row>
    <row r="55" spans="1:9" x14ac:dyDescent="0.2">
      <c r="A55" s="21" t="s">
        <v>1223</v>
      </c>
      <c r="B55" s="21" t="s">
        <v>1224</v>
      </c>
      <c r="C55" s="21" t="s">
        <v>32</v>
      </c>
      <c r="D55" s="24">
        <v>500</v>
      </c>
      <c r="E55" s="22">
        <v>2412.5549999999998</v>
      </c>
      <c r="F55" s="23">
        <v>0.59125359061906402</v>
      </c>
      <c r="G55" s="22">
        <v>6.33</v>
      </c>
    </row>
    <row r="56" spans="1:9" x14ac:dyDescent="0.2">
      <c r="A56" s="20" t="s">
        <v>28</v>
      </c>
      <c r="B56" s="20"/>
      <c r="C56" s="20"/>
      <c r="D56" s="20"/>
      <c r="E56" s="25">
        <f>SUM(E41:E55)</f>
        <v>95989.7595</v>
      </c>
      <c r="F56" s="26">
        <f>SUM(F41:F55)</f>
        <v>23.524557975687756</v>
      </c>
      <c r="G56" s="25"/>
      <c r="H56" s="14"/>
      <c r="I56" s="14"/>
    </row>
    <row r="57" spans="1:9" x14ac:dyDescent="0.2">
      <c r="A57" s="21"/>
      <c r="B57" s="21"/>
      <c r="C57" s="21"/>
      <c r="D57" s="21"/>
      <c r="E57" s="22"/>
      <c r="F57" s="23"/>
      <c r="G57" s="22"/>
    </row>
    <row r="58" spans="1:9" x14ac:dyDescent="0.2">
      <c r="A58" s="20" t="s">
        <v>33</v>
      </c>
      <c r="B58" s="21"/>
      <c r="C58" s="21"/>
      <c r="D58" s="21"/>
      <c r="E58" s="22"/>
      <c r="F58" s="23"/>
      <c r="G58" s="22"/>
    </row>
    <row r="59" spans="1:9" x14ac:dyDescent="0.2">
      <c r="A59" s="21" t="s">
        <v>1225</v>
      </c>
      <c r="B59" s="21" t="s">
        <v>1226</v>
      </c>
      <c r="C59" s="21" t="s">
        <v>35</v>
      </c>
      <c r="D59" s="24">
        <v>22500000</v>
      </c>
      <c r="E59" s="22">
        <v>21788.032500000001</v>
      </c>
      <c r="F59" s="23">
        <v>5.3396720274355802</v>
      </c>
      <c r="G59" s="22">
        <v>5.5218999999999996</v>
      </c>
    </row>
    <row r="60" spans="1:9" x14ac:dyDescent="0.2">
      <c r="A60" s="21" t="s">
        <v>1078</v>
      </c>
      <c r="B60" s="21" t="s">
        <v>1079</v>
      </c>
      <c r="C60" s="21" t="s">
        <v>35</v>
      </c>
      <c r="D60" s="24">
        <v>11000000</v>
      </c>
      <c r="E60" s="22">
        <v>10990.43</v>
      </c>
      <c r="F60" s="23">
        <v>2.6934644805807402</v>
      </c>
      <c r="G60" s="22">
        <v>5.2971000000000004</v>
      </c>
    </row>
    <row r="61" spans="1:9" x14ac:dyDescent="0.2">
      <c r="A61" s="21" t="s">
        <v>1227</v>
      </c>
      <c r="B61" s="21" t="s">
        <v>1228</v>
      </c>
      <c r="C61" s="21" t="s">
        <v>35</v>
      </c>
      <c r="D61" s="24">
        <v>5000000</v>
      </c>
      <c r="E61" s="22">
        <v>4836.95</v>
      </c>
      <c r="F61" s="23">
        <v>1.18540885291522</v>
      </c>
      <c r="G61" s="22">
        <v>5.5175000000000001</v>
      </c>
    </row>
    <row r="62" spans="1:9" x14ac:dyDescent="0.2">
      <c r="A62" s="21" t="s">
        <v>1229</v>
      </c>
      <c r="B62" s="21" t="s">
        <v>1230</v>
      </c>
      <c r="C62" s="21" t="s">
        <v>35</v>
      </c>
      <c r="D62" s="24">
        <v>316500</v>
      </c>
      <c r="E62" s="22">
        <v>308.41374150000001</v>
      </c>
      <c r="F62" s="23">
        <v>7.5584072511563405E-2</v>
      </c>
      <c r="G62" s="22">
        <v>5.4999000000000002</v>
      </c>
    </row>
    <row r="63" spans="1:9" x14ac:dyDescent="0.2">
      <c r="A63" s="20" t="s">
        <v>28</v>
      </c>
      <c r="B63" s="20"/>
      <c r="C63" s="20"/>
      <c r="D63" s="20"/>
      <c r="E63" s="25">
        <f>SUM(E58:E62)</f>
        <v>37923.826241499999</v>
      </c>
      <c r="F63" s="26">
        <f>SUM(F58:F62)</f>
        <v>9.2941294334431035</v>
      </c>
      <c r="G63" s="25"/>
      <c r="H63" s="14"/>
      <c r="I63" s="14"/>
    </row>
    <row r="64" spans="1:9" x14ac:dyDescent="0.2">
      <c r="A64" s="21"/>
      <c r="B64" s="21"/>
      <c r="C64" s="21"/>
      <c r="D64" s="21"/>
      <c r="E64" s="22"/>
      <c r="F64" s="23"/>
      <c r="G64" s="22"/>
    </row>
    <row r="65" spans="1:9" x14ac:dyDescent="0.2">
      <c r="A65" s="20" t="s">
        <v>34</v>
      </c>
      <c r="B65" s="21"/>
      <c r="C65" s="21"/>
      <c r="D65" s="21"/>
      <c r="E65" s="22"/>
      <c r="F65" s="23"/>
      <c r="G65" s="22"/>
    </row>
    <row r="66" spans="1:9" x14ac:dyDescent="0.2">
      <c r="A66" s="21" t="s">
        <v>1231</v>
      </c>
      <c r="B66" s="21" t="s">
        <v>1232</v>
      </c>
      <c r="C66" s="21" t="s">
        <v>35</v>
      </c>
      <c r="D66" s="24">
        <v>2860000</v>
      </c>
      <c r="E66" s="22">
        <v>2993.3119089000002</v>
      </c>
      <c r="F66" s="23">
        <v>0.73358178942238805</v>
      </c>
      <c r="G66" s="22">
        <v>5.9813504012499896</v>
      </c>
    </row>
    <row r="67" spans="1:9" x14ac:dyDescent="0.2">
      <c r="A67" s="20" t="s">
        <v>28</v>
      </c>
      <c r="B67" s="20"/>
      <c r="C67" s="20"/>
      <c r="D67" s="20"/>
      <c r="E67" s="25">
        <f>SUM(E66:E66)</f>
        <v>2993.3119089000002</v>
      </c>
      <c r="F67" s="26">
        <f>SUM(F66:F66)</f>
        <v>0.73358178942238805</v>
      </c>
      <c r="G67" s="25"/>
      <c r="H67" s="14"/>
      <c r="I67" s="14"/>
    </row>
    <row r="68" spans="1:9" x14ac:dyDescent="0.2">
      <c r="A68" s="21"/>
      <c r="B68" s="21"/>
      <c r="C68" s="21"/>
      <c r="D68" s="21"/>
      <c r="E68" s="22"/>
      <c r="F68" s="23"/>
      <c r="G68" s="22"/>
    </row>
    <row r="69" spans="1:9" x14ac:dyDescent="0.2">
      <c r="A69" s="20" t="s">
        <v>1100</v>
      </c>
      <c r="B69" s="21"/>
      <c r="C69" s="21"/>
      <c r="D69" s="21"/>
      <c r="E69" s="22"/>
      <c r="F69" s="23"/>
      <c r="G69" s="22"/>
    </row>
    <row r="70" spans="1:9" x14ac:dyDescent="0.2">
      <c r="A70" s="21" t="s">
        <v>1101</v>
      </c>
      <c r="B70" s="21" t="s">
        <v>1102</v>
      </c>
      <c r="C70" s="21" t="s">
        <v>1103</v>
      </c>
      <c r="D70" s="24">
        <v>8236.3259999999991</v>
      </c>
      <c r="E70" s="22">
        <v>929.86379380000005</v>
      </c>
      <c r="F70" s="23">
        <v>0.227885087333103</v>
      </c>
      <c r="G70" s="22">
        <v>5.58</v>
      </c>
    </row>
    <row r="71" spans="1:9" x14ac:dyDescent="0.2">
      <c r="A71" s="20" t="s">
        <v>28</v>
      </c>
      <c r="B71" s="20"/>
      <c r="C71" s="20"/>
      <c r="D71" s="20"/>
      <c r="E71" s="25">
        <f>SUM(E70:E70)</f>
        <v>929.86379380000005</v>
      </c>
      <c r="F71" s="26">
        <f>SUM(F70:F70)</f>
        <v>0.227885087333103</v>
      </c>
      <c r="G71" s="25"/>
      <c r="H71" s="14"/>
      <c r="I71" s="14"/>
    </row>
    <row r="72" spans="1:9" x14ac:dyDescent="0.2">
      <c r="A72" s="21"/>
      <c r="B72" s="21"/>
      <c r="C72" s="21"/>
      <c r="D72" s="21"/>
      <c r="E72" s="22"/>
      <c r="F72" s="23"/>
      <c r="G72" s="22"/>
    </row>
    <row r="73" spans="1:9" x14ac:dyDescent="0.2">
      <c r="A73" s="20" t="s">
        <v>37</v>
      </c>
      <c r="B73" s="20"/>
      <c r="C73" s="20"/>
      <c r="D73" s="20"/>
      <c r="E73" s="25">
        <f>E39+E56+E63+E67+E71</f>
        <v>391410.13744420005</v>
      </c>
      <c r="F73" s="26">
        <f>F39+F56+F63+F67+F71</f>
        <v>95.9242998267747</v>
      </c>
      <c r="G73" s="25"/>
      <c r="H73" s="14"/>
      <c r="I73" s="14"/>
    </row>
    <row r="74" spans="1:9" x14ac:dyDescent="0.2">
      <c r="A74" s="20"/>
      <c r="B74" s="20"/>
      <c r="C74" s="20"/>
      <c r="D74" s="20"/>
      <c r="E74" s="25"/>
      <c r="F74" s="26"/>
      <c r="G74" s="25"/>
      <c r="H74" s="14"/>
      <c r="I74" s="14"/>
    </row>
    <row r="75" spans="1:9" x14ac:dyDescent="0.2">
      <c r="A75" s="20" t="s">
        <v>39</v>
      </c>
      <c r="B75" s="20"/>
      <c r="C75" s="20"/>
      <c r="D75" s="20"/>
      <c r="E75" s="25">
        <f>E77-(E39+E56+E63+E67+E71)</f>
        <v>16630.513518099964</v>
      </c>
      <c r="F75" s="26">
        <f>F77-(F39+F56+F63+F67+F71)</f>
        <v>4.0757001732253002</v>
      </c>
      <c r="G75" s="25"/>
      <c r="H75" s="14"/>
      <c r="I75" s="14"/>
    </row>
    <row r="76" spans="1:9" x14ac:dyDescent="0.2">
      <c r="A76" s="20"/>
      <c r="B76" s="20"/>
      <c r="C76" s="20"/>
      <c r="D76" s="20"/>
      <c r="E76" s="25"/>
      <c r="F76" s="26"/>
      <c r="G76" s="25"/>
      <c r="H76" s="14"/>
      <c r="I76" s="14"/>
    </row>
    <row r="77" spans="1:9" x14ac:dyDescent="0.2">
      <c r="A77" s="27" t="s">
        <v>38</v>
      </c>
      <c r="B77" s="27"/>
      <c r="C77" s="27"/>
      <c r="D77" s="27"/>
      <c r="E77" s="28">
        <v>408040.65096230002</v>
      </c>
      <c r="F77" s="29">
        <v>100</v>
      </c>
      <c r="G77" s="28"/>
      <c r="H77" s="14"/>
      <c r="I77" s="14"/>
    </row>
    <row r="79" spans="1:9" x14ac:dyDescent="0.2">
      <c r="A79" s="14" t="s">
        <v>1104</v>
      </c>
    </row>
    <row r="80" spans="1:9" x14ac:dyDescent="0.2">
      <c r="A80" s="14" t="s">
        <v>40</v>
      </c>
    </row>
    <row r="81" spans="1:4" x14ac:dyDescent="0.2">
      <c r="A81" s="14" t="s">
        <v>1105</v>
      </c>
    </row>
    <row r="83" spans="1:4" x14ac:dyDescent="0.2">
      <c r="A83" s="14" t="s">
        <v>1233</v>
      </c>
    </row>
    <row r="84" spans="1:4" x14ac:dyDescent="0.2">
      <c r="A84" s="14" t="s">
        <v>1234</v>
      </c>
    </row>
    <row r="86" spans="1:4" x14ac:dyDescent="0.2">
      <c r="A86" s="14" t="s">
        <v>41</v>
      </c>
    </row>
    <row r="87" spans="1:4" x14ac:dyDescent="0.2">
      <c r="A87" s="14" t="s">
        <v>42</v>
      </c>
    </row>
    <row r="88" spans="1:4" x14ac:dyDescent="0.2">
      <c r="A88" s="14" t="s">
        <v>43</v>
      </c>
      <c r="B88" s="14"/>
      <c r="C88" s="30" t="s">
        <v>45</v>
      </c>
      <c r="D88" s="14" t="s">
        <v>44</v>
      </c>
    </row>
    <row r="89" spans="1:4" x14ac:dyDescent="0.2">
      <c r="A89" s="7" t="s">
        <v>1235</v>
      </c>
      <c r="C89" s="31">
        <v>48.508000000000003</v>
      </c>
      <c r="D89" s="31">
        <v>50.576599999999999</v>
      </c>
    </row>
    <row r="90" spans="1:4" x14ac:dyDescent="0.2">
      <c r="A90" s="7" t="s">
        <v>1236</v>
      </c>
      <c r="C90" s="31">
        <v>10.045199999999999</v>
      </c>
      <c r="D90" s="31">
        <v>10.1027</v>
      </c>
    </row>
    <row r="91" spans="1:4" x14ac:dyDescent="0.2">
      <c r="A91" s="7" t="s">
        <v>1237</v>
      </c>
      <c r="C91" s="31">
        <v>10.0282</v>
      </c>
      <c r="D91" s="31">
        <v>10.0936</v>
      </c>
    </row>
    <row r="92" spans="1:4" x14ac:dyDescent="0.2">
      <c r="A92" s="7" t="s">
        <v>1238</v>
      </c>
      <c r="C92" s="31">
        <v>10.4468</v>
      </c>
      <c r="D92" s="31">
        <v>10.551399999999999</v>
      </c>
    </row>
    <row r="93" spans="1:4" x14ac:dyDescent="0.2">
      <c r="A93" s="7" t="s">
        <v>1239</v>
      </c>
      <c r="C93" s="31">
        <v>10.9686</v>
      </c>
      <c r="D93" s="31">
        <v>11.130800000000001</v>
      </c>
    </row>
    <row r="94" spans="1:4" x14ac:dyDescent="0.2">
      <c r="A94" s="7" t="s">
        <v>1240</v>
      </c>
      <c r="C94" s="31">
        <v>50.088700000000003</v>
      </c>
      <c r="D94" s="31">
        <v>52.264499999999998</v>
      </c>
    </row>
    <row r="95" spans="1:4" x14ac:dyDescent="0.2">
      <c r="A95" s="7" t="s">
        <v>1241</v>
      </c>
      <c r="C95" s="31">
        <v>10.056699999999999</v>
      </c>
      <c r="D95" s="31">
        <v>10.1135</v>
      </c>
    </row>
    <row r="96" spans="1:4" x14ac:dyDescent="0.2">
      <c r="A96" s="7" t="s">
        <v>1242</v>
      </c>
      <c r="C96" s="31">
        <v>10.033099999999999</v>
      </c>
      <c r="D96" s="31">
        <v>10.104100000000001</v>
      </c>
    </row>
    <row r="97" spans="1:4" x14ac:dyDescent="0.2">
      <c r="A97" s="7" t="s">
        <v>1243</v>
      </c>
      <c r="C97" s="31">
        <v>10.864800000000001</v>
      </c>
      <c r="D97" s="31">
        <v>10.9648</v>
      </c>
    </row>
    <row r="98" spans="1:4" x14ac:dyDescent="0.2">
      <c r="A98" s="7" t="s">
        <v>1244</v>
      </c>
      <c r="C98" s="31">
        <v>11.4947</v>
      </c>
      <c r="D98" s="31">
        <v>11.668200000000001</v>
      </c>
    </row>
    <row r="100" spans="1:4" x14ac:dyDescent="0.2">
      <c r="A100" s="14" t="s">
        <v>50</v>
      </c>
    </row>
    <row r="101" spans="1:4" x14ac:dyDescent="0.2">
      <c r="A101" s="101" t="s">
        <v>51</v>
      </c>
      <c r="B101" s="102"/>
      <c r="C101" s="32" t="s">
        <v>52</v>
      </c>
    </row>
    <row r="102" spans="1:4" x14ac:dyDescent="0.2">
      <c r="A102" s="97" t="s">
        <v>1236</v>
      </c>
      <c r="B102" s="98"/>
      <c r="C102" s="33">
        <v>0.36337228999999999</v>
      </c>
    </row>
    <row r="103" spans="1:4" x14ac:dyDescent="0.2">
      <c r="A103" s="97" t="s">
        <v>1237</v>
      </c>
      <c r="B103" s="98"/>
      <c r="C103" s="33">
        <v>0.35478092</v>
      </c>
    </row>
    <row r="104" spans="1:4" x14ac:dyDescent="0.2">
      <c r="A104" s="97" t="s">
        <v>1238</v>
      </c>
      <c r="B104" s="98"/>
      <c r="C104" s="33">
        <v>0.33500000000000002</v>
      </c>
    </row>
    <row r="105" spans="1:4" x14ac:dyDescent="0.2">
      <c r="A105" s="97" t="s">
        <v>1239</v>
      </c>
      <c r="B105" s="98"/>
      <c r="C105" s="33">
        <v>0.3</v>
      </c>
    </row>
    <row r="106" spans="1:4" x14ac:dyDescent="0.2">
      <c r="A106" s="97" t="s">
        <v>1241</v>
      </c>
      <c r="B106" s="98"/>
      <c r="C106" s="33">
        <v>0.37457301999999998</v>
      </c>
    </row>
    <row r="107" spans="1:4" x14ac:dyDescent="0.2">
      <c r="A107" s="97" t="s">
        <v>1242</v>
      </c>
      <c r="B107" s="98"/>
      <c r="C107" s="33">
        <v>0.35682930000000002</v>
      </c>
    </row>
    <row r="108" spans="1:4" x14ac:dyDescent="0.2">
      <c r="A108" s="97" t="s">
        <v>1243</v>
      </c>
      <c r="B108" s="98"/>
      <c r="C108" s="33">
        <v>0.36499999999999999</v>
      </c>
    </row>
    <row r="109" spans="1:4" x14ac:dyDescent="0.2">
      <c r="A109" s="97" t="s">
        <v>1244</v>
      </c>
      <c r="B109" s="98"/>
      <c r="C109" s="33">
        <v>0.32</v>
      </c>
    </row>
    <row r="110" spans="1:4" x14ac:dyDescent="0.2">
      <c r="A110" s="7" t="s">
        <v>53</v>
      </c>
    </row>
    <row r="111" spans="1:4" x14ac:dyDescent="0.2">
      <c r="A111" s="7" t="s">
        <v>54</v>
      </c>
    </row>
    <row r="113" spans="1:9" x14ac:dyDescent="0.2">
      <c r="A113" s="14" t="s">
        <v>1123</v>
      </c>
      <c r="D113" s="34">
        <v>0.52062105145730098</v>
      </c>
      <c r="E113" s="10" t="s">
        <v>55</v>
      </c>
    </row>
    <row r="115" spans="1:9" x14ac:dyDescent="0.2">
      <c r="A115" s="14" t="s">
        <v>1446</v>
      </c>
      <c r="D115" s="30" t="s">
        <v>56</v>
      </c>
    </row>
    <row r="117" spans="1:9" x14ac:dyDescent="0.2">
      <c r="A117" s="60" t="s">
        <v>1124</v>
      </c>
      <c r="B117" s="57"/>
      <c r="C117" s="57"/>
      <c r="D117" s="57"/>
      <c r="E117" s="11"/>
      <c r="G117" s="11"/>
      <c r="H117" s="57"/>
      <c r="I117" s="57"/>
    </row>
    <row r="118" spans="1:9" x14ac:dyDescent="0.2">
      <c r="A118" s="57"/>
      <c r="B118" s="57"/>
      <c r="C118" s="57"/>
      <c r="D118" s="57"/>
      <c r="E118" s="11"/>
      <c r="G118" s="11"/>
      <c r="H118" s="57"/>
      <c r="I118" s="57"/>
    </row>
    <row r="119" spans="1:9" x14ac:dyDescent="0.2">
      <c r="A119" s="60" t="s">
        <v>969</v>
      </c>
      <c r="B119" s="57"/>
      <c r="C119" s="57"/>
      <c r="D119" s="57"/>
      <c r="E119" s="11"/>
      <c r="G119" s="11"/>
      <c r="H119" s="57"/>
      <c r="I119" s="57"/>
    </row>
    <row r="120" spans="1:9" x14ac:dyDescent="0.2">
      <c r="A120" s="57"/>
      <c r="B120" s="57"/>
      <c r="C120" s="57"/>
      <c r="D120" s="57"/>
      <c r="E120" s="11"/>
      <c r="G120" s="11"/>
      <c r="H120" s="57"/>
      <c r="I120" s="57"/>
    </row>
    <row r="121" spans="1:9" x14ac:dyDescent="0.2">
      <c r="A121" s="57"/>
      <c r="B121" s="57"/>
      <c r="C121" s="57"/>
      <c r="D121" s="57"/>
      <c r="E121" s="11"/>
      <c r="G121" s="11"/>
      <c r="H121" s="57"/>
      <c r="I121" s="57"/>
    </row>
    <row r="122" spans="1:9" x14ac:dyDescent="0.2">
      <c r="A122" s="57"/>
      <c r="B122" s="57"/>
      <c r="C122" s="57"/>
      <c r="D122" s="57"/>
      <c r="E122" s="11"/>
      <c r="G122" s="11"/>
      <c r="H122" s="57"/>
      <c r="I122" s="57"/>
    </row>
    <row r="123" spans="1:9" x14ac:dyDescent="0.2">
      <c r="A123" s="57"/>
      <c r="B123" s="57"/>
      <c r="C123" s="57"/>
      <c r="D123" s="57"/>
      <c r="E123" s="11"/>
      <c r="G123" s="11"/>
      <c r="H123" s="57"/>
      <c r="I123" s="57"/>
    </row>
    <row r="124" spans="1:9" x14ac:dyDescent="0.2">
      <c r="A124" s="57"/>
      <c r="B124" s="57"/>
      <c r="C124" s="57"/>
      <c r="D124" s="57"/>
      <c r="E124" s="11"/>
      <c r="G124" s="11"/>
      <c r="H124" s="57"/>
      <c r="I124" s="57"/>
    </row>
    <row r="125" spans="1:9" x14ac:dyDescent="0.2">
      <c r="A125" s="57"/>
      <c r="B125" s="57"/>
      <c r="C125" s="57"/>
      <c r="D125" s="57"/>
      <c r="E125" s="11"/>
      <c r="G125" s="11"/>
      <c r="H125" s="57"/>
      <c r="I125" s="57"/>
    </row>
    <row r="126" spans="1:9" x14ac:dyDescent="0.2">
      <c r="A126" s="57"/>
      <c r="B126" s="57"/>
      <c r="C126" s="57"/>
      <c r="D126" s="57"/>
      <c r="E126" s="11"/>
      <c r="G126" s="11"/>
      <c r="H126" s="57"/>
      <c r="I126" s="57"/>
    </row>
    <row r="127" spans="1:9" x14ac:dyDescent="0.2">
      <c r="A127" s="57"/>
      <c r="B127" s="57"/>
      <c r="C127" s="57"/>
      <c r="D127" s="57"/>
      <c r="E127" s="11"/>
      <c r="G127" s="11"/>
      <c r="H127" s="57"/>
      <c r="I127" s="57"/>
    </row>
    <row r="128" spans="1:9" x14ac:dyDescent="0.2">
      <c r="A128" s="57"/>
      <c r="B128" s="57"/>
      <c r="C128" s="57"/>
      <c r="D128" s="57"/>
      <c r="E128" s="11"/>
      <c r="G128" s="11"/>
      <c r="H128" s="57"/>
      <c r="I128" s="57"/>
    </row>
    <row r="129" spans="1:9" x14ac:dyDescent="0.2">
      <c r="A129" s="57"/>
      <c r="B129" s="57"/>
      <c r="C129" s="57"/>
      <c r="D129" s="57"/>
      <c r="E129" s="11"/>
      <c r="G129" s="11"/>
      <c r="H129" s="57"/>
      <c r="I129" s="57"/>
    </row>
    <row r="130" spans="1:9" x14ac:dyDescent="0.2">
      <c r="A130" s="57"/>
      <c r="B130" s="57"/>
      <c r="C130" s="57"/>
      <c r="D130" s="57"/>
      <c r="E130" s="11"/>
      <c r="G130" s="11"/>
      <c r="H130" s="57"/>
      <c r="I130" s="57"/>
    </row>
    <row r="131" spans="1:9" x14ac:dyDescent="0.2">
      <c r="A131" s="57"/>
      <c r="B131" s="57"/>
      <c r="C131" s="57"/>
      <c r="D131" s="57"/>
      <c r="E131" s="11"/>
      <c r="G131" s="11"/>
      <c r="H131" s="57"/>
      <c r="I131" s="57"/>
    </row>
    <row r="132" spans="1:9" x14ac:dyDescent="0.2">
      <c r="A132" s="57"/>
      <c r="B132" s="57"/>
      <c r="C132" s="57"/>
      <c r="D132" s="57"/>
      <c r="E132" s="11"/>
      <c r="G132" s="11"/>
      <c r="H132" s="57"/>
      <c r="I132" s="57"/>
    </row>
    <row r="133" spans="1:9" x14ac:dyDescent="0.2">
      <c r="A133" s="60"/>
      <c r="B133" s="57"/>
      <c r="C133" s="57"/>
      <c r="D133" s="57"/>
      <c r="E133" s="11"/>
      <c r="G133" s="11"/>
      <c r="H133" s="57"/>
      <c r="I133" s="57"/>
    </row>
    <row r="134" spans="1:9" x14ac:dyDescent="0.2">
      <c r="A134" s="57"/>
      <c r="B134" s="57"/>
      <c r="C134" s="57"/>
      <c r="D134" s="57"/>
      <c r="E134" s="11"/>
      <c r="G134" s="11"/>
      <c r="H134" s="57"/>
      <c r="I134" s="57"/>
    </row>
    <row r="135" spans="1:9" x14ac:dyDescent="0.2">
      <c r="A135" s="60" t="s">
        <v>1245</v>
      </c>
      <c r="B135" s="57"/>
      <c r="C135" s="57"/>
      <c r="D135" s="57"/>
      <c r="E135" s="11"/>
      <c r="G135" s="11"/>
      <c r="H135" s="57"/>
      <c r="I135" s="57"/>
    </row>
    <row r="136" spans="1:9" x14ac:dyDescent="0.2">
      <c r="A136" s="57"/>
      <c r="B136" s="57"/>
      <c r="C136" s="57"/>
      <c r="D136" s="57"/>
      <c r="E136" s="11"/>
      <c r="G136" s="11"/>
      <c r="H136" s="57"/>
      <c r="I136" s="57"/>
    </row>
    <row r="137" spans="1:9" x14ac:dyDescent="0.2">
      <c r="A137" s="60" t="s">
        <v>1449</v>
      </c>
      <c r="B137" s="57"/>
      <c r="C137" s="57"/>
      <c r="D137" s="57"/>
      <c r="E137" s="11"/>
      <c r="G137" s="11"/>
      <c r="H137" s="57"/>
      <c r="I137" s="57"/>
    </row>
    <row r="138" spans="1:9" x14ac:dyDescent="0.2">
      <c r="A138" s="57"/>
      <c r="B138" s="57"/>
      <c r="C138" s="57"/>
      <c r="D138" s="57"/>
      <c r="E138" s="11"/>
      <c r="G138" s="11"/>
      <c r="H138" s="57"/>
      <c r="I138" s="57"/>
    </row>
    <row r="139" spans="1:9" x14ac:dyDescent="0.2">
      <c r="A139" s="57"/>
      <c r="B139" s="57"/>
      <c r="C139" s="57"/>
      <c r="D139" s="57"/>
      <c r="E139" s="11"/>
      <c r="G139" s="11"/>
      <c r="H139" s="57"/>
      <c r="I139" s="57"/>
    </row>
    <row r="140" spans="1:9" x14ac:dyDescent="0.2">
      <c r="A140" s="57"/>
      <c r="B140" s="57"/>
      <c r="C140" s="57"/>
      <c r="D140" s="57"/>
      <c r="E140" s="11"/>
      <c r="G140" s="11"/>
      <c r="H140" s="57"/>
      <c r="I140" s="57"/>
    </row>
    <row r="141" spans="1:9" x14ac:dyDescent="0.2">
      <c r="A141" s="57"/>
      <c r="B141" s="57"/>
      <c r="C141" s="57"/>
      <c r="D141" s="57"/>
      <c r="E141" s="11"/>
      <c r="G141" s="11"/>
      <c r="H141" s="57"/>
      <c r="I141" s="57"/>
    </row>
    <row r="142" spans="1:9" x14ac:dyDescent="0.2">
      <c r="A142" s="57"/>
      <c r="B142" s="57"/>
      <c r="C142" s="57"/>
      <c r="D142" s="57"/>
      <c r="E142" s="11"/>
      <c r="G142" s="11"/>
      <c r="H142" s="57"/>
      <c r="I142" s="57"/>
    </row>
    <row r="143" spans="1:9" x14ac:dyDescent="0.2">
      <c r="A143" s="57"/>
      <c r="B143" s="57"/>
      <c r="C143" s="57"/>
      <c r="D143" s="57"/>
      <c r="E143" s="11"/>
      <c r="G143" s="11"/>
      <c r="H143" s="57"/>
      <c r="I143" s="57"/>
    </row>
    <row r="144" spans="1:9" x14ac:dyDescent="0.2">
      <c r="A144" s="57"/>
      <c r="B144" s="57"/>
      <c r="C144" s="57"/>
      <c r="D144" s="57"/>
      <c r="E144" s="11"/>
      <c r="G144" s="11"/>
      <c r="H144" s="57"/>
      <c r="I144" s="57"/>
    </row>
    <row r="145" spans="1:9" x14ac:dyDescent="0.2">
      <c r="A145" s="57"/>
      <c r="B145" s="57"/>
      <c r="C145" s="57"/>
      <c r="D145" s="57"/>
      <c r="E145" s="11"/>
      <c r="G145" s="11"/>
      <c r="H145" s="57"/>
      <c r="I145" s="57"/>
    </row>
    <row r="146" spans="1:9" x14ac:dyDescent="0.2">
      <c r="A146" s="57"/>
      <c r="B146" s="57"/>
      <c r="C146" s="57"/>
      <c r="D146" s="57"/>
      <c r="E146" s="11"/>
      <c r="G146" s="11"/>
      <c r="H146" s="57"/>
      <c r="I146" s="57"/>
    </row>
    <row r="147" spans="1:9" x14ac:dyDescent="0.2">
      <c r="A147" s="57"/>
      <c r="B147" s="57"/>
      <c r="C147" s="57"/>
      <c r="D147" s="57"/>
      <c r="E147" s="11"/>
      <c r="G147" s="11"/>
      <c r="H147" s="57"/>
      <c r="I147" s="57"/>
    </row>
    <row r="148" spans="1:9" x14ac:dyDescent="0.2">
      <c r="A148" s="57"/>
      <c r="B148" s="57"/>
      <c r="C148" s="57"/>
      <c r="D148" s="57"/>
      <c r="E148" s="11"/>
      <c r="G148" s="11"/>
      <c r="H148" s="57"/>
      <c r="I148" s="57"/>
    </row>
    <row r="149" spans="1:9" x14ac:dyDescent="0.2">
      <c r="A149" s="57"/>
      <c r="B149" s="57"/>
      <c r="C149" s="57"/>
      <c r="D149" s="57"/>
      <c r="E149" s="11"/>
      <c r="G149" s="11"/>
      <c r="H149" s="57"/>
      <c r="I149" s="57"/>
    </row>
    <row r="150" spans="1:9" x14ac:dyDescent="0.2">
      <c r="A150" s="57"/>
      <c r="B150" s="57"/>
      <c r="C150" s="57"/>
      <c r="D150" s="57"/>
      <c r="E150" s="11"/>
      <c r="G150" s="11"/>
      <c r="H150" s="57"/>
      <c r="I150" s="57"/>
    </row>
    <row r="151" spans="1:9" x14ac:dyDescent="0.2">
      <c r="A151" s="60" t="s">
        <v>1246</v>
      </c>
      <c r="B151" s="57"/>
      <c r="C151" s="57"/>
      <c r="D151" s="57"/>
      <c r="E151" s="11"/>
      <c r="G151" s="11"/>
      <c r="H151" s="57"/>
      <c r="I151" s="57"/>
    </row>
    <row r="152" spans="1:9" x14ac:dyDescent="0.2">
      <c r="A152" s="57"/>
      <c r="B152" s="57"/>
      <c r="C152" s="57"/>
      <c r="D152" s="57"/>
      <c r="E152" s="11"/>
      <c r="G152" s="11"/>
      <c r="H152" s="57"/>
      <c r="I152" s="57"/>
    </row>
    <row r="153" spans="1:9" x14ac:dyDescent="0.2">
      <c r="A153" s="57"/>
      <c r="B153" s="57"/>
      <c r="C153" s="57"/>
      <c r="D153" s="57"/>
      <c r="E153" s="11"/>
      <c r="G153" s="11"/>
      <c r="H153" s="57"/>
      <c r="I153" s="57"/>
    </row>
    <row r="154" spans="1:9" x14ac:dyDescent="0.2">
      <c r="A154" s="57" t="s">
        <v>968</v>
      </c>
      <c r="B154" s="57"/>
      <c r="C154" s="57"/>
      <c r="D154" s="57"/>
      <c r="E154" s="11"/>
      <c r="G154" s="11"/>
      <c r="H154" s="57"/>
      <c r="I154" s="57"/>
    </row>
    <row r="155" spans="1:9" x14ac:dyDescent="0.2">
      <c r="A155" s="57"/>
      <c r="B155" s="57"/>
      <c r="C155" s="57"/>
      <c r="D155" s="57"/>
      <c r="E155" s="11"/>
      <c r="G155" s="11"/>
      <c r="H155" s="57"/>
      <c r="I155" s="57"/>
    </row>
    <row r="156" spans="1:9" x14ac:dyDescent="0.2">
      <c r="A156" s="57"/>
      <c r="B156" s="57"/>
      <c r="C156" s="57"/>
      <c r="D156" s="57"/>
      <c r="E156" s="11"/>
      <c r="G156" s="11"/>
      <c r="H156" s="57"/>
      <c r="I156" s="57"/>
    </row>
    <row r="157" spans="1:9" x14ac:dyDescent="0.2">
      <c r="A157" s="57"/>
      <c r="B157" s="57"/>
      <c r="C157" s="57"/>
      <c r="D157" s="57"/>
      <c r="E157" s="11"/>
      <c r="G157" s="11"/>
      <c r="H157" s="57"/>
      <c r="I157" s="57"/>
    </row>
    <row r="158" spans="1:9" x14ac:dyDescent="0.2">
      <c r="A158" s="65"/>
      <c r="B158" s="57"/>
      <c r="C158" s="57"/>
      <c r="D158" s="57"/>
      <c r="E158" s="11"/>
      <c r="G158" s="11"/>
      <c r="H158" s="57"/>
      <c r="I158" s="57"/>
    </row>
    <row r="159" spans="1:9" x14ac:dyDescent="0.2">
      <c r="A159" s="57"/>
      <c r="B159" s="57"/>
      <c r="C159" s="57"/>
      <c r="D159" s="57"/>
      <c r="E159" s="11"/>
      <c r="G159" s="11"/>
      <c r="H159" s="57"/>
      <c r="I159" s="57"/>
    </row>
    <row r="160" spans="1:9" x14ac:dyDescent="0.2">
      <c r="A160" s="57"/>
      <c r="B160" s="57"/>
      <c r="C160" s="57"/>
      <c r="D160" s="57"/>
      <c r="E160" s="11"/>
      <c r="G160" s="11"/>
      <c r="H160" s="57"/>
      <c r="I160" s="57"/>
    </row>
    <row r="161" spans="1:9" x14ac:dyDescent="0.2">
      <c r="A161" s="57"/>
      <c r="B161" s="57"/>
      <c r="C161" s="57"/>
      <c r="D161" s="57"/>
      <c r="E161" s="11"/>
      <c r="G161" s="11"/>
      <c r="H161" s="57"/>
      <c r="I161" s="57"/>
    </row>
    <row r="162" spans="1:9" x14ac:dyDescent="0.2">
      <c r="A162" s="57"/>
      <c r="B162" s="57"/>
      <c r="C162" s="57"/>
      <c r="D162" s="57"/>
      <c r="E162" s="11"/>
      <c r="G162" s="11"/>
      <c r="H162" s="57"/>
      <c r="I162" s="57"/>
    </row>
    <row r="163" spans="1:9" x14ac:dyDescent="0.2">
      <c r="A163" s="57"/>
      <c r="B163" s="57"/>
      <c r="C163" s="57"/>
      <c r="D163" s="57"/>
      <c r="E163" s="11"/>
      <c r="G163" s="11"/>
      <c r="H163" s="57"/>
      <c r="I163" s="57"/>
    </row>
    <row r="164" spans="1:9" x14ac:dyDescent="0.2">
      <c r="A164" s="57"/>
      <c r="B164" s="57"/>
      <c r="C164" s="57"/>
      <c r="D164" s="57"/>
      <c r="E164" s="11"/>
      <c r="G164" s="11"/>
      <c r="H164" s="57"/>
      <c r="I164" s="57"/>
    </row>
    <row r="165" spans="1:9" x14ac:dyDescent="0.2">
      <c r="A165" s="57"/>
      <c r="B165" s="57"/>
      <c r="C165" s="57"/>
      <c r="D165" s="57"/>
      <c r="E165" s="11"/>
      <c r="G165" s="11"/>
      <c r="H165" s="57"/>
      <c r="I165" s="57"/>
    </row>
    <row r="166" spans="1:9" x14ac:dyDescent="0.2">
      <c r="A166" s="57"/>
      <c r="B166" s="57"/>
      <c r="C166" s="57"/>
      <c r="D166" s="57"/>
      <c r="E166" s="11"/>
      <c r="G166" s="11"/>
      <c r="H166" s="57"/>
      <c r="I166" s="57"/>
    </row>
    <row r="167" spans="1:9" x14ac:dyDescent="0.2">
      <c r="A167" s="57"/>
      <c r="B167" s="57"/>
      <c r="C167" s="57"/>
      <c r="D167" s="57"/>
      <c r="E167" s="11"/>
      <c r="G167" s="11"/>
      <c r="H167" s="57"/>
      <c r="I167" s="57"/>
    </row>
    <row r="168" spans="1:9" x14ac:dyDescent="0.2">
      <c r="A168" s="57"/>
      <c r="B168" s="57"/>
      <c r="C168" s="57"/>
      <c r="D168" s="57"/>
      <c r="E168" s="11"/>
      <c r="G168" s="11"/>
      <c r="H168" s="57"/>
      <c r="I168" s="57"/>
    </row>
    <row r="169" spans="1:9" x14ac:dyDescent="0.2">
      <c r="A169" s="57"/>
      <c r="B169" s="57"/>
      <c r="C169" s="57"/>
      <c r="D169" s="57"/>
      <c r="E169" s="11"/>
      <c r="G169" s="11"/>
      <c r="H169" s="57"/>
      <c r="I169" s="57"/>
    </row>
    <row r="170" spans="1:9" x14ac:dyDescent="0.2">
      <c r="A170" s="57"/>
      <c r="B170" s="57"/>
      <c r="C170" s="57"/>
      <c r="D170" s="57"/>
      <c r="E170" s="11"/>
      <c r="G170" s="11"/>
      <c r="H170" s="57"/>
      <c r="I170" s="57"/>
    </row>
    <row r="171" spans="1:9" x14ac:dyDescent="0.2">
      <c r="A171" s="57"/>
      <c r="B171" s="57"/>
      <c r="C171" s="57"/>
      <c r="D171" s="57"/>
      <c r="E171" s="11"/>
      <c r="G171" s="11"/>
      <c r="H171" s="57"/>
      <c r="I171" s="57"/>
    </row>
    <row r="172" spans="1:9" x14ac:dyDescent="0.2">
      <c r="A172" s="57"/>
      <c r="B172" s="57"/>
      <c r="C172" s="57"/>
      <c r="D172" s="57"/>
      <c r="E172" s="11"/>
      <c r="G172" s="11"/>
      <c r="H172" s="57"/>
      <c r="I172" s="57"/>
    </row>
    <row r="173" spans="1:9" x14ac:dyDescent="0.2">
      <c r="A173" s="57"/>
      <c r="B173" s="57"/>
      <c r="C173" s="57"/>
      <c r="D173" s="57"/>
      <c r="E173" s="11"/>
      <c r="G173" s="11"/>
      <c r="H173" s="57"/>
      <c r="I173" s="57"/>
    </row>
    <row r="174" spans="1:9" x14ac:dyDescent="0.2">
      <c r="A174" s="57"/>
      <c r="B174" s="57"/>
      <c r="C174" s="57"/>
      <c r="D174" s="57"/>
      <c r="E174" s="11"/>
      <c r="G174" s="11"/>
      <c r="H174" s="57"/>
      <c r="I174" s="57"/>
    </row>
    <row r="175" spans="1:9" x14ac:dyDescent="0.2">
      <c r="A175" s="57"/>
      <c r="B175" s="57"/>
      <c r="C175" s="57"/>
      <c r="D175" s="57"/>
      <c r="E175" s="11"/>
      <c r="G175" s="11"/>
      <c r="H175" s="57"/>
      <c r="I175" s="57"/>
    </row>
    <row r="176" spans="1:9" x14ac:dyDescent="0.2">
      <c r="A176" s="57"/>
      <c r="B176" s="57"/>
      <c r="C176" s="57"/>
      <c r="D176" s="57"/>
      <c r="E176" s="11"/>
      <c r="G176" s="11"/>
      <c r="H176" s="57"/>
      <c r="I176" s="57"/>
    </row>
    <row r="177" spans="1:9" x14ac:dyDescent="0.2">
      <c r="A177" s="57"/>
      <c r="B177" s="57"/>
      <c r="C177" s="57"/>
      <c r="D177" s="57"/>
      <c r="E177" s="11"/>
      <c r="G177" s="11"/>
      <c r="H177" s="57"/>
      <c r="I177" s="57"/>
    </row>
    <row r="178" spans="1:9" x14ac:dyDescent="0.2">
      <c r="A178" s="57"/>
      <c r="B178" s="57"/>
      <c r="C178" s="57"/>
      <c r="D178" s="57"/>
      <c r="E178" s="11"/>
      <c r="G178" s="11"/>
      <c r="H178" s="57"/>
      <c r="I178" s="57"/>
    </row>
    <row r="179" spans="1:9" x14ac:dyDescent="0.2">
      <c r="A179" s="57"/>
      <c r="B179" s="57"/>
      <c r="C179" s="57"/>
      <c r="D179" s="57"/>
      <c r="E179" s="11"/>
      <c r="G179" s="11"/>
      <c r="H179" s="57"/>
      <c r="I179" s="57"/>
    </row>
    <row r="180" spans="1:9" x14ac:dyDescent="0.2">
      <c r="A180" s="57"/>
      <c r="B180" s="57"/>
      <c r="C180" s="57"/>
      <c r="D180" s="57"/>
      <c r="E180" s="11"/>
      <c r="G180" s="11"/>
      <c r="H180" s="57"/>
      <c r="I180" s="57"/>
    </row>
    <row r="181" spans="1:9" x14ac:dyDescent="0.2">
      <c r="A181" s="57"/>
      <c r="B181" s="57"/>
      <c r="C181" s="57"/>
      <c r="D181" s="57"/>
      <c r="E181" s="11"/>
      <c r="G181" s="11"/>
      <c r="H181" s="57"/>
      <c r="I181" s="57"/>
    </row>
    <row r="182" spans="1:9" x14ac:dyDescent="0.2">
      <c r="A182" s="57"/>
      <c r="B182" s="57"/>
      <c r="C182" s="57"/>
      <c r="D182" s="57"/>
      <c r="E182" s="11"/>
      <c r="G182" s="11"/>
      <c r="H182" s="57"/>
      <c r="I182" s="57"/>
    </row>
    <row r="183" spans="1:9" x14ac:dyDescent="0.2">
      <c r="A183" s="57"/>
      <c r="B183" s="57"/>
      <c r="C183" s="57"/>
      <c r="D183" s="57"/>
      <c r="E183" s="11"/>
      <c r="G183" s="11"/>
      <c r="H183" s="57"/>
      <c r="I183" s="57"/>
    </row>
    <row r="184" spans="1:9" x14ac:dyDescent="0.2">
      <c r="A184" s="57"/>
      <c r="B184" s="57"/>
      <c r="C184" s="57"/>
      <c r="D184" s="57"/>
      <c r="E184" s="11"/>
      <c r="G184" s="11"/>
      <c r="H184" s="57"/>
      <c r="I184" s="57"/>
    </row>
    <row r="185" spans="1:9" x14ac:dyDescent="0.2">
      <c r="A185" s="57"/>
      <c r="B185" s="57"/>
      <c r="C185" s="57"/>
      <c r="D185" s="57"/>
      <c r="E185" s="11"/>
      <c r="G185" s="11"/>
      <c r="H185" s="57"/>
      <c r="I185" s="57"/>
    </row>
    <row r="186" spans="1:9" x14ac:dyDescent="0.2">
      <c r="A186" s="57"/>
      <c r="B186" s="57"/>
      <c r="C186" s="57"/>
      <c r="D186" s="57"/>
      <c r="E186" s="11"/>
      <c r="G186" s="11"/>
      <c r="H186" s="57"/>
      <c r="I186" s="57"/>
    </row>
    <row r="187" spans="1:9" x14ac:dyDescent="0.2">
      <c r="A187" s="57"/>
      <c r="B187" s="57"/>
      <c r="C187" s="57"/>
      <c r="D187" s="57"/>
      <c r="E187" s="11"/>
      <c r="G187" s="11"/>
      <c r="H187" s="57"/>
      <c r="I187" s="57"/>
    </row>
    <row r="188" spans="1:9" x14ac:dyDescent="0.2">
      <c r="A188" s="57"/>
      <c r="B188" s="57"/>
      <c r="C188" s="57"/>
      <c r="D188" s="57"/>
      <c r="E188" s="11"/>
      <c r="G188" s="11"/>
      <c r="H188" s="57"/>
      <c r="I188" s="57"/>
    </row>
    <row r="189" spans="1:9" x14ac:dyDescent="0.2">
      <c r="A189" s="57"/>
      <c r="B189" s="57"/>
      <c r="C189" s="57"/>
      <c r="D189" s="57"/>
      <c r="E189" s="11"/>
      <c r="G189" s="11"/>
      <c r="H189" s="57"/>
      <c r="I189" s="57"/>
    </row>
    <row r="190" spans="1:9" x14ac:dyDescent="0.2">
      <c r="A190" s="57"/>
      <c r="B190" s="57"/>
      <c r="C190" s="57"/>
      <c r="D190" s="57"/>
      <c r="E190" s="11"/>
      <c r="G190" s="11"/>
      <c r="H190" s="57"/>
      <c r="I190" s="57"/>
    </row>
    <row r="191" spans="1:9" x14ac:dyDescent="0.2">
      <c r="A191" s="57"/>
      <c r="B191" s="57"/>
      <c r="C191" s="57"/>
      <c r="D191" s="57"/>
      <c r="E191" s="11"/>
      <c r="G191" s="11"/>
      <c r="H191" s="57"/>
      <c r="I191" s="57"/>
    </row>
    <row r="192" spans="1:9" x14ac:dyDescent="0.2">
      <c r="A192" s="57"/>
      <c r="B192" s="57"/>
      <c r="C192" s="57"/>
      <c r="D192" s="57"/>
      <c r="E192" s="11"/>
      <c r="G192" s="11"/>
      <c r="H192" s="57"/>
      <c r="I192" s="57"/>
    </row>
    <row r="193" spans="1:9" x14ac:dyDescent="0.2">
      <c r="A193" s="57"/>
      <c r="B193" s="57"/>
      <c r="C193" s="57"/>
      <c r="D193" s="57"/>
      <c r="E193" s="11"/>
      <c r="G193" s="11"/>
      <c r="H193" s="57"/>
      <c r="I193" s="57"/>
    </row>
    <row r="194" spans="1:9" x14ac:dyDescent="0.2">
      <c r="A194" s="57"/>
      <c r="B194" s="57"/>
      <c r="C194" s="57"/>
      <c r="D194" s="57"/>
      <c r="E194" s="11"/>
      <c r="G194" s="11"/>
      <c r="H194" s="57"/>
      <c r="I194" s="57"/>
    </row>
    <row r="195" spans="1:9" x14ac:dyDescent="0.2">
      <c r="A195" s="57"/>
      <c r="B195" s="57"/>
      <c r="C195" s="57"/>
      <c r="D195" s="57"/>
      <c r="E195" s="11"/>
      <c r="G195" s="11"/>
      <c r="H195" s="57"/>
      <c r="I195" s="57"/>
    </row>
    <row r="196" spans="1:9" x14ac:dyDescent="0.2">
      <c r="A196" s="57"/>
      <c r="B196" s="57"/>
      <c r="C196" s="57"/>
      <c r="D196" s="57"/>
      <c r="E196" s="11"/>
      <c r="G196" s="11"/>
      <c r="H196" s="57"/>
      <c r="I196" s="57"/>
    </row>
    <row r="197" spans="1:9" x14ac:dyDescent="0.2">
      <c r="A197" s="57"/>
      <c r="B197" s="57"/>
      <c r="C197" s="57"/>
      <c r="D197" s="57"/>
      <c r="E197" s="11"/>
      <c r="G197" s="11"/>
      <c r="H197" s="57"/>
      <c r="I197" s="57"/>
    </row>
    <row r="198" spans="1:9" x14ac:dyDescent="0.2">
      <c r="A198" s="57"/>
      <c r="B198" s="57"/>
      <c r="C198" s="57"/>
      <c r="D198" s="57"/>
      <c r="E198" s="11"/>
      <c r="G198" s="11"/>
      <c r="H198" s="57"/>
      <c r="I198" s="57"/>
    </row>
    <row r="199" spans="1:9" x14ac:dyDescent="0.2">
      <c r="A199" s="57"/>
      <c r="B199" s="57"/>
      <c r="C199" s="57"/>
      <c r="D199" s="57"/>
      <c r="E199" s="11"/>
      <c r="G199" s="11"/>
      <c r="H199" s="57"/>
      <c r="I199" s="57"/>
    </row>
    <row r="200" spans="1:9" x14ac:dyDescent="0.2">
      <c r="A200" s="57"/>
      <c r="B200" s="57"/>
      <c r="C200" s="57"/>
      <c r="D200" s="57"/>
      <c r="E200" s="11"/>
      <c r="G200" s="11"/>
      <c r="H200" s="57"/>
      <c r="I200" s="57"/>
    </row>
    <row r="201" spans="1:9" x14ac:dyDescent="0.2">
      <c r="A201" s="57"/>
      <c r="B201" s="57"/>
      <c r="C201" s="57"/>
      <c r="D201" s="57"/>
      <c r="E201" s="11"/>
      <c r="G201" s="11"/>
      <c r="H201" s="57"/>
      <c r="I201" s="57"/>
    </row>
    <row r="202" spans="1:9" x14ac:dyDescent="0.2">
      <c r="A202" s="57"/>
      <c r="B202" s="57"/>
      <c r="C202" s="57"/>
      <c r="D202" s="57"/>
      <c r="E202" s="11"/>
      <c r="G202" s="11"/>
      <c r="H202" s="57"/>
      <c r="I202" s="57"/>
    </row>
    <row r="203" spans="1:9" x14ac:dyDescent="0.2">
      <c r="A203" s="57"/>
      <c r="B203" s="57"/>
      <c r="C203" s="57"/>
      <c r="D203" s="57"/>
      <c r="E203" s="11"/>
      <c r="G203" s="11"/>
      <c r="H203" s="57"/>
      <c r="I203" s="57"/>
    </row>
    <row r="204" spans="1:9" x14ac:dyDescent="0.2">
      <c r="A204" s="57"/>
      <c r="B204" s="57"/>
      <c r="C204" s="57"/>
      <c r="D204" s="57"/>
      <c r="E204" s="11"/>
      <c r="G204" s="11"/>
      <c r="H204" s="57"/>
      <c r="I204" s="57"/>
    </row>
    <row r="205" spans="1:9" x14ac:dyDescent="0.2">
      <c r="A205" s="57"/>
      <c r="B205" s="57"/>
      <c r="C205" s="57"/>
      <c r="D205" s="57"/>
      <c r="E205" s="11"/>
      <c r="G205" s="11"/>
      <c r="H205" s="57"/>
      <c r="I205" s="57"/>
    </row>
    <row r="206" spans="1:9" x14ac:dyDescent="0.2">
      <c r="A206" s="57"/>
      <c r="B206" s="57"/>
      <c r="C206" s="57"/>
      <c r="D206" s="57"/>
      <c r="E206" s="11"/>
      <c r="G206" s="11"/>
      <c r="H206" s="57"/>
      <c r="I206" s="57"/>
    </row>
    <row r="207" spans="1:9" x14ac:dyDescent="0.2">
      <c r="A207" s="57"/>
      <c r="B207" s="57"/>
      <c r="C207" s="57"/>
      <c r="D207" s="57"/>
      <c r="E207" s="11"/>
      <c r="G207" s="11"/>
      <c r="H207" s="57"/>
      <c r="I207" s="57"/>
    </row>
    <row r="208" spans="1:9" x14ac:dyDescent="0.2">
      <c r="A208" s="57"/>
      <c r="B208" s="57"/>
      <c r="C208" s="57"/>
      <c r="D208" s="57"/>
      <c r="E208" s="11"/>
      <c r="G208" s="11"/>
      <c r="H208" s="57"/>
      <c r="I208" s="57"/>
    </row>
    <row r="209" spans="1:9" x14ac:dyDescent="0.2">
      <c r="A209" s="57"/>
      <c r="B209" s="57"/>
      <c r="C209" s="57"/>
      <c r="D209" s="57"/>
      <c r="E209" s="11"/>
      <c r="G209" s="11"/>
      <c r="H209" s="57"/>
      <c r="I209" s="57"/>
    </row>
    <row r="210" spans="1:9" x14ac:dyDescent="0.2">
      <c r="A210" s="57"/>
      <c r="B210" s="57"/>
      <c r="C210" s="57"/>
      <c r="D210" s="57"/>
      <c r="E210" s="11"/>
      <c r="G210" s="11"/>
      <c r="H210" s="57"/>
      <c r="I210" s="57"/>
    </row>
    <row r="211" spans="1:9" x14ac:dyDescent="0.2">
      <c r="A211" s="57"/>
      <c r="B211" s="57"/>
      <c r="C211" s="57"/>
      <c r="D211" s="57"/>
      <c r="E211" s="11"/>
      <c r="G211" s="11"/>
      <c r="H211" s="57"/>
      <c r="I211" s="57"/>
    </row>
    <row r="212" spans="1:9" x14ac:dyDescent="0.2">
      <c r="A212" s="57"/>
      <c r="B212" s="57"/>
      <c r="C212" s="57"/>
      <c r="D212" s="57"/>
      <c r="E212" s="11"/>
      <c r="G212" s="11"/>
      <c r="H212" s="57"/>
      <c r="I212" s="57"/>
    </row>
    <row r="213" spans="1:9" x14ac:dyDescent="0.2">
      <c r="A213" s="57"/>
      <c r="B213" s="57"/>
      <c r="C213" s="57"/>
      <c r="D213" s="57"/>
      <c r="E213" s="11"/>
      <c r="G213" s="11"/>
      <c r="H213" s="57"/>
      <c r="I213" s="57"/>
    </row>
    <row r="214" spans="1:9" x14ac:dyDescent="0.2">
      <c r="A214" s="57"/>
      <c r="B214" s="57"/>
      <c r="C214" s="57"/>
      <c r="D214" s="57"/>
      <c r="E214" s="11"/>
      <c r="G214" s="11"/>
      <c r="H214" s="57"/>
      <c r="I214" s="57"/>
    </row>
    <row r="215" spans="1:9" x14ac:dyDescent="0.2">
      <c r="A215" s="57"/>
      <c r="B215" s="57"/>
      <c r="C215" s="57"/>
      <c r="D215" s="57"/>
      <c r="E215" s="11"/>
      <c r="G215" s="11"/>
      <c r="H215" s="57"/>
      <c r="I215" s="57"/>
    </row>
    <row r="216" spans="1:9" x14ac:dyDescent="0.2">
      <c r="A216" s="57"/>
      <c r="B216" s="57"/>
      <c r="C216" s="57"/>
      <c r="D216" s="57"/>
      <c r="E216" s="11"/>
      <c r="G216" s="11"/>
      <c r="H216" s="57"/>
      <c r="I216" s="57"/>
    </row>
    <row r="217" spans="1:9" x14ac:dyDescent="0.2">
      <c r="A217" s="57"/>
      <c r="B217" s="57"/>
      <c r="C217" s="57"/>
      <c r="D217" s="57"/>
      <c r="E217" s="11"/>
      <c r="G217" s="11"/>
      <c r="H217" s="57"/>
      <c r="I217" s="57"/>
    </row>
    <row r="218" spans="1:9" x14ac:dyDescent="0.2">
      <c r="A218" s="57"/>
      <c r="B218" s="57"/>
      <c r="C218" s="57"/>
      <c r="D218" s="57"/>
      <c r="E218" s="11"/>
      <c r="G218" s="11"/>
      <c r="H218" s="57"/>
      <c r="I218" s="57"/>
    </row>
    <row r="219" spans="1:9" x14ac:dyDescent="0.2">
      <c r="A219" s="57"/>
      <c r="B219" s="57"/>
      <c r="C219" s="57"/>
      <c r="D219" s="57"/>
      <c r="E219" s="11"/>
      <c r="G219" s="11"/>
      <c r="H219" s="57"/>
      <c r="I219" s="57"/>
    </row>
    <row r="220" spans="1:9" x14ac:dyDescent="0.2">
      <c r="A220" s="57"/>
      <c r="B220" s="57"/>
      <c r="C220" s="57"/>
      <c r="D220" s="57"/>
      <c r="E220" s="11"/>
      <c r="G220" s="11"/>
      <c r="H220" s="57"/>
      <c r="I220" s="57"/>
    </row>
    <row r="221" spans="1:9" x14ac:dyDescent="0.2">
      <c r="A221" s="57"/>
      <c r="B221" s="57"/>
      <c r="C221" s="57"/>
      <c r="D221" s="57"/>
      <c r="E221" s="11"/>
      <c r="G221" s="11"/>
      <c r="H221" s="57"/>
      <c r="I221" s="57"/>
    </row>
    <row r="222" spans="1:9" x14ac:dyDescent="0.2">
      <c r="A222" s="57"/>
      <c r="B222" s="57"/>
      <c r="C222" s="57"/>
      <c r="D222" s="57"/>
      <c r="E222" s="11"/>
      <c r="G222" s="11"/>
      <c r="H222" s="57"/>
      <c r="I222" s="57"/>
    </row>
    <row r="223" spans="1:9" x14ac:dyDescent="0.2">
      <c r="A223" s="57"/>
      <c r="B223" s="57"/>
      <c r="C223" s="57"/>
      <c r="D223" s="57"/>
      <c r="E223" s="11"/>
      <c r="G223" s="11"/>
      <c r="H223" s="57"/>
      <c r="I223" s="57"/>
    </row>
    <row r="224" spans="1:9" x14ac:dyDescent="0.2">
      <c r="A224" s="57"/>
      <c r="B224" s="57"/>
      <c r="C224" s="57"/>
      <c r="D224" s="57"/>
      <c r="E224" s="11"/>
      <c r="G224" s="11"/>
      <c r="H224" s="57"/>
      <c r="I224" s="57"/>
    </row>
    <row r="225" spans="1:9" x14ac:dyDescent="0.2">
      <c r="A225" s="57"/>
      <c r="B225" s="57"/>
      <c r="C225" s="57"/>
      <c r="D225" s="57"/>
      <c r="E225" s="11"/>
      <c r="G225" s="11"/>
      <c r="H225" s="57"/>
      <c r="I225" s="57"/>
    </row>
    <row r="226" spans="1:9" x14ac:dyDescent="0.2">
      <c r="A226" s="57"/>
      <c r="B226" s="57"/>
      <c r="C226" s="57"/>
      <c r="D226" s="57"/>
      <c r="E226" s="11"/>
      <c r="G226" s="11"/>
      <c r="H226" s="57"/>
      <c r="I226" s="57"/>
    </row>
    <row r="227" spans="1:9" x14ac:dyDescent="0.2">
      <c r="A227" s="57"/>
      <c r="B227" s="57"/>
      <c r="C227" s="57"/>
      <c r="D227" s="57"/>
      <c r="E227" s="11"/>
      <c r="G227" s="11"/>
      <c r="H227" s="57"/>
      <c r="I227" s="57"/>
    </row>
    <row r="228" spans="1:9" x14ac:dyDescent="0.2">
      <c r="A228" s="57"/>
      <c r="B228" s="57"/>
      <c r="C228" s="57"/>
      <c r="D228" s="57"/>
      <c r="E228" s="11"/>
      <c r="G228" s="11"/>
      <c r="H228" s="57"/>
      <c r="I228" s="57"/>
    </row>
    <row r="229" spans="1:9" x14ac:dyDescent="0.2">
      <c r="A229" s="57"/>
      <c r="B229" s="57"/>
      <c r="C229" s="57"/>
      <c r="D229" s="57"/>
      <c r="E229" s="11"/>
      <c r="G229" s="11"/>
      <c r="H229" s="57"/>
      <c r="I229" s="57"/>
    </row>
    <row r="230" spans="1:9" x14ac:dyDescent="0.2">
      <c r="A230" s="57"/>
      <c r="B230" s="57"/>
      <c r="C230" s="57"/>
      <c r="D230" s="57"/>
      <c r="E230" s="11"/>
      <c r="G230" s="11"/>
      <c r="H230" s="57"/>
      <c r="I230" s="57"/>
    </row>
    <row r="231" spans="1:9" x14ac:dyDescent="0.2">
      <c r="A231" s="57"/>
      <c r="B231" s="57"/>
      <c r="C231" s="57"/>
      <c r="D231" s="57"/>
      <c r="E231" s="11"/>
      <c r="G231" s="11"/>
      <c r="H231" s="57"/>
      <c r="I231" s="57"/>
    </row>
    <row r="232" spans="1:9" x14ac:dyDescent="0.2">
      <c r="A232" s="57"/>
      <c r="B232" s="57"/>
      <c r="C232" s="57"/>
      <c r="D232" s="57"/>
      <c r="E232" s="11"/>
      <c r="G232" s="11"/>
      <c r="H232" s="57"/>
      <c r="I232" s="57"/>
    </row>
    <row r="233" spans="1:9" x14ac:dyDescent="0.2">
      <c r="A233" s="57"/>
      <c r="B233" s="57"/>
      <c r="C233" s="57"/>
      <c r="D233" s="57"/>
      <c r="E233" s="11"/>
      <c r="G233" s="11"/>
      <c r="H233" s="57"/>
      <c r="I233" s="57"/>
    </row>
    <row r="234" spans="1:9" x14ac:dyDescent="0.2">
      <c r="A234" s="57"/>
      <c r="B234" s="57"/>
      <c r="C234" s="57"/>
      <c r="D234" s="57"/>
      <c r="E234" s="11"/>
      <c r="G234" s="11"/>
      <c r="H234" s="57"/>
      <c r="I234" s="57"/>
    </row>
    <row r="235" spans="1:9" x14ac:dyDescent="0.2">
      <c r="A235" s="57"/>
      <c r="B235" s="57"/>
      <c r="C235" s="57"/>
      <c r="D235" s="57"/>
      <c r="E235" s="11"/>
      <c r="G235" s="11"/>
      <c r="H235" s="57"/>
      <c r="I235" s="57"/>
    </row>
    <row r="236" spans="1:9" x14ac:dyDescent="0.2">
      <c r="A236" s="57"/>
      <c r="B236" s="57"/>
      <c r="C236" s="57"/>
      <c r="D236" s="57"/>
      <c r="E236" s="11"/>
      <c r="G236" s="11"/>
      <c r="H236" s="57"/>
      <c r="I236" s="57"/>
    </row>
    <row r="237" spans="1:9" x14ac:dyDescent="0.2">
      <c r="A237" s="57"/>
      <c r="B237" s="57"/>
      <c r="C237" s="57"/>
      <c r="D237" s="57"/>
      <c r="E237" s="11"/>
      <c r="G237" s="11"/>
      <c r="H237" s="57"/>
      <c r="I237" s="57"/>
    </row>
    <row r="238" spans="1:9" x14ac:dyDescent="0.2">
      <c r="A238" s="57"/>
      <c r="B238" s="57"/>
      <c r="C238" s="57"/>
      <c r="D238" s="57"/>
      <c r="E238" s="11"/>
      <c r="G238" s="11"/>
      <c r="H238" s="57"/>
      <c r="I238" s="57"/>
    </row>
    <row r="239" spans="1:9" x14ac:dyDescent="0.2">
      <c r="A239" s="57"/>
      <c r="B239" s="57"/>
      <c r="C239" s="57"/>
      <c r="D239" s="57"/>
      <c r="E239" s="11"/>
      <c r="G239" s="11"/>
      <c r="H239" s="57"/>
      <c r="I239" s="57"/>
    </row>
    <row r="240" spans="1:9" x14ac:dyDescent="0.2">
      <c r="A240" s="57"/>
      <c r="B240" s="57"/>
      <c r="C240" s="57"/>
      <c r="D240" s="57"/>
      <c r="E240" s="11"/>
      <c r="G240" s="11"/>
      <c r="H240" s="57"/>
      <c r="I240" s="57"/>
    </row>
    <row r="241" spans="1:9" x14ac:dyDescent="0.2">
      <c r="A241" s="57"/>
      <c r="B241" s="57"/>
      <c r="C241" s="57"/>
      <c r="D241" s="57"/>
      <c r="E241" s="11"/>
      <c r="G241" s="11"/>
      <c r="H241" s="57"/>
      <c r="I241" s="57"/>
    </row>
    <row r="242" spans="1:9" x14ac:dyDescent="0.2">
      <c r="A242" s="57"/>
      <c r="B242" s="57"/>
      <c r="C242" s="57"/>
      <c r="D242" s="57"/>
      <c r="E242" s="11"/>
      <c r="G242" s="11"/>
      <c r="H242" s="57"/>
      <c r="I242" s="57"/>
    </row>
    <row r="243" spans="1:9" x14ac:dyDescent="0.2">
      <c r="A243" s="57"/>
      <c r="B243" s="57"/>
      <c r="C243" s="57"/>
      <c r="D243" s="57"/>
      <c r="E243" s="11"/>
      <c r="G243" s="11"/>
      <c r="H243" s="57"/>
      <c r="I243" s="57"/>
    </row>
    <row r="244" spans="1:9" x14ac:dyDescent="0.2">
      <c r="A244" s="57"/>
      <c r="B244" s="57"/>
      <c r="C244" s="57"/>
      <c r="D244" s="57"/>
      <c r="E244" s="11"/>
      <c r="G244" s="11"/>
      <c r="H244" s="57"/>
      <c r="I244" s="57"/>
    </row>
    <row r="245" spans="1:9" x14ac:dyDescent="0.2">
      <c r="A245" s="57"/>
      <c r="B245" s="57"/>
      <c r="C245" s="57"/>
      <c r="D245" s="57"/>
      <c r="E245" s="11"/>
      <c r="G245" s="11"/>
      <c r="H245" s="57"/>
      <c r="I245" s="57"/>
    </row>
    <row r="246" spans="1:9" x14ac:dyDescent="0.2">
      <c r="A246" s="57"/>
      <c r="B246" s="57"/>
      <c r="C246" s="57"/>
      <c r="D246" s="57"/>
      <c r="E246" s="11"/>
      <c r="G246" s="11"/>
      <c r="H246" s="57"/>
      <c r="I246" s="57"/>
    </row>
    <row r="247" spans="1:9" x14ac:dyDescent="0.2">
      <c r="A247" s="57"/>
      <c r="B247" s="57"/>
      <c r="C247" s="57"/>
      <c r="D247" s="57"/>
      <c r="E247" s="11"/>
      <c r="G247" s="11"/>
      <c r="H247" s="57"/>
      <c r="I247" s="57"/>
    </row>
    <row r="248" spans="1:9" x14ac:dyDescent="0.2">
      <c r="A248" s="57"/>
      <c r="B248" s="57"/>
      <c r="C248" s="57"/>
      <c r="D248" s="57"/>
      <c r="E248" s="11"/>
      <c r="G248" s="11"/>
      <c r="H248" s="57"/>
      <c r="I248" s="57"/>
    </row>
    <row r="249" spans="1:9" x14ac:dyDescent="0.2">
      <c r="A249" s="57"/>
      <c r="B249" s="57"/>
      <c r="C249" s="57"/>
      <c r="D249" s="57"/>
      <c r="E249" s="11"/>
      <c r="G249" s="11"/>
      <c r="H249" s="57"/>
      <c r="I249" s="57"/>
    </row>
    <row r="250" spans="1:9" x14ac:dyDescent="0.2">
      <c r="A250" s="57"/>
      <c r="B250" s="57"/>
      <c r="C250" s="57"/>
      <c r="D250" s="57"/>
      <c r="E250" s="11"/>
      <c r="G250" s="11"/>
      <c r="H250" s="57"/>
      <c r="I250" s="57"/>
    </row>
    <row r="251" spans="1:9" x14ac:dyDescent="0.2">
      <c r="A251" s="57"/>
      <c r="B251" s="57"/>
      <c r="C251" s="57"/>
      <c r="D251" s="57"/>
      <c r="E251" s="11"/>
      <c r="G251" s="11"/>
      <c r="H251" s="57"/>
      <c r="I251" s="57"/>
    </row>
    <row r="252" spans="1:9" x14ac:dyDescent="0.2">
      <c r="A252" s="57"/>
      <c r="B252" s="57"/>
      <c r="C252" s="57"/>
      <c r="D252" s="57"/>
      <c r="E252" s="11"/>
      <c r="G252" s="11"/>
      <c r="H252" s="57"/>
      <c r="I252" s="57"/>
    </row>
    <row r="253" spans="1:9" x14ac:dyDescent="0.2">
      <c r="A253" s="57"/>
      <c r="B253" s="57"/>
      <c r="C253" s="57"/>
      <c r="D253" s="57"/>
      <c r="E253" s="11"/>
      <c r="G253" s="11"/>
      <c r="H253" s="57"/>
      <c r="I253" s="57"/>
    </row>
    <row r="254" spans="1:9" x14ac:dyDescent="0.2">
      <c r="A254" s="57"/>
      <c r="B254" s="57"/>
      <c r="C254" s="57"/>
      <c r="D254" s="57"/>
      <c r="E254" s="11"/>
      <c r="G254" s="11"/>
      <c r="H254" s="57"/>
      <c r="I254" s="57"/>
    </row>
    <row r="255" spans="1:9" x14ac:dyDescent="0.2">
      <c r="A255" s="57"/>
      <c r="B255" s="57"/>
      <c r="C255" s="57"/>
      <c r="D255" s="57"/>
      <c r="E255" s="11"/>
      <c r="G255" s="11"/>
      <c r="H255" s="57"/>
      <c r="I255" s="57"/>
    </row>
    <row r="256" spans="1:9" x14ac:dyDescent="0.2">
      <c r="A256" s="57"/>
      <c r="B256" s="57"/>
      <c r="C256" s="57"/>
      <c r="D256" s="57"/>
      <c r="E256" s="11"/>
      <c r="G256" s="11"/>
      <c r="H256" s="57"/>
      <c r="I256" s="57"/>
    </row>
    <row r="257" spans="1:9" x14ac:dyDescent="0.2">
      <c r="A257" s="57"/>
      <c r="B257" s="57"/>
      <c r="C257" s="57"/>
      <c r="D257" s="57"/>
      <c r="E257" s="11"/>
      <c r="G257" s="11"/>
      <c r="H257" s="57"/>
      <c r="I257" s="57"/>
    </row>
    <row r="258" spans="1:9" x14ac:dyDescent="0.2">
      <c r="A258" s="57"/>
      <c r="B258" s="57"/>
      <c r="C258" s="57"/>
      <c r="D258" s="57"/>
      <c r="E258" s="11"/>
      <c r="G258" s="11"/>
      <c r="H258" s="57"/>
      <c r="I258" s="57"/>
    </row>
    <row r="259" spans="1:9" x14ac:dyDescent="0.2">
      <c r="A259" s="57"/>
      <c r="B259" s="57"/>
      <c r="C259" s="57"/>
      <c r="D259" s="57"/>
      <c r="E259" s="11"/>
      <c r="G259" s="11"/>
      <c r="H259" s="57"/>
      <c r="I259" s="57"/>
    </row>
    <row r="260" spans="1:9" x14ac:dyDescent="0.2">
      <c r="A260" s="57"/>
      <c r="B260" s="57"/>
      <c r="C260" s="57"/>
      <c r="D260" s="57"/>
      <c r="E260" s="11"/>
      <c r="G260" s="11"/>
      <c r="H260" s="57"/>
      <c r="I260" s="57"/>
    </row>
  </sheetData>
  <mergeCells count="10">
    <mergeCell ref="A106:B106"/>
    <mergeCell ref="A107:B107"/>
    <mergeCell ref="A108:B108"/>
    <mergeCell ref="A109:B109"/>
    <mergeCell ref="A1:G1"/>
    <mergeCell ref="A101:B101"/>
    <mergeCell ref="A102:B102"/>
    <mergeCell ref="A103:B103"/>
    <mergeCell ref="A104:B104"/>
    <mergeCell ref="A105:B105"/>
  </mergeCells>
  <conditionalFormatting sqref="F2:F3">
    <cfRule type="cellIs" dxfId="126" priority="2" stopIfTrue="1" operator="between">
      <formula>0.009</formula>
      <formula>-0.009</formula>
    </cfRule>
  </conditionalFormatting>
  <conditionalFormatting sqref="F5:F65536">
    <cfRule type="cellIs" dxfId="12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224"/>
  <sheetViews>
    <sheetView workbookViewId="0">
      <selection sqref="A1:F1"/>
    </sheetView>
  </sheetViews>
  <sheetFormatPr defaultColWidth="9.140625" defaultRowHeight="11.25" x14ac:dyDescent="0.2"/>
  <cols>
    <col min="1" max="1" width="38.7109375" style="7" bestFit="1" customWidth="1"/>
    <col min="2" max="2" width="33.140625" style="7" bestFit="1" customWidth="1"/>
    <col min="3" max="3" width="25.5703125" style="7" bestFit="1" customWidth="1"/>
    <col min="4" max="4" width="14.7109375" style="7" bestFit="1" customWidth="1"/>
    <col min="5" max="5" width="26.5703125" style="10" customWidth="1"/>
    <col min="6" max="6" width="13.5703125" style="11" bestFit="1" customWidth="1"/>
    <col min="7" max="16384" width="9.140625" style="7"/>
  </cols>
  <sheetData>
    <row r="1" spans="1:6" s="1" customFormat="1" ht="15" x14ac:dyDescent="0.2">
      <c r="A1" s="99" t="s">
        <v>17</v>
      </c>
      <c r="B1" s="100"/>
      <c r="C1" s="100"/>
      <c r="D1" s="100"/>
      <c r="E1" s="100"/>
      <c r="F1" s="100"/>
    </row>
    <row r="2" spans="1:6" s="1" customFormat="1" ht="12" x14ac:dyDescent="0.2">
      <c r="E2" s="5"/>
      <c r="F2" s="9"/>
    </row>
    <row r="3" spans="1:6" s="1" customFormat="1" ht="12" x14ac:dyDescent="0.2">
      <c r="A3" s="8" t="s">
        <v>7</v>
      </c>
      <c r="B3" s="2"/>
      <c r="C3" s="3"/>
      <c r="D3" s="3"/>
      <c r="E3" s="4"/>
      <c r="F3" s="9"/>
    </row>
    <row r="4" spans="1:6" s="1" customFormat="1" ht="48" customHeight="1" x14ac:dyDescent="0.2">
      <c r="A4" s="6" t="s">
        <v>2</v>
      </c>
      <c r="B4" s="6" t="s">
        <v>0</v>
      </c>
      <c r="C4" s="13" t="s">
        <v>514</v>
      </c>
      <c r="D4" s="13" t="s">
        <v>1</v>
      </c>
      <c r="E4" s="53" t="s">
        <v>6</v>
      </c>
      <c r="F4" s="12" t="s">
        <v>3</v>
      </c>
    </row>
    <row r="5" spans="1:6" x14ac:dyDescent="0.2">
      <c r="A5" s="16" t="s">
        <v>113</v>
      </c>
      <c r="B5" s="17"/>
      <c r="C5" s="17"/>
      <c r="D5" s="17"/>
      <c r="E5" s="18"/>
      <c r="F5" s="19"/>
    </row>
    <row r="6" spans="1:6" x14ac:dyDescent="0.2">
      <c r="A6" s="20" t="s">
        <v>19</v>
      </c>
      <c r="B6" s="21"/>
      <c r="C6" s="21"/>
      <c r="D6" s="21"/>
      <c r="E6" s="22"/>
      <c r="F6" s="23"/>
    </row>
    <row r="7" spans="1:6" x14ac:dyDescent="0.2">
      <c r="A7" s="21" t="s">
        <v>115</v>
      </c>
      <c r="B7" s="21" t="s">
        <v>114</v>
      </c>
      <c r="C7" s="21" t="s">
        <v>116</v>
      </c>
      <c r="D7" s="24">
        <v>68247</v>
      </c>
      <c r="E7" s="22">
        <v>1377.360954</v>
      </c>
      <c r="F7" s="23">
        <v>5.0979888186068099</v>
      </c>
    </row>
    <row r="8" spans="1:6" x14ac:dyDescent="0.2">
      <c r="A8" s="21" t="s">
        <v>118</v>
      </c>
      <c r="B8" s="21" t="s">
        <v>117</v>
      </c>
      <c r="C8" s="21" t="s">
        <v>116</v>
      </c>
      <c r="D8" s="24">
        <v>87497</v>
      </c>
      <c r="E8" s="22">
        <v>1296.180558</v>
      </c>
      <c r="F8" s="23">
        <v>4.7975180161666797</v>
      </c>
    </row>
    <row r="9" spans="1:6" x14ac:dyDescent="0.2">
      <c r="A9" s="21" t="s">
        <v>134</v>
      </c>
      <c r="B9" s="21" t="s">
        <v>133</v>
      </c>
      <c r="C9" s="21" t="s">
        <v>135</v>
      </c>
      <c r="D9" s="24">
        <v>287506</v>
      </c>
      <c r="E9" s="22">
        <v>884.94346800000005</v>
      </c>
      <c r="F9" s="23">
        <v>3.2754173057261902</v>
      </c>
    </row>
    <row r="10" spans="1:6" x14ac:dyDescent="0.2">
      <c r="A10" s="21" t="s">
        <v>120</v>
      </c>
      <c r="B10" s="21" t="s">
        <v>119</v>
      </c>
      <c r="C10" s="21" t="s">
        <v>121</v>
      </c>
      <c r="D10" s="24">
        <v>18306</v>
      </c>
      <c r="E10" s="22">
        <v>665.69768999999997</v>
      </c>
      <c r="F10" s="23">
        <v>2.4639288418454601</v>
      </c>
    </row>
    <row r="11" spans="1:6" x14ac:dyDescent="0.2">
      <c r="A11" s="21" t="s">
        <v>438</v>
      </c>
      <c r="B11" s="21" t="s">
        <v>437</v>
      </c>
      <c r="C11" s="21" t="s">
        <v>180</v>
      </c>
      <c r="D11" s="24">
        <v>85863</v>
      </c>
      <c r="E11" s="22">
        <v>636.03017250000005</v>
      </c>
      <c r="F11" s="23">
        <v>2.3541212623205801</v>
      </c>
    </row>
    <row r="12" spans="1:6" x14ac:dyDescent="0.2">
      <c r="A12" s="21" t="s">
        <v>167</v>
      </c>
      <c r="B12" s="21" t="s">
        <v>166</v>
      </c>
      <c r="C12" s="21" t="s">
        <v>168</v>
      </c>
      <c r="D12" s="24">
        <v>81715</v>
      </c>
      <c r="E12" s="22">
        <v>617.35682499999996</v>
      </c>
      <c r="F12" s="23">
        <v>2.2850061066422498</v>
      </c>
    </row>
    <row r="13" spans="1:6" x14ac:dyDescent="0.2">
      <c r="A13" s="21" t="s">
        <v>737</v>
      </c>
      <c r="B13" s="21" t="s">
        <v>736</v>
      </c>
      <c r="C13" s="21" t="s">
        <v>195</v>
      </c>
      <c r="D13" s="24">
        <v>35619</v>
      </c>
      <c r="E13" s="22">
        <v>580.62531899999999</v>
      </c>
      <c r="F13" s="23">
        <v>2.1490527776802399</v>
      </c>
    </row>
    <row r="14" spans="1:6" x14ac:dyDescent="0.2">
      <c r="A14" s="21" t="s">
        <v>360</v>
      </c>
      <c r="B14" s="21" t="s">
        <v>359</v>
      </c>
      <c r="C14" s="21" t="s">
        <v>203</v>
      </c>
      <c r="D14" s="24">
        <v>51251</v>
      </c>
      <c r="E14" s="22">
        <v>550.02573199999995</v>
      </c>
      <c r="F14" s="23">
        <v>2.0357953545429299</v>
      </c>
    </row>
    <row r="15" spans="1:6" x14ac:dyDescent="0.2">
      <c r="A15" s="21" t="s">
        <v>393</v>
      </c>
      <c r="B15" s="21" t="s">
        <v>392</v>
      </c>
      <c r="C15" s="21" t="s">
        <v>146</v>
      </c>
      <c r="D15" s="24">
        <v>35063</v>
      </c>
      <c r="E15" s="22">
        <v>436.88497999999998</v>
      </c>
      <c r="F15" s="23">
        <v>1.6170305514971499</v>
      </c>
    </row>
    <row r="16" spans="1:6" x14ac:dyDescent="0.2">
      <c r="A16" s="21" t="s">
        <v>808</v>
      </c>
      <c r="B16" s="21" t="s">
        <v>807</v>
      </c>
      <c r="C16" s="21" t="s">
        <v>154</v>
      </c>
      <c r="D16" s="24">
        <v>11395</v>
      </c>
      <c r="E16" s="22">
        <v>426.38950499999999</v>
      </c>
      <c r="F16" s="23">
        <v>1.5781839339561301</v>
      </c>
    </row>
    <row r="17" spans="1:9" x14ac:dyDescent="0.2">
      <c r="A17" s="21" t="s">
        <v>162</v>
      </c>
      <c r="B17" s="21" t="s">
        <v>161</v>
      </c>
      <c r="C17" s="21" t="s">
        <v>163</v>
      </c>
      <c r="D17" s="24">
        <v>63291</v>
      </c>
      <c r="E17" s="22">
        <v>421.48641450000002</v>
      </c>
      <c r="F17" s="23">
        <v>1.56003625779831</v>
      </c>
    </row>
    <row r="18" spans="1:9" x14ac:dyDescent="0.2">
      <c r="A18" s="21" t="s">
        <v>749</v>
      </c>
      <c r="B18" s="21" t="s">
        <v>748</v>
      </c>
      <c r="C18" s="21" t="s">
        <v>200</v>
      </c>
      <c r="D18" s="24">
        <v>15877</v>
      </c>
      <c r="E18" s="22">
        <v>405.13340899999997</v>
      </c>
      <c r="F18" s="23">
        <v>1.4995093211608901</v>
      </c>
    </row>
    <row r="19" spans="1:9" x14ac:dyDescent="0.2">
      <c r="A19" s="21" t="s">
        <v>126</v>
      </c>
      <c r="B19" s="21" t="s">
        <v>125</v>
      </c>
      <c r="C19" s="21" t="s">
        <v>127</v>
      </c>
      <c r="D19" s="24">
        <v>26515</v>
      </c>
      <c r="E19" s="22">
        <v>400.11135000000002</v>
      </c>
      <c r="F19" s="23">
        <v>1.4809213101140899</v>
      </c>
    </row>
    <row r="20" spans="1:9" x14ac:dyDescent="0.2">
      <c r="A20" s="21" t="s">
        <v>293</v>
      </c>
      <c r="B20" s="21" t="s">
        <v>292</v>
      </c>
      <c r="C20" s="21" t="s">
        <v>294</v>
      </c>
      <c r="D20" s="24">
        <v>55581</v>
      </c>
      <c r="E20" s="22">
        <v>379.64602050000002</v>
      </c>
      <c r="F20" s="23">
        <v>1.40517353996197</v>
      </c>
    </row>
    <row r="21" spans="1:9" x14ac:dyDescent="0.2">
      <c r="A21" s="21" t="s">
        <v>255</v>
      </c>
      <c r="B21" s="21" t="s">
        <v>254</v>
      </c>
      <c r="C21" s="21" t="s">
        <v>140</v>
      </c>
      <c r="D21" s="24">
        <v>87307</v>
      </c>
      <c r="E21" s="22">
        <v>347.26359250000002</v>
      </c>
      <c r="F21" s="23">
        <v>1.28531733568674</v>
      </c>
    </row>
    <row r="22" spans="1:9" x14ac:dyDescent="0.2">
      <c r="A22" s="21" t="s">
        <v>641</v>
      </c>
      <c r="B22" s="21" t="s">
        <v>640</v>
      </c>
      <c r="C22" s="21" t="s">
        <v>240</v>
      </c>
      <c r="D22" s="24">
        <v>24321</v>
      </c>
      <c r="E22" s="22">
        <v>256.02716700000002</v>
      </c>
      <c r="F22" s="23">
        <v>0.94762642344047199</v>
      </c>
    </row>
    <row r="23" spans="1:9" x14ac:dyDescent="0.2">
      <c r="A23" s="20" t="s">
        <v>28</v>
      </c>
      <c r="B23" s="20"/>
      <c r="C23" s="20"/>
      <c r="D23" s="20"/>
      <c r="E23" s="25">
        <f>SUM(E7:E22)</f>
        <v>9681.163156999999</v>
      </c>
      <c r="F23" s="26">
        <f>SUM(F7:F22)</f>
        <v>35.832627157146895</v>
      </c>
      <c r="G23" s="14"/>
      <c r="H23" s="14"/>
      <c r="I23" s="14"/>
    </row>
    <row r="24" spans="1:9" x14ac:dyDescent="0.2">
      <c r="A24" s="21"/>
      <c r="B24" s="21"/>
      <c r="C24" s="21"/>
      <c r="D24" s="21"/>
      <c r="E24" s="22"/>
      <c r="F24" s="23"/>
    </row>
    <row r="25" spans="1:9" x14ac:dyDescent="0.2">
      <c r="A25" s="20" t="s">
        <v>535</v>
      </c>
      <c r="B25" s="21"/>
      <c r="C25" s="21"/>
      <c r="D25" s="21"/>
      <c r="E25" s="22"/>
      <c r="F25" s="23"/>
    </row>
    <row r="26" spans="1:9" x14ac:dyDescent="0.2">
      <c r="A26" s="21" t="s">
        <v>850</v>
      </c>
      <c r="B26" s="21" t="s">
        <v>849</v>
      </c>
      <c r="C26" s="21" t="s">
        <v>550</v>
      </c>
      <c r="D26" s="24">
        <v>79000</v>
      </c>
      <c r="E26" s="22">
        <v>2681.724451</v>
      </c>
      <c r="F26" s="23">
        <v>9.9257941254101194</v>
      </c>
    </row>
    <row r="27" spans="1:9" x14ac:dyDescent="0.2">
      <c r="A27" s="21" t="s">
        <v>852</v>
      </c>
      <c r="B27" s="21" t="s">
        <v>851</v>
      </c>
      <c r="C27" s="21" t="s">
        <v>127</v>
      </c>
      <c r="D27" s="24">
        <v>24600</v>
      </c>
      <c r="E27" s="22">
        <v>1509.768024</v>
      </c>
      <c r="F27" s="23">
        <v>5.5880635229928899</v>
      </c>
    </row>
    <row r="28" spans="1:9" x14ac:dyDescent="0.2">
      <c r="A28" s="21" t="s">
        <v>835</v>
      </c>
      <c r="B28" s="21" t="s">
        <v>834</v>
      </c>
      <c r="C28" s="21" t="s">
        <v>550</v>
      </c>
      <c r="D28" s="24">
        <v>22000</v>
      </c>
      <c r="E28" s="22">
        <v>882.00758359999998</v>
      </c>
      <c r="F28" s="23">
        <v>3.2645507962607798</v>
      </c>
    </row>
    <row r="29" spans="1:9" x14ac:dyDescent="0.2">
      <c r="A29" s="21" t="s">
        <v>854</v>
      </c>
      <c r="B29" s="21" t="s">
        <v>853</v>
      </c>
      <c r="C29" s="21" t="s">
        <v>550</v>
      </c>
      <c r="D29" s="24">
        <v>18063</v>
      </c>
      <c r="E29" s="22">
        <v>810.35158039999999</v>
      </c>
      <c r="F29" s="23">
        <v>2.9993323710986801</v>
      </c>
    </row>
    <row r="30" spans="1:9" x14ac:dyDescent="0.2">
      <c r="A30" s="21" t="s">
        <v>856</v>
      </c>
      <c r="B30" s="21" t="s">
        <v>855</v>
      </c>
      <c r="C30" s="21" t="s">
        <v>168</v>
      </c>
      <c r="D30" s="24">
        <v>95600</v>
      </c>
      <c r="E30" s="22">
        <v>783.00832339999999</v>
      </c>
      <c r="F30" s="23">
        <v>2.8981275140526899</v>
      </c>
    </row>
    <row r="31" spans="1:9" x14ac:dyDescent="0.2">
      <c r="A31" s="21" t="s">
        <v>858</v>
      </c>
      <c r="B31" s="21" t="s">
        <v>857</v>
      </c>
      <c r="C31" s="21" t="s">
        <v>135</v>
      </c>
      <c r="D31" s="24">
        <v>59604</v>
      </c>
      <c r="E31" s="22">
        <v>769.5222675</v>
      </c>
      <c r="F31" s="23">
        <v>2.84821194037126</v>
      </c>
    </row>
    <row r="32" spans="1:9" x14ac:dyDescent="0.2">
      <c r="A32" s="21" t="s">
        <v>860</v>
      </c>
      <c r="B32" s="21" t="s">
        <v>859</v>
      </c>
      <c r="C32" s="21" t="s">
        <v>550</v>
      </c>
      <c r="D32" s="24">
        <v>4247</v>
      </c>
      <c r="E32" s="22">
        <v>729.83549549999998</v>
      </c>
      <c r="F32" s="23">
        <v>2.7013203653523599</v>
      </c>
    </row>
    <row r="33" spans="1:6" x14ac:dyDescent="0.2">
      <c r="A33" s="21" t="s">
        <v>862</v>
      </c>
      <c r="B33" s="21" t="s">
        <v>861</v>
      </c>
      <c r="C33" s="21" t="s">
        <v>356</v>
      </c>
      <c r="D33" s="24">
        <v>15052</v>
      </c>
      <c r="E33" s="22">
        <v>615.46643600000004</v>
      </c>
      <c r="F33" s="23">
        <v>2.2780092610028899</v>
      </c>
    </row>
    <row r="34" spans="1:6" x14ac:dyDescent="0.2">
      <c r="A34" s="21" t="s">
        <v>864</v>
      </c>
      <c r="B34" s="21" t="s">
        <v>863</v>
      </c>
      <c r="C34" s="21" t="s">
        <v>200</v>
      </c>
      <c r="D34" s="24">
        <v>18900</v>
      </c>
      <c r="E34" s="22">
        <v>608.85217569999998</v>
      </c>
      <c r="F34" s="23">
        <v>2.2535280783798299</v>
      </c>
    </row>
    <row r="35" spans="1:6" x14ac:dyDescent="0.2">
      <c r="A35" s="21" t="s">
        <v>837</v>
      </c>
      <c r="B35" s="21" t="s">
        <v>836</v>
      </c>
      <c r="C35" s="21" t="s">
        <v>163</v>
      </c>
      <c r="D35" s="24">
        <v>4312</v>
      </c>
      <c r="E35" s="22">
        <v>577.09026119999999</v>
      </c>
      <c r="F35" s="23">
        <v>2.1359685639269799</v>
      </c>
    </row>
    <row r="36" spans="1:6" x14ac:dyDescent="0.2">
      <c r="A36" s="21" t="s">
        <v>866</v>
      </c>
      <c r="B36" s="21" t="s">
        <v>865</v>
      </c>
      <c r="C36" s="21" t="s">
        <v>116</v>
      </c>
      <c r="D36" s="24">
        <v>13240</v>
      </c>
      <c r="E36" s="22">
        <v>428.47005089999999</v>
      </c>
      <c r="F36" s="23">
        <v>1.5858846021825701</v>
      </c>
    </row>
    <row r="37" spans="1:6" x14ac:dyDescent="0.2">
      <c r="A37" s="21" t="s">
        <v>868</v>
      </c>
      <c r="B37" s="21" t="s">
        <v>867</v>
      </c>
      <c r="C37" s="21" t="s">
        <v>209</v>
      </c>
      <c r="D37" s="24">
        <v>224000</v>
      </c>
      <c r="E37" s="22">
        <v>415.92379469999997</v>
      </c>
      <c r="F37" s="23">
        <v>1.5394474836936001</v>
      </c>
    </row>
    <row r="38" spans="1:6" x14ac:dyDescent="0.2">
      <c r="A38" s="21" t="s">
        <v>870</v>
      </c>
      <c r="B38" s="21" t="s">
        <v>869</v>
      </c>
      <c r="C38" s="21" t="s">
        <v>116</v>
      </c>
      <c r="D38" s="24">
        <v>72000</v>
      </c>
      <c r="E38" s="22">
        <v>409.74635510000002</v>
      </c>
      <c r="F38" s="23">
        <v>1.5165830937042</v>
      </c>
    </row>
    <row r="39" spans="1:6" x14ac:dyDescent="0.2">
      <c r="A39" s="21" t="s">
        <v>872</v>
      </c>
      <c r="B39" s="21" t="s">
        <v>871</v>
      </c>
      <c r="C39" s="21" t="s">
        <v>180</v>
      </c>
      <c r="D39" s="24">
        <v>7350</v>
      </c>
      <c r="E39" s="22">
        <v>403.5198173</v>
      </c>
      <c r="F39" s="23">
        <v>1.4935369778760701</v>
      </c>
    </row>
    <row r="40" spans="1:6" x14ac:dyDescent="0.2">
      <c r="A40" s="21" t="s">
        <v>874</v>
      </c>
      <c r="B40" s="21" t="s">
        <v>873</v>
      </c>
      <c r="C40" s="21" t="s">
        <v>171</v>
      </c>
      <c r="D40" s="24">
        <v>61000</v>
      </c>
      <c r="E40" s="22">
        <v>361.7808129</v>
      </c>
      <c r="F40" s="23">
        <v>1.3390495306219301</v>
      </c>
    </row>
    <row r="41" spans="1:6" x14ac:dyDescent="0.2">
      <c r="A41" s="21" t="s">
        <v>876</v>
      </c>
      <c r="B41" s="21" t="s">
        <v>875</v>
      </c>
      <c r="C41" s="21" t="s">
        <v>550</v>
      </c>
      <c r="D41" s="24">
        <v>22000</v>
      </c>
      <c r="E41" s="22">
        <v>341.21461260000001</v>
      </c>
      <c r="F41" s="23">
        <v>1.2629284101080001</v>
      </c>
    </row>
    <row r="42" spans="1:6" x14ac:dyDescent="0.2">
      <c r="A42" s="21" t="s">
        <v>878</v>
      </c>
      <c r="B42" s="21" t="s">
        <v>877</v>
      </c>
      <c r="C42" s="21" t="s">
        <v>116</v>
      </c>
      <c r="D42" s="24">
        <v>774300</v>
      </c>
      <c r="E42" s="22">
        <v>341.08191449999998</v>
      </c>
      <c r="F42" s="23">
        <v>1.2624372582221499</v>
      </c>
    </row>
    <row r="43" spans="1:6" x14ac:dyDescent="0.2">
      <c r="A43" s="21" t="s">
        <v>880</v>
      </c>
      <c r="B43" s="21" t="s">
        <v>879</v>
      </c>
      <c r="C43" s="21" t="s">
        <v>135</v>
      </c>
      <c r="D43" s="24">
        <v>25090</v>
      </c>
      <c r="E43" s="22">
        <v>340.44476680000002</v>
      </c>
      <c r="F43" s="23">
        <v>1.26007900068554</v>
      </c>
    </row>
    <row r="44" spans="1:6" x14ac:dyDescent="0.2">
      <c r="A44" s="21" t="s">
        <v>882</v>
      </c>
      <c r="B44" s="21" t="s">
        <v>881</v>
      </c>
      <c r="C44" s="21" t="s">
        <v>116</v>
      </c>
      <c r="D44" s="24">
        <v>153613</v>
      </c>
      <c r="E44" s="22">
        <v>329.30016139999998</v>
      </c>
      <c r="F44" s="23">
        <v>1.21882977436474</v>
      </c>
    </row>
    <row r="45" spans="1:6" x14ac:dyDescent="0.2">
      <c r="A45" s="21" t="s">
        <v>884</v>
      </c>
      <c r="B45" s="21" t="s">
        <v>883</v>
      </c>
      <c r="C45" s="21" t="s">
        <v>174</v>
      </c>
      <c r="D45" s="24">
        <v>55400</v>
      </c>
      <c r="E45" s="22">
        <v>310.23799819999999</v>
      </c>
      <c r="F45" s="23">
        <v>1.1482755056599001</v>
      </c>
    </row>
    <row r="46" spans="1:6" x14ac:dyDescent="0.2">
      <c r="A46" s="21" t="s">
        <v>886</v>
      </c>
      <c r="B46" s="21" t="s">
        <v>885</v>
      </c>
      <c r="C46" s="21" t="s">
        <v>135</v>
      </c>
      <c r="D46" s="24">
        <v>28500</v>
      </c>
      <c r="E46" s="22">
        <v>299.8948302</v>
      </c>
      <c r="F46" s="23">
        <v>1.1099926178955599</v>
      </c>
    </row>
    <row r="47" spans="1:6" x14ac:dyDescent="0.2">
      <c r="A47" s="21" t="s">
        <v>888</v>
      </c>
      <c r="B47" s="21" t="s">
        <v>887</v>
      </c>
      <c r="C47" s="21" t="s">
        <v>171</v>
      </c>
      <c r="D47" s="24">
        <v>34100</v>
      </c>
      <c r="E47" s="22">
        <v>291.37817200000001</v>
      </c>
      <c r="F47" s="23">
        <v>1.07847014141661</v>
      </c>
    </row>
    <row r="48" spans="1:6" x14ac:dyDescent="0.2">
      <c r="A48" s="21" t="s">
        <v>537</v>
      </c>
      <c r="B48" s="21" t="s">
        <v>536</v>
      </c>
      <c r="C48" s="21" t="s">
        <v>180</v>
      </c>
      <c r="D48" s="24">
        <v>3496</v>
      </c>
      <c r="E48" s="22">
        <v>286.60264110000003</v>
      </c>
      <c r="F48" s="23">
        <v>1.0607945981536699</v>
      </c>
    </row>
    <row r="49" spans="1:9" x14ac:dyDescent="0.2">
      <c r="A49" s="21" t="s">
        <v>890</v>
      </c>
      <c r="B49" s="21" t="s">
        <v>889</v>
      </c>
      <c r="C49" s="21" t="s">
        <v>206</v>
      </c>
      <c r="D49" s="24">
        <v>5700</v>
      </c>
      <c r="E49" s="22">
        <v>271.59086430000002</v>
      </c>
      <c r="F49" s="23">
        <v>1.0052319150011</v>
      </c>
    </row>
    <row r="50" spans="1:9" x14ac:dyDescent="0.2">
      <c r="A50" s="21" t="s">
        <v>892</v>
      </c>
      <c r="B50" s="21" t="s">
        <v>891</v>
      </c>
      <c r="C50" s="21" t="s">
        <v>228</v>
      </c>
      <c r="D50" s="24">
        <v>42000</v>
      </c>
      <c r="E50" s="22">
        <v>264.8539432</v>
      </c>
      <c r="F50" s="23">
        <v>0.98029673127899797</v>
      </c>
    </row>
    <row r="51" spans="1:9" x14ac:dyDescent="0.2">
      <c r="A51" s="21" t="s">
        <v>894</v>
      </c>
      <c r="B51" s="21" t="s">
        <v>893</v>
      </c>
      <c r="C51" s="21" t="s">
        <v>180</v>
      </c>
      <c r="D51" s="24">
        <v>374887</v>
      </c>
      <c r="E51" s="22">
        <v>251.2873184</v>
      </c>
      <c r="F51" s="23">
        <v>0.93008295010872499</v>
      </c>
    </row>
    <row r="52" spans="1:9" x14ac:dyDescent="0.2">
      <c r="A52" s="21" t="s">
        <v>896</v>
      </c>
      <c r="B52" s="21" t="s">
        <v>895</v>
      </c>
      <c r="C52" s="21" t="s">
        <v>135</v>
      </c>
      <c r="D52" s="24">
        <v>2014100</v>
      </c>
      <c r="E52" s="22">
        <v>248.7427576</v>
      </c>
      <c r="F52" s="23">
        <v>0.92066483609221195</v>
      </c>
    </row>
    <row r="53" spans="1:9" x14ac:dyDescent="0.2">
      <c r="A53" s="21" t="s">
        <v>898</v>
      </c>
      <c r="B53" s="21" t="s">
        <v>897</v>
      </c>
      <c r="C53" s="21" t="s">
        <v>149</v>
      </c>
      <c r="D53" s="24">
        <v>237300</v>
      </c>
      <c r="E53" s="22">
        <v>218.7208636</v>
      </c>
      <c r="F53" s="23">
        <v>0.80954561241963596</v>
      </c>
    </row>
    <row r="54" spans="1:9" x14ac:dyDescent="0.2">
      <c r="A54" s="21" t="s">
        <v>900</v>
      </c>
      <c r="B54" s="21" t="s">
        <v>899</v>
      </c>
      <c r="C54" s="21" t="s">
        <v>146</v>
      </c>
      <c r="D54" s="24">
        <v>313200</v>
      </c>
      <c r="E54" s="22">
        <v>180.54704960000001</v>
      </c>
      <c r="F54" s="23">
        <v>0.66825390789555394</v>
      </c>
    </row>
    <row r="55" spans="1:9" x14ac:dyDescent="0.2">
      <c r="A55" s="21" t="s">
        <v>902</v>
      </c>
      <c r="B55" s="21" t="s">
        <v>901</v>
      </c>
      <c r="C55" s="21" t="s">
        <v>163</v>
      </c>
      <c r="D55" s="24">
        <v>2804</v>
      </c>
      <c r="E55" s="22">
        <v>180.23495930000001</v>
      </c>
      <c r="F55" s="23">
        <v>0.66709877651537697</v>
      </c>
    </row>
    <row r="56" spans="1:9" x14ac:dyDescent="0.2">
      <c r="A56" s="21" t="s">
        <v>904</v>
      </c>
      <c r="B56" s="21" t="s">
        <v>903</v>
      </c>
      <c r="C56" s="21" t="s">
        <v>550</v>
      </c>
      <c r="D56" s="24">
        <v>17000</v>
      </c>
      <c r="E56" s="22">
        <v>140.04138330000001</v>
      </c>
      <c r="F56" s="23">
        <v>0.51833138156872005</v>
      </c>
    </row>
    <row r="57" spans="1:9" x14ac:dyDescent="0.2">
      <c r="A57" s="21" t="s">
        <v>906</v>
      </c>
      <c r="B57" s="21" t="s">
        <v>905</v>
      </c>
      <c r="C57" s="21" t="s">
        <v>206</v>
      </c>
      <c r="D57" s="24">
        <v>2432</v>
      </c>
      <c r="E57" s="22">
        <v>121.0247354</v>
      </c>
      <c r="F57" s="23">
        <v>0.44794557741183599</v>
      </c>
    </row>
    <row r="58" spans="1:9" x14ac:dyDescent="0.2">
      <c r="A58" s="21" t="s">
        <v>908</v>
      </c>
      <c r="B58" s="21" t="s">
        <v>907</v>
      </c>
      <c r="C58" s="21" t="s">
        <v>121</v>
      </c>
      <c r="D58" s="24">
        <v>383</v>
      </c>
      <c r="E58" s="22">
        <v>40.5493661</v>
      </c>
      <c r="F58" s="23">
        <v>0.15008427121377099</v>
      </c>
    </row>
    <row r="59" spans="1:9" x14ac:dyDescent="0.2">
      <c r="A59" s="20" t="s">
        <v>28</v>
      </c>
      <c r="B59" s="20"/>
      <c r="C59" s="20"/>
      <c r="D59" s="20"/>
      <c r="E59" s="25">
        <f>SUM(E25:E58)</f>
        <v>16444.815766800002</v>
      </c>
      <c r="F59" s="26">
        <f>SUM(F25:F58)</f>
        <v>60.866751492938945</v>
      </c>
      <c r="G59" s="14"/>
      <c r="H59" s="14"/>
      <c r="I59" s="14"/>
    </row>
    <row r="60" spans="1:9" x14ac:dyDescent="0.2">
      <c r="A60" s="21"/>
      <c r="B60" s="21"/>
      <c r="C60" s="21"/>
      <c r="D60" s="21"/>
      <c r="E60" s="22"/>
      <c r="F60" s="23"/>
    </row>
    <row r="61" spans="1:9" x14ac:dyDescent="0.2">
      <c r="A61" s="20" t="s">
        <v>37</v>
      </c>
      <c r="B61" s="20"/>
      <c r="C61" s="20"/>
      <c r="D61" s="20"/>
      <c r="E61" s="25">
        <f>E23+E59</f>
        <v>26125.978923800001</v>
      </c>
      <c r="F61" s="26">
        <f>F23+F59</f>
        <v>96.699378650085833</v>
      </c>
      <c r="G61" s="14"/>
      <c r="H61" s="14"/>
      <c r="I61" s="14"/>
    </row>
    <row r="62" spans="1:9" x14ac:dyDescent="0.2">
      <c r="A62" s="20"/>
      <c r="B62" s="20"/>
      <c r="C62" s="20"/>
      <c r="D62" s="20"/>
      <c r="E62" s="25"/>
      <c r="F62" s="26"/>
      <c r="G62" s="14"/>
      <c r="H62" s="14"/>
      <c r="I62" s="14"/>
    </row>
    <row r="63" spans="1:9" x14ac:dyDescent="0.2">
      <c r="A63" s="20" t="s">
        <v>39</v>
      </c>
      <c r="B63" s="20"/>
      <c r="C63" s="20"/>
      <c r="D63" s="20"/>
      <c r="E63" s="25">
        <f>E65-(E23+E59)</f>
        <v>891.75302910000028</v>
      </c>
      <c r="F63" s="26">
        <f>F65-(F23+F59)</f>
        <v>3.3006213499141666</v>
      </c>
      <c r="G63" s="14"/>
      <c r="H63" s="14"/>
      <c r="I63" s="14"/>
    </row>
    <row r="64" spans="1:9" x14ac:dyDescent="0.2">
      <c r="A64" s="20"/>
      <c r="B64" s="20"/>
      <c r="C64" s="20"/>
      <c r="D64" s="20"/>
      <c r="E64" s="25"/>
      <c r="F64" s="26"/>
      <c r="G64" s="14"/>
      <c r="H64" s="14"/>
      <c r="I64" s="14"/>
    </row>
    <row r="65" spans="1:9" x14ac:dyDescent="0.2">
      <c r="A65" s="27" t="s">
        <v>38</v>
      </c>
      <c r="B65" s="27"/>
      <c r="C65" s="27"/>
      <c r="D65" s="27"/>
      <c r="E65" s="28">
        <v>27017.731952900001</v>
      </c>
      <c r="F65" s="29">
        <v>100</v>
      </c>
      <c r="G65" s="14"/>
      <c r="H65" s="14"/>
      <c r="I65" s="14"/>
    </row>
    <row r="67" spans="1:9" x14ac:dyDescent="0.2">
      <c r="A67" s="14" t="s">
        <v>41</v>
      </c>
    </row>
    <row r="68" spans="1:9" x14ac:dyDescent="0.2">
      <c r="A68" s="14" t="s">
        <v>42</v>
      </c>
    </row>
    <row r="69" spans="1:9" x14ac:dyDescent="0.2">
      <c r="A69" s="14" t="s">
        <v>43</v>
      </c>
      <c r="B69" s="14"/>
      <c r="C69" s="30" t="s">
        <v>45</v>
      </c>
      <c r="D69" s="14" t="s">
        <v>44</v>
      </c>
    </row>
    <row r="70" spans="1:9" x14ac:dyDescent="0.2">
      <c r="A70" s="7" t="s">
        <v>46</v>
      </c>
      <c r="C70" s="31">
        <v>28.319199999999999</v>
      </c>
      <c r="D70" s="31">
        <v>31.575199999999999</v>
      </c>
    </row>
    <row r="71" spans="1:9" x14ac:dyDescent="0.2">
      <c r="A71" s="7" t="s">
        <v>47</v>
      </c>
      <c r="C71" s="31">
        <v>13.3672</v>
      </c>
      <c r="D71" s="31">
        <v>14.9041</v>
      </c>
    </row>
    <row r="72" spans="1:9" x14ac:dyDescent="0.2">
      <c r="A72" s="7" t="s">
        <v>48</v>
      </c>
      <c r="C72" s="31">
        <v>30.841999999999999</v>
      </c>
      <c r="D72" s="31">
        <v>34.536000000000001</v>
      </c>
    </row>
    <row r="73" spans="1:9" x14ac:dyDescent="0.2">
      <c r="A73" s="7" t="s">
        <v>49</v>
      </c>
      <c r="C73" s="31">
        <v>14.1242</v>
      </c>
      <c r="D73" s="31">
        <v>15.8149</v>
      </c>
    </row>
    <row r="75" spans="1:9" x14ac:dyDescent="0.2">
      <c r="A75" s="7" t="s">
        <v>54</v>
      </c>
    </row>
    <row r="77" spans="1:9" x14ac:dyDescent="0.2">
      <c r="A77" s="14" t="s">
        <v>50</v>
      </c>
      <c r="D77" s="30" t="s">
        <v>56</v>
      </c>
    </row>
    <row r="79" spans="1:9" x14ac:dyDescent="0.2">
      <c r="A79" s="14" t="s">
        <v>343</v>
      </c>
      <c r="D79" s="51">
        <v>0.18041017757487229</v>
      </c>
    </row>
    <row r="81" spans="1:9" x14ac:dyDescent="0.2">
      <c r="A81" s="14" t="s">
        <v>952</v>
      </c>
      <c r="D81" s="30" t="s">
        <v>56</v>
      </c>
      <c r="G81" s="10"/>
    </row>
    <row r="83" spans="1:9" x14ac:dyDescent="0.2">
      <c r="A83" s="60" t="s">
        <v>973</v>
      </c>
      <c r="B83" s="57"/>
      <c r="C83" s="57"/>
      <c r="D83" s="57"/>
      <c r="E83" s="11"/>
      <c r="G83" s="57"/>
      <c r="H83" s="57"/>
      <c r="I83" s="57"/>
    </row>
    <row r="84" spans="1:9" x14ac:dyDescent="0.2">
      <c r="A84" s="65"/>
      <c r="B84" s="57"/>
      <c r="C84" s="57"/>
      <c r="D84" s="57"/>
      <c r="E84" s="11"/>
      <c r="G84" s="57"/>
      <c r="H84" s="57"/>
      <c r="I84" s="57"/>
    </row>
    <row r="85" spans="1:9" x14ac:dyDescent="0.2">
      <c r="A85" s="60" t="s">
        <v>969</v>
      </c>
      <c r="B85" s="57"/>
      <c r="C85" s="57"/>
      <c r="D85" s="57"/>
      <c r="E85" s="11"/>
      <c r="G85" s="57"/>
      <c r="H85" s="57"/>
      <c r="I85" s="57"/>
    </row>
    <row r="86" spans="1:9" x14ac:dyDescent="0.2">
      <c r="A86" s="65"/>
      <c r="B86" s="57"/>
      <c r="C86" s="57"/>
      <c r="D86" s="57"/>
      <c r="E86" s="11"/>
      <c r="G86" s="57"/>
      <c r="H86" s="57"/>
      <c r="I86" s="57"/>
    </row>
    <row r="87" spans="1:9" x14ac:dyDescent="0.2">
      <c r="A87" s="57"/>
      <c r="B87" s="57"/>
      <c r="C87" s="57"/>
      <c r="D87" s="57"/>
      <c r="E87" s="11"/>
      <c r="G87" s="57"/>
      <c r="H87" s="57"/>
      <c r="I87" s="57"/>
    </row>
    <row r="88" spans="1:9" x14ac:dyDescent="0.2">
      <c r="A88" s="57"/>
      <c r="B88" s="57"/>
      <c r="C88" s="57"/>
      <c r="D88" s="57"/>
      <c r="E88" s="11"/>
      <c r="G88" s="57"/>
      <c r="H88" s="57"/>
      <c r="I88" s="57"/>
    </row>
    <row r="89" spans="1:9" x14ac:dyDescent="0.2">
      <c r="A89" s="57"/>
      <c r="B89" s="57"/>
      <c r="C89" s="57"/>
      <c r="D89" s="57"/>
      <c r="E89" s="11"/>
      <c r="G89" s="57"/>
      <c r="H89" s="57"/>
      <c r="I89" s="57"/>
    </row>
    <row r="90" spans="1:9" x14ac:dyDescent="0.2">
      <c r="A90" s="57"/>
      <c r="B90" s="57"/>
      <c r="C90" s="57"/>
      <c r="D90" s="57"/>
      <c r="E90" s="11"/>
      <c r="G90" s="57"/>
      <c r="H90" s="57"/>
      <c r="I90" s="57"/>
    </row>
    <row r="91" spans="1:9" x14ac:dyDescent="0.2">
      <c r="A91" s="57"/>
      <c r="B91" s="57"/>
      <c r="C91" s="57"/>
      <c r="D91" s="57"/>
      <c r="E91" s="11"/>
      <c r="G91" s="57"/>
      <c r="H91" s="57"/>
      <c r="I91" s="57"/>
    </row>
    <row r="92" spans="1:9" x14ac:dyDescent="0.2">
      <c r="A92" s="57"/>
      <c r="B92" s="57"/>
      <c r="C92" s="57"/>
      <c r="D92" s="57"/>
      <c r="E92" s="11"/>
      <c r="G92" s="57"/>
      <c r="H92" s="57"/>
      <c r="I92" s="57"/>
    </row>
    <row r="93" spans="1:9" x14ac:dyDescent="0.2">
      <c r="A93" s="57"/>
      <c r="B93" s="57"/>
      <c r="C93" s="57"/>
      <c r="D93" s="57"/>
      <c r="E93" s="11"/>
      <c r="G93" s="57"/>
      <c r="H93" s="57"/>
      <c r="I93" s="57"/>
    </row>
    <row r="94" spans="1:9" x14ac:dyDescent="0.2">
      <c r="A94" s="57"/>
      <c r="B94" s="57"/>
      <c r="C94" s="57"/>
      <c r="D94" s="57"/>
      <c r="E94" s="11"/>
      <c r="G94" s="57"/>
      <c r="H94" s="57"/>
      <c r="I94" s="57"/>
    </row>
    <row r="95" spans="1:9" x14ac:dyDescent="0.2">
      <c r="A95" s="57"/>
      <c r="B95" s="57"/>
      <c r="C95" s="57"/>
      <c r="D95" s="57"/>
      <c r="E95" s="11"/>
      <c r="G95" s="57"/>
      <c r="H95" s="57"/>
      <c r="I95" s="57"/>
    </row>
    <row r="96" spans="1:9" x14ac:dyDescent="0.2">
      <c r="A96" s="57"/>
      <c r="B96" s="57"/>
      <c r="C96" s="57"/>
      <c r="D96" s="57"/>
      <c r="E96" s="11"/>
      <c r="G96" s="57"/>
      <c r="H96" s="57"/>
      <c r="I96" s="57"/>
    </row>
    <row r="97" spans="1:9" x14ac:dyDescent="0.2">
      <c r="A97" s="57"/>
      <c r="B97" s="57"/>
      <c r="C97" s="57"/>
      <c r="D97" s="57"/>
      <c r="E97" s="11"/>
      <c r="G97" s="57"/>
      <c r="H97" s="57"/>
      <c r="I97" s="57"/>
    </row>
    <row r="98" spans="1:9" x14ac:dyDescent="0.2">
      <c r="A98" s="57"/>
      <c r="B98" s="57"/>
      <c r="C98" s="57"/>
      <c r="D98" s="57"/>
      <c r="E98" s="11"/>
      <c r="G98" s="57"/>
      <c r="H98" s="57"/>
      <c r="I98" s="57"/>
    </row>
    <row r="99" spans="1:9" x14ac:dyDescent="0.2">
      <c r="A99" s="57"/>
      <c r="B99" s="57"/>
      <c r="C99" s="57"/>
      <c r="D99" s="57"/>
      <c r="E99" s="11"/>
      <c r="G99" s="57"/>
      <c r="H99" s="57"/>
      <c r="I99" s="57"/>
    </row>
    <row r="100" spans="1:9" x14ac:dyDescent="0.2">
      <c r="A100" s="57"/>
      <c r="B100" s="57"/>
      <c r="C100" s="57"/>
      <c r="D100" s="57"/>
      <c r="E100" s="11"/>
      <c r="G100" s="57"/>
      <c r="H100" s="57"/>
      <c r="I100" s="57"/>
    </row>
    <row r="101" spans="1:9" x14ac:dyDescent="0.2">
      <c r="A101" s="57"/>
      <c r="B101" s="57"/>
      <c r="C101" s="57"/>
      <c r="D101" s="57"/>
      <c r="E101" s="11"/>
      <c r="G101" s="57"/>
      <c r="H101" s="57"/>
      <c r="I101" s="57"/>
    </row>
    <row r="102" spans="1:9" x14ac:dyDescent="0.2">
      <c r="A102" s="57"/>
      <c r="B102" s="57"/>
      <c r="C102" s="57"/>
      <c r="D102" s="57"/>
      <c r="E102" s="11"/>
      <c r="G102" s="57"/>
      <c r="H102" s="57"/>
      <c r="I102" s="57"/>
    </row>
    <row r="103" spans="1:9" x14ac:dyDescent="0.2">
      <c r="A103" s="60" t="s">
        <v>982</v>
      </c>
      <c r="B103" s="57"/>
      <c r="C103" s="57"/>
      <c r="D103" s="57"/>
      <c r="E103" s="11"/>
      <c r="G103" s="57"/>
      <c r="H103" s="57"/>
      <c r="I103" s="57"/>
    </row>
    <row r="104" spans="1:9" x14ac:dyDescent="0.2">
      <c r="A104" s="57"/>
      <c r="B104" s="57"/>
      <c r="C104" s="57"/>
      <c r="D104" s="57"/>
      <c r="E104" s="11"/>
      <c r="G104" s="57"/>
      <c r="H104" s="57"/>
      <c r="I104" s="57"/>
    </row>
    <row r="105" spans="1:9" x14ac:dyDescent="0.2">
      <c r="A105" s="60" t="s">
        <v>970</v>
      </c>
      <c r="B105" s="57"/>
      <c r="C105" s="57"/>
      <c r="D105" s="57"/>
      <c r="E105" s="11"/>
      <c r="G105" s="57"/>
      <c r="H105" s="57"/>
      <c r="I105" s="57"/>
    </row>
    <row r="106" spans="1:9" x14ac:dyDescent="0.2">
      <c r="A106" s="57"/>
      <c r="B106" s="57"/>
      <c r="C106" s="57"/>
      <c r="D106" s="57"/>
      <c r="E106" s="11"/>
      <c r="G106" s="57"/>
      <c r="H106" s="57"/>
      <c r="I106" s="57"/>
    </row>
    <row r="107" spans="1:9" x14ac:dyDescent="0.2">
      <c r="A107" s="57"/>
      <c r="B107" s="57"/>
      <c r="C107" s="57"/>
      <c r="D107" s="57"/>
      <c r="E107" s="11"/>
      <c r="G107" s="57"/>
      <c r="H107" s="57"/>
      <c r="I107" s="57"/>
    </row>
    <row r="108" spans="1:9" x14ac:dyDescent="0.2">
      <c r="A108" s="57"/>
      <c r="B108" s="57"/>
      <c r="C108" s="57"/>
      <c r="D108" s="57"/>
      <c r="E108" s="11"/>
      <c r="G108" s="57"/>
      <c r="H108" s="57"/>
      <c r="I108" s="57"/>
    </row>
    <row r="109" spans="1:9" x14ac:dyDescent="0.2">
      <c r="A109" s="57"/>
      <c r="B109" s="57"/>
      <c r="C109" s="57"/>
      <c r="D109" s="57"/>
      <c r="E109" s="11"/>
      <c r="G109" s="57"/>
      <c r="H109" s="57"/>
      <c r="I109" s="57"/>
    </row>
    <row r="110" spans="1:9" x14ac:dyDescent="0.2">
      <c r="A110" s="57"/>
      <c r="B110" s="57"/>
      <c r="C110" s="57"/>
      <c r="D110" s="57"/>
      <c r="E110" s="11"/>
      <c r="G110" s="57"/>
      <c r="H110" s="57"/>
      <c r="I110" s="57"/>
    </row>
    <row r="111" spans="1:9" x14ac:dyDescent="0.2">
      <c r="A111" s="57"/>
      <c r="B111" s="57"/>
      <c r="C111" s="57"/>
      <c r="D111" s="57"/>
      <c r="E111" s="11"/>
      <c r="G111" s="57"/>
      <c r="H111" s="57"/>
      <c r="I111" s="57"/>
    </row>
    <row r="112" spans="1:9" x14ac:dyDescent="0.2">
      <c r="A112" s="57"/>
      <c r="B112" s="57"/>
      <c r="C112" s="57"/>
      <c r="D112" s="57"/>
      <c r="E112" s="11"/>
      <c r="G112" s="57"/>
      <c r="H112" s="57"/>
      <c r="I112" s="57"/>
    </row>
    <row r="113" spans="1:9" x14ac:dyDescent="0.2">
      <c r="A113" s="57"/>
      <c r="B113" s="57"/>
      <c r="C113" s="57"/>
      <c r="D113" s="57"/>
      <c r="E113" s="11"/>
      <c r="G113" s="57"/>
      <c r="H113" s="57"/>
      <c r="I113" s="57"/>
    </row>
    <row r="114" spans="1:9" x14ac:dyDescent="0.2">
      <c r="A114" s="57"/>
      <c r="B114" s="57"/>
      <c r="C114" s="57"/>
      <c r="D114" s="57"/>
      <c r="E114" s="11"/>
      <c r="G114" s="57"/>
      <c r="H114" s="57"/>
      <c r="I114" s="57"/>
    </row>
    <row r="115" spans="1:9" x14ac:dyDescent="0.2">
      <c r="A115" s="57"/>
      <c r="B115" s="57"/>
      <c r="C115" s="57"/>
      <c r="D115" s="57"/>
      <c r="E115" s="11"/>
      <c r="G115" s="57"/>
      <c r="H115" s="57"/>
      <c r="I115" s="57"/>
    </row>
    <row r="116" spans="1:9" x14ac:dyDescent="0.2">
      <c r="A116" s="57"/>
      <c r="B116" s="57"/>
      <c r="C116" s="57"/>
      <c r="D116" s="57"/>
      <c r="E116" s="11"/>
      <c r="G116" s="57"/>
      <c r="H116" s="57"/>
      <c r="I116" s="57"/>
    </row>
    <row r="117" spans="1:9" x14ac:dyDescent="0.2">
      <c r="A117" s="57"/>
      <c r="B117" s="57"/>
      <c r="C117" s="57"/>
      <c r="D117" s="57"/>
      <c r="E117" s="11"/>
      <c r="G117" s="57"/>
      <c r="H117" s="57"/>
      <c r="I117" s="57"/>
    </row>
    <row r="118" spans="1:9" x14ac:dyDescent="0.2">
      <c r="A118" s="57"/>
      <c r="B118" s="57"/>
      <c r="C118" s="57"/>
      <c r="D118" s="57"/>
      <c r="E118" s="11"/>
      <c r="G118" s="57"/>
      <c r="H118" s="57"/>
      <c r="I118" s="57"/>
    </row>
    <row r="119" spans="1:9" x14ac:dyDescent="0.2">
      <c r="A119" s="57"/>
      <c r="B119" s="57"/>
      <c r="C119" s="57"/>
      <c r="D119" s="57"/>
      <c r="E119" s="11"/>
      <c r="G119" s="57"/>
      <c r="H119" s="57"/>
      <c r="I119" s="57"/>
    </row>
    <row r="120" spans="1:9" x14ac:dyDescent="0.2">
      <c r="A120" s="57"/>
      <c r="B120" s="57"/>
      <c r="C120" s="57"/>
      <c r="D120" s="57"/>
      <c r="E120" s="11"/>
      <c r="G120" s="57"/>
      <c r="H120" s="57"/>
      <c r="I120" s="57"/>
    </row>
    <row r="121" spans="1:9" x14ac:dyDescent="0.2">
      <c r="A121" s="57"/>
      <c r="B121" s="57"/>
      <c r="C121" s="57"/>
      <c r="D121" s="57"/>
      <c r="E121" s="11"/>
      <c r="G121" s="57"/>
      <c r="H121" s="57"/>
      <c r="I121" s="57"/>
    </row>
    <row r="122" spans="1:9" x14ac:dyDescent="0.2">
      <c r="A122" s="57" t="s">
        <v>968</v>
      </c>
      <c r="B122" s="57"/>
      <c r="C122" s="57"/>
      <c r="D122" s="57"/>
      <c r="E122" s="11"/>
      <c r="G122" s="57"/>
      <c r="H122" s="57"/>
      <c r="I122" s="57"/>
    </row>
    <row r="123" spans="1:9" x14ac:dyDescent="0.2">
      <c r="A123" s="57"/>
      <c r="B123" s="57"/>
      <c r="C123" s="57"/>
      <c r="D123" s="57"/>
      <c r="E123" s="11"/>
      <c r="G123" s="57"/>
      <c r="H123" s="57"/>
      <c r="I123" s="57"/>
    </row>
    <row r="124" spans="1:9" x14ac:dyDescent="0.2">
      <c r="A124" s="57"/>
      <c r="B124" s="57"/>
      <c r="C124" s="57"/>
      <c r="D124" s="57"/>
      <c r="E124" s="11"/>
      <c r="G124" s="57"/>
      <c r="H124" s="57"/>
      <c r="I124" s="57"/>
    </row>
    <row r="125" spans="1:9" x14ac:dyDescent="0.2">
      <c r="A125" s="57"/>
      <c r="B125" s="57"/>
      <c r="C125" s="57"/>
      <c r="D125" s="57"/>
      <c r="E125" s="11"/>
      <c r="G125" s="57"/>
      <c r="H125" s="57"/>
      <c r="I125" s="57"/>
    </row>
    <row r="126" spans="1:9" x14ac:dyDescent="0.2">
      <c r="A126" s="57"/>
      <c r="B126" s="57"/>
      <c r="C126" s="57"/>
      <c r="D126" s="57"/>
      <c r="E126" s="11"/>
      <c r="G126" s="57"/>
      <c r="H126" s="57"/>
      <c r="I126" s="57"/>
    </row>
    <row r="127" spans="1:9" x14ac:dyDescent="0.2">
      <c r="A127" s="57"/>
      <c r="B127" s="57"/>
      <c r="C127" s="57"/>
      <c r="D127" s="57"/>
      <c r="E127" s="11"/>
      <c r="G127" s="57"/>
      <c r="H127" s="57"/>
      <c r="I127" s="57"/>
    </row>
    <row r="128" spans="1:9" x14ac:dyDescent="0.2">
      <c r="A128" s="57"/>
      <c r="B128" s="57"/>
      <c r="C128" s="57"/>
      <c r="D128" s="57"/>
      <c r="E128" s="11"/>
      <c r="G128" s="57"/>
      <c r="H128" s="57"/>
      <c r="I128" s="57"/>
    </row>
    <row r="129" spans="1:9" x14ac:dyDescent="0.2">
      <c r="A129" s="57"/>
      <c r="B129" s="57"/>
      <c r="C129" s="57"/>
      <c r="D129" s="57"/>
      <c r="E129" s="11"/>
      <c r="G129" s="57"/>
      <c r="H129" s="57"/>
      <c r="I129" s="57"/>
    </row>
    <row r="130" spans="1:9" x14ac:dyDescent="0.2">
      <c r="A130" s="57"/>
      <c r="B130" s="57"/>
      <c r="C130" s="57"/>
      <c r="D130" s="57"/>
      <c r="E130" s="11"/>
      <c r="G130" s="57"/>
      <c r="H130" s="57"/>
      <c r="I130" s="57"/>
    </row>
    <row r="131" spans="1:9" x14ac:dyDescent="0.2">
      <c r="A131" s="57"/>
      <c r="B131" s="57"/>
      <c r="C131" s="57"/>
      <c r="D131" s="57"/>
      <c r="E131" s="11"/>
      <c r="G131" s="57"/>
      <c r="H131" s="57"/>
      <c r="I131" s="57"/>
    </row>
    <row r="132" spans="1:9" x14ac:dyDescent="0.2">
      <c r="A132" s="57"/>
      <c r="B132" s="57"/>
      <c r="C132" s="57"/>
      <c r="D132" s="57"/>
      <c r="E132" s="11"/>
      <c r="G132" s="57"/>
      <c r="H132" s="57"/>
      <c r="I132" s="57"/>
    </row>
    <row r="133" spans="1:9" x14ac:dyDescent="0.2">
      <c r="A133" s="57"/>
      <c r="B133" s="57"/>
      <c r="C133" s="57"/>
      <c r="D133" s="57"/>
      <c r="E133" s="11"/>
      <c r="G133" s="57"/>
      <c r="H133" s="57"/>
      <c r="I133" s="57"/>
    </row>
    <row r="134" spans="1:9" x14ac:dyDescent="0.2">
      <c r="A134" s="57"/>
      <c r="B134" s="57"/>
      <c r="C134" s="57"/>
      <c r="D134" s="57"/>
      <c r="E134" s="11"/>
      <c r="G134" s="57"/>
      <c r="H134" s="57"/>
      <c r="I134" s="57"/>
    </row>
    <row r="135" spans="1:9" x14ac:dyDescent="0.2">
      <c r="A135" s="57"/>
      <c r="B135" s="57"/>
      <c r="C135" s="57"/>
      <c r="D135" s="57"/>
      <c r="E135" s="11"/>
      <c r="G135" s="57"/>
      <c r="H135" s="57"/>
      <c r="I135" s="57"/>
    </row>
    <row r="136" spans="1:9" x14ac:dyDescent="0.2">
      <c r="A136" s="57"/>
      <c r="B136" s="57"/>
      <c r="C136" s="57"/>
      <c r="D136" s="57"/>
      <c r="E136" s="11"/>
      <c r="G136" s="57"/>
      <c r="H136" s="57"/>
      <c r="I136" s="57"/>
    </row>
    <row r="137" spans="1:9" x14ac:dyDescent="0.2">
      <c r="A137" s="57"/>
      <c r="B137" s="57"/>
      <c r="C137" s="57"/>
      <c r="D137" s="57"/>
      <c r="E137" s="11"/>
      <c r="G137" s="57"/>
      <c r="H137" s="57"/>
      <c r="I137" s="57"/>
    </row>
    <row r="138" spans="1:9" x14ac:dyDescent="0.2">
      <c r="A138" s="57"/>
      <c r="B138" s="57"/>
      <c r="C138" s="57"/>
      <c r="D138" s="57"/>
      <c r="E138" s="11"/>
      <c r="G138" s="57"/>
      <c r="H138" s="57"/>
      <c r="I138" s="57"/>
    </row>
    <row r="139" spans="1:9" x14ac:dyDescent="0.2">
      <c r="A139" s="57"/>
      <c r="B139" s="57"/>
      <c r="C139" s="57"/>
      <c r="D139" s="57"/>
      <c r="E139" s="11"/>
      <c r="G139" s="57"/>
      <c r="H139" s="57"/>
      <c r="I139" s="57"/>
    </row>
    <row r="140" spans="1:9" x14ac:dyDescent="0.2">
      <c r="A140" s="57"/>
      <c r="B140" s="57"/>
      <c r="C140" s="57"/>
      <c r="D140" s="57"/>
      <c r="E140" s="11"/>
      <c r="G140" s="57"/>
      <c r="H140" s="57"/>
      <c r="I140" s="57"/>
    </row>
    <row r="141" spans="1:9" x14ac:dyDescent="0.2">
      <c r="A141" s="57"/>
      <c r="B141" s="57"/>
      <c r="C141" s="57"/>
      <c r="D141" s="57"/>
      <c r="E141" s="11"/>
      <c r="G141" s="57"/>
      <c r="H141" s="57"/>
      <c r="I141" s="57"/>
    </row>
    <row r="142" spans="1:9" x14ac:dyDescent="0.2">
      <c r="A142" s="57"/>
      <c r="B142" s="57"/>
      <c r="C142" s="57"/>
      <c r="D142" s="57"/>
      <c r="E142" s="11"/>
      <c r="G142" s="57"/>
      <c r="H142" s="57"/>
      <c r="I142" s="57"/>
    </row>
    <row r="143" spans="1:9" x14ac:dyDescent="0.2">
      <c r="A143" s="57"/>
      <c r="B143" s="57"/>
      <c r="C143" s="57"/>
      <c r="D143" s="57"/>
      <c r="E143" s="11"/>
      <c r="G143" s="57"/>
      <c r="H143" s="57"/>
      <c r="I143" s="57"/>
    </row>
    <row r="144" spans="1:9" x14ac:dyDescent="0.2">
      <c r="A144" s="57"/>
      <c r="B144" s="57"/>
      <c r="C144" s="57"/>
      <c r="D144" s="57"/>
      <c r="E144" s="11"/>
      <c r="G144" s="57"/>
      <c r="H144" s="57"/>
      <c r="I144" s="57"/>
    </row>
    <row r="145" spans="1:9" x14ac:dyDescent="0.2">
      <c r="A145" s="57"/>
      <c r="B145" s="57"/>
      <c r="C145" s="57"/>
      <c r="D145" s="57"/>
      <c r="E145" s="11"/>
      <c r="G145" s="57"/>
      <c r="H145" s="57"/>
      <c r="I145" s="57"/>
    </row>
    <row r="146" spans="1:9" x14ac:dyDescent="0.2">
      <c r="A146" s="57"/>
      <c r="B146" s="57"/>
      <c r="C146" s="57"/>
      <c r="D146" s="57"/>
      <c r="E146" s="11"/>
      <c r="G146" s="57"/>
      <c r="H146" s="57"/>
      <c r="I146" s="57"/>
    </row>
    <row r="147" spans="1:9" x14ac:dyDescent="0.2">
      <c r="A147" s="57"/>
      <c r="B147" s="57"/>
      <c r="C147" s="57"/>
      <c r="D147" s="57"/>
      <c r="E147" s="11"/>
      <c r="G147" s="57"/>
      <c r="H147" s="57"/>
      <c r="I147" s="57"/>
    </row>
    <row r="148" spans="1:9" x14ac:dyDescent="0.2">
      <c r="A148" s="57"/>
      <c r="B148" s="57"/>
      <c r="C148" s="57"/>
      <c r="D148" s="57"/>
      <c r="E148" s="11"/>
      <c r="G148" s="57"/>
      <c r="H148" s="57"/>
      <c r="I148" s="57"/>
    </row>
    <row r="149" spans="1:9" x14ac:dyDescent="0.2">
      <c r="A149" s="57"/>
      <c r="B149" s="57"/>
      <c r="C149" s="57"/>
      <c r="D149" s="57"/>
      <c r="E149" s="11"/>
      <c r="G149" s="57"/>
      <c r="H149" s="57"/>
      <c r="I149" s="57"/>
    </row>
    <row r="150" spans="1:9" x14ac:dyDescent="0.2">
      <c r="A150" s="57"/>
      <c r="B150" s="57"/>
      <c r="C150" s="57"/>
      <c r="D150" s="57"/>
      <c r="E150" s="11"/>
      <c r="G150" s="57"/>
      <c r="H150" s="57"/>
      <c r="I150" s="57"/>
    </row>
    <row r="151" spans="1:9" x14ac:dyDescent="0.2">
      <c r="A151" s="57"/>
      <c r="B151" s="57"/>
      <c r="C151" s="57"/>
      <c r="D151" s="57"/>
      <c r="E151" s="11"/>
      <c r="G151" s="57"/>
      <c r="H151" s="57"/>
      <c r="I151" s="57"/>
    </row>
    <row r="152" spans="1:9" x14ac:dyDescent="0.2">
      <c r="A152" s="57"/>
      <c r="B152" s="57"/>
      <c r="C152" s="57"/>
      <c r="D152" s="57"/>
      <c r="E152" s="11"/>
      <c r="G152" s="57"/>
      <c r="H152" s="57"/>
      <c r="I152" s="57"/>
    </row>
    <row r="153" spans="1:9" x14ac:dyDescent="0.2">
      <c r="A153" s="57"/>
      <c r="B153" s="57"/>
      <c r="C153" s="57"/>
      <c r="D153" s="57"/>
      <c r="E153" s="11"/>
      <c r="G153" s="57"/>
      <c r="H153" s="57"/>
      <c r="I153" s="57"/>
    </row>
    <row r="154" spans="1:9" x14ac:dyDescent="0.2">
      <c r="A154" s="57"/>
      <c r="B154" s="57"/>
      <c r="C154" s="57"/>
      <c r="D154" s="57"/>
      <c r="E154" s="11"/>
      <c r="G154" s="57"/>
      <c r="H154" s="57"/>
      <c r="I154" s="57"/>
    </row>
    <row r="155" spans="1:9" x14ac:dyDescent="0.2">
      <c r="A155" s="57"/>
      <c r="B155" s="57"/>
      <c r="C155" s="57"/>
      <c r="D155" s="57"/>
      <c r="E155" s="11"/>
      <c r="G155" s="57"/>
      <c r="H155" s="57"/>
      <c r="I155" s="57"/>
    </row>
    <row r="156" spans="1:9" x14ac:dyDescent="0.2">
      <c r="A156" s="57"/>
      <c r="B156" s="57"/>
      <c r="C156" s="57"/>
      <c r="D156" s="57"/>
      <c r="E156" s="11"/>
      <c r="G156" s="57"/>
      <c r="H156" s="57"/>
      <c r="I156" s="57"/>
    </row>
    <row r="157" spans="1:9" x14ac:dyDescent="0.2">
      <c r="A157" s="57"/>
      <c r="B157" s="57"/>
      <c r="C157" s="57"/>
      <c r="D157" s="57"/>
      <c r="E157" s="11"/>
      <c r="G157" s="57"/>
      <c r="H157" s="57"/>
      <c r="I157" s="57"/>
    </row>
    <row r="158" spans="1:9" x14ac:dyDescent="0.2">
      <c r="A158" s="57"/>
      <c r="B158" s="57"/>
      <c r="C158" s="57"/>
      <c r="D158" s="57"/>
      <c r="E158" s="11"/>
      <c r="G158" s="57"/>
      <c r="H158" s="57"/>
      <c r="I158" s="57"/>
    </row>
    <row r="159" spans="1:9" x14ac:dyDescent="0.2">
      <c r="A159" s="57"/>
      <c r="B159" s="57"/>
      <c r="C159" s="57"/>
      <c r="D159" s="57"/>
      <c r="E159" s="11"/>
      <c r="G159" s="57"/>
      <c r="H159" s="57"/>
      <c r="I159" s="57"/>
    </row>
    <row r="160" spans="1:9" x14ac:dyDescent="0.2">
      <c r="A160" s="57"/>
      <c r="B160" s="57"/>
      <c r="C160" s="57"/>
      <c r="D160" s="57"/>
      <c r="E160" s="11"/>
      <c r="G160" s="57"/>
      <c r="H160" s="57"/>
      <c r="I160" s="57"/>
    </row>
    <row r="161" spans="1:9" x14ac:dyDescent="0.2">
      <c r="A161" s="57"/>
      <c r="B161" s="57"/>
      <c r="C161" s="57"/>
      <c r="D161" s="57"/>
      <c r="E161" s="11"/>
      <c r="G161" s="57"/>
      <c r="H161" s="57"/>
      <c r="I161" s="57"/>
    </row>
    <row r="162" spans="1:9" x14ac:dyDescent="0.2">
      <c r="A162" s="57"/>
      <c r="B162" s="57"/>
      <c r="C162" s="57"/>
      <c r="D162" s="57"/>
      <c r="E162" s="11"/>
      <c r="G162" s="57"/>
      <c r="H162" s="57"/>
      <c r="I162" s="57"/>
    </row>
    <row r="163" spans="1:9" x14ac:dyDescent="0.2">
      <c r="A163" s="57"/>
      <c r="B163" s="57"/>
      <c r="C163" s="57"/>
      <c r="D163" s="57"/>
      <c r="E163" s="11"/>
      <c r="G163" s="57"/>
      <c r="H163" s="57"/>
      <c r="I163" s="57"/>
    </row>
    <row r="164" spans="1:9" x14ac:dyDescent="0.2">
      <c r="A164" s="57"/>
      <c r="B164" s="57"/>
      <c r="C164" s="57"/>
      <c r="D164" s="57"/>
      <c r="E164" s="11"/>
      <c r="G164" s="57"/>
      <c r="H164" s="57"/>
      <c r="I164" s="57"/>
    </row>
    <row r="165" spans="1:9" x14ac:dyDescent="0.2">
      <c r="A165" s="57"/>
      <c r="B165" s="57"/>
      <c r="C165" s="57"/>
      <c r="D165" s="57"/>
      <c r="E165" s="11"/>
      <c r="G165" s="57"/>
      <c r="H165" s="57"/>
      <c r="I165" s="57"/>
    </row>
    <row r="166" spans="1:9" x14ac:dyDescent="0.2">
      <c r="A166" s="57"/>
      <c r="B166" s="57"/>
      <c r="C166" s="57"/>
      <c r="D166" s="57"/>
      <c r="E166" s="11"/>
      <c r="G166" s="57"/>
      <c r="H166" s="57"/>
      <c r="I166" s="57"/>
    </row>
    <row r="167" spans="1:9" x14ac:dyDescent="0.2">
      <c r="A167" s="57"/>
      <c r="B167" s="57"/>
      <c r="C167" s="57"/>
      <c r="D167" s="57"/>
      <c r="E167" s="11"/>
      <c r="G167" s="57"/>
      <c r="H167" s="57"/>
      <c r="I167" s="57"/>
    </row>
    <row r="168" spans="1:9" x14ac:dyDescent="0.2">
      <c r="A168" s="57"/>
      <c r="B168" s="57"/>
      <c r="C168" s="57"/>
      <c r="D168" s="57"/>
      <c r="E168" s="11"/>
      <c r="G168" s="57"/>
      <c r="H168" s="57"/>
      <c r="I168" s="57"/>
    </row>
    <row r="169" spans="1:9" x14ac:dyDescent="0.2">
      <c r="A169" s="57"/>
      <c r="B169" s="57"/>
      <c r="C169" s="57"/>
      <c r="D169" s="57"/>
      <c r="E169" s="11"/>
      <c r="G169" s="57"/>
      <c r="H169" s="57"/>
      <c r="I169" s="57"/>
    </row>
    <row r="170" spans="1:9" x14ac:dyDescent="0.2">
      <c r="A170" s="57"/>
      <c r="B170" s="57"/>
      <c r="C170" s="57"/>
      <c r="D170" s="57"/>
      <c r="E170" s="11"/>
      <c r="G170" s="57"/>
      <c r="H170" s="57"/>
      <c r="I170" s="57"/>
    </row>
    <row r="171" spans="1:9" x14ac:dyDescent="0.2">
      <c r="A171" s="57"/>
      <c r="B171" s="57"/>
      <c r="C171" s="57"/>
      <c r="D171" s="57"/>
      <c r="E171" s="11"/>
      <c r="G171" s="57"/>
      <c r="H171" s="57"/>
      <c r="I171" s="57"/>
    </row>
    <row r="172" spans="1:9" x14ac:dyDescent="0.2">
      <c r="A172" s="57"/>
      <c r="B172" s="57"/>
      <c r="C172" s="57"/>
      <c r="D172" s="57"/>
      <c r="E172" s="11"/>
      <c r="G172" s="57"/>
      <c r="H172" s="57"/>
      <c r="I172" s="57"/>
    </row>
    <row r="173" spans="1:9" x14ac:dyDescent="0.2">
      <c r="A173" s="57"/>
      <c r="B173" s="57"/>
      <c r="C173" s="57"/>
      <c r="D173" s="57"/>
      <c r="E173" s="11"/>
      <c r="G173" s="57"/>
      <c r="H173" s="57"/>
      <c r="I173" s="57"/>
    </row>
    <row r="174" spans="1:9" x14ac:dyDescent="0.2">
      <c r="A174" s="57"/>
      <c r="B174" s="57"/>
      <c r="C174" s="57"/>
      <c r="D174" s="57"/>
      <c r="E174" s="11"/>
      <c r="G174" s="57"/>
      <c r="H174" s="57"/>
      <c r="I174" s="57"/>
    </row>
    <row r="175" spans="1:9" x14ac:dyDescent="0.2">
      <c r="A175" s="57"/>
      <c r="B175" s="57"/>
      <c r="C175" s="57"/>
      <c r="D175" s="57"/>
      <c r="E175" s="11"/>
      <c r="G175" s="57"/>
      <c r="H175" s="57"/>
      <c r="I175" s="57"/>
    </row>
    <row r="176" spans="1:9" x14ac:dyDescent="0.2">
      <c r="A176" s="57"/>
      <c r="B176" s="57"/>
      <c r="C176" s="57"/>
      <c r="D176" s="57"/>
      <c r="E176" s="11"/>
      <c r="G176" s="57"/>
      <c r="H176" s="57"/>
      <c r="I176" s="57"/>
    </row>
    <row r="177" spans="1:9" x14ac:dyDescent="0.2">
      <c r="A177" s="57"/>
      <c r="B177" s="57"/>
      <c r="C177" s="57"/>
      <c r="D177" s="57"/>
      <c r="E177" s="11"/>
      <c r="G177" s="57"/>
      <c r="H177" s="57"/>
      <c r="I177" s="57"/>
    </row>
    <row r="178" spans="1:9" x14ac:dyDescent="0.2">
      <c r="A178" s="57"/>
      <c r="B178" s="57"/>
      <c r="C178" s="57"/>
      <c r="D178" s="57"/>
      <c r="E178" s="11"/>
      <c r="G178" s="57"/>
      <c r="H178" s="57"/>
      <c r="I178" s="57"/>
    </row>
    <row r="179" spans="1:9" x14ac:dyDescent="0.2">
      <c r="A179" s="57"/>
      <c r="B179" s="57"/>
      <c r="C179" s="57"/>
      <c r="D179" s="57"/>
      <c r="E179" s="11"/>
      <c r="G179" s="57"/>
      <c r="H179" s="57"/>
      <c r="I179" s="57"/>
    </row>
    <row r="180" spans="1:9" x14ac:dyDescent="0.2">
      <c r="A180" s="57"/>
      <c r="B180" s="57"/>
      <c r="C180" s="57"/>
      <c r="D180" s="57"/>
      <c r="E180" s="11"/>
      <c r="G180" s="57"/>
      <c r="H180" s="57"/>
      <c r="I180" s="57"/>
    </row>
    <row r="181" spans="1:9" x14ac:dyDescent="0.2">
      <c r="A181" s="57"/>
      <c r="B181" s="57"/>
      <c r="C181" s="57"/>
      <c r="D181" s="57"/>
      <c r="E181" s="11"/>
      <c r="G181" s="57"/>
      <c r="H181" s="57"/>
      <c r="I181" s="57"/>
    </row>
    <row r="182" spans="1:9" x14ac:dyDescent="0.2">
      <c r="A182" s="57"/>
      <c r="B182" s="57"/>
      <c r="C182" s="57"/>
      <c r="D182" s="57"/>
      <c r="E182" s="11"/>
      <c r="G182" s="57"/>
      <c r="H182" s="57"/>
      <c r="I182" s="57"/>
    </row>
    <row r="183" spans="1:9" x14ac:dyDescent="0.2">
      <c r="A183" s="57"/>
      <c r="B183" s="57"/>
      <c r="C183" s="57"/>
      <c r="D183" s="57"/>
      <c r="E183" s="11"/>
      <c r="G183" s="57"/>
      <c r="H183" s="57"/>
      <c r="I183" s="57"/>
    </row>
    <row r="184" spans="1:9" x14ac:dyDescent="0.2">
      <c r="A184" s="57"/>
      <c r="B184" s="57"/>
      <c r="C184" s="57"/>
      <c r="D184" s="57"/>
      <c r="E184" s="11"/>
      <c r="G184" s="57"/>
      <c r="H184" s="57"/>
      <c r="I184" s="57"/>
    </row>
    <row r="185" spans="1:9" x14ac:dyDescent="0.2">
      <c r="A185" s="57"/>
      <c r="B185" s="57"/>
      <c r="C185" s="57"/>
      <c r="D185" s="57"/>
      <c r="E185" s="11"/>
      <c r="G185" s="57"/>
      <c r="H185" s="57"/>
      <c r="I185" s="57"/>
    </row>
    <row r="186" spans="1:9" x14ac:dyDescent="0.2">
      <c r="A186" s="57"/>
      <c r="B186" s="57"/>
      <c r="C186" s="57"/>
      <c r="D186" s="57"/>
      <c r="E186" s="11"/>
      <c r="G186" s="57"/>
      <c r="H186" s="57"/>
      <c r="I186" s="57"/>
    </row>
    <row r="187" spans="1:9" x14ac:dyDescent="0.2">
      <c r="A187" s="57"/>
      <c r="B187" s="57"/>
      <c r="C187" s="57"/>
      <c r="D187" s="57"/>
      <c r="E187" s="11"/>
      <c r="G187" s="57"/>
      <c r="H187" s="57"/>
      <c r="I187" s="57"/>
    </row>
    <row r="188" spans="1:9" x14ac:dyDescent="0.2">
      <c r="A188" s="57"/>
      <c r="B188" s="57"/>
      <c r="C188" s="57"/>
      <c r="D188" s="57"/>
      <c r="E188" s="11"/>
      <c r="G188" s="57"/>
      <c r="H188" s="57"/>
      <c r="I188" s="57"/>
    </row>
    <row r="189" spans="1:9" x14ac:dyDescent="0.2">
      <c r="A189" s="57"/>
      <c r="B189" s="57"/>
      <c r="C189" s="57"/>
      <c r="D189" s="57"/>
      <c r="E189" s="11"/>
      <c r="G189" s="57"/>
      <c r="H189" s="57"/>
      <c r="I189" s="57"/>
    </row>
    <row r="190" spans="1:9" x14ac:dyDescent="0.2">
      <c r="A190" s="57"/>
      <c r="B190" s="57"/>
      <c r="C190" s="57"/>
      <c r="D190" s="57"/>
      <c r="E190" s="11"/>
      <c r="G190" s="57"/>
      <c r="H190" s="57"/>
      <c r="I190" s="57"/>
    </row>
    <row r="191" spans="1:9" x14ac:dyDescent="0.2">
      <c r="A191" s="57"/>
      <c r="B191" s="57"/>
      <c r="C191" s="57"/>
      <c r="D191" s="57"/>
      <c r="E191" s="11"/>
      <c r="G191" s="57"/>
      <c r="H191" s="57"/>
      <c r="I191" s="57"/>
    </row>
    <row r="192" spans="1:9" x14ac:dyDescent="0.2">
      <c r="A192" s="57"/>
      <c r="B192" s="57"/>
      <c r="C192" s="57"/>
      <c r="D192" s="57"/>
      <c r="E192" s="11"/>
      <c r="G192" s="57"/>
      <c r="H192" s="57"/>
      <c r="I192" s="57"/>
    </row>
    <row r="193" spans="1:9" x14ac:dyDescent="0.2">
      <c r="A193" s="57"/>
      <c r="B193" s="57"/>
      <c r="C193" s="57"/>
      <c r="D193" s="57"/>
      <c r="E193" s="11"/>
      <c r="G193" s="57"/>
      <c r="H193" s="57"/>
      <c r="I193" s="57"/>
    </row>
    <row r="194" spans="1:9" x14ac:dyDescent="0.2">
      <c r="A194" s="57"/>
      <c r="B194" s="57"/>
      <c r="C194" s="57"/>
      <c r="D194" s="57"/>
      <c r="E194" s="11"/>
      <c r="G194" s="57"/>
      <c r="H194" s="57"/>
      <c r="I194" s="57"/>
    </row>
    <row r="195" spans="1:9" x14ac:dyDescent="0.2">
      <c r="A195" s="57"/>
      <c r="B195" s="57"/>
      <c r="C195" s="57"/>
      <c r="D195" s="57"/>
      <c r="E195" s="11"/>
      <c r="G195" s="57"/>
      <c r="H195" s="57"/>
      <c r="I195" s="57"/>
    </row>
    <row r="196" spans="1:9" x14ac:dyDescent="0.2">
      <c r="A196" s="57"/>
      <c r="B196" s="57"/>
      <c r="C196" s="57"/>
      <c r="D196" s="57"/>
      <c r="E196" s="11"/>
      <c r="G196" s="57"/>
      <c r="H196" s="57"/>
      <c r="I196" s="57"/>
    </row>
    <row r="197" spans="1:9" x14ac:dyDescent="0.2">
      <c r="A197" s="57"/>
      <c r="B197" s="57"/>
      <c r="C197" s="57"/>
      <c r="D197" s="57"/>
      <c r="E197" s="11"/>
      <c r="G197" s="57"/>
      <c r="H197" s="57"/>
      <c r="I197" s="57"/>
    </row>
    <row r="198" spans="1:9" x14ac:dyDescent="0.2">
      <c r="A198" s="57"/>
      <c r="B198" s="57"/>
      <c r="C198" s="57"/>
      <c r="D198" s="57"/>
      <c r="E198" s="11"/>
      <c r="G198" s="57"/>
      <c r="H198" s="57"/>
      <c r="I198" s="57"/>
    </row>
    <row r="199" spans="1:9" x14ac:dyDescent="0.2">
      <c r="A199" s="57"/>
      <c r="B199" s="57"/>
      <c r="C199" s="57"/>
      <c r="D199" s="57"/>
      <c r="E199" s="11"/>
      <c r="G199" s="57"/>
      <c r="H199" s="57"/>
      <c r="I199" s="57"/>
    </row>
    <row r="200" spans="1:9" x14ac:dyDescent="0.2">
      <c r="A200" s="57"/>
      <c r="B200" s="57"/>
      <c r="C200" s="57"/>
      <c r="D200" s="57"/>
      <c r="E200" s="11"/>
      <c r="G200" s="57"/>
      <c r="H200" s="57"/>
      <c r="I200" s="57"/>
    </row>
    <row r="201" spans="1:9" x14ac:dyDescent="0.2">
      <c r="A201" s="57"/>
      <c r="B201" s="57"/>
      <c r="C201" s="57"/>
      <c r="D201" s="57"/>
      <c r="E201" s="11"/>
      <c r="G201" s="57"/>
      <c r="H201" s="57"/>
      <c r="I201" s="57"/>
    </row>
    <row r="202" spans="1:9" x14ac:dyDescent="0.2">
      <c r="A202" s="57"/>
      <c r="B202" s="57"/>
      <c r="C202" s="57"/>
      <c r="D202" s="57"/>
      <c r="E202" s="11"/>
      <c r="G202" s="57"/>
      <c r="H202" s="57"/>
      <c r="I202" s="57"/>
    </row>
    <row r="203" spans="1:9" x14ac:dyDescent="0.2">
      <c r="A203" s="57"/>
      <c r="B203" s="57"/>
      <c r="C203" s="57"/>
      <c r="D203" s="57"/>
      <c r="E203" s="11"/>
      <c r="G203" s="57"/>
      <c r="H203" s="57"/>
      <c r="I203" s="57"/>
    </row>
    <row r="204" spans="1:9" x14ac:dyDescent="0.2">
      <c r="A204" s="57"/>
      <c r="B204" s="57"/>
      <c r="C204" s="57"/>
      <c r="D204" s="57"/>
      <c r="E204" s="11"/>
      <c r="G204" s="57"/>
      <c r="H204" s="57"/>
      <c r="I204" s="57"/>
    </row>
    <row r="205" spans="1:9" x14ac:dyDescent="0.2">
      <c r="A205" s="57"/>
      <c r="B205" s="57"/>
      <c r="C205" s="57"/>
      <c r="D205" s="57"/>
      <c r="E205" s="11"/>
      <c r="G205" s="57"/>
      <c r="H205" s="57"/>
      <c r="I205" s="57"/>
    </row>
    <row r="206" spans="1:9" x14ac:dyDescent="0.2">
      <c r="A206" s="57"/>
      <c r="B206" s="57"/>
      <c r="C206" s="57"/>
      <c r="D206" s="57"/>
      <c r="E206" s="11"/>
      <c r="G206" s="57"/>
      <c r="H206" s="57"/>
      <c r="I206" s="57"/>
    </row>
    <row r="207" spans="1:9" x14ac:dyDescent="0.2">
      <c r="A207" s="57"/>
      <c r="B207" s="57"/>
      <c r="C207" s="57"/>
      <c r="D207" s="57"/>
      <c r="E207" s="11"/>
      <c r="G207" s="57"/>
      <c r="H207" s="57"/>
      <c r="I207" s="57"/>
    </row>
    <row r="208" spans="1:9" x14ac:dyDescent="0.2">
      <c r="A208" s="57"/>
      <c r="B208" s="57"/>
      <c r="C208" s="57"/>
      <c r="D208" s="57"/>
      <c r="E208" s="11"/>
      <c r="G208" s="57"/>
      <c r="H208" s="57"/>
      <c r="I208" s="57"/>
    </row>
    <row r="209" spans="1:9" x14ac:dyDescent="0.2">
      <c r="A209" s="57"/>
      <c r="B209" s="57"/>
      <c r="C209" s="57"/>
      <c r="D209" s="57"/>
      <c r="E209" s="11"/>
      <c r="G209" s="57"/>
      <c r="H209" s="57"/>
      <c r="I209" s="57"/>
    </row>
    <row r="210" spans="1:9" x14ac:dyDescent="0.2">
      <c r="A210" s="57"/>
      <c r="B210" s="57"/>
      <c r="C210" s="57"/>
      <c r="D210" s="57"/>
      <c r="E210" s="11"/>
      <c r="G210" s="57"/>
      <c r="H210" s="57"/>
      <c r="I210" s="57"/>
    </row>
    <row r="211" spans="1:9" x14ac:dyDescent="0.2">
      <c r="A211" s="57"/>
      <c r="B211" s="57"/>
      <c r="C211" s="57"/>
      <c r="D211" s="57"/>
      <c r="E211" s="11"/>
      <c r="G211" s="57"/>
      <c r="H211" s="57"/>
      <c r="I211" s="57"/>
    </row>
    <row r="212" spans="1:9" x14ac:dyDescent="0.2">
      <c r="A212" s="57"/>
      <c r="B212" s="57"/>
      <c r="C212" s="57"/>
      <c r="D212" s="57"/>
      <c r="E212" s="11"/>
      <c r="G212" s="57"/>
      <c r="H212" s="57"/>
      <c r="I212" s="57"/>
    </row>
    <row r="213" spans="1:9" x14ac:dyDescent="0.2">
      <c r="A213" s="57"/>
      <c r="B213" s="57"/>
      <c r="C213" s="57"/>
      <c r="D213" s="57"/>
      <c r="E213" s="11"/>
      <c r="G213" s="57"/>
      <c r="H213" s="57"/>
      <c r="I213" s="57"/>
    </row>
    <row r="214" spans="1:9" x14ac:dyDescent="0.2">
      <c r="A214" s="57"/>
      <c r="B214" s="57"/>
      <c r="C214" s="57"/>
      <c r="D214" s="57"/>
      <c r="E214" s="11"/>
      <c r="G214" s="57"/>
      <c r="H214" s="57"/>
      <c r="I214" s="57"/>
    </row>
    <row r="215" spans="1:9" x14ac:dyDescent="0.2">
      <c r="A215" s="57"/>
      <c r="B215" s="57"/>
      <c r="C215" s="57"/>
      <c r="D215" s="57"/>
      <c r="E215" s="11"/>
      <c r="G215" s="57"/>
      <c r="H215" s="57"/>
      <c r="I215" s="57"/>
    </row>
    <row r="216" spans="1:9" x14ac:dyDescent="0.2">
      <c r="A216" s="57"/>
      <c r="B216" s="57"/>
      <c r="C216" s="57"/>
      <c r="D216" s="57"/>
      <c r="E216" s="11"/>
      <c r="G216" s="57"/>
      <c r="H216" s="57"/>
      <c r="I216" s="57"/>
    </row>
    <row r="217" spans="1:9" x14ac:dyDescent="0.2">
      <c r="A217" s="57"/>
      <c r="B217" s="57"/>
      <c r="C217" s="57"/>
      <c r="D217" s="57"/>
      <c r="E217" s="11"/>
      <c r="G217" s="57"/>
      <c r="H217" s="57"/>
      <c r="I217" s="57"/>
    </row>
    <row r="218" spans="1:9" x14ac:dyDescent="0.2">
      <c r="A218" s="57"/>
      <c r="B218" s="57"/>
      <c r="C218" s="57"/>
      <c r="D218" s="57"/>
      <c r="E218" s="11"/>
      <c r="G218" s="57"/>
      <c r="H218" s="57"/>
      <c r="I218" s="57"/>
    </row>
    <row r="219" spans="1:9" x14ac:dyDescent="0.2">
      <c r="A219" s="57"/>
      <c r="B219" s="57"/>
      <c r="C219" s="57"/>
      <c r="D219" s="57"/>
      <c r="E219" s="11"/>
      <c r="G219" s="57"/>
      <c r="H219" s="57"/>
      <c r="I219" s="57"/>
    </row>
    <row r="220" spans="1:9" x14ac:dyDescent="0.2">
      <c r="A220" s="57"/>
      <c r="B220" s="57"/>
      <c r="C220" s="57"/>
      <c r="D220" s="57"/>
      <c r="E220" s="11"/>
      <c r="G220" s="57"/>
      <c r="H220" s="57"/>
      <c r="I220" s="57"/>
    </row>
    <row r="221" spans="1:9" x14ac:dyDescent="0.2">
      <c r="A221" s="57"/>
      <c r="B221" s="57"/>
      <c r="C221" s="57"/>
      <c r="D221" s="57"/>
      <c r="E221" s="11"/>
      <c r="G221" s="57"/>
      <c r="H221" s="57"/>
      <c r="I221" s="57"/>
    </row>
    <row r="222" spans="1:9" x14ac:dyDescent="0.2">
      <c r="A222" s="57"/>
      <c r="B222" s="57"/>
      <c r="C222" s="57"/>
      <c r="D222" s="57"/>
      <c r="E222" s="11"/>
      <c r="G222" s="57"/>
      <c r="H222" s="57"/>
      <c r="I222" s="57"/>
    </row>
    <row r="223" spans="1:9" x14ac:dyDescent="0.2">
      <c r="A223" s="57"/>
      <c r="B223" s="57"/>
      <c r="C223" s="57"/>
      <c r="D223" s="57"/>
      <c r="E223" s="11"/>
      <c r="G223" s="57"/>
      <c r="H223" s="57"/>
      <c r="I223" s="57"/>
    </row>
    <row r="224" spans="1:9" x14ac:dyDescent="0.2">
      <c r="A224" s="57"/>
      <c r="B224" s="57"/>
      <c r="C224" s="57"/>
      <c r="D224" s="57"/>
      <c r="E224" s="11"/>
      <c r="G224" s="57"/>
      <c r="H224" s="57"/>
      <c r="I224" s="57"/>
    </row>
  </sheetData>
  <mergeCells count="1">
    <mergeCell ref="A1:F1"/>
  </mergeCells>
  <conditionalFormatting sqref="F2:F3">
    <cfRule type="cellIs" dxfId="33" priority="5" stopIfTrue="1" operator="between">
      <formula>0.009</formula>
      <formula>-0.009</formula>
    </cfRule>
  </conditionalFormatting>
  <conditionalFormatting sqref="F5:F119">
    <cfRule type="cellIs" dxfId="32" priority="1" stopIfTrue="1" operator="between">
      <formula>0.009</formula>
      <formula>-0.009</formula>
    </cfRule>
  </conditionalFormatting>
  <conditionalFormatting sqref="F220:F65536">
    <cfRule type="cellIs" dxfId="31" priority="2" stopIfTrue="1" operator="between">
      <formula>0.009</formula>
      <formula>-0.009</formula>
    </cfRule>
  </conditionalFormatting>
  <hyperlinks>
    <hyperlink ref="A86" r:id="rId1" tooltip="https://www.franklintempletonindia.com/downloadsServlet/pdf/product-labels-jg9o5k7l" display="https://www.franklintempletonindia.com/downloadsServlet/pdf/product-labels-jg9o5k7l" xr:uid="{00000000-0004-0000-1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228"/>
  <sheetViews>
    <sheetView workbookViewId="0">
      <selection sqref="A1:F1"/>
    </sheetView>
  </sheetViews>
  <sheetFormatPr defaultColWidth="9.140625" defaultRowHeight="11.25" x14ac:dyDescent="0.2"/>
  <cols>
    <col min="1" max="1" width="38.7109375" style="7" bestFit="1" customWidth="1"/>
    <col min="2" max="2" width="31.7109375" style="7" bestFit="1" customWidth="1"/>
    <col min="3" max="3" width="25.5703125" style="7" bestFit="1" customWidth="1"/>
    <col min="4" max="4" width="14.7109375" style="7" bestFit="1" customWidth="1"/>
    <col min="5" max="5" width="26.5703125" style="10" customWidth="1"/>
    <col min="6" max="6" width="13.5703125" style="11" bestFit="1" customWidth="1"/>
    <col min="7" max="16384" width="9.140625" style="7"/>
  </cols>
  <sheetData>
    <row r="1" spans="1:6" s="1" customFormat="1" ht="15" x14ac:dyDescent="0.2">
      <c r="A1" s="99" t="s">
        <v>946</v>
      </c>
      <c r="B1" s="100"/>
      <c r="C1" s="100"/>
      <c r="D1" s="100"/>
      <c r="E1" s="100"/>
      <c r="F1" s="100"/>
    </row>
    <row r="2" spans="1:6" s="1" customFormat="1" ht="12" x14ac:dyDescent="0.2">
      <c r="E2" s="5"/>
      <c r="F2" s="9"/>
    </row>
    <row r="3" spans="1:6" s="1" customFormat="1" ht="12" x14ac:dyDescent="0.2">
      <c r="A3" s="8" t="s">
        <v>7</v>
      </c>
      <c r="B3" s="2"/>
      <c r="C3" s="3"/>
      <c r="D3" s="3"/>
      <c r="E3" s="4"/>
      <c r="F3" s="9"/>
    </row>
    <row r="4" spans="1:6" s="1" customFormat="1" ht="48" customHeight="1" x14ac:dyDescent="0.2">
      <c r="A4" s="6" t="s">
        <v>2</v>
      </c>
      <c r="B4" s="6" t="s">
        <v>0</v>
      </c>
      <c r="C4" s="13" t="s">
        <v>514</v>
      </c>
      <c r="D4" s="13" t="s">
        <v>1</v>
      </c>
      <c r="E4" s="53" t="s">
        <v>6</v>
      </c>
      <c r="F4" s="12" t="s">
        <v>3</v>
      </c>
    </row>
    <row r="5" spans="1:6" x14ac:dyDescent="0.2">
      <c r="A5" s="16" t="s">
        <v>113</v>
      </c>
      <c r="B5" s="17"/>
      <c r="C5" s="17"/>
      <c r="D5" s="17"/>
      <c r="E5" s="18"/>
      <c r="F5" s="19"/>
    </row>
    <row r="6" spans="1:6" x14ac:dyDescent="0.2">
      <c r="A6" s="20" t="s">
        <v>19</v>
      </c>
      <c r="B6" s="21"/>
      <c r="C6" s="21"/>
      <c r="D6" s="21"/>
      <c r="E6" s="22"/>
      <c r="F6" s="23"/>
    </row>
    <row r="7" spans="1:6" x14ac:dyDescent="0.2">
      <c r="A7" s="21" t="s">
        <v>115</v>
      </c>
      <c r="B7" s="21" t="s">
        <v>114</v>
      </c>
      <c r="C7" s="21" t="s">
        <v>116</v>
      </c>
      <c r="D7" s="24">
        <v>504120</v>
      </c>
      <c r="E7" s="22">
        <v>10174.14984</v>
      </c>
      <c r="F7" s="23">
        <v>13.6711493448545</v>
      </c>
    </row>
    <row r="8" spans="1:6" x14ac:dyDescent="0.2">
      <c r="A8" s="21" t="s">
        <v>118</v>
      </c>
      <c r="B8" s="21" t="s">
        <v>117</v>
      </c>
      <c r="C8" s="21" t="s">
        <v>116</v>
      </c>
      <c r="D8" s="24">
        <v>470908</v>
      </c>
      <c r="E8" s="22">
        <v>6976.0311119999997</v>
      </c>
      <c r="F8" s="23">
        <v>9.3737918810229992</v>
      </c>
    </row>
    <row r="9" spans="1:6" x14ac:dyDescent="0.2">
      <c r="A9" s="21" t="s">
        <v>129</v>
      </c>
      <c r="B9" s="21" t="s">
        <v>128</v>
      </c>
      <c r="C9" s="21" t="s">
        <v>130</v>
      </c>
      <c r="D9" s="24">
        <v>447630</v>
      </c>
      <c r="E9" s="22">
        <v>6222.95226</v>
      </c>
      <c r="F9" s="23">
        <v>8.3618691537139593</v>
      </c>
    </row>
    <row r="10" spans="1:6" x14ac:dyDescent="0.2">
      <c r="A10" s="21" t="s">
        <v>126</v>
      </c>
      <c r="B10" s="21" t="s">
        <v>125</v>
      </c>
      <c r="C10" s="21" t="s">
        <v>127</v>
      </c>
      <c r="D10" s="24">
        <v>237582</v>
      </c>
      <c r="E10" s="22">
        <v>3585.11238</v>
      </c>
      <c r="F10" s="23">
        <v>4.8173663191367702</v>
      </c>
    </row>
    <row r="11" spans="1:6" x14ac:dyDescent="0.2">
      <c r="A11" s="21" t="s">
        <v>123</v>
      </c>
      <c r="B11" s="21" t="s">
        <v>122</v>
      </c>
      <c r="C11" s="21" t="s">
        <v>124</v>
      </c>
      <c r="D11" s="24">
        <v>179723</v>
      </c>
      <c r="E11" s="22">
        <v>3440.4373890000002</v>
      </c>
      <c r="F11" s="23">
        <v>4.62296448315728</v>
      </c>
    </row>
    <row r="12" spans="1:6" x14ac:dyDescent="0.2">
      <c r="A12" s="21" t="s">
        <v>120</v>
      </c>
      <c r="B12" s="21" t="s">
        <v>119</v>
      </c>
      <c r="C12" s="21" t="s">
        <v>121</v>
      </c>
      <c r="D12" s="24">
        <v>77253</v>
      </c>
      <c r="E12" s="22">
        <v>2809.3053450000002</v>
      </c>
      <c r="F12" s="23">
        <v>3.7749034101893102</v>
      </c>
    </row>
    <row r="13" spans="1:6" x14ac:dyDescent="0.2">
      <c r="A13" s="21" t="s">
        <v>367</v>
      </c>
      <c r="B13" s="21" t="s">
        <v>366</v>
      </c>
      <c r="C13" s="21" t="s">
        <v>177</v>
      </c>
      <c r="D13" s="24">
        <v>612530</v>
      </c>
      <c r="E13" s="22">
        <v>2523.3173350000002</v>
      </c>
      <c r="F13" s="23">
        <v>3.3906172676581399</v>
      </c>
    </row>
    <row r="14" spans="1:6" x14ac:dyDescent="0.2">
      <c r="A14" s="21" t="s">
        <v>281</v>
      </c>
      <c r="B14" s="21" t="s">
        <v>280</v>
      </c>
      <c r="C14" s="21" t="s">
        <v>127</v>
      </c>
      <c r="D14" s="24">
        <v>67193</v>
      </c>
      <c r="E14" s="22">
        <v>2040.517024</v>
      </c>
      <c r="F14" s="23">
        <v>2.7418716467244502</v>
      </c>
    </row>
    <row r="15" spans="1:6" x14ac:dyDescent="0.2">
      <c r="A15" s="21" t="s">
        <v>151</v>
      </c>
      <c r="B15" s="21" t="s">
        <v>150</v>
      </c>
      <c r="C15" s="21" t="s">
        <v>116</v>
      </c>
      <c r="D15" s="24">
        <v>252787</v>
      </c>
      <c r="E15" s="22">
        <v>2013.5748490000001</v>
      </c>
      <c r="F15" s="23">
        <v>2.7056690643079699</v>
      </c>
    </row>
    <row r="16" spans="1:6" x14ac:dyDescent="0.2">
      <c r="A16" s="21" t="s">
        <v>132</v>
      </c>
      <c r="B16" s="21" t="s">
        <v>131</v>
      </c>
      <c r="C16" s="21" t="s">
        <v>116</v>
      </c>
      <c r="D16" s="24">
        <v>188294</v>
      </c>
      <c r="E16" s="22">
        <v>2011.7330959999999</v>
      </c>
      <c r="F16" s="23">
        <v>2.7031942746975002</v>
      </c>
    </row>
    <row r="17" spans="1:6" x14ac:dyDescent="0.2">
      <c r="A17" s="21" t="s">
        <v>247</v>
      </c>
      <c r="B17" s="21" t="s">
        <v>246</v>
      </c>
      <c r="C17" s="21" t="s">
        <v>116</v>
      </c>
      <c r="D17" s="24">
        <v>96736</v>
      </c>
      <c r="E17" s="22">
        <v>1914.0184959999999</v>
      </c>
      <c r="F17" s="23">
        <v>2.5718937817048899</v>
      </c>
    </row>
    <row r="18" spans="1:6" x14ac:dyDescent="0.2">
      <c r="A18" s="21" t="s">
        <v>251</v>
      </c>
      <c r="B18" s="21" t="s">
        <v>250</v>
      </c>
      <c r="C18" s="21" t="s">
        <v>163</v>
      </c>
      <c r="D18" s="24">
        <v>58135</v>
      </c>
      <c r="E18" s="22">
        <v>1862.1221849999999</v>
      </c>
      <c r="F18" s="23">
        <v>2.5021599730539998</v>
      </c>
    </row>
    <row r="19" spans="1:6" x14ac:dyDescent="0.2">
      <c r="A19" s="21" t="s">
        <v>910</v>
      </c>
      <c r="B19" s="21" t="s">
        <v>909</v>
      </c>
      <c r="C19" s="21" t="s">
        <v>206</v>
      </c>
      <c r="D19" s="24">
        <v>174839</v>
      </c>
      <c r="E19" s="22">
        <v>1540.681268</v>
      </c>
      <c r="F19" s="23">
        <v>2.0702352568898101</v>
      </c>
    </row>
    <row r="20" spans="1:6" x14ac:dyDescent="0.2">
      <c r="A20" s="21" t="s">
        <v>176</v>
      </c>
      <c r="B20" s="21" t="s">
        <v>175</v>
      </c>
      <c r="C20" s="21" t="s">
        <v>177</v>
      </c>
      <c r="D20" s="24">
        <v>58387</v>
      </c>
      <c r="E20" s="22">
        <v>1472.053044</v>
      </c>
      <c r="F20" s="23">
        <v>1.9780185395885299</v>
      </c>
    </row>
    <row r="21" spans="1:6" x14ac:dyDescent="0.2">
      <c r="A21" s="21" t="s">
        <v>134</v>
      </c>
      <c r="B21" s="21" t="s">
        <v>133</v>
      </c>
      <c r="C21" s="21" t="s">
        <v>135</v>
      </c>
      <c r="D21" s="24">
        <v>457307</v>
      </c>
      <c r="E21" s="22">
        <v>1407.590946</v>
      </c>
      <c r="F21" s="23">
        <v>1.89139990484267</v>
      </c>
    </row>
    <row r="22" spans="1:6" x14ac:dyDescent="0.2">
      <c r="A22" s="21" t="s">
        <v>153</v>
      </c>
      <c r="B22" s="21" t="s">
        <v>152</v>
      </c>
      <c r="C22" s="21" t="s">
        <v>154</v>
      </c>
      <c r="D22" s="24">
        <v>70941</v>
      </c>
      <c r="E22" s="22">
        <v>1210.750047</v>
      </c>
      <c r="F22" s="23">
        <v>1.62690199890221</v>
      </c>
    </row>
    <row r="23" spans="1:6" x14ac:dyDescent="0.2">
      <c r="A23" s="21" t="s">
        <v>225</v>
      </c>
      <c r="B23" s="21" t="s">
        <v>224</v>
      </c>
      <c r="C23" s="21" t="s">
        <v>163</v>
      </c>
      <c r="D23" s="24">
        <v>8634</v>
      </c>
      <c r="E23" s="22">
        <v>1088.5747200000001</v>
      </c>
      <c r="F23" s="23">
        <v>1.4627332803419</v>
      </c>
    </row>
    <row r="24" spans="1:6" x14ac:dyDescent="0.2">
      <c r="A24" s="21" t="s">
        <v>139</v>
      </c>
      <c r="B24" s="21" t="s">
        <v>138</v>
      </c>
      <c r="C24" s="21" t="s">
        <v>140</v>
      </c>
      <c r="D24" s="24">
        <v>311966</v>
      </c>
      <c r="E24" s="22">
        <v>1042.746355</v>
      </c>
      <c r="F24" s="23">
        <v>1.4011530567361601</v>
      </c>
    </row>
    <row r="25" spans="1:6" x14ac:dyDescent="0.2">
      <c r="A25" s="21" t="s">
        <v>137</v>
      </c>
      <c r="B25" s="21" t="s">
        <v>136</v>
      </c>
      <c r="C25" s="21" t="s">
        <v>127</v>
      </c>
      <c r="D25" s="24">
        <v>69699</v>
      </c>
      <c r="E25" s="22">
        <v>1023.111621</v>
      </c>
      <c r="F25" s="23">
        <v>1.37476958636449</v>
      </c>
    </row>
    <row r="26" spans="1:6" x14ac:dyDescent="0.2">
      <c r="A26" s="21" t="s">
        <v>142</v>
      </c>
      <c r="B26" s="21" t="s">
        <v>141</v>
      </c>
      <c r="C26" s="21" t="s">
        <v>143</v>
      </c>
      <c r="D26" s="24">
        <v>7808</v>
      </c>
      <c r="E26" s="22">
        <v>956.40192000000002</v>
      </c>
      <c r="F26" s="23">
        <v>1.2851308156107899</v>
      </c>
    </row>
    <row r="27" spans="1:6" x14ac:dyDescent="0.2">
      <c r="A27" s="21" t="s">
        <v>162</v>
      </c>
      <c r="B27" s="21" t="s">
        <v>161</v>
      </c>
      <c r="C27" s="21" t="s">
        <v>163</v>
      </c>
      <c r="D27" s="24">
        <v>137320</v>
      </c>
      <c r="E27" s="22">
        <v>914.48253999999997</v>
      </c>
      <c r="F27" s="23">
        <v>1.2288031505541399</v>
      </c>
    </row>
    <row r="28" spans="1:6" x14ac:dyDescent="0.2">
      <c r="A28" s="21" t="s">
        <v>259</v>
      </c>
      <c r="B28" s="21" t="s">
        <v>258</v>
      </c>
      <c r="C28" s="21" t="s">
        <v>171</v>
      </c>
      <c r="D28" s="24">
        <v>27140</v>
      </c>
      <c r="E28" s="22">
        <v>908.45722000000001</v>
      </c>
      <c r="F28" s="23">
        <v>1.2207068426693599</v>
      </c>
    </row>
    <row r="29" spans="1:6" x14ac:dyDescent="0.2">
      <c r="A29" s="21" t="s">
        <v>184</v>
      </c>
      <c r="B29" s="21" t="s">
        <v>183</v>
      </c>
      <c r="C29" s="21" t="s">
        <v>185</v>
      </c>
      <c r="D29" s="24">
        <v>235650</v>
      </c>
      <c r="E29" s="22">
        <v>902.77515000000005</v>
      </c>
      <c r="F29" s="23">
        <v>1.21307176467468</v>
      </c>
    </row>
    <row r="30" spans="1:6" x14ac:dyDescent="0.2">
      <c r="A30" s="21" t="s">
        <v>277</v>
      </c>
      <c r="B30" s="21" t="s">
        <v>276</v>
      </c>
      <c r="C30" s="21" t="s">
        <v>140</v>
      </c>
      <c r="D30" s="24">
        <v>298100</v>
      </c>
      <c r="E30" s="22">
        <v>867.471</v>
      </c>
      <c r="F30" s="23">
        <v>1.16563307793099</v>
      </c>
    </row>
    <row r="31" spans="1:6" x14ac:dyDescent="0.2">
      <c r="A31" s="21" t="s">
        <v>213</v>
      </c>
      <c r="B31" s="21" t="s">
        <v>212</v>
      </c>
      <c r="C31" s="21" t="s">
        <v>214</v>
      </c>
      <c r="D31" s="24">
        <v>544080</v>
      </c>
      <c r="E31" s="22">
        <v>859.31995199999994</v>
      </c>
      <c r="F31" s="23">
        <v>1.1546803992032799</v>
      </c>
    </row>
    <row r="32" spans="1:6" x14ac:dyDescent="0.2">
      <c r="A32" s="21" t="s">
        <v>411</v>
      </c>
      <c r="B32" s="21" t="s">
        <v>410</v>
      </c>
      <c r="C32" s="21" t="s">
        <v>135</v>
      </c>
      <c r="D32" s="24">
        <v>14622</v>
      </c>
      <c r="E32" s="22">
        <v>733.73195999999996</v>
      </c>
      <c r="F32" s="23">
        <v>0.985926034312545</v>
      </c>
    </row>
    <row r="33" spans="1:6" x14ac:dyDescent="0.2">
      <c r="A33" s="21" t="s">
        <v>432</v>
      </c>
      <c r="B33" s="21" t="s">
        <v>431</v>
      </c>
      <c r="C33" s="21" t="s">
        <v>171</v>
      </c>
      <c r="D33" s="24">
        <v>29765</v>
      </c>
      <c r="E33" s="22">
        <v>713.19916499999999</v>
      </c>
      <c r="F33" s="23">
        <v>0.95833582664637995</v>
      </c>
    </row>
    <row r="34" spans="1:6" x14ac:dyDescent="0.2">
      <c r="A34" s="21" t="s">
        <v>267</v>
      </c>
      <c r="B34" s="21" t="s">
        <v>266</v>
      </c>
      <c r="C34" s="21" t="s">
        <v>206</v>
      </c>
      <c r="D34" s="24">
        <v>215590</v>
      </c>
      <c r="E34" s="22">
        <v>709.83007499999997</v>
      </c>
      <c r="F34" s="23">
        <v>0.95380873266107502</v>
      </c>
    </row>
    <row r="35" spans="1:6" x14ac:dyDescent="0.2">
      <c r="A35" s="21" t="s">
        <v>283</v>
      </c>
      <c r="B35" s="21" t="s">
        <v>282</v>
      </c>
      <c r="C35" s="21" t="s">
        <v>206</v>
      </c>
      <c r="D35" s="24">
        <v>35736</v>
      </c>
      <c r="E35" s="22">
        <v>696.13728000000003</v>
      </c>
      <c r="F35" s="23">
        <v>0.93540952994268001</v>
      </c>
    </row>
    <row r="36" spans="1:6" x14ac:dyDescent="0.2">
      <c r="A36" s="21" t="s">
        <v>482</v>
      </c>
      <c r="B36" s="21" t="s">
        <v>481</v>
      </c>
      <c r="C36" s="21" t="s">
        <v>143</v>
      </c>
      <c r="D36" s="24">
        <v>25143</v>
      </c>
      <c r="E36" s="22">
        <v>690.52735199999995</v>
      </c>
      <c r="F36" s="23">
        <v>0.92787139017592002</v>
      </c>
    </row>
    <row r="37" spans="1:6" x14ac:dyDescent="0.2">
      <c r="A37" s="21" t="s">
        <v>912</v>
      </c>
      <c r="B37" s="21" t="s">
        <v>911</v>
      </c>
      <c r="C37" s="21" t="s">
        <v>428</v>
      </c>
      <c r="D37" s="24">
        <v>48555</v>
      </c>
      <c r="E37" s="22">
        <v>666.70870500000001</v>
      </c>
      <c r="F37" s="23">
        <v>0.89586593660483604</v>
      </c>
    </row>
    <row r="38" spans="1:6" x14ac:dyDescent="0.2">
      <c r="A38" s="21" t="s">
        <v>303</v>
      </c>
      <c r="B38" s="21" t="s">
        <v>302</v>
      </c>
      <c r="C38" s="21" t="s">
        <v>214</v>
      </c>
      <c r="D38" s="24">
        <v>62445</v>
      </c>
      <c r="E38" s="22">
        <v>654.61093500000004</v>
      </c>
      <c r="F38" s="23">
        <v>0.87960999158626996</v>
      </c>
    </row>
    <row r="39" spans="1:6" x14ac:dyDescent="0.2">
      <c r="A39" s="21" t="s">
        <v>293</v>
      </c>
      <c r="B39" s="21" t="s">
        <v>292</v>
      </c>
      <c r="C39" s="21" t="s">
        <v>294</v>
      </c>
      <c r="D39" s="24">
        <v>95279</v>
      </c>
      <c r="E39" s="22">
        <v>650.80320949999998</v>
      </c>
      <c r="F39" s="23">
        <v>0.87449349686254796</v>
      </c>
    </row>
    <row r="40" spans="1:6" x14ac:dyDescent="0.2">
      <c r="A40" s="21" t="s">
        <v>448</v>
      </c>
      <c r="B40" s="21" t="s">
        <v>447</v>
      </c>
      <c r="C40" s="21" t="s">
        <v>449</v>
      </c>
      <c r="D40" s="24">
        <v>255565</v>
      </c>
      <c r="E40" s="22">
        <v>615.91165000000001</v>
      </c>
      <c r="F40" s="23">
        <v>0.82760921382162</v>
      </c>
    </row>
    <row r="41" spans="1:6" x14ac:dyDescent="0.2">
      <c r="A41" s="21" t="s">
        <v>257</v>
      </c>
      <c r="B41" s="21" t="s">
        <v>256</v>
      </c>
      <c r="C41" s="21" t="s">
        <v>127</v>
      </c>
      <c r="D41" s="24">
        <v>41744</v>
      </c>
      <c r="E41" s="22">
        <v>611.00692800000002</v>
      </c>
      <c r="F41" s="23">
        <v>0.82101866935240297</v>
      </c>
    </row>
    <row r="42" spans="1:6" x14ac:dyDescent="0.2">
      <c r="A42" s="21" t="s">
        <v>434</v>
      </c>
      <c r="B42" s="21" t="s">
        <v>433</v>
      </c>
      <c r="C42" s="21" t="s">
        <v>163</v>
      </c>
      <c r="D42" s="24">
        <v>7289</v>
      </c>
      <c r="E42" s="22">
        <v>583.70312000000001</v>
      </c>
      <c r="F42" s="23">
        <v>0.78433015554816399</v>
      </c>
    </row>
    <row r="43" spans="1:6" x14ac:dyDescent="0.2">
      <c r="A43" s="21" t="s">
        <v>914</v>
      </c>
      <c r="B43" s="21" t="s">
        <v>913</v>
      </c>
      <c r="C43" s="21" t="s">
        <v>206</v>
      </c>
      <c r="D43" s="24">
        <v>92092</v>
      </c>
      <c r="E43" s="22">
        <v>580.96238200000005</v>
      </c>
      <c r="F43" s="23">
        <v>0.78064738705130099</v>
      </c>
    </row>
    <row r="44" spans="1:6" x14ac:dyDescent="0.2">
      <c r="A44" s="21" t="s">
        <v>261</v>
      </c>
      <c r="B44" s="21" t="s">
        <v>260</v>
      </c>
      <c r="C44" s="21" t="s">
        <v>154</v>
      </c>
      <c r="D44" s="24">
        <v>37008</v>
      </c>
      <c r="E44" s="22">
        <v>575.326368</v>
      </c>
      <c r="F44" s="23">
        <v>0.77307419515660702</v>
      </c>
    </row>
    <row r="45" spans="1:6" x14ac:dyDescent="0.2">
      <c r="A45" s="21" t="s">
        <v>300</v>
      </c>
      <c r="B45" s="21" t="s">
        <v>299</v>
      </c>
      <c r="C45" s="21" t="s">
        <v>301</v>
      </c>
      <c r="D45" s="24">
        <v>149448</v>
      </c>
      <c r="E45" s="22">
        <v>562.44754799999998</v>
      </c>
      <c r="F45" s="23">
        <v>0.75576874218270995</v>
      </c>
    </row>
    <row r="46" spans="1:6" x14ac:dyDescent="0.2">
      <c r="A46" s="21" t="s">
        <v>380</v>
      </c>
      <c r="B46" s="21" t="s">
        <v>379</v>
      </c>
      <c r="C46" s="21" t="s">
        <v>168</v>
      </c>
      <c r="D46" s="24">
        <v>29498</v>
      </c>
      <c r="E46" s="22">
        <v>542.96968600000002</v>
      </c>
      <c r="F46" s="23">
        <v>0.72959606294089696</v>
      </c>
    </row>
    <row r="47" spans="1:6" x14ac:dyDescent="0.2">
      <c r="A47" s="21" t="s">
        <v>167</v>
      </c>
      <c r="B47" s="21" t="s">
        <v>166</v>
      </c>
      <c r="C47" s="21" t="s">
        <v>168</v>
      </c>
      <c r="D47" s="24">
        <v>70506</v>
      </c>
      <c r="E47" s="22">
        <v>532.67282999999998</v>
      </c>
      <c r="F47" s="23">
        <v>0.71576003158965595</v>
      </c>
    </row>
    <row r="48" spans="1:6" x14ac:dyDescent="0.2">
      <c r="A48" s="21" t="s">
        <v>355</v>
      </c>
      <c r="B48" s="21" t="s">
        <v>354</v>
      </c>
      <c r="C48" s="21" t="s">
        <v>356</v>
      </c>
      <c r="D48" s="24">
        <v>23589</v>
      </c>
      <c r="E48" s="22">
        <v>530.20995300000004</v>
      </c>
      <c r="F48" s="23">
        <v>0.712450628856798</v>
      </c>
    </row>
    <row r="49" spans="1:9" x14ac:dyDescent="0.2">
      <c r="A49" s="21" t="s">
        <v>413</v>
      </c>
      <c r="B49" s="21" t="s">
        <v>412</v>
      </c>
      <c r="C49" s="21" t="s">
        <v>154</v>
      </c>
      <c r="D49" s="24">
        <v>40063</v>
      </c>
      <c r="E49" s="22">
        <v>508.92028900000003</v>
      </c>
      <c r="F49" s="23">
        <v>0.68384340558773604</v>
      </c>
    </row>
    <row r="50" spans="1:9" x14ac:dyDescent="0.2">
      <c r="A50" s="21" t="s">
        <v>145</v>
      </c>
      <c r="B50" s="21" t="s">
        <v>144</v>
      </c>
      <c r="C50" s="21" t="s">
        <v>146</v>
      </c>
      <c r="D50" s="24">
        <v>6647</v>
      </c>
      <c r="E50" s="22">
        <v>498.39206000000001</v>
      </c>
      <c r="F50" s="23">
        <v>0.66969647505699503</v>
      </c>
    </row>
    <row r="51" spans="1:9" x14ac:dyDescent="0.2">
      <c r="A51" s="21" t="s">
        <v>781</v>
      </c>
      <c r="B51" s="21" t="s">
        <v>780</v>
      </c>
      <c r="C51" s="21" t="s">
        <v>163</v>
      </c>
      <c r="D51" s="24">
        <v>9048</v>
      </c>
      <c r="E51" s="22">
        <v>494.78987999999998</v>
      </c>
      <c r="F51" s="23">
        <v>0.66485617473495395</v>
      </c>
    </row>
    <row r="52" spans="1:9" x14ac:dyDescent="0.2">
      <c r="A52" s="21" t="s">
        <v>916</v>
      </c>
      <c r="B52" s="21" t="s">
        <v>915</v>
      </c>
      <c r="C52" s="21" t="s">
        <v>127</v>
      </c>
      <c r="D52" s="24">
        <v>187660</v>
      </c>
      <c r="E52" s="22">
        <v>465.95978000000002</v>
      </c>
      <c r="F52" s="23">
        <v>0.62611676073718503</v>
      </c>
    </row>
    <row r="53" spans="1:9" x14ac:dyDescent="0.2">
      <c r="A53" s="21" t="s">
        <v>360</v>
      </c>
      <c r="B53" s="21" t="s">
        <v>359</v>
      </c>
      <c r="C53" s="21" t="s">
        <v>203</v>
      </c>
      <c r="D53" s="24">
        <v>42849</v>
      </c>
      <c r="E53" s="22">
        <v>459.85546799999997</v>
      </c>
      <c r="F53" s="23">
        <v>0.61791431018239895</v>
      </c>
    </row>
    <row r="54" spans="1:9" x14ac:dyDescent="0.2">
      <c r="A54" s="21" t="s">
        <v>918</v>
      </c>
      <c r="B54" s="21" t="s">
        <v>917</v>
      </c>
      <c r="C54" s="21" t="s">
        <v>919</v>
      </c>
      <c r="D54" s="24">
        <v>17137</v>
      </c>
      <c r="E54" s="22">
        <v>416.549059</v>
      </c>
      <c r="F54" s="23">
        <v>0.55972287459918202</v>
      </c>
    </row>
    <row r="55" spans="1:9" x14ac:dyDescent="0.2">
      <c r="A55" s="21" t="s">
        <v>773</v>
      </c>
      <c r="B55" s="21" t="s">
        <v>772</v>
      </c>
      <c r="C55" s="21" t="s">
        <v>163</v>
      </c>
      <c r="D55" s="24">
        <v>8542</v>
      </c>
      <c r="E55" s="22">
        <v>363.94899400000003</v>
      </c>
      <c r="F55" s="23">
        <v>0.489043421723732</v>
      </c>
    </row>
    <row r="56" spans="1:9" x14ac:dyDescent="0.2">
      <c r="A56" s="21" t="s">
        <v>478</v>
      </c>
      <c r="B56" s="21" t="s">
        <v>477</v>
      </c>
      <c r="C56" s="21" t="s">
        <v>116</v>
      </c>
      <c r="D56" s="24">
        <v>43330</v>
      </c>
      <c r="E56" s="22">
        <v>346.16336999999999</v>
      </c>
      <c r="F56" s="23">
        <v>0.465144626667709</v>
      </c>
    </row>
    <row r="57" spans="1:9" x14ac:dyDescent="0.2">
      <c r="A57" s="20" t="s">
        <v>28</v>
      </c>
      <c r="B57" s="20"/>
      <c r="C57" s="20"/>
      <c r="D57" s="20"/>
      <c r="E57" s="25">
        <f>SUM(E7:E56)</f>
        <v>73973.025140499958</v>
      </c>
      <c r="F57" s="26">
        <f>SUM(F7:F56)</f>
        <v>99.398602349113062</v>
      </c>
      <c r="G57" s="14"/>
      <c r="H57" s="14"/>
      <c r="I57" s="14"/>
    </row>
    <row r="58" spans="1:9" x14ac:dyDescent="0.2">
      <c r="A58" s="21"/>
      <c r="B58" s="21"/>
      <c r="C58" s="21"/>
      <c r="D58" s="21"/>
      <c r="E58" s="22"/>
      <c r="F58" s="23"/>
    </row>
    <row r="59" spans="1:9" x14ac:dyDescent="0.2">
      <c r="A59" s="20" t="s">
        <v>37</v>
      </c>
      <c r="B59" s="20"/>
      <c r="C59" s="20"/>
      <c r="D59" s="20"/>
      <c r="E59" s="25">
        <f>E57</f>
        <v>73973.025140499958</v>
      </c>
      <c r="F59" s="26">
        <f>F57</f>
        <v>99.398602349113062</v>
      </c>
      <c r="G59" s="14"/>
      <c r="H59" s="14"/>
      <c r="I59" s="14"/>
    </row>
    <row r="60" spans="1:9" x14ac:dyDescent="0.2">
      <c r="A60" s="20"/>
      <c r="B60" s="20"/>
      <c r="C60" s="20"/>
      <c r="D60" s="20"/>
      <c r="E60" s="25"/>
      <c r="F60" s="26"/>
      <c r="G60" s="14"/>
      <c r="H60" s="14"/>
      <c r="I60" s="14"/>
    </row>
    <row r="61" spans="1:9" x14ac:dyDescent="0.2">
      <c r="A61" s="20" t="s">
        <v>39</v>
      </c>
      <c r="B61" s="20"/>
      <c r="C61" s="20"/>
      <c r="D61" s="20"/>
      <c r="E61" s="25">
        <f>E63-(E57)</f>
        <v>447.56367290003982</v>
      </c>
      <c r="F61" s="26">
        <f>F63-(F57)</f>
        <v>0.60139765088693764</v>
      </c>
      <c r="G61" s="14"/>
      <c r="H61" s="14"/>
      <c r="I61" s="14"/>
    </row>
    <row r="62" spans="1:9" x14ac:dyDescent="0.2">
      <c r="A62" s="20"/>
      <c r="B62" s="20"/>
      <c r="C62" s="20"/>
      <c r="D62" s="20"/>
      <c r="E62" s="25"/>
      <c r="F62" s="26"/>
      <c r="G62" s="14"/>
      <c r="H62" s="14"/>
      <c r="I62" s="14"/>
    </row>
    <row r="63" spans="1:9" x14ac:dyDescent="0.2">
      <c r="A63" s="27" t="s">
        <v>38</v>
      </c>
      <c r="B63" s="27"/>
      <c r="C63" s="27"/>
      <c r="D63" s="27"/>
      <c r="E63" s="28">
        <v>74420.588813399998</v>
      </c>
      <c r="F63" s="29">
        <v>100</v>
      </c>
      <c r="G63" s="14"/>
      <c r="H63" s="14"/>
      <c r="I63" s="14"/>
    </row>
    <row r="65" spans="1:4" x14ac:dyDescent="0.2">
      <c r="A65" s="14" t="s">
        <v>41</v>
      </c>
    </row>
    <row r="66" spans="1:4" x14ac:dyDescent="0.2">
      <c r="A66" s="14" t="s">
        <v>42</v>
      </c>
    </row>
    <row r="67" spans="1:4" x14ac:dyDescent="0.2">
      <c r="A67" s="14" t="s">
        <v>43</v>
      </c>
      <c r="B67" s="14"/>
      <c r="C67" s="30" t="s">
        <v>45</v>
      </c>
      <c r="D67" s="14" t="s">
        <v>44</v>
      </c>
    </row>
    <row r="68" spans="1:4" x14ac:dyDescent="0.2">
      <c r="A68" s="7" t="s">
        <v>46</v>
      </c>
      <c r="C68" s="31">
        <v>188.6558</v>
      </c>
      <c r="D68" s="31">
        <v>199.66640000000001</v>
      </c>
    </row>
    <row r="69" spans="1:4" x14ac:dyDescent="0.2">
      <c r="A69" s="7" t="s">
        <v>47</v>
      </c>
      <c r="C69" s="31">
        <v>179.38130000000001</v>
      </c>
      <c r="D69" s="31">
        <v>180.8921</v>
      </c>
    </row>
    <row r="70" spans="1:4" x14ac:dyDescent="0.2">
      <c r="A70" s="7" t="s">
        <v>48</v>
      </c>
      <c r="C70" s="31">
        <v>197.8434</v>
      </c>
      <c r="D70" s="31">
        <v>209.77799999999999</v>
      </c>
    </row>
    <row r="71" spans="1:4" x14ac:dyDescent="0.2">
      <c r="A71" s="7" t="s">
        <v>49</v>
      </c>
      <c r="C71" s="31">
        <v>188.54409999999999</v>
      </c>
      <c r="D71" s="31">
        <v>190.95169999999999</v>
      </c>
    </row>
    <row r="73" spans="1:4" x14ac:dyDescent="0.2">
      <c r="A73" s="14" t="s">
        <v>50</v>
      </c>
    </row>
    <row r="74" spans="1:4" x14ac:dyDescent="0.2">
      <c r="A74" s="101" t="s">
        <v>51</v>
      </c>
      <c r="B74" s="102"/>
      <c r="C74" s="32" t="s">
        <v>52</v>
      </c>
    </row>
    <row r="75" spans="1:4" x14ac:dyDescent="0.2">
      <c r="A75" s="97" t="s">
        <v>47</v>
      </c>
      <c r="B75" s="98"/>
      <c r="C75" s="33">
        <v>9</v>
      </c>
    </row>
    <row r="76" spans="1:4" x14ac:dyDescent="0.2">
      <c r="A76" s="97" t="s">
        <v>49</v>
      </c>
      <c r="B76" s="98"/>
      <c r="C76" s="33">
        <v>9</v>
      </c>
    </row>
    <row r="77" spans="1:4" x14ac:dyDescent="0.2">
      <c r="A77" s="7" t="s">
        <v>53</v>
      </c>
    </row>
    <row r="78" spans="1:4" x14ac:dyDescent="0.2">
      <c r="A78" s="7" t="s">
        <v>54</v>
      </c>
    </row>
    <row r="80" spans="1:4" x14ac:dyDescent="0.2">
      <c r="A80" s="14" t="s">
        <v>343</v>
      </c>
      <c r="D80" s="51">
        <v>3.2377367637003711E-2</v>
      </c>
    </row>
    <row r="82" spans="1:9" x14ac:dyDescent="0.2">
      <c r="A82" s="14" t="s">
        <v>952</v>
      </c>
      <c r="D82" s="30" t="s">
        <v>56</v>
      </c>
      <c r="G82" s="10"/>
    </row>
    <row r="84" spans="1:9" x14ac:dyDescent="0.2">
      <c r="A84" s="60" t="s">
        <v>973</v>
      </c>
      <c r="B84" s="57"/>
      <c r="C84" s="57"/>
      <c r="D84" s="57"/>
      <c r="E84" s="11"/>
      <c r="G84" s="57"/>
      <c r="H84" s="57"/>
      <c r="I84" s="57"/>
    </row>
    <row r="85" spans="1:9" x14ac:dyDescent="0.2">
      <c r="A85" s="60"/>
      <c r="B85" s="57"/>
      <c r="C85" s="57"/>
      <c r="D85" s="57"/>
      <c r="E85" s="11"/>
      <c r="G85" s="57"/>
      <c r="H85" s="57"/>
      <c r="I85" s="57"/>
    </row>
    <row r="86" spans="1:9" x14ac:dyDescent="0.2">
      <c r="A86" s="60" t="s">
        <v>969</v>
      </c>
      <c r="B86" s="57"/>
      <c r="C86" s="57"/>
      <c r="D86" s="57"/>
      <c r="E86" s="11"/>
      <c r="G86" s="57"/>
      <c r="H86" s="57"/>
      <c r="I86" s="57"/>
    </row>
    <row r="87" spans="1:9" x14ac:dyDescent="0.2">
      <c r="A87" s="65"/>
      <c r="B87" s="57"/>
      <c r="C87" s="57"/>
      <c r="D87" s="57"/>
      <c r="E87" s="11"/>
      <c r="G87" s="57"/>
      <c r="H87" s="57"/>
      <c r="I87" s="57"/>
    </row>
    <row r="88" spans="1:9" x14ac:dyDescent="0.2">
      <c r="A88" s="57"/>
      <c r="B88" s="57"/>
      <c r="C88" s="57"/>
      <c r="D88" s="57"/>
      <c r="E88" s="11"/>
      <c r="G88" s="57"/>
      <c r="H88" s="57"/>
      <c r="I88" s="57"/>
    </row>
    <row r="89" spans="1:9" x14ac:dyDescent="0.2">
      <c r="A89" s="57"/>
      <c r="B89" s="57"/>
      <c r="C89" s="57"/>
      <c r="D89" s="57"/>
      <c r="E89" s="11"/>
      <c r="G89" s="57"/>
      <c r="H89" s="57"/>
      <c r="I89" s="57"/>
    </row>
    <row r="90" spans="1:9" x14ac:dyDescent="0.2">
      <c r="A90" s="57"/>
      <c r="B90" s="57"/>
      <c r="C90" s="57"/>
      <c r="D90" s="57"/>
      <c r="E90" s="11"/>
      <c r="G90" s="57"/>
      <c r="H90" s="57"/>
      <c r="I90" s="57"/>
    </row>
    <row r="91" spans="1:9" x14ac:dyDescent="0.2">
      <c r="A91" s="57"/>
      <c r="B91" s="57"/>
      <c r="C91" s="57"/>
      <c r="D91" s="57"/>
      <c r="E91" s="11"/>
      <c r="G91" s="57"/>
      <c r="H91" s="57"/>
      <c r="I91" s="57"/>
    </row>
    <row r="92" spans="1:9" x14ac:dyDescent="0.2">
      <c r="A92" s="57"/>
      <c r="B92" s="57"/>
      <c r="C92" s="57"/>
      <c r="D92" s="57"/>
      <c r="E92" s="11"/>
      <c r="G92" s="57"/>
      <c r="H92" s="57"/>
      <c r="I92" s="57"/>
    </row>
    <row r="93" spans="1:9" x14ac:dyDescent="0.2">
      <c r="A93" s="57"/>
      <c r="B93" s="57"/>
      <c r="C93" s="57"/>
      <c r="D93" s="57"/>
      <c r="E93" s="11"/>
      <c r="G93" s="57"/>
      <c r="H93" s="57"/>
      <c r="I93" s="57"/>
    </row>
    <row r="94" spans="1:9" x14ac:dyDescent="0.2">
      <c r="A94" s="57"/>
      <c r="B94" s="57"/>
      <c r="C94" s="57"/>
      <c r="D94" s="57"/>
      <c r="E94" s="11"/>
      <c r="G94" s="57"/>
      <c r="H94" s="57"/>
      <c r="I94" s="57"/>
    </row>
    <row r="95" spans="1:9" x14ac:dyDescent="0.2">
      <c r="A95" s="57"/>
      <c r="B95" s="57"/>
      <c r="C95" s="57"/>
      <c r="D95" s="57"/>
      <c r="E95" s="11"/>
      <c r="G95" s="57"/>
      <c r="H95" s="57"/>
      <c r="I95" s="57"/>
    </row>
    <row r="96" spans="1:9" x14ac:dyDescent="0.2">
      <c r="A96" s="57"/>
      <c r="B96" s="57"/>
      <c r="C96" s="57"/>
      <c r="D96" s="57"/>
      <c r="E96" s="11"/>
      <c r="G96" s="57"/>
      <c r="H96" s="57"/>
      <c r="I96" s="57"/>
    </row>
    <row r="97" spans="1:9" x14ac:dyDescent="0.2">
      <c r="A97" s="57"/>
      <c r="B97" s="57"/>
      <c r="C97" s="57"/>
      <c r="D97" s="57"/>
      <c r="E97" s="11"/>
      <c r="G97" s="57"/>
      <c r="H97" s="57"/>
      <c r="I97" s="57"/>
    </row>
    <row r="98" spans="1:9" x14ac:dyDescent="0.2">
      <c r="A98" s="57"/>
      <c r="B98" s="57"/>
      <c r="C98" s="57"/>
      <c r="D98" s="57"/>
      <c r="E98" s="11"/>
      <c r="G98" s="57"/>
      <c r="H98" s="57"/>
      <c r="I98" s="57"/>
    </row>
    <row r="99" spans="1:9" x14ac:dyDescent="0.2">
      <c r="A99" s="57"/>
      <c r="B99" s="57"/>
      <c r="C99" s="57"/>
      <c r="D99" s="57"/>
      <c r="E99" s="11"/>
      <c r="G99" s="57"/>
      <c r="H99" s="57"/>
      <c r="I99" s="57"/>
    </row>
    <row r="100" spans="1:9" x14ac:dyDescent="0.2">
      <c r="A100" s="57"/>
      <c r="B100" s="57"/>
      <c r="C100" s="57"/>
      <c r="D100" s="57"/>
      <c r="E100" s="11"/>
      <c r="G100" s="57"/>
      <c r="H100" s="57"/>
      <c r="I100" s="57"/>
    </row>
    <row r="101" spans="1:9" x14ac:dyDescent="0.2">
      <c r="A101" s="57"/>
      <c r="B101" s="57"/>
      <c r="C101" s="57"/>
      <c r="D101" s="57"/>
      <c r="E101" s="11"/>
      <c r="G101" s="57"/>
      <c r="H101" s="57"/>
      <c r="I101" s="57"/>
    </row>
    <row r="102" spans="1:9" x14ac:dyDescent="0.2">
      <c r="A102" s="57"/>
      <c r="B102" s="57"/>
      <c r="C102" s="57"/>
      <c r="D102" s="57"/>
      <c r="E102" s="11"/>
      <c r="G102" s="57"/>
      <c r="H102" s="57"/>
      <c r="I102" s="57"/>
    </row>
    <row r="103" spans="1:9" x14ac:dyDescent="0.2">
      <c r="A103" s="57"/>
      <c r="B103" s="57"/>
      <c r="C103" s="57"/>
      <c r="D103" s="57"/>
      <c r="E103" s="11"/>
      <c r="G103" s="57"/>
      <c r="H103" s="57"/>
      <c r="I103" s="57"/>
    </row>
    <row r="104" spans="1:9" x14ac:dyDescent="0.2">
      <c r="A104" s="60" t="s">
        <v>983</v>
      </c>
      <c r="B104" s="57"/>
      <c r="C104" s="57"/>
      <c r="D104" s="57"/>
      <c r="E104" s="11"/>
      <c r="G104" s="57"/>
      <c r="H104" s="57"/>
      <c r="I104" s="57"/>
    </row>
    <row r="105" spans="1:9" x14ac:dyDescent="0.2">
      <c r="A105" s="57"/>
      <c r="B105" s="57"/>
      <c r="C105" s="57"/>
      <c r="D105" s="57"/>
      <c r="E105" s="11"/>
      <c r="G105" s="57"/>
      <c r="H105" s="57"/>
      <c r="I105" s="57"/>
    </row>
    <row r="106" spans="1:9" x14ac:dyDescent="0.2">
      <c r="A106" s="60" t="s">
        <v>970</v>
      </c>
      <c r="B106" s="57"/>
      <c r="C106" s="57"/>
      <c r="D106" s="57"/>
      <c r="E106" s="11"/>
      <c r="G106" s="57"/>
      <c r="H106" s="57"/>
      <c r="I106" s="57"/>
    </row>
    <row r="107" spans="1:9" x14ac:dyDescent="0.2">
      <c r="A107" s="57"/>
      <c r="B107" s="57"/>
      <c r="C107" s="57"/>
      <c r="D107" s="57"/>
      <c r="E107" s="11"/>
      <c r="G107" s="57"/>
      <c r="H107" s="57"/>
      <c r="I107" s="57"/>
    </row>
    <row r="108" spans="1:9" x14ac:dyDescent="0.2">
      <c r="A108" s="57"/>
      <c r="B108" s="57"/>
      <c r="C108" s="57"/>
      <c r="D108" s="57"/>
      <c r="E108" s="11"/>
      <c r="G108" s="57"/>
      <c r="H108" s="57"/>
      <c r="I108" s="57"/>
    </row>
    <row r="109" spans="1:9" x14ac:dyDescent="0.2">
      <c r="A109" s="57"/>
      <c r="B109" s="57"/>
      <c r="C109" s="57"/>
      <c r="D109" s="57"/>
      <c r="E109" s="11"/>
      <c r="G109" s="57"/>
      <c r="H109" s="57"/>
      <c r="I109" s="57"/>
    </row>
    <row r="110" spans="1:9" x14ac:dyDescent="0.2">
      <c r="A110" s="57"/>
      <c r="B110" s="57"/>
      <c r="C110" s="57"/>
      <c r="D110" s="57"/>
      <c r="E110" s="11"/>
      <c r="G110" s="57"/>
      <c r="H110" s="57"/>
      <c r="I110" s="57"/>
    </row>
    <row r="111" spans="1:9" x14ac:dyDescent="0.2">
      <c r="A111" s="57"/>
      <c r="B111" s="57"/>
      <c r="C111" s="57"/>
      <c r="D111" s="57"/>
      <c r="E111" s="11"/>
      <c r="G111" s="57"/>
      <c r="H111" s="57"/>
      <c r="I111" s="57"/>
    </row>
    <row r="112" spans="1:9" x14ac:dyDescent="0.2">
      <c r="A112" s="57"/>
      <c r="B112" s="57"/>
      <c r="C112" s="57"/>
      <c r="D112" s="57"/>
      <c r="E112" s="11"/>
      <c r="G112" s="57"/>
      <c r="H112" s="57"/>
      <c r="I112" s="57"/>
    </row>
    <row r="113" spans="1:9" x14ac:dyDescent="0.2">
      <c r="A113" s="57"/>
      <c r="B113" s="57"/>
      <c r="C113" s="57"/>
      <c r="D113" s="57"/>
      <c r="E113" s="11"/>
      <c r="G113" s="57"/>
      <c r="H113" s="57"/>
      <c r="I113" s="57"/>
    </row>
    <row r="114" spans="1:9" x14ac:dyDescent="0.2">
      <c r="A114" s="57"/>
      <c r="B114" s="57"/>
      <c r="C114" s="57"/>
      <c r="D114" s="57"/>
      <c r="E114" s="11"/>
      <c r="G114" s="57"/>
      <c r="H114" s="57"/>
      <c r="I114" s="57"/>
    </row>
    <row r="115" spans="1:9" x14ac:dyDescent="0.2">
      <c r="A115" s="57"/>
      <c r="B115" s="57"/>
      <c r="C115" s="57"/>
      <c r="D115" s="57"/>
      <c r="E115" s="11"/>
      <c r="G115" s="57"/>
      <c r="H115" s="57"/>
      <c r="I115" s="57"/>
    </row>
    <row r="116" spans="1:9" x14ac:dyDescent="0.2">
      <c r="A116" s="57"/>
      <c r="B116" s="57"/>
      <c r="C116" s="57"/>
      <c r="D116" s="57"/>
      <c r="E116" s="11"/>
      <c r="G116" s="57"/>
      <c r="H116" s="57"/>
      <c r="I116" s="57"/>
    </row>
    <row r="117" spans="1:9" x14ac:dyDescent="0.2">
      <c r="A117" s="57"/>
      <c r="B117" s="57"/>
      <c r="C117" s="57"/>
      <c r="D117" s="57"/>
      <c r="E117" s="11"/>
      <c r="G117" s="57"/>
      <c r="H117" s="57"/>
      <c r="I117" s="57"/>
    </row>
    <row r="118" spans="1:9" x14ac:dyDescent="0.2">
      <c r="A118" s="57"/>
      <c r="B118" s="57"/>
      <c r="C118" s="57"/>
      <c r="D118" s="57"/>
      <c r="E118" s="11"/>
      <c r="G118" s="57"/>
      <c r="H118" s="57"/>
      <c r="I118" s="57"/>
    </row>
    <row r="119" spans="1:9" x14ac:dyDescent="0.2">
      <c r="A119" s="57"/>
      <c r="B119" s="57"/>
      <c r="C119" s="57"/>
      <c r="D119" s="57"/>
      <c r="E119" s="11"/>
      <c r="G119" s="57"/>
      <c r="H119" s="57"/>
      <c r="I119" s="57"/>
    </row>
    <row r="120" spans="1:9" x14ac:dyDescent="0.2">
      <c r="A120" s="57"/>
      <c r="B120" s="57"/>
      <c r="C120" s="57"/>
      <c r="D120" s="57"/>
      <c r="E120" s="11"/>
      <c r="G120" s="57"/>
      <c r="H120" s="57"/>
      <c r="I120" s="57"/>
    </row>
    <row r="121" spans="1:9" x14ac:dyDescent="0.2">
      <c r="A121" s="57"/>
      <c r="B121" s="57"/>
      <c r="C121" s="57"/>
      <c r="D121" s="57"/>
      <c r="E121" s="11"/>
      <c r="G121" s="57"/>
      <c r="H121" s="57"/>
      <c r="I121" s="57"/>
    </row>
    <row r="122" spans="1:9" x14ac:dyDescent="0.2">
      <c r="A122" s="57"/>
      <c r="B122" s="57"/>
      <c r="C122" s="57"/>
      <c r="D122" s="57"/>
      <c r="E122" s="11"/>
      <c r="G122" s="57"/>
      <c r="H122" s="57"/>
      <c r="I122" s="57"/>
    </row>
    <row r="123" spans="1:9" x14ac:dyDescent="0.2">
      <c r="A123" s="57"/>
      <c r="B123" s="57"/>
      <c r="C123" s="57"/>
      <c r="D123" s="57"/>
      <c r="E123" s="11"/>
      <c r="G123" s="57"/>
      <c r="H123" s="57"/>
      <c r="I123" s="57"/>
    </row>
    <row r="124" spans="1:9" x14ac:dyDescent="0.2">
      <c r="A124" s="60" t="s">
        <v>984</v>
      </c>
      <c r="B124" s="57"/>
      <c r="C124" s="57"/>
      <c r="D124" s="57"/>
      <c r="E124" s="11"/>
      <c r="G124" s="57"/>
      <c r="H124" s="57"/>
      <c r="I124" s="57"/>
    </row>
    <row r="125" spans="1:9" x14ac:dyDescent="0.2">
      <c r="A125" s="57"/>
      <c r="B125" s="57"/>
      <c r="C125" s="57"/>
      <c r="D125" s="57"/>
      <c r="E125" s="11"/>
      <c r="G125" s="57"/>
      <c r="H125" s="57"/>
      <c r="I125" s="57"/>
    </row>
    <row r="126" spans="1:9" x14ac:dyDescent="0.2">
      <c r="A126" s="57" t="s">
        <v>968</v>
      </c>
      <c r="B126" s="57"/>
      <c r="C126" s="57"/>
      <c r="D126" s="57"/>
      <c r="E126" s="11"/>
      <c r="G126" s="57"/>
      <c r="H126" s="57"/>
      <c r="I126" s="57"/>
    </row>
    <row r="127" spans="1:9" x14ac:dyDescent="0.2">
      <c r="A127" s="57"/>
      <c r="B127" s="57"/>
      <c r="C127" s="57"/>
      <c r="D127" s="57"/>
      <c r="E127" s="11"/>
      <c r="G127" s="57"/>
      <c r="H127" s="57"/>
      <c r="I127" s="57"/>
    </row>
    <row r="128" spans="1:9" x14ac:dyDescent="0.2">
      <c r="A128" s="57"/>
      <c r="B128" s="57"/>
      <c r="C128" s="57"/>
      <c r="D128" s="57"/>
      <c r="E128" s="11"/>
      <c r="G128" s="57"/>
      <c r="H128" s="57"/>
      <c r="I128" s="57"/>
    </row>
    <row r="129" spans="1:9" x14ac:dyDescent="0.2">
      <c r="A129" s="57"/>
      <c r="B129" s="57"/>
      <c r="C129" s="57"/>
      <c r="D129" s="57"/>
      <c r="E129" s="11"/>
      <c r="G129" s="57"/>
      <c r="H129" s="57"/>
      <c r="I129" s="57"/>
    </row>
    <row r="130" spans="1:9" x14ac:dyDescent="0.2">
      <c r="A130" s="57"/>
      <c r="B130" s="57"/>
      <c r="C130" s="57"/>
      <c r="D130" s="57"/>
      <c r="E130" s="11"/>
      <c r="G130" s="57"/>
      <c r="H130" s="57"/>
      <c r="I130" s="57"/>
    </row>
    <row r="131" spans="1:9" x14ac:dyDescent="0.2">
      <c r="A131" s="57"/>
      <c r="B131" s="57"/>
      <c r="C131" s="57"/>
      <c r="D131" s="57"/>
      <c r="E131" s="11"/>
      <c r="G131" s="57"/>
      <c r="H131" s="57"/>
      <c r="I131" s="57"/>
    </row>
    <row r="132" spans="1:9" x14ac:dyDescent="0.2">
      <c r="A132" s="57"/>
      <c r="B132" s="57"/>
      <c r="C132" s="57"/>
      <c r="D132" s="57"/>
      <c r="E132" s="11"/>
      <c r="G132" s="57"/>
      <c r="H132" s="57"/>
      <c r="I132" s="57"/>
    </row>
    <row r="133" spans="1:9" x14ac:dyDescent="0.2">
      <c r="A133" s="57"/>
      <c r="B133" s="57"/>
      <c r="C133" s="57"/>
      <c r="D133" s="57"/>
      <c r="E133" s="11"/>
      <c r="G133" s="57"/>
      <c r="H133" s="57"/>
      <c r="I133" s="57"/>
    </row>
    <row r="134" spans="1:9" x14ac:dyDescent="0.2">
      <c r="A134" s="57"/>
      <c r="B134" s="57"/>
      <c r="C134" s="57"/>
      <c r="D134" s="57"/>
      <c r="E134" s="11"/>
      <c r="G134" s="57"/>
      <c r="H134" s="57"/>
      <c r="I134" s="57"/>
    </row>
    <row r="135" spans="1:9" x14ac:dyDescent="0.2">
      <c r="A135" s="57"/>
      <c r="B135" s="57"/>
      <c r="C135" s="57"/>
      <c r="D135" s="57"/>
      <c r="E135" s="11"/>
      <c r="G135" s="57"/>
      <c r="H135" s="57"/>
      <c r="I135" s="57"/>
    </row>
    <row r="136" spans="1:9" x14ac:dyDescent="0.2">
      <c r="A136" s="57"/>
      <c r="B136" s="57"/>
      <c r="C136" s="57"/>
      <c r="D136" s="57"/>
      <c r="E136" s="11"/>
      <c r="G136" s="57"/>
      <c r="H136" s="57"/>
      <c r="I136" s="57"/>
    </row>
    <row r="137" spans="1:9" x14ac:dyDescent="0.2">
      <c r="A137" s="57"/>
      <c r="B137" s="57"/>
      <c r="C137" s="57"/>
      <c r="D137" s="57"/>
      <c r="E137" s="11"/>
      <c r="G137" s="57"/>
      <c r="H137" s="57"/>
      <c r="I137" s="57"/>
    </row>
    <row r="138" spans="1:9" x14ac:dyDescent="0.2">
      <c r="A138" s="57"/>
      <c r="B138" s="57"/>
      <c r="C138" s="57"/>
      <c r="D138" s="57"/>
      <c r="E138" s="11"/>
      <c r="G138" s="57"/>
      <c r="H138" s="57"/>
      <c r="I138" s="57"/>
    </row>
    <row r="139" spans="1:9" x14ac:dyDescent="0.2">
      <c r="A139" s="57"/>
      <c r="B139" s="57"/>
      <c r="C139" s="57"/>
      <c r="D139" s="57"/>
      <c r="E139" s="11"/>
      <c r="G139" s="57"/>
      <c r="H139" s="57"/>
      <c r="I139" s="57"/>
    </row>
    <row r="140" spans="1:9" x14ac:dyDescent="0.2">
      <c r="A140" s="57"/>
      <c r="B140" s="57"/>
      <c r="C140" s="57"/>
      <c r="D140" s="57"/>
      <c r="E140" s="11"/>
      <c r="G140" s="57"/>
      <c r="H140" s="57"/>
      <c r="I140" s="57"/>
    </row>
    <row r="141" spans="1:9" x14ac:dyDescent="0.2">
      <c r="A141" s="57"/>
      <c r="B141" s="57"/>
      <c r="C141" s="57"/>
      <c r="D141" s="57"/>
      <c r="E141" s="11"/>
      <c r="G141" s="57"/>
      <c r="H141" s="57"/>
      <c r="I141" s="57"/>
    </row>
    <row r="142" spans="1:9" x14ac:dyDescent="0.2">
      <c r="A142" s="57"/>
      <c r="B142" s="57"/>
      <c r="C142" s="57"/>
      <c r="D142" s="57"/>
      <c r="E142" s="11"/>
      <c r="G142" s="57"/>
      <c r="H142" s="57"/>
      <c r="I142" s="57"/>
    </row>
    <row r="143" spans="1:9" x14ac:dyDescent="0.2">
      <c r="A143" s="57"/>
      <c r="B143" s="57"/>
      <c r="C143" s="57"/>
      <c r="D143" s="57"/>
      <c r="E143" s="11"/>
      <c r="G143" s="57"/>
      <c r="H143" s="57"/>
      <c r="I143" s="57"/>
    </row>
    <row r="144" spans="1:9" x14ac:dyDescent="0.2">
      <c r="A144" s="57"/>
      <c r="B144" s="57"/>
      <c r="C144" s="57"/>
      <c r="D144" s="57"/>
      <c r="E144" s="11"/>
      <c r="G144" s="57"/>
      <c r="H144" s="57"/>
      <c r="I144" s="57"/>
    </row>
    <row r="145" spans="1:9" x14ac:dyDescent="0.2">
      <c r="A145" s="57"/>
      <c r="B145" s="57"/>
      <c r="C145" s="57"/>
      <c r="D145" s="57"/>
      <c r="E145" s="11"/>
      <c r="G145" s="57"/>
      <c r="H145" s="57"/>
      <c r="I145" s="57"/>
    </row>
    <row r="146" spans="1:9" x14ac:dyDescent="0.2">
      <c r="A146" s="57"/>
      <c r="B146" s="57"/>
      <c r="C146" s="57"/>
      <c r="D146" s="57"/>
      <c r="E146" s="11"/>
      <c r="G146" s="57"/>
      <c r="H146" s="57"/>
      <c r="I146" s="57"/>
    </row>
    <row r="147" spans="1:9" x14ac:dyDescent="0.2">
      <c r="A147" s="57"/>
      <c r="B147" s="57"/>
      <c r="C147" s="57"/>
      <c r="D147" s="57"/>
      <c r="E147" s="11"/>
      <c r="G147" s="57"/>
      <c r="H147" s="57"/>
      <c r="I147" s="57"/>
    </row>
    <row r="148" spans="1:9" x14ac:dyDescent="0.2">
      <c r="A148" s="57"/>
      <c r="B148" s="57"/>
      <c r="C148" s="57"/>
      <c r="D148" s="57"/>
      <c r="E148" s="11"/>
      <c r="G148" s="57"/>
      <c r="H148" s="57"/>
      <c r="I148" s="57"/>
    </row>
    <row r="149" spans="1:9" x14ac:dyDescent="0.2">
      <c r="A149" s="57"/>
      <c r="B149" s="57"/>
      <c r="C149" s="57"/>
      <c r="D149" s="57"/>
      <c r="E149" s="11"/>
      <c r="G149" s="57"/>
      <c r="H149" s="57"/>
      <c r="I149" s="57"/>
    </row>
    <row r="150" spans="1:9" x14ac:dyDescent="0.2">
      <c r="A150" s="57"/>
      <c r="B150" s="57"/>
      <c r="C150" s="57"/>
      <c r="D150" s="57"/>
      <c r="E150" s="11"/>
      <c r="G150" s="57"/>
      <c r="H150" s="57"/>
      <c r="I150" s="57"/>
    </row>
    <row r="151" spans="1:9" x14ac:dyDescent="0.2">
      <c r="A151" s="57"/>
      <c r="B151" s="57"/>
      <c r="C151" s="57"/>
      <c r="D151" s="57"/>
      <c r="E151" s="11"/>
      <c r="G151" s="57"/>
      <c r="H151" s="57"/>
      <c r="I151" s="57"/>
    </row>
    <row r="152" spans="1:9" x14ac:dyDescent="0.2">
      <c r="A152" s="57"/>
      <c r="B152" s="57"/>
      <c r="C152" s="57"/>
      <c r="D152" s="57"/>
      <c r="E152" s="11"/>
      <c r="G152" s="57"/>
      <c r="H152" s="57"/>
      <c r="I152" s="57"/>
    </row>
    <row r="153" spans="1:9" x14ac:dyDescent="0.2">
      <c r="A153" s="57"/>
      <c r="B153" s="57"/>
      <c r="C153" s="57"/>
      <c r="D153" s="57"/>
      <c r="E153" s="11"/>
      <c r="G153" s="57"/>
      <c r="H153" s="57"/>
      <c r="I153" s="57"/>
    </row>
    <row r="154" spans="1:9" x14ac:dyDescent="0.2">
      <c r="A154" s="57"/>
      <c r="B154" s="57"/>
      <c r="C154" s="57"/>
      <c r="D154" s="57"/>
      <c r="E154" s="11"/>
      <c r="G154" s="57"/>
      <c r="H154" s="57"/>
      <c r="I154" s="57"/>
    </row>
    <row r="155" spans="1:9" x14ac:dyDescent="0.2">
      <c r="A155" s="57"/>
      <c r="B155" s="57"/>
      <c r="C155" s="57"/>
      <c r="D155" s="57"/>
      <c r="E155" s="11"/>
      <c r="G155" s="57"/>
      <c r="H155" s="57"/>
      <c r="I155" s="57"/>
    </row>
    <row r="156" spans="1:9" x14ac:dyDescent="0.2">
      <c r="A156" s="57"/>
      <c r="B156" s="57"/>
      <c r="C156" s="57"/>
      <c r="D156" s="57"/>
      <c r="E156" s="11"/>
      <c r="G156" s="57"/>
      <c r="H156" s="57"/>
      <c r="I156" s="57"/>
    </row>
    <row r="157" spans="1:9" x14ac:dyDescent="0.2">
      <c r="A157" s="57"/>
      <c r="B157" s="57"/>
      <c r="C157" s="57"/>
      <c r="D157" s="57"/>
      <c r="E157" s="11"/>
      <c r="G157" s="57"/>
      <c r="H157" s="57"/>
      <c r="I157" s="57"/>
    </row>
    <row r="158" spans="1:9" x14ac:dyDescent="0.2">
      <c r="A158" s="57"/>
      <c r="B158" s="57"/>
      <c r="C158" s="57"/>
      <c r="D158" s="57"/>
      <c r="E158" s="11"/>
      <c r="G158" s="57"/>
      <c r="H158" s="57"/>
      <c r="I158" s="57"/>
    </row>
    <row r="159" spans="1:9" x14ac:dyDescent="0.2">
      <c r="A159" s="57"/>
      <c r="B159" s="57"/>
      <c r="C159" s="57"/>
      <c r="D159" s="57"/>
      <c r="E159" s="11"/>
      <c r="G159" s="57"/>
      <c r="H159" s="57"/>
      <c r="I159" s="57"/>
    </row>
    <row r="160" spans="1:9" x14ac:dyDescent="0.2">
      <c r="A160" s="57"/>
      <c r="B160" s="57"/>
      <c r="C160" s="57"/>
      <c r="D160" s="57"/>
      <c r="E160" s="11"/>
      <c r="G160" s="57"/>
      <c r="H160" s="57"/>
      <c r="I160" s="57"/>
    </row>
    <row r="161" spans="1:9" x14ac:dyDescent="0.2">
      <c r="A161" s="57"/>
      <c r="B161" s="57"/>
      <c r="C161" s="57"/>
      <c r="D161" s="57"/>
      <c r="E161" s="11"/>
      <c r="G161" s="57"/>
      <c r="H161" s="57"/>
      <c r="I161" s="57"/>
    </row>
    <row r="162" spans="1:9" x14ac:dyDescent="0.2">
      <c r="A162" s="57"/>
      <c r="B162" s="57"/>
      <c r="C162" s="57"/>
      <c r="D162" s="57"/>
      <c r="E162" s="11"/>
      <c r="G162" s="57"/>
      <c r="H162" s="57"/>
      <c r="I162" s="57"/>
    </row>
    <row r="163" spans="1:9" x14ac:dyDescent="0.2">
      <c r="A163" s="57"/>
      <c r="B163" s="57"/>
      <c r="C163" s="57"/>
      <c r="D163" s="57"/>
      <c r="E163" s="11"/>
      <c r="G163" s="57"/>
      <c r="H163" s="57"/>
      <c r="I163" s="57"/>
    </row>
    <row r="164" spans="1:9" x14ac:dyDescent="0.2">
      <c r="A164" s="57"/>
      <c r="B164" s="57"/>
      <c r="C164" s="57"/>
      <c r="D164" s="57"/>
      <c r="E164" s="11"/>
      <c r="G164" s="57"/>
      <c r="H164" s="57"/>
      <c r="I164" s="57"/>
    </row>
    <row r="165" spans="1:9" x14ac:dyDescent="0.2">
      <c r="A165" s="57"/>
      <c r="B165" s="57"/>
      <c r="C165" s="57"/>
      <c r="D165" s="57"/>
      <c r="E165" s="11"/>
      <c r="G165" s="57"/>
      <c r="H165" s="57"/>
      <c r="I165" s="57"/>
    </row>
    <row r="166" spans="1:9" x14ac:dyDescent="0.2">
      <c r="A166" s="57"/>
      <c r="B166" s="57"/>
      <c r="C166" s="57"/>
      <c r="D166" s="57"/>
      <c r="E166" s="11"/>
      <c r="G166" s="57"/>
      <c r="H166" s="57"/>
      <c r="I166" s="57"/>
    </row>
    <row r="167" spans="1:9" x14ac:dyDescent="0.2">
      <c r="A167" s="57"/>
      <c r="B167" s="57"/>
      <c r="C167" s="57"/>
      <c r="D167" s="57"/>
      <c r="E167" s="11"/>
      <c r="G167" s="57"/>
      <c r="H167" s="57"/>
      <c r="I167" s="57"/>
    </row>
    <row r="168" spans="1:9" x14ac:dyDescent="0.2">
      <c r="A168" s="57"/>
      <c r="B168" s="57"/>
      <c r="C168" s="57"/>
      <c r="D168" s="57"/>
      <c r="E168" s="11"/>
      <c r="G168" s="57"/>
      <c r="H168" s="57"/>
      <c r="I168" s="57"/>
    </row>
    <row r="169" spans="1:9" x14ac:dyDescent="0.2">
      <c r="A169" s="57"/>
      <c r="B169" s="57"/>
      <c r="C169" s="57"/>
      <c r="D169" s="57"/>
      <c r="E169" s="11"/>
      <c r="G169" s="57"/>
      <c r="H169" s="57"/>
      <c r="I169" s="57"/>
    </row>
    <row r="170" spans="1:9" x14ac:dyDescent="0.2">
      <c r="A170" s="57"/>
      <c r="B170" s="57"/>
      <c r="C170" s="57"/>
      <c r="D170" s="57"/>
      <c r="E170" s="11"/>
      <c r="G170" s="57"/>
      <c r="H170" s="57"/>
      <c r="I170" s="57"/>
    </row>
    <row r="171" spans="1:9" x14ac:dyDescent="0.2">
      <c r="A171" s="57"/>
      <c r="B171" s="57"/>
      <c r="C171" s="57"/>
      <c r="D171" s="57"/>
      <c r="E171" s="11"/>
      <c r="G171" s="57"/>
      <c r="H171" s="57"/>
      <c r="I171" s="57"/>
    </row>
    <row r="172" spans="1:9" x14ac:dyDescent="0.2">
      <c r="A172" s="57"/>
      <c r="B172" s="57"/>
      <c r="C172" s="57"/>
      <c r="D172" s="57"/>
      <c r="E172" s="11"/>
      <c r="G172" s="57"/>
      <c r="H172" s="57"/>
      <c r="I172" s="57"/>
    </row>
    <row r="173" spans="1:9" x14ac:dyDescent="0.2">
      <c r="A173" s="57"/>
      <c r="B173" s="57"/>
      <c r="C173" s="57"/>
      <c r="D173" s="57"/>
      <c r="E173" s="11"/>
      <c r="G173" s="57"/>
      <c r="H173" s="57"/>
      <c r="I173" s="57"/>
    </row>
    <row r="174" spans="1:9" x14ac:dyDescent="0.2">
      <c r="A174" s="57"/>
      <c r="B174" s="57"/>
      <c r="C174" s="57"/>
      <c r="D174" s="57"/>
      <c r="E174" s="11"/>
      <c r="G174" s="57"/>
      <c r="H174" s="57"/>
      <c r="I174" s="57"/>
    </row>
    <row r="175" spans="1:9" x14ac:dyDescent="0.2">
      <c r="A175" s="57"/>
      <c r="B175" s="57"/>
      <c r="C175" s="57"/>
      <c r="D175" s="57"/>
      <c r="E175" s="11"/>
      <c r="G175" s="57"/>
      <c r="H175" s="57"/>
      <c r="I175" s="57"/>
    </row>
    <row r="176" spans="1:9" x14ac:dyDescent="0.2">
      <c r="A176" s="57"/>
      <c r="B176" s="57"/>
      <c r="C176" s="57"/>
      <c r="D176" s="57"/>
      <c r="E176" s="11"/>
      <c r="G176" s="57"/>
      <c r="H176" s="57"/>
      <c r="I176" s="57"/>
    </row>
    <row r="177" spans="1:9" x14ac:dyDescent="0.2">
      <c r="A177" s="57"/>
      <c r="B177" s="57"/>
      <c r="C177" s="57"/>
      <c r="D177" s="57"/>
      <c r="E177" s="11"/>
      <c r="G177" s="57"/>
      <c r="H177" s="57"/>
      <c r="I177" s="57"/>
    </row>
    <row r="178" spans="1:9" x14ac:dyDescent="0.2">
      <c r="A178" s="57"/>
      <c r="B178" s="57"/>
      <c r="C178" s="57"/>
      <c r="D178" s="57"/>
      <c r="E178" s="11"/>
      <c r="G178" s="57"/>
      <c r="H178" s="57"/>
      <c r="I178" s="57"/>
    </row>
    <row r="179" spans="1:9" x14ac:dyDescent="0.2">
      <c r="A179" s="57"/>
      <c r="B179" s="57"/>
      <c r="C179" s="57"/>
      <c r="D179" s="57"/>
      <c r="E179" s="11"/>
      <c r="G179" s="57"/>
      <c r="H179" s="57"/>
      <c r="I179" s="57"/>
    </row>
    <row r="180" spans="1:9" x14ac:dyDescent="0.2">
      <c r="A180" s="57"/>
      <c r="B180" s="57"/>
      <c r="C180" s="57"/>
      <c r="D180" s="57"/>
      <c r="E180" s="11"/>
      <c r="G180" s="57"/>
      <c r="H180" s="57"/>
      <c r="I180" s="57"/>
    </row>
    <row r="181" spans="1:9" x14ac:dyDescent="0.2">
      <c r="A181" s="57"/>
      <c r="B181" s="57"/>
      <c r="C181" s="57"/>
      <c r="D181" s="57"/>
      <c r="E181" s="11"/>
      <c r="G181" s="57"/>
      <c r="H181" s="57"/>
      <c r="I181" s="57"/>
    </row>
    <row r="182" spans="1:9" x14ac:dyDescent="0.2">
      <c r="A182" s="57"/>
      <c r="B182" s="57"/>
      <c r="C182" s="57"/>
      <c r="D182" s="57"/>
      <c r="E182" s="11"/>
      <c r="G182" s="57"/>
      <c r="H182" s="57"/>
      <c r="I182" s="57"/>
    </row>
    <row r="183" spans="1:9" x14ac:dyDescent="0.2">
      <c r="A183" s="57"/>
      <c r="B183" s="57"/>
      <c r="C183" s="57"/>
      <c r="D183" s="57"/>
      <c r="E183" s="11"/>
      <c r="G183" s="57"/>
      <c r="H183" s="57"/>
      <c r="I183" s="57"/>
    </row>
    <row r="184" spans="1:9" x14ac:dyDescent="0.2">
      <c r="A184" s="57"/>
      <c r="B184" s="57"/>
      <c r="C184" s="57"/>
      <c r="D184" s="57"/>
      <c r="E184" s="11"/>
      <c r="G184" s="57"/>
      <c r="H184" s="57"/>
      <c r="I184" s="57"/>
    </row>
    <row r="185" spans="1:9" x14ac:dyDescent="0.2">
      <c r="A185" s="57"/>
      <c r="B185" s="57"/>
      <c r="C185" s="57"/>
      <c r="D185" s="57"/>
      <c r="E185" s="11"/>
      <c r="G185" s="57"/>
      <c r="H185" s="57"/>
      <c r="I185" s="57"/>
    </row>
    <row r="186" spans="1:9" x14ac:dyDescent="0.2">
      <c r="A186" s="57"/>
      <c r="B186" s="57"/>
      <c r="C186" s="57"/>
      <c r="D186" s="57"/>
      <c r="E186" s="11"/>
      <c r="G186" s="57"/>
      <c r="H186" s="57"/>
      <c r="I186" s="57"/>
    </row>
    <row r="187" spans="1:9" x14ac:dyDescent="0.2">
      <c r="A187" s="57"/>
      <c r="B187" s="57"/>
      <c r="C187" s="57"/>
      <c r="D187" s="57"/>
      <c r="E187" s="11"/>
      <c r="G187" s="57"/>
      <c r="H187" s="57"/>
      <c r="I187" s="57"/>
    </row>
    <row r="188" spans="1:9" x14ac:dyDescent="0.2">
      <c r="A188" s="57"/>
      <c r="B188" s="57"/>
      <c r="C188" s="57"/>
      <c r="D188" s="57"/>
      <c r="E188" s="11"/>
      <c r="G188" s="57"/>
      <c r="H188" s="57"/>
      <c r="I188" s="57"/>
    </row>
    <row r="189" spans="1:9" x14ac:dyDescent="0.2">
      <c r="A189" s="57"/>
      <c r="B189" s="57"/>
      <c r="C189" s="57"/>
      <c r="D189" s="57"/>
      <c r="E189" s="11"/>
      <c r="G189" s="57"/>
      <c r="H189" s="57"/>
      <c r="I189" s="57"/>
    </row>
    <row r="190" spans="1:9" x14ac:dyDescent="0.2">
      <c r="A190" s="57"/>
      <c r="B190" s="57"/>
      <c r="C190" s="57"/>
      <c r="D190" s="57"/>
      <c r="E190" s="11"/>
      <c r="G190" s="57"/>
      <c r="H190" s="57"/>
      <c r="I190" s="57"/>
    </row>
    <row r="191" spans="1:9" x14ac:dyDescent="0.2">
      <c r="A191" s="57"/>
      <c r="B191" s="57"/>
      <c r="C191" s="57"/>
      <c r="D191" s="57"/>
      <c r="E191" s="11"/>
      <c r="G191" s="57"/>
      <c r="H191" s="57"/>
      <c r="I191" s="57"/>
    </row>
    <row r="192" spans="1:9" x14ac:dyDescent="0.2">
      <c r="A192" s="57"/>
      <c r="B192" s="57"/>
      <c r="C192" s="57"/>
      <c r="D192" s="57"/>
      <c r="E192" s="11"/>
      <c r="G192" s="57"/>
      <c r="H192" s="57"/>
      <c r="I192" s="57"/>
    </row>
    <row r="193" spans="1:9" x14ac:dyDescent="0.2">
      <c r="A193" s="57"/>
      <c r="B193" s="57"/>
      <c r="C193" s="57"/>
      <c r="D193" s="57"/>
      <c r="E193" s="11"/>
      <c r="G193" s="57"/>
      <c r="H193" s="57"/>
      <c r="I193" s="57"/>
    </row>
    <row r="194" spans="1:9" x14ac:dyDescent="0.2">
      <c r="A194" s="57"/>
      <c r="B194" s="57"/>
      <c r="C194" s="57"/>
      <c r="D194" s="57"/>
      <c r="E194" s="11"/>
      <c r="G194" s="57"/>
      <c r="H194" s="57"/>
      <c r="I194" s="57"/>
    </row>
    <row r="195" spans="1:9" x14ac:dyDescent="0.2">
      <c r="A195" s="57"/>
      <c r="B195" s="57"/>
      <c r="C195" s="57"/>
      <c r="D195" s="57"/>
      <c r="E195" s="11"/>
      <c r="G195" s="57"/>
      <c r="H195" s="57"/>
      <c r="I195" s="57"/>
    </row>
    <row r="196" spans="1:9" x14ac:dyDescent="0.2">
      <c r="A196" s="57"/>
      <c r="B196" s="57"/>
      <c r="C196" s="57"/>
      <c r="D196" s="57"/>
      <c r="E196" s="11"/>
      <c r="G196" s="57"/>
      <c r="H196" s="57"/>
      <c r="I196" s="57"/>
    </row>
    <row r="197" spans="1:9" x14ac:dyDescent="0.2">
      <c r="A197" s="57"/>
      <c r="B197" s="57"/>
      <c r="C197" s="57"/>
      <c r="D197" s="57"/>
      <c r="E197" s="11"/>
      <c r="G197" s="57"/>
      <c r="H197" s="57"/>
      <c r="I197" s="57"/>
    </row>
    <row r="198" spans="1:9" x14ac:dyDescent="0.2">
      <c r="A198" s="57"/>
      <c r="B198" s="57"/>
      <c r="C198" s="57"/>
      <c r="D198" s="57"/>
      <c r="E198" s="11"/>
      <c r="G198" s="57"/>
      <c r="H198" s="57"/>
      <c r="I198" s="57"/>
    </row>
    <row r="199" spans="1:9" x14ac:dyDescent="0.2">
      <c r="A199" s="57"/>
      <c r="B199" s="57"/>
      <c r="C199" s="57"/>
      <c r="D199" s="57"/>
      <c r="E199" s="11"/>
      <c r="G199" s="57"/>
      <c r="H199" s="57"/>
      <c r="I199" s="57"/>
    </row>
    <row r="200" spans="1:9" x14ac:dyDescent="0.2">
      <c r="A200" s="57"/>
      <c r="B200" s="57"/>
      <c r="C200" s="57"/>
      <c r="D200" s="57"/>
      <c r="E200" s="11"/>
      <c r="G200" s="57"/>
      <c r="H200" s="57"/>
      <c r="I200" s="57"/>
    </row>
    <row r="201" spans="1:9" x14ac:dyDescent="0.2">
      <c r="A201" s="57"/>
      <c r="B201" s="57"/>
      <c r="C201" s="57"/>
      <c r="D201" s="57"/>
      <c r="E201" s="11"/>
      <c r="G201" s="57"/>
      <c r="H201" s="57"/>
      <c r="I201" s="57"/>
    </row>
    <row r="202" spans="1:9" x14ac:dyDescent="0.2">
      <c r="A202" s="57"/>
      <c r="B202" s="57"/>
      <c r="C202" s="57"/>
      <c r="D202" s="57"/>
      <c r="E202" s="11"/>
      <c r="G202" s="57"/>
      <c r="H202" s="57"/>
      <c r="I202" s="57"/>
    </row>
    <row r="203" spans="1:9" x14ac:dyDescent="0.2">
      <c r="A203" s="57"/>
      <c r="B203" s="57"/>
      <c r="C203" s="57"/>
      <c r="D203" s="57"/>
      <c r="E203" s="11"/>
      <c r="G203" s="57"/>
      <c r="H203" s="57"/>
      <c r="I203" s="57"/>
    </row>
    <row r="204" spans="1:9" x14ac:dyDescent="0.2">
      <c r="A204" s="57"/>
      <c r="B204" s="57"/>
      <c r="C204" s="57"/>
      <c r="D204" s="57"/>
      <c r="E204" s="11"/>
      <c r="G204" s="57"/>
      <c r="H204" s="57"/>
      <c r="I204" s="57"/>
    </row>
    <row r="205" spans="1:9" x14ac:dyDescent="0.2">
      <c r="A205" s="57"/>
      <c r="B205" s="57"/>
      <c r="C205" s="57"/>
      <c r="D205" s="57"/>
      <c r="E205" s="11"/>
      <c r="G205" s="57"/>
      <c r="H205" s="57"/>
      <c r="I205" s="57"/>
    </row>
    <row r="206" spans="1:9" x14ac:dyDescent="0.2">
      <c r="A206" s="57"/>
      <c r="B206" s="57"/>
      <c r="C206" s="57"/>
      <c r="D206" s="57"/>
      <c r="E206" s="11"/>
      <c r="G206" s="57"/>
      <c r="H206" s="57"/>
      <c r="I206" s="57"/>
    </row>
    <row r="207" spans="1:9" x14ac:dyDescent="0.2">
      <c r="A207" s="57"/>
      <c r="B207" s="57"/>
      <c r="C207" s="57"/>
      <c r="D207" s="57"/>
      <c r="E207" s="11"/>
      <c r="G207" s="57"/>
      <c r="H207" s="57"/>
      <c r="I207" s="57"/>
    </row>
    <row r="208" spans="1:9" x14ac:dyDescent="0.2">
      <c r="A208" s="57"/>
      <c r="B208" s="57"/>
      <c r="C208" s="57"/>
      <c r="D208" s="57"/>
      <c r="E208" s="11"/>
      <c r="G208" s="57"/>
      <c r="H208" s="57"/>
      <c r="I208" s="57"/>
    </row>
    <row r="209" spans="1:9" x14ac:dyDescent="0.2">
      <c r="A209" s="57"/>
      <c r="B209" s="57"/>
      <c r="C209" s="57"/>
      <c r="D209" s="57"/>
      <c r="E209" s="11"/>
      <c r="G209" s="57"/>
      <c r="H209" s="57"/>
      <c r="I209" s="57"/>
    </row>
    <row r="210" spans="1:9" x14ac:dyDescent="0.2">
      <c r="A210" s="57"/>
      <c r="B210" s="57"/>
      <c r="C210" s="57"/>
      <c r="D210" s="57"/>
      <c r="E210" s="11"/>
      <c r="G210" s="57"/>
      <c r="H210" s="57"/>
      <c r="I210" s="57"/>
    </row>
    <row r="211" spans="1:9" x14ac:dyDescent="0.2">
      <c r="A211" s="57"/>
      <c r="B211" s="57"/>
      <c r="C211" s="57"/>
      <c r="D211" s="57"/>
      <c r="E211" s="11"/>
      <c r="G211" s="57"/>
      <c r="H211" s="57"/>
      <c r="I211" s="57"/>
    </row>
    <row r="212" spans="1:9" x14ac:dyDescent="0.2">
      <c r="A212" s="57"/>
      <c r="B212" s="57"/>
      <c r="C212" s="57"/>
      <c r="D212" s="57"/>
      <c r="E212" s="11"/>
      <c r="G212" s="57"/>
      <c r="H212" s="57"/>
      <c r="I212" s="57"/>
    </row>
    <row r="213" spans="1:9" x14ac:dyDescent="0.2">
      <c r="A213" s="57"/>
      <c r="B213" s="57"/>
      <c r="C213" s="57"/>
      <c r="D213" s="57"/>
      <c r="E213" s="11"/>
      <c r="G213" s="57"/>
      <c r="H213" s="57"/>
      <c r="I213" s="57"/>
    </row>
    <row r="214" spans="1:9" x14ac:dyDescent="0.2">
      <c r="A214" s="57"/>
      <c r="B214" s="57"/>
      <c r="C214" s="57"/>
      <c r="D214" s="57"/>
      <c r="E214" s="11"/>
      <c r="G214" s="57"/>
      <c r="H214" s="57"/>
      <c r="I214" s="57"/>
    </row>
    <row r="215" spans="1:9" x14ac:dyDescent="0.2">
      <c r="A215" s="57"/>
      <c r="B215" s="57"/>
      <c r="C215" s="57"/>
      <c r="D215" s="57"/>
      <c r="E215" s="11"/>
      <c r="G215" s="57"/>
      <c r="H215" s="57"/>
      <c r="I215" s="57"/>
    </row>
    <row r="216" spans="1:9" x14ac:dyDescent="0.2">
      <c r="A216" s="57"/>
      <c r="B216" s="57"/>
      <c r="C216" s="57"/>
      <c r="D216" s="57"/>
      <c r="E216" s="11"/>
      <c r="G216" s="57"/>
      <c r="H216" s="57"/>
      <c r="I216" s="57"/>
    </row>
    <row r="217" spans="1:9" x14ac:dyDescent="0.2">
      <c r="A217" s="57"/>
      <c r="B217" s="57"/>
      <c r="C217" s="57"/>
      <c r="D217" s="57"/>
      <c r="E217" s="11"/>
      <c r="G217" s="57"/>
      <c r="H217" s="57"/>
      <c r="I217" s="57"/>
    </row>
    <row r="218" spans="1:9" x14ac:dyDescent="0.2">
      <c r="A218" s="57"/>
      <c r="B218" s="57"/>
      <c r="C218" s="57"/>
      <c r="D218" s="57"/>
      <c r="E218" s="11"/>
      <c r="G218" s="57"/>
      <c r="H218" s="57"/>
      <c r="I218" s="57"/>
    </row>
    <row r="219" spans="1:9" x14ac:dyDescent="0.2">
      <c r="A219" s="57"/>
      <c r="B219" s="57"/>
      <c r="C219" s="57"/>
      <c r="D219" s="57"/>
      <c r="E219" s="11"/>
      <c r="G219" s="57"/>
      <c r="H219" s="57"/>
      <c r="I219" s="57"/>
    </row>
    <row r="220" spans="1:9" x14ac:dyDescent="0.2">
      <c r="A220" s="57"/>
      <c r="B220" s="57"/>
      <c r="C220" s="57"/>
      <c r="D220" s="57"/>
      <c r="E220" s="11"/>
      <c r="G220" s="57"/>
      <c r="H220" s="57"/>
      <c r="I220" s="57"/>
    </row>
    <row r="221" spans="1:9" x14ac:dyDescent="0.2">
      <c r="A221" s="57"/>
      <c r="B221" s="57"/>
      <c r="C221" s="57"/>
      <c r="D221" s="57"/>
      <c r="E221" s="11"/>
      <c r="G221" s="57"/>
      <c r="H221" s="57"/>
      <c r="I221" s="57"/>
    </row>
    <row r="222" spans="1:9" x14ac:dyDescent="0.2">
      <c r="A222" s="57"/>
      <c r="B222" s="57"/>
      <c r="C222" s="57"/>
      <c r="D222" s="57"/>
      <c r="E222" s="11"/>
      <c r="G222" s="57"/>
      <c r="H222" s="57"/>
      <c r="I222" s="57"/>
    </row>
    <row r="223" spans="1:9" x14ac:dyDescent="0.2">
      <c r="A223" s="57"/>
      <c r="B223" s="57"/>
      <c r="C223" s="57"/>
      <c r="D223" s="57"/>
      <c r="E223" s="11"/>
      <c r="G223" s="57"/>
      <c r="H223" s="57"/>
      <c r="I223" s="57"/>
    </row>
    <row r="224" spans="1:9" x14ac:dyDescent="0.2">
      <c r="A224" s="57"/>
      <c r="B224" s="57"/>
      <c r="C224" s="57"/>
      <c r="D224" s="57"/>
      <c r="E224" s="11"/>
      <c r="G224" s="57"/>
      <c r="H224" s="57"/>
      <c r="I224" s="57"/>
    </row>
    <row r="225" spans="1:9" x14ac:dyDescent="0.2">
      <c r="A225" s="57"/>
      <c r="B225" s="57"/>
      <c r="C225" s="57"/>
      <c r="D225" s="57"/>
      <c r="E225" s="11"/>
      <c r="G225" s="57"/>
      <c r="H225" s="57"/>
      <c r="I225" s="57"/>
    </row>
    <row r="226" spans="1:9" x14ac:dyDescent="0.2">
      <c r="A226" s="57"/>
      <c r="B226" s="57"/>
      <c r="C226" s="57"/>
      <c r="D226" s="57"/>
      <c r="E226" s="11"/>
      <c r="G226" s="57"/>
      <c r="H226" s="57"/>
      <c r="I226" s="57"/>
    </row>
    <row r="227" spans="1:9" x14ac:dyDescent="0.2">
      <c r="A227" s="57"/>
      <c r="B227" s="57"/>
      <c r="C227" s="57"/>
      <c r="D227" s="57"/>
      <c r="E227" s="11"/>
      <c r="G227" s="57"/>
      <c r="H227" s="57"/>
      <c r="I227" s="57"/>
    </row>
    <row r="228" spans="1:9" x14ac:dyDescent="0.2">
      <c r="A228" s="57"/>
      <c r="B228" s="57"/>
      <c r="C228" s="57"/>
      <c r="D228" s="57"/>
      <c r="E228" s="11"/>
      <c r="G228" s="57"/>
      <c r="H228" s="57"/>
      <c r="I228" s="57"/>
    </row>
  </sheetData>
  <mergeCells count="4">
    <mergeCell ref="A1:F1"/>
    <mergeCell ref="A74:B74"/>
    <mergeCell ref="A75:B75"/>
    <mergeCell ref="A76:B76"/>
  </mergeCells>
  <conditionalFormatting sqref="F2:F3">
    <cfRule type="cellIs" dxfId="30" priority="5" stopIfTrue="1" operator="between">
      <formula>0.009</formula>
      <formula>-0.009</formula>
    </cfRule>
  </conditionalFormatting>
  <conditionalFormatting sqref="F5:F123">
    <cfRule type="cellIs" dxfId="29" priority="1" stopIfTrue="1" operator="between">
      <formula>0.009</formula>
      <formula>-0.009</formula>
    </cfRule>
  </conditionalFormatting>
  <conditionalFormatting sqref="F224:F65536">
    <cfRule type="cellIs" dxfId="28" priority="2" stopIfTrue="1" operator="between">
      <formula>0.009</formula>
      <formula>-0.009</formula>
    </cfRule>
  </conditionalFormatting>
  <hyperlinks>
    <hyperlink ref="A87" r:id="rId1" tooltip="https://www.franklintempletonindia.com/downloadsServlet/pdf/product-labels-jg9o5k7l" display="https://www.franklintempletonindia.com/downloadsServlet/pdf/product-labels-jg9o5k7l" xr:uid="{00000000-0004-0000-1E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233"/>
  <sheetViews>
    <sheetView workbookViewId="0">
      <selection sqref="A1:F1"/>
    </sheetView>
  </sheetViews>
  <sheetFormatPr defaultColWidth="9.140625" defaultRowHeight="11.25" x14ac:dyDescent="0.2"/>
  <cols>
    <col min="1" max="1" width="38.7109375" style="7" bestFit="1" customWidth="1"/>
    <col min="2" max="2" width="34.140625" style="7" bestFit="1" customWidth="1"/>
    <col min="3" max="3" width="25.5703125" style="7" bestFit="1" customWidth="1"/>
    <col min="4" max="4" width="14.7109375" style="7" bestFit="1" customWidth="1"/>
    <col min="5" max="5" width="26.5703125" style="10" customWidth="1"/>
    <col min="6" max="6" width="14.7109375" style="11" bestFit="1" customWidth="1"/>
    <col min="7" max="16384" width="9.140625" style="7"/>
  </cols>
  <sheetData>
    <row r="1" spans="1:6" s="1" customFormat="1" ht="15" x14ac:dyDescent="0.2">
      <c r="A1" s="99" t="s">
        <v>945</v>
      </c>
      <c r="B1" s="100"/>
      <c r="C1" s="100"/>
      <c r="D1" s="100"/>
      <c r="E1" s="100"/>
      <c r="F1" s="100"/>
    </row>
    <row r="2" spans="1:6" s="1" customFormat="1" ht="12" x14ac:dyDescent="0.2">
      <c r="E2" s="5"/>
      <c r="F2" s="9"/>
    </row>
    <row r="3" spans="1:6" s="1" customFormat="1" ht="12" x14ac:dyDescent="0.2">
      <c r="A3" s="8" t="s">
        <v>7</v>
      </c>
      <c r="B3" s="2"/>
      <c r="C3" s="3"/>
      <c r="D3" s="3"/>
      <c r="E3" s="4"/>
      <c r="F3" s="9"/>
    </row>
    <row r="4" spans="1:6" s="1" customFormat="1" ht="48" customHeight="1" x14ac:dyDescent="0.2">
      <c r="A4" s="6" t="s">
        <v>2</v>
      </c>
      <c r="B4" s="6" t="s">
        <v>0</v>
      </c>
      <c r="C4" s="13" t="s">
        <v>514</v>
      </c>
      <c r="D4" s="13" t="s">
        <v>1</v>
      </c>
      <c r="E4" s="53" t="s">
        <v>6</v>
      </c>
      <c r="F4" s="12" t="s">
        <v>3</v>
      </c>
    </row>
    <row r="5" spans="1:6" x14ac:dyDescent="0.2">
      <c r="A5" s="16" t="s">
        <v>113</v>
      </c>
      <c r="B5" s="17"/>
      <c r="C5" s="17"/>
      <c r="D5" s="17"/>
      <c r="E5" s="18"/>
      <c r="F5" s="19"/>
    </row>
    <row r="6" spans="1:6" x14ac:dyDescent="0.2">
      <c r="A6" s="20" t="s">
        <v>19</v>
      </c>
      <c r="B6" s="21"/>
      <c r="C6" s="21"/>
      <c r="D6" s="21"/>
      <c r="E6" s="22"/>
      <c r="F6" s="23"/>
    </row>
    <row r="7" spans="1:6" x14ac:dyDescent="0.2">
      <c r="A7" s="21" t="s">
        <v>118</v>
      </c>
      <c r="B7" s="21" t="s">
        <v>117</v>
      </c>
      <c r="C7" s="21" t="s">
        <v>116</v>
      </c>
      <c r="D7" s="24">
        <v>4546914</v>
      </c>
      <c r="E7" s="22">
        <v>67357.983999999997</v>
      </c>
      <c r="F7" s="23">
        <v>10.0450885075259</v>
      </c>
    </row>
    <row r="8" spans="1:6" x14ac:dyDescent="0.2">
      <c r="A8" s="21" t="s">
        <v>115</v>
      </c>
      <c r="B8" s="21" t="s">
        <v>114</v>
      </c>
      <c r="C8" s="21" t="s">
        <v>116</v>
      </c>
      <c r="D8" s="24">
        <v>3260417</v>
      </c>
      <c r="E8" s="22">
        <v>65801.735889999996</v>
      </c>
      <c r="F8" s="23">
        <v>9.8130054035449401</v>
      </c>
    </row>
    <row r="9" spans="1:6" x14ac:dyDescent="0.2">
      <c r="A9" s="21" t="s">
        <v>120</v>
      </c>
      <c r="B9" s="21" t="s">
        <v>119</v>
      </c>
      <c r="C9" s="21" t="s">
        <v>121</v>
      </c>
      <c r="D9" s="24">
        <v>883853</v>
      </c>
      <c r="E9" s="22">
        <v>32141.314350000001</v>
      </c>
      <c r="F9" s="23">
        <v>4.79323056037369</v>
      </c>
    </row>
    <row r="10" spans="1:6" x14ac:dyDescent="0.2">
      <c r="A10" s="21" t="s">
        <v>123</v>
      </c>
      <c r="B10" s="21" t="s">
        <v>122</v>
      </c>
      <c r="C10" s="21" t="s">
        <v>124</v>
      </c>
      <c r="D10" s="24">
        <v>1517753</v>
      </c>
      <c r="E10" s="22">
        <v>29054.345679999999</v>
      </c>
      <c r="F10" s="23">
        <v>4.33287127304542</v>
      </c>
    </row>
    <row r="11" spans="1:6" x14ac:dyDescent="0.2">
      <c r="A11" s="21" t="s">
        <v>126</v>
      </c>
      <c r="B11" s="21" t="s">
        <v>125</v>
      </c>
      <c r="C11" s="21" t="s">
        <v>127</v>
      </c>
      <c r="D11" s="24">
        <v>1922741</v>
      </c>
      <c r="E11" s="22">
        <v>29014.161690000001</v>
      </c>
      <c r="F11" s="23">
        <v>4.32687863917835</v>
      </c>
    </row>
    <row r="12" spans="1:6" x14ac:dyDescent="0.2">
      <c r="A12" s="21" t="s">
        <v>132</v>
      </c>
      <c r="B12" s="21" t="s">
        <v>131</v>
      </c>
      <c r="C12" s="21" t="s">
        <v>116</v>
      </c>
      <c r="D12" s="24">
        <v>2252948</v>
      </c>
      <c r="E12" s="22">
        <v>24070.496429999999</v>
      </c>
      <c r="F12" s="23">
        <v>3.5896304001532502</v>
      </c>
    </row>
    <row r="13" spans="1:6" x14ac:dyDescent="0.2">
      <c r="A13" s="21" t="s">
        <v>134</v>
      </c>
      <c r="B13" s="21" t="s">
        <v>133</v>
      </c>
      <c r="C13" s="21" t="s">
        <v>135</v>
      </c>
      <c r="D13" s="24">
        <v>7500000</v>
      </c>
      <c r="E13" s="22">
        <v>23085</v>
      </c>
      <c r="F13" s="23">
        <v>3.4426634294196701</v>
      </c>
    </row>
    <row r="14" spans="1:6" x14ac:dyDescent="0.2">
      <c r="A14" s="21" t="s">
        <v>137</v>
      </c>
      <c r="B14" s="21" t="s">
        <v>136</v>
      </c>
      <c r="C14" s="21" t="s">
        <v>127</v>
      </c>
      <c r="D14" s="24">
        <v>1462587</v>
      </c>
      <c r="E14" s="22">
        <v>21469.314569999999</v>
      </c>
      <c r="F14" s="23">
        <v>3.2017164446543598</v>
      </c>
    </row>
    <row r="15" spans="1:6" x14ac:dyDescent="0.2">
      <c r="A15" s="21" t="s">
        <v>129</v>
      </c>
      <c r="B15" s="21" t="s">
        <v>128</v>
      </c>
      <c r="C15" s="21" t="s">
        <v>130</v>
      </c>
      <c r="D15" s="24">
        <v>1472922</v>
      </c>
      <c r="E15" s="22">
        <v>20476.56164</v>
      </c>
      <c r="F15" s="23">
        <v>3.0536673128995302</v>
      </c>
    </row>
    <row r="16" spans="1:6" x14ac:dyDescent="0.2">
      <c r="A16" s="21" t="s">
        <v>482</v>
      </c>
      <c r="B16" s="21" t="s">
        <v>481</v>
      </c>
      <c r="C16" s="21" t="s">
        <v>143</v>
      </c>
      <c r="D16" s="24">
        <v>685013</v>
      </c>
      <c r="E16" s="22">
        <v>18813.197029999999</v>
      </c>
      <c r="F16" s="23">
        <v>2.8056099374332999</v>
      </c>
    </row>
    <row r="17" spans="1:6" x14ac:dyDescent="0.2">
      <c r="A17" s="21" t="s">
        <v>247</v>
      </c>
      <c r="B17" s="21" t="s">
        <v>246</v>
      </c>
      <c r="C17" s="21" t="s">
        <v>116</v>
      </c>
      <c r="D17" s="24">
        <v>917310</v>
      </c>
      <c r="E17" s="22">
        <v>18149.895659999998</v>
      </c>
      <c r="F17" s="23">
        <v>2.70669187942234</v>
      </c>
    </row>
    <row r="18" spans="1:6" x14ac:dyDescent="0.2">
      <c r="A18" s="21" t="s">
        <v>148</v>
      </c>
      <c r="B18" s="21" t="s">
        <v>147</v>
      </c>
      <c r="C18" s="21" t="s">
        <v>149</v>
      </c>
      <c r="D18" s="24">
        <v>1276457</v>
      </c>
      <c r="E18" s="22">
        <v>17107.076710000001</v>
      </c>
      <c r="F18" s="23">
        <v>2.5511764077883501</v>
      </c>
    </row>
    <row r="19" spans="1:6" x14ac:dyDescent="0.2">
      <c r="A19" s="21" t="s">
        <v>184</v>
      </c>
      <c r="B19" s="21" t="s">
        <v>183</v>
      </c>
      <c r="C19" s="21" t="s">
        <v>185</v>
      </c>
      <c r="D19" s="24">
        <v>4232579</v>
      </c>
      <c r="E19" s="22">
        <v>16215.01015</v>
      </c>
      <c r="F19" s="23">
        <v>2.4181426229618301</v>
      </c>
    </row>
    <row r="20" spans="1:6" x14ac:dyDescent="0.2">
      <c r="A20" s="21" t="s">
        <v>145</v>
      </c>
      <c r="B20" s="21" t="s">
        <v>144</v>
      </c>
      <c r="C20" s="21" t="s">
        <v>146</v>
      </c>
      <c r="D20" s="24">
        <v>194847</v>
      </c>
      <c r="E20" s="22">
        <v>14609.628059999999</v>
      </c>
      <c r="F20" s="23">
        <v>2.1787321741210901</v>
      </c>
    </row>
    <row r="21" spans="1:6" x14ac:dyDescent="0.2">
      <c r="A21" s="21" t="s">
        <v>162</v>
      </c>
      <c r="B21" s="21" t="s">
        <v>161</v>
      </c>
      <c r="C21" s="21" t="s">
        <v>163</v>
      </c>
      <c r="D21" s="24">
        <v>2061397</v>
      </c>
      <c r="E21" s="22">
        <v>13727.873320000001</v>
      </c>
      <c r="F21" s="23">
        <v>2.0472361898405902</v>
      </c>
    </row>
    <row r="22" spans="1:6" x14ac:dyDescent="0.2">
      <c r="A22" s="21" t="s">
        <v>139</v>
      </c>
      <c r="B22" s="21" t="s">
        <v>138</v>
      </c>
      <c r="C22" s="21" t="s">
        <v>140</v>
      </c>
      <c r="D22" s="24">
        <v>3581067</v>
      </c>
      <c r="E22" s="22">
        <v>11969.71645</v>
      </c>
      <c r="F22" s="23">
        <v>1.7850424554012601</v>
      </c>
    </row>
    <row r="23" spans="1:6" x14ac:dyDescent="0.2">
      <c r="A23" s="21" t="s">
        <v>202</v>
      </c>
      <c r="B23" s="21" t="s">
        <v>201</v>
      </c>
      <c r="C23" s="21" t="s">
        <v>203</v>
      </c>
      <c r="D23" s="24">
        <v>1633734</v>
      </c>
      <c r="E23" s="22">
        <v>11596.243930000001</v>
      </c>
      <c r="F23" s="23">
        <v>1.7293465408897899</v>
      </c>
    </row>
    <row r="24" spans="1:6" x14ac:dyDescent="0.2">
      <c r="A24" s="21" t="s">
        <v>255</v>
      </c>
      <c r="B24" s="21" t="s">
        <v>254</v>
      </c>
      <c r="C24" s="21" t="s">
        <v>140</v>
      </c>
      <c r="D24" s="24">
        <v>2901618</v>
      </c>
      <c r="E24" s="22">
        <v>11541.185600000001</v>
      </c>
      <c r="F24" s="23">
        <v>1.7211356983870501</v>
      </c>
    </row>
    <row r="25" spans="1:6" x14ac:dyDescent="0.2">
      <c r="A25" s="21" t="s">
        <v>251</v>
      </c>
      <c r="B25" s="21" t="s">
        <v>250</v>
      </c>
      <c r="C25" s="21" t="s">
        <v>163</v>
      </c>
      <c r="D25" s="24">
        <v>342937</v>
      </c>
      <c r="E25" s="22">
        <v>10984.61505</v>
      </c>
      <c r="F25" s="23">
        <v>1.63813439544674</v>
      </c>
    </row>
    <row r="26" spans="1:6" x14ac:dyDescent="0.2">
      <c r="A26" s="21" t="s">
        <v>151</v>
      </c>
      <c r="B26" s="21" t="s">
        <v>150</v>
      </c>
      <c r="C26" s="21" t="s">
        <v>116</v>
      </c>
      <c r="D26" s="24">
        <v>1310706</v>
      </c>
      <c r="E26" s="22">
        <v>10440.42864</v>
      </c>
      <c r="F26" s="23">
        <v>1.5569799378988001</v>
      </c>
    </row>
    <row r="27" spans="1:6" x14ac:dyDescent="0.2">
      <c r="A27" s="21" t="s">
        <v>156</v>
      </c>
      <c r="B27" s="21" t="s">
        <v>155</v>
      </c>
      <c r="C27" s="21" t="s">
        <v>157</v>
      </c>
      <c r="D27" s="24">
        <v>550412</v>
      </c>
      <c r="E27" s="22">
        <v>9974.0158520000005</v>
      </c>
      <c r="F27" s="23">
        <v>1.4874238517709499</v>
      </c>
    </row>
    <row r="28" spans="1:6" x14ac:dyDescent="0.2">
      <c r="A28" s="21" t="s">
        <v>159</v>
      </c>
      <c r="B28" s="21" t="s">
        <v>158</v>
      </c>
      <c r="C28" s="21" t="s">
        <v>160</v>
      </c>
      <c r="D28" s="24">
        <v>5478497</v>
      </c>
      <c r="E28" s="22">
        <v>9734.1934700000002</v>
      </c>
      <c r="F28" s="23">
        <v>1.45165916716763</v>
      </c>
    </row>
    <row r="29" spans="1:6" x14ac:dyDescent="0.2">
      <c r="A29" s="21" t="s">
        <v>208</v>
      </c>
      <c r="B29" s="21" t="s">
        <v>207</v>
      </c>
      <c r="C29" s="21" t="s">
        <v>209</v>
      </c>
      <c r="D29" s="24">
        <v>1012130</v>
      </c>
      <c r="E29" s="22">
        <v>9151.6794599999994</v>
      </c>
      <c r="F29" s="23">
        <v>1.3647889189825899</v>
      </c>
    </row>
    <row r="30" spans="1:6" x14ac:dyDescent="0.2">
      <c r="A30" s="21" t="s">
        <v>415</v>
      </c>
      <c r="B30" s="21" t="s">
        <v>414</v>
      </c>
      <c r="C30" s="21" t="s">
        <v>171</v>
      </c>
      <c r="D30" s="24">
        <v>1436020</v>
      </c>
      <c r="E30" s="22">
        <v>8540.0109400000001</v>
      </c>
      <c r="F30" s="23">
        <v>1.2735708620308399</v>
      </c>
    </row>
    <row r="31" spans="1:6" x14ac:dyDescent="0.2">
      <c r="A31" s="21" t="s">
        <v>818</v>
      </c>
      <c r="B31" s="21" t="s">
        <v>817</v>
      </c>
      <c r="C31" s="21" t="s">
        <v>154</v>
      </c>
      <c r="D31" s="24">
        <v>429940</v>
      </c>
      <c r="E31" s="22">
        <v>8293.9725400000007</v>
      </c>
      <c r="F31" s="23">
        <v>1.23687918336881</v>
      </c>
    </row>
    <row r="32" spans="1:6" x14ac:dyDescent="0.2">
      <c r="A32" s="21" t="s">
        <v>165</v>
      </c>
      <c r="B32" s="21" t="s">
        <v>164</v>
      </c>
      <c r="C32" s="21" t="s">
        <v>154</v>
      </c>
      <c r="D32" s="24">
        <v>443906</v>
      </c>
      <c r="E32" s="22">
        <v>7985.4250339999999</v>
      </c>
      <c r="F32" s="23">
        <v>1.1908655288249601</v>
      </c>
    </row>
    <row r="33" spans="1:6" x14ac:dyDescent="0.2">
      <c r="A33" s="21" t="s">
        <v>179</v>
      </c>
      <c r="B33" s="21" t="s">
        <v>178</v>
      </c>
      <c r="C33" s="21" t="s">
        <v>180</v>
      </c>
      <c r="D33" s="24">
        <v>1180000</v>
      </c>
      <c r="E33" s="22">
        <v>7734.9</v>
      </c>
      <c r="F33" s="23">
        <v>1.1535047589438301</v>
      </c>
    </row>
    <row r="34" spans="1:6" x14ac:dyDescent="0.2">
      <c r="A34" s="21" t="s">
        <v>237</v>
      </c>
      <c r="B34" s="21" t="s">
        <v>236</v>
      </c>
      <c r="C34" s="21" t="s">
        <v>206</v>
      </c>
      <c r="D34" s="24">
        <v>534037</v>
      </c>
      <c r="E34" s="22">
        <v>7707.2219839999998</v>
      </c>
      <c r="F34" s="23">
        <v>1.1493771395597201</v>
      </c>
    </row>
    <row r="35" spans="1:6" x14ac:dyDescent="0.2">
      <c r="A35" s="21" t="s">
        <v>153</v>
      </c>
      <c r="B35" s="21" t="s">
        <v>152</v>
      </c>
      <c r="C35" s="21" t="s">
        <v>154</v>
      </c>
      <c r="D35" s="24">
        <v>447035</v>
      </c>
      <c r="E35" s="22">
        <v>7629.5463449999997</v>
      </c>
      <c r="F35" s="23">
        <v>1.13779338033329</v>
      </c>
    </row>
    <row r="36" spans="1:6" x14ac:dyDescent="0.2">
      <c r="A36" s="21" t="s">
        <v>199</v>
      </c>
      <c r="B36" s="21" t="s">
        <v>198</v>
      </c>
      <c r="C36" s="21" t="s">
        <v>200</v>
      </c>
      <c r="D36" s="24">
        <v>241214</v>
      </c>
      <c r="E36" s="22">
        <v>6852.1660979999997</v>
      </c>
      <c r="F36" s="23">
        <v>1.02186275234541</v>
      </c>
    </row>
    <row r="37" spans="1:6" x14ac:dyDescent="0.2">
      <c r="A37" s="21" t="s">
        <v>671</v>
      </c>
      <c r="B37" s="21" t="s">
        <v>670</v>
      </c>
      <c r="C37" s="21" t="s">
        <v>180</v>
      </c>
      <c r="D37" s="24">
        <v>4200152</v>
      </c>
      <c r="E37" s="22">
        <v>6850.4479119999996</v>
      </c>
      <c r="F37" s="23">
        <v>1.0216065194622801</v>
      </c>
    </row>
    <row r="38" spans="1:6" x14ac:dyDescent="0.2">
      <c r="A38" s="21" t="s">
        <v>520</v>
      </c>
      <c r="B38" s="21" t="s">
        <v>519</v>
      </c>
      <c r="C38" s="21" t="s">
        <v>127</v>
      </c>
      <c r="D38" s="24">
        <v>663201</v>
      </c>
      <c r="E38" s="22">
        <v>6781.8934259999996</v>
      </c>
      <c r="F38" s="23">
        <v>1.01138299674732</v>
      </c>
    </row>
    <row r="39" spans="1:6" x14ac:dyDescent="0.2">
      <c r="A39" s="21" t="s">
        <v>194</v>
      </c>
      <c r="B39" s="21" t="s">
        <v>193</v>
      </c>
      <c r="C39" s="21" t="s">
        <v>195</v>
      </c>
      <c r="D39" s="24">
        <v>416138</v>
      </c>
      <c r="E39" s="22">
        <v>6768.4845699999996</v>
      </c>
      <c r="F39" s="23">
        <v>1.0093833355741999</v>
      </c>
    </row>
    <row r="40" spans="1:6" x14ac:dyDescent="0.2">
      <c r="A40" s="21" t="s">
        <v>213</v>
      </c>
      <c r="B40" s="21" t="s">
        <v>212</v>
      </c>
      <c r="C40" s="21" t="s">
        <v>214</v>
      </c>
      <c r="D40" s="24">
        <v>4228993</v>
      </c>
      <c r="E40" s="22">
        <v>6679.2715440000002</v>
      </c>
      <c r="F40" s="23">
        <v>0.99607900713416797</v>
      </c>
    </row>
    <row r="41" spans="1:6" x14ac:dyDescent="0.2">
      <c r="A41" s="21" t="s">
        <v>261</v>
      </c>
      <c r="B41" s="21" t="s">
        <v>260</v>
      </c>
      <c r="C41" s="21" t="s">
        <v>154</v>
      </c>
      <c r="D41" s="24">
        <v>425000</v>
      </c>
      <c r="E41" s="22">
        <v>6607.05</v>
      </c>
      <c r="F41" s="23">
        <v>0.98530861647594703</v>
      </c>
    </row>
    <row r="42" spans="1:6" x14ac:dyDescent="0.2">
      <c r="A42" s="21" t="s">
        <v>173</v>
      </c>
      <c r="B42" s="21" t="s">
        <v>172</v>
      </c>
      <c r="C42" s="21" t="s">
        <v>174</v>
      </c>
      <c r="D42" s="24">
        <v>104073</v>
      </c>
      <c r="E42" s="22">
        <v>6151.2346649999999</v>
      </c>
      <c r="F42" s="23">
        <v>0.91733292731098404</v>
      </c>
    </row>
    <row r="43" spans="1:6" x14ac:dyDescent="0.2">
      <c r="A43" s="21" t="s">
        <v>618</v>
      </c>
      <c r="B43" s="21" t="s">
        <v>617</v>
      </c>
      <c r="C43" s="21" t="s">
        <v>619</v>
      </c>
      <c r="D43" s="24">
        <v>1723096</v>
      </c>
      <c r="E43" s="22">
        <v>5727.5711039999997</v>
      </c>
      <c r="F43" s="23">
        <v>0.85415202855281203</v>
      </c>
    </row>
    <row r="44" spans="1:6" x14ac:dyDescent="0.2">
      <c r="A44" s="21" t="s">
        <v>279</v>
      </c>
      <c r="B44" s="21" t="s">
        <v>278</v>
      </c>
      <c r="C44" s="21" t="s">
        <v>195</v>
      </c>
      <c r="D44" s="24">
        <v>262365</v>
      </c>
      <c r="E44" s="22">
        <v>5517.2735849999999</v>
      </c>
      <c r="F44" s="23">
        <v>0.82279038341705302</v>
      </c>
    </row>
    <row r="45" spans="1:6" x14ac:dyDescent="0.2">
      <c r="A45" s="21" t="s">
        <v>192</v>
      </c>
      <c r="B45" s="21" t="s">
        <v>191</v>
      </c>
      <c r="C45" s="21" t="s">
        <v>180</v>
      </c>
      <c r="D45" s="24">
        <v>3645399</v>
      </c>
      <c r="E45" s="22">
        <v>5460.4431619999996</v>
      </c>
      <c r="F45" s="23">
        <v>0.81431526888638195</v>
      </c>
    </row>
    <row r="46" spans="1:6" x14ac:dyDescent="0.2">
      <c r="A46" s="21" t="s">
        <v>579</v>
      </c>
      <c r="B46" s="21" t="s">
        <v>578</v>
      </c>
      <c r="C46" s="21" t="s">
        <v>143</v>
      </c>
      <c r="D46" s="24">
        <v>357700</v>
      </c>
      <c r="E46" s="22">
        <v>4210.8444</v>
      </c>
      <c r="F46" s="23">
        <v>0.62796274736221003</v>
      </c>
    </row>
    <row r="47" spans="1:6" x14ac:dyDescent="0.2">
      <c r="A47" s="21" t="s">
        <v>189</v>
      </c>
      <c r="B47" s="21" t="s">
        <v>188</v>
      </c>
      <c r="C47" s="21" t="s">
        <v>190</v>
      </c>
      <c r="D47" s="24">
        <v>90449</v>
      </c>
      <c r="E47" s="22">
        <v>3844.8965410000001</v>
      </c>
      <c r="F47" s="23">
        <v>0.57338898469148303</v>
      </c>
    </row>
    <row r="48" spans="1:6" x14ac:dyDescent="0.2">
      <c r="A48" s="21" t="s">
        <v>493</v>
      </c>
      <c r="B48" s="21" t="s">
        <v>492</v>
      </c>
      <c r="C48" s="21" t="s">
        <v>163</v>
      </c>
      <c r="D48" s="24">
        <v>174054</v>
      </c>
      <c r="E48" s="22">
        <v>3745.2939719999999</v>
      </c>
      <c r="F48" s="23">
        <v>0.55853526488327199</v>
      </c>
    </row>
    <row r="49" spans="1:9" x14ac:dyDescent="0.2">
      <c r="A49" s="21" t="s">
        <v>497</v>
      </c>
      <c r="B49" s="21" t="s">
        <v>496</v>
      </c>
      <c r="C49" s="21" t="s">
        <v>143</v>
      </c>
      <c r="D49" s="24">
        <v>385188</v>
      </c>
      <c r="E49" s="22">
        <v>3741.5236380000001</v>
      </c>
      <c r="F49" s="23">
        <v>0.55797299540185596</v>
      </c>
    </row>
    <row r="50" spans="1:9" x14ac:dyDescent="0.2">
      <c r="A50" s="21" t="s">
        <v>806</v>
      </c>
      <c r="B50" s="21" t="s">
        <v>805</v>
      </c>
      <c r="C50" s="21" t="s">
        <v>209</v>
      </c>
      <c r="D50" s="24">
        <v>76241</v>
      </c>
      <c r="E50" s="22">
        <v>3736.2664460000001</v>
      </c>
      <c r="F50" s="23">
        <v>0.55718899095568597</v>
      </c>
    </row>
    <row r="51" spans="1:9" x14ac:dyDescent="0.2">
      <c r="A51" s="21" t="s">
        <v>230</v>
      </c>
      <c r="B51" s="21" t="s">
        <v>229</v>
      </c>
      <c r="C51" s="21" t="s">
        <v>124</v>
      </c>
      <c r="D51" s="24">
        <v>1008586</v>
      </c>
      <c r="E51" s="22">
        <v>3661.1671799999999</v>
      </c>
      <c r="F51" s="23">
        <v>0.54598944594228105</v>
      </c>
    </row>
    <row r="52" spans="1:9" x14ac:dyDescent="0.2">
      <c r="A52" s="21" t="s">
        <v>211</v>
      </c>
      <c r="B52" s="21" t="s">
        <v>210</v>
      </c>
      <c r="C52" s="21" t="s">
        <v>200</v>
      </c>
      <c r="D52" s="24">
        <v>374730</v>
      </c>
      <c r="E52" s="22">
        <v>3610.8982799999999</v>
      </c>
      <c r="F52" s="23">
        <v>0.53849285059174301</v>
      </c>
    </row>
    <row r="53" spans="1:9" x14ac:dyDescent="0.2">
      <c r="A53" s="21" t="s">
        <v>476</v>
      </c>
      <c r="B53" s="21" t="s">
        <v>475</v>
      </c>
      <c r="C53" s="21" t="s">
        <v>206</v>
      </c>
      <c r="D53" s="24">
        <v>281374</v>
      </c>
      <c r="E53" s="22">
        <v>2134.3624770000001</v>
      </c>
      <c r="F53" s="23">
        <v>0.31829723390485098</v>
      </c>
    </row>
    <row r="54" spans="1:9" x14ac:dyDescent="0.2">
      <c r="A54" s="21" t="s">
        <v>234</v>
      </c>
      <c r="B54" s="21" t="s">
        <v>233</v>
      </c>
      <c r="C54" s="21" t="s">
        <v>235</v>
      </c>
      <c r="D54" s="24">
        <v>110000</v>
      </c>
      <c r="E54" s="22">
        <v>2018.17</v>
      </c>
      <c r="F54" s="23">
        <v>0.30096946299986599</v>
      </c>
    </row>
    <row r="55" spans="1:9" x14ac:dyDescent="0.2">
      <c r="A55" s="21" t="s">
        <v>577</v>
      </c>
      <c r="B55" s="21" t="s">
        <v>576</v>
      </c>
      <c r="C55" s="21" t="s">
        <v>135</v>
      </c>
      <c r="D55" s="24">
        <v>122459</v>
      </c>
      <c r="E55" s="22">
        <v>1139.5422249999999</v>
      </c>
      <c r="F55" s="23">
        <v>0.16993980265484199</v>
      </c>
    </row>
    <row r="56" spans="1:9" x14ac:dyDescent="0.2">
      <c r="A56" s="20" t="s">
        <v>28</v>
      </c>
      <c r="B56" s="20"/>
      <c r="C56" s="20"/>
      <c r="D56" s="20"/>
      <c r="E56" s="25">
        <f>SUM(E7:E55)</f>
        <v>639615.55169999995</v>
      </c>
      <c r="F56" s="26">
        <f>SUM(F7:F55)</f>
        <v>95.385794616663475</v>
      </c>
      <c r="G56" s="14"/>
      <c r="H56" s="14"/>
      <c r="I56" s="14"/>
    </row>
    <row r="57" spans="1:9" x14ac:dyDescent="0.2">
      <c r="A57" s="21"/>
      <c r="B57" s="21"/>
      <c r="C57" s="21"/>
      <c r="D57" s="21"/>
      <c r="E57" s="22"/>
      <c r="F57" s="23"/>
    </row>
    <row r="58" spans="1:9" x14ac:dyDescent="0.2">
      <c r="A58" s="20" t="s">
        <v>335</v>
      </c>
      <c r="B58" s="21"/>
      <c r="C58" s="21"/>
      <c r="D58" s="21"/>
      <c r="E58" s="22"/>
      <c r="F58" s="23"/>
    </row>
    <row r="59" spans="1:9" x14ac:dyDescent="0.2">
      <c r="A59" s="21" t="s">
        <v>338</v>
      </c>
      <c r="B59" s="21" t="s">
        <v>337</v>
      </c>
      <c r="C59" s="21" t="s">
        <v>339</v>
      </c>
      <c r="D59" s="24">
        <v>3000</v>
      </c>
      <c r="E59" s="22">
        <v>2.9999999999999997E-4</v>
      </c>
      <c r="F59" s="23">
        <v>4.4738965944375198E-8</v>
      </c>
    </row>
    <row r="60" spans="1:9" x14ac:dyDescent="0.2">
      <c r="A60" s="21"/>
      <c r="B60" s="21" t="s">
        <v>336</v>
      </c>
      <c r="C60" s="21" t="s">
        <v>206</v>
      </c>
      <c r="D60" s="24">
        <v>2900</v>
      </c>
      <c r="E60" s="22">
        <v>2.9E-4</v>
      </c>
      <c r="F60" s="23">
        <v>4.3247667079562699E-8</v>
      </c>
    </row>
    <row r="61" spans="1:9" x14ac:dyDescent="0.2">
      <c r="A61" s="20" t="s">
        <v>28</v>
      </c>
      <c r="B61" s="20"/>
      <c r="C61" s="20"/>
      <c r="D61" s="20"/>
      <c r="E61" s="25">
        <f>SUM(E58:E60)</f>
        <v>5.9000000000000003E-4</v>
      </c>
      <c r="F61" s="26">
        <f>SUM(F58:F60)</f>
        <v>8.798663302393789E-8</v>
      </c>
      <c r="G61" s="14"/>
      <c r="H61" s="14"/>
      <c r="I61" s="14"/>
    </row>
    <row r="62" spans="1:9" x14ac:dyDescent="0.2">
      <c r="A62" s="21"/>
      <c r="B62" s="21"/>
      <c r="C62" s="21"/>
      <c r="D62" s="21"/>
      <c r="E62" s="22"/>
      <c r="F62" s="23"/>
    </row>
    <row r="63" spans="1:9" x14ac:dyDescent="0.2">
      <c r="A63" s="20" t="s">
        <v>37</v>
      </c>
      <c r="B63" s="20"/>
      <c r="C63" s="20"/>
      <c r="D63" s="20"/>
      <c r="E63" s="25">
        <f>E56+E61</f>
        <v>639615.55228999991</v>
      </c>
      <c r="F63" s="26">
        <f>F56+F61</f>
        <v>95.38579470465011</v>
      </c>
      <c r="G63" s="14"/>
      <c r="H63" s="14"/>
      <c r="I63" s="14"/>
    </row>
    <row r="64" spans="1:9" x14ac:dyDescent="0.2">
      <c r="A64" s="20"/>
      <c r="B64" s="20"/>
      <c r="C64" s="20"/>
      <c r="D64" s="20"/>
      <c r="E64" s="25"/>
      <c r="F64" s="26"/>
      <c r="G64" s="14"/>
      <c r="H64" s="14"/>
      <c r="I64" s="14"/>
    </row>
    <row r="65" spans="1:9" x14ac:dyDescent="0.2">
      <c r="A65" s="20" t="s">
        <v>39</v>
      </c>
      <c r="B65" s="20"/>
      <c r="C65" s="20"/>
      <c r="D65" s="20"/>
      <c r="E65" s="25">
        <f>E67-(E56+E61)</f>
        <v>30940.848975500092</v>
      </c>
      <c r="F65" s="26">
        <f>F67-(F56+F61)</f>
        <v>4.6142052953498904</v>
      </c>
      <c r="G65" s="14"/>
      <c r="H65" s="14"/>
      <c r="I65" s="14"/>
    </row>
    <row r="66" spans="1:9" x14ac:dyDescent="0.2">
      <c r="A66" s="20"/>
      <c r="B66" s="20"/>
      <c r="C66" s="20"/>
      <c r="D66" s="20"/>
      <c r="E66" s="25"/>
      <c r="F66" s="26"/>
      <c r="G66" s="14"/>
      <c r="H66" s="14"/>
      <c r="I66" s="14"/>
    </row>
    <row r="67" spans="1:9" x14ac:dyDescent="0.2">
      <c r="A67" s="27" t="s">
        <v>38</v>
      </c>
      <c r="B67" s="27"/>
      <c r="C67" s="27"/>
      <c r="D67" s="27"/>
      <c r="E67" s="28">
        <v>670556.4012655</v>
      </c>
      <c r="F67" s="29">
        <v>100</v>
      </c>
      <c r="G67" s="14"/>
      <c r="H67" s="14"/>
      <c r="I67" s="14"/>
    </row>
    <row r="68" spans="1:9" x14ac:dyDescent="0.2">
      <c r="F68" s="15" t="s">
        <v>920</v>
      </c>
    </row>
    <row r="69" spans="1:9" x14ac:dyDescent="0.2">
      <c r="A69" s="14" t="s">
        <v>40</v>
      </c>
    </row>
    <row r="70" spans="1:9" x14ac:dyDescent="0.2">
      <c r="A70" s="14" t="s">
        <v>342</v>
      </c>
    </row>
    <row r="72" spans="1:9" x14ac:dyDescent="0.2">
      <c r="A72" s="14" t="s">
        <v>41</v>
      </c>
    </row>
    <row r="73" spans="1:9" x14ac:dyDescent="0.2">
      <c r="A73" s="14" t="s">
        <v>42</v>
      </c>
    </row>
    <row r="74" spans="1:9" x14ac:dyDescent="0.2">
      <c r="A74" s="14" t="s">
        <v>43</v>
      </c>
      <c r="B74" s="14"/>
      <c r="C74" s="30" t="s">
        <v>45</v>
      </c>
      <c r="D74" s="14" t="s">
        <v>44</v>
      </c>
    </row>
    <row r="75" spans="1:9" x14ac:dyDescent="0.2">
      <c r="A75" s="7" t="s">
        <v>46</v>
      </c>
      <c r="C75" s="31">
        <v>1388.8299</v>
      </c>
      <c r="D75" s="31">
        <v>1472.9847</v>
      </c>
    </row>
    <row r="76" spans="1:9" x14ac:dyDescent="0.2">
      <c r="A76" s="7" t="s">
        <v>47</v>
      </c>
      <c r="C76" s="31">
        <v>62.950400000000002</v>
      </c>
      <c r="D76" s="31">
        <v>66.764700000000005</v>
      </c>
    </row>
    <row r="77" spans="1:9" x14ac:dyDescent="0.2">
      <c r="A77" s="7" t="s">
        <v>48</v>
      </c>
      <c r="C77" s="31">
        <v>1542.8864000000001</v>
      </c>
      <c r="D77" s="31">
        <v>1642.7280000000001</v>
      </c>
    </row>
    <row r="78" spans="1:9" x14ac:dyDescent="0.2">
      <c r="A78" s="7" t="s">
        <v>49</v>
      </c>
      <c r="C78" s="31">
        <v>72.718500000000006</v>
      </c>
      <c r="D78" s="31">
        <v>77.418499999999995</v>
      </c>
    </row>
    <row r="80" spans="1:9" x14ac:dyDescent="0.2">
      <c r="A80" s="7" t="s">
        <v>54</v>
      </c>
    </row>
    <row r="82" spans="1:9" x14ac:dyDescent="0.2">
      <c r="A82" s="14" t="s">
        <v>50</v>
      </c>
      <c r="D82" s="30" t="s">
        <v>56</v>
      </c>
    </row>
    <row r="84" spans="1:9" x14ac:dyDescent="0.2">
      <c r="A84" s="14" t="s">
        <v>343</v>
      </c>
      <c r="D84" s="51">
        <v>4.5488214259228985E-2</v>
      </c>
    </row>
    <row r="86" spans="1:9" x14ac:dyDescent="0.2">
      <c r="A86" s="14" t="s">
        <v>952</v>
      </c>
      <c r="D86" s="30" t="s">
        <v>56</v>
      </c>
      <c r="G86" s="10"/>
    </row>
    <row r="88" spans="1:9" x14ac:dyDescent="0.2">
      <c r="A88" s="60" t="s">
        <v>973</v>
      </c>
      <c r="B88" s="57"/>
      <c r="C88" s="57"/>
      <c r="D88" s="57"/>
      <c r="E88" s="11"/>
      <c r="G88" s="57"/>
      <c r="H88" s="57"/>
      <c r="I88" s="57"/>
    </row>
    <row r="89" spans="1:9" x14ac:dyDescent="0.2">
      <c r="A89" s="65"/>
      <c r="B89" s="57"/>
      <c r="C89" s="57"/>
      <c r="D89" s="57"/>
      <c r="E89" s="11"/>
      <c r="G89" s="57"/>
      <c r="H89" s="57"/>
      <c r="I89" s="57"/>
    </row>
    <row r="90" spans="1:9" x14ac:dyDescent="0.2">
      <c r="A90" s="60" t="s">
        <v>969</v>
      </c>
      <c r="B90" s="57"/>
      <c r="C90" s="57"/>
      <c r="D90" s="57"/>
      <c r="E90" s="11"/>
      <c r="G90" s="57"/>
      <c r="H90" s="57"/>
      <c r="I90" s="57"/>
    </row>
    <row r="91" spans="1:9" x14ac:dyDescent="0.2">
      <c r="A91" s="65"/>
      <c r="B91" s="57"/>
      <c r="C91" s="57"/>
      <c r="D91" s="57"/>
      <c r="E91" s="11"/>
      <c r="G91" s="57"/>
      <c r="H91" s="57"/>
      <c r="I91" s="57"/>
    </row>
    <row r="92" spans="1:9" x14ac:dyDescent="0.2">
      <c r="A92" s="57"/>
      <c r="B92" s="57"/>
      <c r="C92" s="57"/>
      <c r="D92" s="57"/>
      <c r="E92" s="11"/>
      <c r="G92" s="57"/>
      <c r="H92" s="57"/>
      <c r="I92" s="57"/>
    </row>
    <row r="93" spans="1:9" x14ac:dyDescent="0.2">
      <c r="A93" s="57"/>
      <c r="B93" s="57"/>
      <c r="C93" s="57"/>
      <c r="D93" s="57"/>
      <c r="E93" s="11"/>
      <c r="G93" s="57"/>
      <c r="H93" s="57"/>
      <c r="I93" s="57"/>
    </row>
    <row r="94" spans="1:9" x14ac:dyDescent="0.2">
      <c r="A94" s="57"/>
      <c r="B94" s="57"/>
      <c r="C94" s="57"/>
      <c r="D94" s="57"/>
      <c r="E94" s="11"/>
      <c r="G94" s="57"/>
      <c r="H94" s="57"/>
      <c r="I94" s="57"/>
    </row>
    <row r="95" spans="1:9" x14ac:dyDescent="0.2">
      <c r="A95" s="57"/>
      <c r="B95" s="57"/>
      <c r="C95" s="57"/>
      <c r="D95" s="57"/>
      <c r="E95" s="11"/>
      <c r="G95" s="57"/>
      <c r="H95" s="57"/>
      <c r="I95" s="57"/>
    </row>
    <row r="96" spans="1:9" x14ac:dyDescent="0.2">
      <c r="A96" s="57"/>
      <c r="B96" s="57"/>
      <c r="C96" s="57"/>
      <c r="D96" s="57"/>
      <c r="E96" s="11"/>
      <c r="G96" s="57"/>
      <c r="H96" s="57"/>
      <c r="I96" s="57"/>
    </row>
    <row r="97" spans="1:9" x14ac:dyDescent="0.2">
      <c r="A97" s="57"/>
      <c r="B97" s="57"/>
      <c r="C97" s="57"/>
      <c r="D97" s="57"/>
      <c r="E97" s="11"/>
      <c r="G97" s="57"/>
      <c r="H97" s="57"/>
      <c r="I97" s="57"/>
    </row>
    <row r="98" spans="1:9" x14ac:dyDescent="0.2">
      <c r="A98" s="57"/>
      <c r="B98" s="57"/>
      <c r="C98" s="57"/>
      <c r="D98" s="57"/>
      <c r="E98" s="11"/>
      <c r="G98" s="57"/>
      <c r="H98" s="57"/>
      <c r="I98" s="57"/>
    </row>
    <row r="99" spans="1:9" x14ac:dyDescent="0.2">
      <c r="A99" s="57"/>
      <c r="B99" s="57"/>
      <c r="C99" s="57"/>
      <c r="D99" s="57"/>
      <c r="E99" s="11"/>
      <c r="G99" s="57"/>
      <c r="H99" s="57"/>
      <c r="I99" s="57"/>
    </row>
    <row r="100" spans="1:9" x14ac:dyDescent="0.2">
      <c r="A100" s="57"/>
      <c r="B100" s="57"/>
      <c r="C100" s="57"/>
      <c r="D100" s="57"/>
      <c r="E100" s="11"/>
      <c r="G100" s="57"/>
      <c r="H100" s="57"/>
      <c r="I100" s="57"/>
    </row>
    <row r="101" spans="1:9" x14ac:dyDescent="0.2">
      <c r="A101" s="57"/>
      <c r="B101" s="57"/>
      <c r="C101" s="57"/>
      <c r="D101" s="57"/>
      <c r="E101" s="11"/>
      <c r="G101" s="57"/>
      <c r="H101" s="57"/>
      <c r="I101" s="57"/>
    </row>
    <row r="102" spans="1:9" x14ac:dyDescent="0.2">
      <c r="A102" s="57"/>
      <c r="B102" s="57"/>
      <c r="C102" s="57"/>
      <c r="D102" s="57"/>
      <c r="E102" s="11"/>
      <c r="G102" s="57"/>
      <c r="H102" s="57"/>
      <c r="I102" s="57"/>
    </row>
    <row r="103" spans="1:9" x14ac:dyDescent="0.2">
      <c r="A103" s="57"/>
      <c r="B103" s="57"/>
      <c r="C103" s="57"/>
      <c r="D103" s="57"/>
      <c r="E103" s="11"/>
      <c r="G103" s="57"/>
      <c r="H103" s="57"/>
      <c r="I103" s="57"/>
    </row>
    <row r="104" spans="1:9" x14ac:dyDescent="0.2">
      <c r="A104" s="57"/>
      <c r="B104" s="57"/>
      <c r="C104" s="57"/>
      <c r="D104" s="57"/>
      <c r="E104" s="11"/>
      <c r="G104" s="57"/>
      <c r="H104" s="57"/>
      <c r="I104" s="57"/>
    </row>
    <row r="105" spans="1:9" x14ac:dyDescent="0.2">
      <c r="A105" s="57"/>
      <c r="B105" s="57"/>
      <c r="C105" s="57"/>
      <c r="D105" s="57"/>
      <c r="E105" s="11"/>
      <c r="G105" s="57"/>
      <c r="H105" s="57"/>
      <c r="I105" s="57"/>
    </row>
    <row r="106" spans="1:9" x14ac:dyDescent="0.2">
      <c r="A106" s="57"/>
      <c r="B106" s="57"/>
      <c r="C106" s="57"/>
      <c r="D106" s="57"/>
      <c r="E106" s="11"/>
      <c r="G106" s="57"/>
      <c r="H106" s="57"/>
      <c r="I106" s="57"/>
    </row>
    <row r="107" spans="1:9" x14ac:dyDescent="0.2">
      <c r="A107" s="57"/>
      <c r="B107" s="57"/>
      <c r="C107" s="57"/>
      <c r="D107" s="57"/>
      <c r="E107" s="11"/>
      <c r="G107" s="57"/>
      <c r="H107" s="57"/>
      <c r="I107" s="57"/>
    </row>
    <row r="108" spans="1:9" x14ac:dyDescent="0.2">
      <c r="A108" s="57"/>
      <c r="B108" s="57"/>
      <c r="C108" s="57"/>
      <c r="D108" s="57"/>
      <c r="E108" s="11"/>
      <c r="G108" s="57"/>
      <c r="H108" s="57"/>
      <c r="I108" s="57"/>
    </row>
    <row r="109" spans="1:9" x14ac:dyDescent="0.2">
      <c r="A109" s="60" t="s">
        <v>978</v>
      </c>
      <c r="B109" s="57"/>
      <c r="C109" s="57"/>
      <c r="D109" s="57"/>
      <c r="E109" s="11"/>
      <c r="G109" s="57"/>
      <c r="H109" s="57"/>
      <c r="I109" s="57"/>
    </row>
    <row r="110" spans="1:9" x14ac:dyDescent="0.2">
      <c r="A110" s="57"/>
      <c r="B110" s="57"/>
      <c r="C110" s="57"/>
      <c r="D110" s="57"/>
      <c r="E110" s="11"/>
      <c r="G110" s="57"/>
      <c r="H110" s="57"/>
      <c r="I110" s="57"/>
    </row>
    <row r="111" spans="1:9" x14ac:dyDescent="0.2">
      <c r="A111" s="60" t="s">
        <v>970</v>
      </c>
      <c r="B111" s="57"/>
      <c r="C111" s="57"/>
      <c r="D111" s="57"/>
      <c r="E111" s="11"/>
      <c r="G111" s="57"/>
      <c r="H111" s="57"/>
      <c r="I111" s="57"/>
    </row>
    <row r="112" spans="1:9" x14ac:dyDescent="0.2">
      <c r="A112" s="57"/>
      <c r="B112" s="57"/>
      <c r="C112" s="57"/>
      <c r="D112" s="57"/>
      <c r="E112" s="11"/>
      <c r="G112" s="57"/>
      <c r="H112" s="57"/>
      <c r="I112" s="57"/>
    </row>
    <row r="113" spans="1:9" x14ac:dyDescent="0.2">
      <c r="A113" s="57"/>
      <c r="B113" s="57"/>
      <c r="C113" s="57"/>
      <c r="D113" s="57"/>
      <c r="E113" s="11"/>
      <c r="G113" s="57"/>
      <c r="H113" s="57"/>
      <c r="I113" s="57"/>
    </row>
    <row r="114" spans="1:9" x14ac:dyDescent="0.2">
      <c r="A114" s="57"/>
      <c r="B114" s="57"/>
      <c r="C114" s="57"/>
      <c r="D114" s="57"/>
      <c r="E114" s="11"/>
      <c r="G114" s="57"/>
      <c r="H114" s="57"/>
      <c r="I114" s="57"/>
    </row>
    <row r="115" spans="1:9" x14ac:dyDescent="0.2">
      <c r="A115" s="57"/>
      <c r="B115" s="57"/>
      <c r="C115" s="57"/>
      <c r="D115" s="57"/>
      <c r="E115" s="11"/>
      <c r="G115" s="57"/>
      <c r="H115" s="57"/>
      <c r="I115" s="57"/>
    </row>
    <row r="116" spans="1:9" x14ac:dyDescent="0.2">
      <c r="A116" s="57"/>
      <c r="B116" s="57"/>
      <c r="C116" s="57"/>
      <c r="D116" s="57"/>
      <c r="E116" s="11"/>
      <c r="G116" s="57"/>
      <c r="H116" s="57"/>
      <c r="I116" s="57"/>
    </row>
    <row r="117" spans="1:9" x14ac:dyDescent="0.2">
      <c r="A117" s="57"/>
      <c r="B117" s="57"/>
      <c r="C117" s="57"/>
      <c r="D117" s="57"/>
      <c r="E117" s="11"/>
      <c r="G117" s="57"/>
      <c r="H117" s="57"/>
      <c r="I117" s="57"/>
    </row>
    <row r="118" spans="1:9" x14ac:dyDescent="0.2">
      <c r="A118" s="57"/>
      <c r="B118" s="57"/>
      <c r="C118" s="57"/>
      <c r="D118" s="57"/>
      <c r="E118" s="11"/>
      <c r="G118" s="57"/>
      <c r="H118" s="57"/>
      <c r="I118" s="57"/>
    </row>
    <row r="119" spans="1:9" x14ac:dyDescent="0.2">
      <c r="A119" s="57"/>
      <c r="B119" s="57"/>
      <c r="C119" s="57"/>
      <c r="D119" s="57"/>
      <c r="E119" s="11"/>
      <c r="G119" s="57"/>
      <c r="H119" s="57"/>
      <c r="I119" s="57"/>
    </row>
    <row r="120" spans="1:9" x14ac:dyDescent="0.2">
      <c r="A120" s="57"/>
      <c r="B120" s="57"/>
      <c r="C120" s="57"/>
      <c r="D120" s="57"/>
      <c r="E120" s="11"/>
      <c r="G120" s="57"/>
      <c r="H120" s="57"/>
      <c r="I120" s="57"/>
    </row>
    <row r="121" spans="1:9" x14ac:dyDescent="0.2">
      <c r="A121" s="57"/>
      <c r="B121" s="57"/>
      <c r="C121" s="57"/>
      <c r="D121" s="57"/>
      <c r="E121" s="11"/>
      <c r="G121" s="57"/>
      <c r="H121" s="57"/>
      <c r="I121" s="57"/>
    </row>
    <row r="122" spans="1:9" x14ac:dyDescent="0.2">
      <c r="A122" s="57"/>
      <c r="B122" s="57"/>
      <c r="C122" s="57"/>
      <c r="D122" s="57"/>
      <c r="E122" s="11"/>
      <c r="G122" s="57"/>
      <c r="H122" s="57"/>
      <c r="I122" s="57"/>
    </row>
    <row r="123" spans="1:9" x14ac:dyDescent="0.2">
      <c r="A123" s="57"/>
      <c r="B123" s="57"/>
      <c r="C123" s="57"/>
      <c r="D123" s="57"/>
      <c r="E123" s="11"/>
      <c r="G123" s="57"/>
      <c r="H123" s="57"/>
      <c r="I123" s="57"/>
    </row>
    <row r="124" spans="1:9" x14ac:dyDescent="0.2">
      <c r="A124" s="57"/>
      <c r="B124" s="57"/>
      <c r="C124" s="57"/>
      <c r="D124" s="57"/>
      <c r="E124" s="11"/>
      <c r="G124" s="57"/>
      <c r="H124" s="57"/>
      <c r="I124" s="57"/>
    </row>
    <row r="125" spans="1:9" x14ac:dyDescent="0.2">
      <c r="A125" s="57"/>
      <c r="B125" s="57"/>
      <c r="C125" s="57"/>
      <c r="D125" s="57"/>
      <c r="E125" s="11"/>
      <c r="G125" s="57"/>
      <c r="H125" s="57"/>
      <c r="I125" s="57"/>
    </row>
    <row r="126" spans="1:9" x14ac:dyDescent="0.2">
      <c r="A126" s="57"/>
      <c r="B126" s="57"/>
      <c r="C126" s="57"/>
      <c r="D126" s="57"/>
      <c r="E126" s="11"/>
      <c r="G126" s="57"/>
      <c r="H126" s="57"/>
      <c r="I126" s="57"/>
    </row>
    <row r="127" spans="1:9" x14ac:dyDescent="0.2">
      <c r="A127" s="57"/>
      <c r="B127" s="57"/>
      <c r="C127" s="57"/>
      <c r="D127" s="57"/>
      <c r="E127" s="11"/>
      <c r="G127" s="57"/>
      <c r="H127" s="57"/>
      <c r="I127" s="57"/>
    </row>
    <row r="128" spans="1:9" x14ac:dyDescent="0.2">
      <c r="A128" s="57"/>
      <c r="B128" s="57"/>
      <c r="C128" s="57"/>
      <c r="D128" s="57"/>
      <c r="E128" s="11"/>
      <c r="G128" s="57"/>
      <c r="H128" s="57"/>
      <c r="I128" s="57"/>
    </row>
    <row r="129" spans="1:9" x14ac:dyDescent="0.2">
      <c r="A129" s="60" t="s">
        <v>985</v>
      </c>
      <c r="B129" s="57"/>
      <c r="C129" s="57"/>
      <c r="D129" s="57"/>
      <c r="E129" s="11"/>
      <c r="G129" s="57"/>
      <c r="H129" s="57"/>
      <c r="I129" s="57"/>
    </row>
    <row r="130" spans="1:9" x14ac:dyDescent="0.2">
      <c r="A130" s="57"/>
      <c r="B130" s="57"/>
      <c r="C130" s="57"/>
      <c r="D130" s="57"/>
      <c r="E130" s="11"/>
      <c r="G130" s="57"/>
      <c r="H130" s="57"/>
      <c r="I130" s="57"/>
    </row>
    <row r="131" spans="1:9" x14ac:dyDescent="0.2">
      <c r="A131" s="57" t="s">
        <v>968</v>
      </c>
      <c r="B131" s="57"/>
      <c r="C131" s="57"/>
      <c r="D131" s="57"/>
      <c r="E131" s="11"/>
      <c r="G131" s="57"/>
      <c r="H131" s="57"/>
      <c r="I131" s="57"/>
    </row>
    <row r="132" spans="1:9" x14ac:dyDescent="0.2">
      <c r="A132" s="57"/>
      <c r="B132" s="57"/>
      <c r="C132" s="57"/>
      <c r="D132" s="57"/>
      <c r="E132" s="11"/>
      <c r="G132" s="57"/>
      <c r="H132" s="57"/>
      <c r="I132" s="57"/>
    </row>
    <row r="133" spans="1:9" x14ac:dyDescent="0.2">
      <c r="A133" s="57"/>
      <c r="B133" s="57"/>
      <c r="C133" s="57"/>
      <c r="D133" s="57"/>
      <c r="E133" s="11"/>
      <c r="G133" s="57"/>
      <c r="H133" s="57"/>
      <c r="I133" s="57"/>
    </row>
    <row r="134" spans="1:9" x14ac:dyDescent="0.2">
      <c r="A134" s="57"/>
      <c r="B134" s="57"/>
      <c r="C134" s="57"/>
      <c r="D134" s="57"/>
      <c r="E134" s="11"/>
      <c r="G134" s="57"/>
      <c r="H134" s="57"/>
      <c r="I134" s="57"/>
    </row>
    <row r="135" spans="1:9" x14ac:dyDescent="0.2">
      <c r="A135" s="57"/>
      <c r="B135" s="57"/>
      <c r="C135" s="57"/>
      <c r="D135" s="57"/>
      <c r="E135" s="11"/>
      <c r="G135" s="57"/>
      <c r="H135" s="57"/>
      <c r="I135" s="57"/>
    </row>
    <row r="136" spans="1:9" x14ac:dyDescent="0.2">
      <c r="A136" s="57"/>
      <c r="B136" s="57"/>
      <c r="C136" s="57"/>
      <c r="D136" s="57"/>
      <c r="E136" s="11"/>
      <c r="G136" s="57"/>
      <c r="H136" s="57"/>
      <c r="I136" s="57"/>
    </row>
    <row r="137" spans="1:9" x14ac:dyDescent="0.2">
      <c r="A137" s="57"/>
      <c r="B137" s="57"/>
      <c r="C137" s="57"/>
      <c r="D137" s="57"/>
      <c r="E137" s="11"/>
      <c r="G137" s="57"/>
      <c r="H137" s="57"/>
      <c r="I137" s="57"/>
    </row>
    <row r="138" spans="1:9" x14ac:dyDescent="0.2">
      <c r="A138" s="57"/>
      <c r="B138" s="57"/>
      <c r="C138" s="57"/>
      <c r="D138" s="57"/>
      <c r="E138" s="11"/>
      <c r="G138" s="57"/>
      <c r="H138" s="57"/>
      <c r="I138" s="57"/>
    </row>
    <row r="139" spans="1:9" x14ac:dyDescent="0.2">
      <c r="A139" s="57"/>
      <c r="B139" s="57"/>
      <c r="C139" s="57"/>
      <c r="D139" s="57"/>
      <c r="E139" s="11"/>
      <c r="G139" s="57"/>
      <c r="H139" s="57"/>
      <c r="I139" s="57"/>
    </row>
    <row r="140" spans="1:9" x14ac:dyDescent="0.2">
      <c r="A140" s="57"/>
      <c r="B140" s="57"/>
      <c r="C140" s="57"/>
      <c r="D140" s="57"/>
      <c r="E140" s="11"/>
      <c r="G140" s="57"/>
      <c r="H140" s="57"/>
      <c r="I140" s="57"/>
    </row>
    <row r="141" spans="1:9" x14ac:dyDescent="0.2">
      <c r="A141" s="57"/>
      <c r="B141" s="57"/>
      <c r="C141" s="57"/>
      <c r="D141" s="57"/>
      <c r="E141" s="11"/>
      <c r="G141" s="57"/>
      <c r="H141" s="57"/>
      <c r="I141" s="57"/>
    </row>
    <row r="142" spans="1:9" x14ac:dyDescent="0.2">
      <c r="A142" s="57"/>
      <c r="B142" s="57"/>
      <c r="C142" s="57"/>
      <c r="D142" s="57"/>
      <c r="E142" s="11"/>
      <c r="G142" s="57"/>
      <c r="H142" s="57"/>
      <c r="I142" s="57"/>
    </row>
    <row r="143" spans="1:9" x14ac:dyDescent="0.2">
      <c r="A143" s="57"/>
      <c r="B143" s="57"/>
      <c r="C143" s="57"/>
      <c r="D143" s="57"/>
      <c r="E143" s="11"/>
      <c r="G143" s="57"/>
      <c r="H143" s="57"/>
      <c r="I143" s="57"/>
    </row>
    <row r="144" spans="1:9" x14ac:dyDescent="0.2">
      <c r="A144" s="57"/>
      <c r="B144" s="57"/>
      <c r="C144" s="57"/>
      <c r="D144" s="57"/>
      <c r="E144" s="11"/>
      <c r="G144" s="57"/>
      <c r="H144" s="57"/>
      <c r="I144" s="57"/>
    </row>
    <row r="145" spans="1:9" x14ac:dyDescent="0.2">
      <c r="A145" s="57"/>
      <c r="B145" s="57"/>
      <c r="C145" s="57"/>
      <c r="D145" s="57"/>
      <c r="E145" s="11"/>
      <c r="G145" s="57"/>
      <c r="H145" s="57"/>
      <c r="I145" s="57"/>
    </row>
    <row r="146" spans="1:9" x14ac:dyDescent="0.2">
      <c r="A146" s="57"/>
      <c r="B146" s="57"/>
      <c r="C146" s="57"/>
      <c r="D146" s="57"/>
      <c r="E146" s="11"/>
      <c r="G146" s="57"/>
      <c r="H146" s="57"/>
      <c r="I146" s="57"/>
    </row>
    <row r="147" spans="1:9" x14ac:dyDescent="0.2">
      <c r="A147" s="57"/>
      <c r="B147" s="57"/>
      <c r="C147" s="57"/>
      <c r="D147" s="57"/>
      <c r="E147" s="11"/>
      <c r="G147" s="57"/>
      <c r="H147" s="57"/>
      <c r="I147" s="57"/>
    </row>
    <row r="148" spans="1:9" x14ac:dyDescent="0.2">
      <c r="A148" s="57"/>
      <c r="B148" s="57"/>
      <c r="C148" s="57"/>
      <c r="D148" s="57"/>
      <c r="E148" s="11"/>
      <c r="G148" s="57"/>
      <c r="H148" s="57"/>
      <c r="I148" s="57"/>
    </row>
    <row r="149" spans="1:9" x14ac:dyDescent="0.2">
      <c r="A149" s="57"/>
      <c r="B149" s="57"/>
      <c r="C149" s="57"/>
      <c r="D149" s="57"/>
      <c r="E149" s="11"/>
      <c r="G149" s="57"/>
      <c r="H149" s="57"/>
      <c r="I149" s="57"/>
    </row>
    <row r="150" spans="1:9" x14ac:dyDescent="0.2">
      <c r="A150" s="57"/>
      <c r="B150" s="57"/>
      <c r="C150" s="57"/>
      <c r="D150" s="57"/>
      <c r="E150" s="11"/>
      <c r="G150" s="57"/>
      <c r="H150" s="57"/>
      <c r="I150" s="57"/>
    </row>
    <row r="151" spans="1:9" x14ac:dyDescent="0.2">
      <c r="A151" s="57"/>
      <c r="B151" s="57"/>
      <c r="C151" s="57"/>
      <c r="D151" s="57"/>
      <c r="E151" s="11"/>
      <c r="G151" s="57"/>
      <c r="H151" s="57"/>
      <c r="I151" s="57"/>
    </row>
    <row r="152" spans="1:9" x14ac:dyDescent="0.2">
      <c r="A152" s="57"/>
      <c r="B152" s="57"/>
      <c r="C152" s="57"/>
      <c r="D152" s="57"/>
      <c r="E152" s="11"/>
      <c r="G152" s="57"/>
      <c r="H152" s="57"/>
      <c r="I152" s="57"/>
    </row>
    <row r="153" spans="1:9" x14ac:dyDescent="0.2">
      <c r="A153" s="57"/>
      <c r="B153" s="57"/>
      <c r="C153" s="57"/>
      <c r="D153" s="57"/>
      <c r="E153" s="11"/>
      <c r="G153" s="57"/>
      <c r="H153" s="57"/>
      <c r="I153" s="57"/>
    </row>
    <row r="154" spans="1:9" x14ac:dyDescent="0.2">
      <c r="A154" s="57"/>
      <c r="B154" s="57"/>
      <c r="C154" s="57"/>
      <c r="D154" s="57"/>
      <c r="E154" s="11"/>
      <c r="G154" s="57"/>
      <c r="H154" s="57"/>
      <c r="I154" s="57"/>
    </row>
    <row r="155" spans="1:9" x14ac:dyDescent="0.2">
      <c r="A155" s="57"/>
      <c r="B155" s="57"/>
      <c r="C155" s="57"/>
      <c r="D155" s="57"/>
      <c r="E155" s="11"/>
      <c r="G155" s="57"/>
      <c r="H155" s="57"/>
      <c r="I155" s="57"/>
    </row>
    <row r="156" spans="1:9" x14ac:dyDescent="0.2">
      <c r="A156" s="57"/>
      <c r="B156" s="57"/>
      <c r="C156" s="57"/>
      <c r="D156" s="57"/>
      <c r="E156" s="11"/>
      <c r="G156" s="57"/>
      <c r="H156" s="57"/>
      <c r="I156" s="57"/>
    </row>
    <row r="157" spans="1:9" x14ac:dyDescent="0.2">
      <c r="A157" s="57"/>
      <c r="B157" s="57"/>
      <c r="C157" s="57"/>
      <c r="D157" s="57"/>
      <c r="E157" s="11"/>
      <c r="G157" s="57"/>
      <c r="H157" s="57"/>
      <c r="I157" s="57"/>
    </row>
    <row r="158" spans="1:9" x14ac:dyDescent="0.2">
      <c r="A158" s="57"/>
      <c r="B158" s="57"/>
      <c r="C158" s="57"/>
      <c r="D158" s="57"/>
      <c r="E158" s="11"/>
      <c r="G158" s="57"/>
      <c r="H158" s="57"/>
      <c r="I158" s="57"/>
    </row>
    <row r="159" spans="1:9" x14ac:dyDescent="0.2">
      <c r="A159" s="57"/>
      <c r="B159" s="57"/>
      <c r="C159" s="57"/>
      <c r="D159" s="57"/>
      <c r="E159" s="11"/>
      <c r="G159" s="57"/>
      <c r="H159" s="57"/>
      <c r="I159" s="57"/>
    </row>
    <row r="160" spans="1:9" x14ac:dyDescent="0.2">
      <c r="A160" s="57"/>
      <c r="B160" s="57"/>
      <c r="C160" s="57"/>
      <c r="D160" s="57"/>
      <c r="E160" s="11"/>
      <c r="G160" s="57"/>
      <c r="H160" s="57"/>
      <c r="I160" s="57"/>
    </row>
    <row r="161" spans="1:9" x14ac:dyDescent="0.2">
      <c r="A161" s="57"/>
      <c r="B161" s="57"/>
      <c r="C161" s="57"/>
      <c r="D161" s="57"/>
      <c r="E161" s="11"/>
      <c r="G161" s="57"/>
      <c r="H161" s="57"/>
      <c r="I161" s="57"/>
    </row>
    <row r="162" spans="1:9" x14ac:dyDescent="0.2">
      <c r="A162" s="57"/>
      <c r="B162" s="57"/>
      <c r="C162" s="57"/>
      <c r="D162" s="57"/>
      <c r="E162" s="11"/>
      <c r="G162" s="57"/>
      <c r="H162" s="57"/>
      <c r="I162" s="57"/>
    </row>
    <row r="163" spans="1:9" x14ac:dyDescent="0.2">
      <c r="A163" s="57"/>
      <c r="B163" s="57"/>
      <c r="C163" s="57"/>
      <c r="D163" s="57"/>
      <c r="E163" s="11"/>
      <c r="G163" s="57"/>
      <c r="H163" s="57"/>
      <c r="I163" s="57"/>
    </row>
    <row r="164" spans="1:9" x14ac:dyDescent="0.2">
      <c r="A164" s="57"/>
      <c r="B164" s="57"/>
      <c r="C164" s="57"/>
      <c r="D164" s="57"/>
      <c r="E164" s="11"/>
      <c r="G164" s="57"/>
      <c r="H164" s="57"/>
      <c r="I164" s="57"/>
    </row>
    <row r="165" spans="1:9" x14ac:dyDescent="0.2">
      <c r="A165" s="57"/>
      <c r="B165" s="57"/>
      <c r="C165" s="57"/>
      <c r="D165" s="57"/>
      <c r="E165" s="11"/>
      <c r="G165" s="57"/>
      <c r="H165" s="57"/>
      <c r="I165" s="57"/>
    </row>
    <row r="166" spans="1:9" x14ac:dyDescent="0.2">
      <c r="A166" s="57"/>
      <c r="B166" s="57"/>
      <c r="C166" s="57"/>
      <c r="D166" s="57"/>
      <c r="E166" s="11"/>
      <c r="G166" s="57"/>
      <c r="H166" s="57"/>
      <c r="I166" s="57"/>
    </row>
    <row r="167" spans="1:9" x14ac:dyDescent="0.2">
      <c r="A167" s="57"/>
      <c r="B167" s="57"/>
      <c r="C167" s="57"/>
      <c r="D167" s="57"/>
      <c r="E167" s="11"/>
      <c r="G167" s="57"/>
      <c r="H167" s="57"/>
      <c r="I167" s="57"/>
    </row>
    <row r="168" spans="1:9" x14ac:dyDescent="0.2">
      <c r="A168" s="57"/>
      <c r="B168" s="57"/>
      <c r="C168" s="57"/>
      <c r="D168" s="57"/>
      <c r="E168" s="11"/>
      <c r="G168" s="57"/>
      <c r="H168" s="57"/>
      <c r="I168" s="57"/>
    </row>
    <row r="169" spans="1:9" x14ac:dyDescent="0.2">
      <c r="A169" s="57"/>
      <c r="B169" s="57"/>
      <c r="C169" s="57"/>
      <c r="D169" s="57"/>
      <c r="E169" s="11"/>
      <c r="G169" s="57"/>
      <c r="H169" s="57"/>
      <c r="I169" s="57"/>
    </row>
    <row r="170" spans="1:9" x14ac:dyDescent="0.2">
      <c r="A170" s="57"/>
      <c r="B170" s="57"/>
      <c r="C170" s="57"/>
      <c r="D170" s="57"/>
      <c r="E170" s="11"/>
      <c r="G170" s="57"/>
      <c r="H170" s="57"/>
      <c r="I170" s="57"/>
    </row>
    <row r="171" spans="1:9" x14ac:dyDescent="0.2">
      <c r="A171" s="57"/>
      <c r="B171" s="57"/>
      <c r="C171" s="57"/>
      <c r="D171" s="57"/>
      <c r="E171" s="11"/>
      <c r="G171" s="57"/>
      <c r="H171" s="57"/>
      <c r="I171" s="57"/>
    </row>
    <row r="172" spans="1:9" x14ac:dyDescent="0.2">
      <c r="A172" s="57"/>
      <c r="B172" s="57"/>
      <c r="C172" s="57"/>
      <c r="D172" s="57"/>
      <c r="E172" s="11"/>
      <c r="G172" s="57"/>
      <c r="H172" s="57"/>
      <c r="I172" s="57"/>
    </row>
    <row r="173" spans="1:9" x14ac:dyDescent="0.2">
      <c r="A173" s="57"/>
      <c r="B173" s="57"/>
      <c r="C173" s="57"/>
      <c r="D173" s="57"/>
      <c r="E173" s="11"/>
      <c r="G173" s="57"/>
      <c r="H173" s="57"/>
      <c r="I173" s="57"/>
    </row>
    <row r="174" spans="1:9" x14ac:dyDescent="0.2">
      <c r="A174" s="57"/>
      <c r="B174" s="57"/>
      <c r="C174" s="57"/>
      <c r="D174" s="57"/>
      <c r="E174" s="11"/>
      <c r="G174" s="57"/>
      <c r="H174" s="57"/>
      <c r="I174" s="57"/>
    </row>
    <row r="175" spans="1:9" x14ac:dyDescent="0.2">
      <c r="A175" s="57"/>
      <c r="B175" s="57"/>
      <c r="C175" s="57"/>
      <c r="D175" s="57"/>
      <c r="E175" s="11"/>
      <c r="G175" s="57"/>
      <c r="H175" s="57"/>
      <c r="I175" s="57"/>
    </row>
    <row r="176" spans="1:9" x14ac:dyDescent="0.2">
      <c r="A176" s="57"/>
      <c r="B176" s="57"/>
      <c r="C176" s="57"/>
      <c r="D176" s="57"/>
      <c r="E176" s="11"/>
      <c r="G176" s="57"/>
      <c r="H176" s="57"/>
      <c r="I176" s="57"/>
    </row>
    <row r="177" spans="1:9" x14ac:dyDescent="0.2">
      <c r="A177" s="57"/>
      <c r="B177" s="57"/>
      <c r="C177" s="57"/>
      <c r="D177" s="57"/>
      <c r="E177" s="11"/>
      <c r="G177" s="57"/>
      <c r="H177" s="57"/>
      <c r="I177" s="57"/>
    </row>
    <row r="178" spans="1:9" x14ac:dyDescent="0.2">
      <c r="A178" s="57"/>
      <c r="B178" s="57"/>
      <c r="C178" s="57"/>
      <c r="D178" s="57"/>
      <c r="E178" s="11"/>
      <c r="G178" s="57"/>
      <c r="H178" s="57"/>
      <c r="I178" s="57"/>
    </row>
    <row r="179" spans="1:9" x14ac:dyDescent="0.2">
      <c r="A179" s="57"/>
      <c r="B179" s="57"/>
      <c r="C179" s="57"/>
      <c r="D179" s="57"/>
      <c r="E179" s="11"/>
      <c r="G179" s="57"/>
      <c r="H179" s="57"/>
      <c r="I179" s="57"/>
    </row>
    <row r="180" spans="1:9" x14ac:dyDescent="0.2">
      <c r="A180" s="57"/>
      <c r="B180" s="57"/>
      <c r="C180" s="57"/>
      <c r="D180" s="57"/>
      <c r="E180" s="11"/>
      <c r="G180" s="57"/>
      <c r="H180" s="57"/>
      <c r="I180" s="57"/>
    </row>
    <row r="181" spans="1:9" x14ac:dyDescent="0.2">
      <c r="A181" s="57"/>
      <c r="B181" s="57"/>
      <c r="C181" s="57"/>
      <c r="D181" s="57"/>
      <c r="E181" s="11"/>
      <c r="G181" s="57"/>
      <c r="H181" s="57"/>
      <c r="I181" s="57"/>
    </row>
    <row r="182" spans="1:9" x14ac:dyDescent="0.2">
      <c r="A182" s="57"/>
      <c r="B182" s="57"/>
      <c r="C182" s="57"/>
      <c r="D182" s="57"/>
      <c r="E182" s="11"/>
      <c r="G182" s="57"/>
      <c r="H182" s="57"/>
      <c r="I182" s="57"/>
    </row>
    <row r="183" spans="1:9" x14ac:dyDescent="0.2">
      <c r="A183" s="57"/>
      <c r="B183" s="57"/>
      <c r="C183" s="57"/>
      <c r="D183" s="57"/>
      <c r="E183" s="11"/>
      <c r="G183" s="57"/>
      <c r="H183" s="57"/>
      <c r="I183" s="57"/>
    </row>
    <row r="184" spans="1:9" x14ac:dyDescent="0.2">
      <c r="A184" s="57"/>
      <c r="B184" s="57"/>
      <c r="C184" s="57"/>
      <c r="D184" s="57"/>
      <c r="E184" s="11"/>
      <c r="G184" s="57"/>
      <c r="H184" s="57"/>
      <c r="I184" s="57"/>
    </row>
    <row r="185" spans="1:9" x14ac:dyDescent="0.2">
      <c r="A185" s="57"/>
      <c r="B185" s="57"/>
      <c r="C185" s="57"/>
      <c r="D185" s="57"/>
      <c r="E185" s="11"/>
      <c r="G185" s="57"/>
      <c r="H185" s="57"/>
      <c r="I185" s="57"/>
    </row>
    <row r="186" spans="1:9" x14ac:dyDescent="0.2">
      <c r="A186" s="57"/>
      <c r="B186" s="57"/>
      <c r="C186" s="57"/>
      <c r="D186" s="57"/>
      <c r="E186" s="11"/>
      <c r="G186" s="57"/>
      <c r="H186" s="57"/>
      <c r="I186" s="57"/>
    </row>
    <row r="187" spans="1:9" x14ac:dyDescent="0.2">
      <c r="A187" s="57"/>
      <c r="B187" s="57"/>
      <c r="C187" s="57"/>
      <c r="D187" s="57"/>
      <c r="E187" s="11"/>
      <c r="G187" s="57"/>
      <c r="H187" s="57"/>
      <c r="I187" s="57"/>
    </row>
    <row r="188" spans="1:9" x14ac:dyDescent="0.2">
      <c r="A188" s="57"/>
      <c r="B188" s="57"/>
      <c r="C188" s="57"/>
      <c r="D188" s="57"/>
      <c r="E188" s="11"/>
      <c r="G188" s="57"/>
      <c r="H188" s="57"/>
      <c r="I188" s="57"/>
    </row>
    <row r="189" spans="1:9" x14ac:dyDescent="0.2">
      <c r="A189" s="57"/>
      <c r="B189" s="57"/>
      <c r="C189" s="57"/>
      <c r="D189" s="57"/>
      <c r="E189" s="11"/>
      <c r="G189" s="57"/>
      <c r="H189" s="57"/>
      <c r="I189" s="57"/>
    </row>
    <row r="190" spans="1:9" x14ac:dyDescent="0.2">
      <c r="A190" s="57"/>
      <c r="B190" s="57"/>
      <c r="C190" s="57"/>
      <c r="D190" s="57"/>
      <c r="E190" s="11"/>
      <c r="G190" s="57"/>
      <c r="H190" s="57"/>
      <c r="I190" s="57"/>
    </row>
    <row r="191" spans="1:9" x14ac:dyDescent="0.2">
      <c r="A191" s="57"/>
      <c r="B191" s="57"/>
      <c r="C191" s="57"/>
      <c r="D191" s="57"/>
      <c r="E191" s="11"/>
      <c r="G191" s="57"/>
      <c r="H191" s="57"/>
      <c r="I191" s="57"/>
    </row>
    <row r="192" spans="1:9" x14ac:dyDescent="0.2">
      <c r="A192" s="57"/>
      <c r="B192" s="57"/>
      <c r="C192" s="57"/>
      <c r="D192" s="57"/>
      <c r="E192" s="11"/>
      <c r="G192" s="57"/>
      <c r="H192" s="57"/>
      <c r="I192" s="57"/>
    </row>
    <row r="193" spans="1:9" x14ac:dyDescent="0.2">
      <c r="A193" s="57"/>
      <c r="B193" s="57"/>
      <c r="C193" s="57"/>
      <c r="D193" s="57"/>
      <c r="E193" s="11"/>
      <c r="G193" s="57"/>
      <c r="H193" s="57"/>
      <c r="I193" s="57"/>
    </row>
    <row r="194" spans="1:9" x14ac:dyDescent="0.2">
      <c r="A194" s="57"/>
      <c r="B194" s="57"/>
      <c r="C194" s="57"/>
      <c r="D194" s="57"/>
      <c r="E194" s="11"/>
      <c r="G194" s="57"/>
      <c r="H194" s="57"/>
      <c r="I194" s="57"/>
    </row>
    <row r="195" spans="1:9" x14ac:dyDescent="0.2">
      <c r="A195" s="57"/>
      <c r="B195" s="57"/>
      <c r="C195" s="57"/>
      <c r="D195" s="57"/>
      <c r="E195" s="11"/>
      <c r="G195" s="57"/>
      <c r="H195" s="57"/>
      <c r="I195" s="57"/>
    </row>
    <row r="196" spans="1:9" x14ac:dyDescent="0.2">
      <c r="A196" s="57"/>
      <c r="B196" s="57"/>
      <c r="C196" s="57"/>
      <c r="D196" s="57"/>
      <c r="E196" s="11"/>
      <c r="G196" s="57"/>
      <c r="H196" s="57"/>
      <c r="I196" s="57"/>
    </row>
    <row r="197" spans="1:9" x14ac:dyDescent="0.2">
      <c r="A197" s="57"/>
      <c r="B197" s="57"/>
      <c r="C197" s="57"/>
      <c r="D197" s="57"/>
      <c r="E197" s="11"/>
      <c r="G197" s="57"/>
      <c r="H197" s="57"/>
      <c r="I197" s="57"/>
    </row>
    <row r="198" spans="1:9" x14ac:dyDescent="0.2">
      <c r="A198" s="57"/>
      <c r="B198" s="57"/>
      <c r="C198" s="57"/>
      <c r="D198" s="57"/>
      <c r="E198" s="11"/>
      <c r="G198" s="57"/>
      <c r="H198" s="57"/>
      <c r="I198" s="57"/>
    </row>
    <row r="199" spans="1:9" x14ac:dyDescent="0.2">
      <c r="A199" s="57"/>
      <c r="B199" s="57"/>
      <c r="C199" s="57"/>
      <c r="D199" s="57"/>
      <c r="E199" s="11"/>
      <c r="G199" s="57"/>
      <c r="H199" s="57"/>
      <c r="I199" s="57"/>
    </row>
    <row r="200" spans="1:9" x14ac:dyDescent="0.2">
      <c r="A200" s="57"/>
      <c r="B200" s="57"/>
      <c r="C200" s="57"/>
      <c r="D200" s="57"/>
      <c r="E200" s="11"/>
      <c r="G200" s="57"/>
      <c r="H200" s="57"/>
      <c r="I200" s="57"/>
    </row>
    <row r="201" spans="1:9" x14ac:dyDescent="0.2">
      <c r="A201" s="57"/>
      <c r="B201" s="57"/>
      <c r="C201" s="57"/>
      <c r="D201" s="57"/>
      <c r="E201" s="11"/>
      <c r="G201" s="57"/>
      <c r="H201" s="57"/>
      <c r="I201" s="57"/>
    </row>
    <row r="202" spans="1:9" x14ac:dyDescent="0.2">
      <c r="A202" s="57"/>
      <c r="B202" s="57"/>
      <c r="C202" s="57"/>
      <c r="D202" s="57"/>
      <c r="E202" s="11"/>
      <c r="G202" s="57"/>
      <c r="H202" s="57"/>
      <c r="I202" s="57"/>
    </row>
    <row r="203" spans="1:9" x14ac:dyDescent="0.2">
      <c r="A203" s="57"/>
      <c r="B203" s="57"/>
      <c r="C203" s="57"/>
      <c r="D203" s="57"/>
      <c r="E203" s="11"/>
      <c r="G203" s="57"/>
      <c r="H203" s="57"/>
      <c r="I203" s="57"/>
    </row>
    <row r="204" spans="1:9" x14ac:dyDescent="0.2">
      <c r="A204" s="57"/>
      <c r="B204" s="57"/>
      <c r="C204" s="57"/>
      <c r="D204" s="57"/>
      <c r="E204" s="11"/>
      <c r="G204" s="57"/>
      <c r="H204" s="57"/>
      <c r="I204" s="57"/>
    </row>
    <row r="205" spans="1:9" x14ac:dyDescent="0.2">
      <c r="A205" s="57"/>
      <c r="B205" s="57"/>
      <c r="C205" s="57"/>
      <c r="D205" s="57"/>
      <c r="E205" s="11"/>
      <c r="G205" s="57"/>
      <c r="H205" s="57"/>
      <c r="I205" s="57"/>
    </row>
    <row r="206" spans="1:9" x14ac:dyDescent="0.2">
      <c r="A206" s="57"/>
      <c r="B206" s="57"/>
      <c r="C206" s="57"/>
      <c r="D206" s="57"/>
      <c r="E206" s="11"/>
      <c r="G206" s="57"/>
      <c r="H206" s="57"/>
      <c r="I206" s="57"/>
    </row>
    <row r="207" spans="1:9" x14ac:dyDescent="0.2">
      <c r="A207" s="57"/>
      <c r="B207" s="57"/>
      <c r="C207" s="57"/>
      <c r="D207" s="57"/>
      <c r="E207" s="11"/>
      <c r="G207" s="57"/>
      <c r="H207" s="57"/>
      <c r="I207" s="57"/>
    </row>
    <row r="208" spans="1:9" x14ac:dyDescent="0.2">
      <c r="A208" s="57"/>
      <c r="B208" s="57"/>
      <c r="C208" s="57"/>
      <c r="D208" s="57"/>
      <c r="E208" s="11"/>
      <c r="G208" s="57"/>
      <c r="H208" s="57"/>
      <c r="I208" s="57"/>
    </row>
    <row r="209" spans="1:9" x14ac:dyDescent="0.2">
      <c r="A209" s="57"/>
      <c r="B209" s="57"/>
      <c r="C209" s="57"/>
      <c r="D209" s="57"/>
      <c r="E209" s="11"/>
      <c r="G209" s="57"/>
      <c r="H209" s="57"/>
      <c r="I209" s="57"/>
    </row>
    <row r="210" spans="1:9" x14ac:dyDescent="0.2">
      <c r="A210" s="57"/>
      <c r="B210" s="57"/>
      <c r="C210" s="57"/>
      <c r="D210" s="57"/>
      <c r="E210" s="11"/>
      <c r="G210" s="57"/>
      <c r="H210" s="57"/>
      <c r="I210" s="57"/>
    </row>
    <row r="211" spans="1:9" x14ac:dyDescent="0.2">
      <c r="A211" s="57"/>
      <c r="B211" s="57"/>
      <c r="C211" s="57"/>
      <c r="D211" s="57"/>
      <c r="E211" s="11"/>
      <c r="G211" s="57"/>
      <c r="H211" s="57"/>
      <c r="I211" s="57"/>
    </row>
    <row r="212" spans="1:9" x14ac:dyDescent="0.2">
      <c r="A212" s="57"/>
      <c r="B212" s="57"/>
      <c r="C212" s="57"/>
      <c r="D212" s="57"/>
      <c r="E212" s="11"/>
      <c r="G212" s="57"/>
      <c r="H212" s="57"/>
      <c r="I212" s="57"/>
    </row>
    <row r="213" spans="1:9" x14ac:dyDescent="0.2">
      <c r="A213" s="57"/>
      <c r="B213" s="57"/>
      <c r="C213" s="57"/>
      <c r="D213" s="57"/>
      <c r="E213" s="11"/>
      <c r="G213" s="57"/>
      <c r="H213" s="57"/>
      <c r="I213" s="57"/>
    </row>
    <row r="214" spans="1:9" x14ac:dyDescent="0.2">
      <c r="A214" s="57"/>
      <c r="B214" s="57"/>
      <c r="C214" s="57"/>
      <c r="D214" s="57"/>
      <c r="E214" s="11"/>
      <c r="G214" s="57"/>
      <c r="H214" s="57"/>
      <c r="I214" s="57"/>
    </row>
    <row r="215" spans="1:9" x14ac:dyDescent="0.2">
      <c r="A215" s="57"/>
      <c r="B215" s="57"/>
      <c r="C215" s="57"/>
      <c r="D215" s="57"/>
      <c r="E215" s="11"/>
      <c r="G215" s="57"/>
      <c r="H215" s="57"/>
      <c r="I215" s="57"/>
    </row>
    <row r="216" spans="1:9" x14ac:dyDescent="0.2">
      <c r="A216" s="57"/>
      <c r="B216" s="57"/>
      <c r="C216" s="57"/>
      <c r="D216" s="57"/>
      <c r="E216" s="11"/>
      <c r="G216" s="57"/>
      <c r="H216" s="57"/>
      <c r="I216" s="57"/>
    </row>
    <row r="217" spans="1:9" x14ac:dyDescent="0.2">
      <c r="A217" s="57"/>
      <c r="B217" s="57"/>
      <c r="C217" s="57"/>
      <c r="D217" s="57"/>
      <c r="E217" s="11"/>
      <c r="G217" s="57"/>
      <c r="H217" s="57"/>
      <c r="I217" s="57"/>
    </row>
    <row r="218" spans="1:9" x14ac:dyDescent="0.2">
      <c r="A218" s="57"/>
      <c r="B218" s="57"/>
      <c r="C218" s="57"/>
      <c r="D218" s="57"/>
      <c r="E218" s="11"/>
      <c r="G218" s="57"/>
      <c r="H218" s="57"/>
      <c r="I218" s="57"/>
    </row>
    <row r="219" spans="1:9" x14ac:dyDescent="0.2">
      <c r="A219" s="57"/>
      <c r="B219" s="57"/>
      <c r="C219" s="57"/>
      <c r="D219" s="57"/>
      <c r="E219" s="11"/>
      <c r="G219" s="57"/>
      <c r="H219" s="57"/>
      <c r="I219" s="57"/>
    </row>
    <row r="220" spans="1:9" x14ac:dyDescent="0.2">
      <c r="A220" s="57"/>
      <c r="B220" s="57"/>
      <c r="C220" s="57"/>
      <c r="D220" s="57"/>
      <c r="E220" s="11"/>
      <c r="G220" s="57"/>
      <c r="H220" s="57"/>
      <c r="I220" s="57"/>
    </row>
    <row r="221" spans="1:9" x14ac:dyDescent="0.2">
      <c r="A221" s="57"/>
      <c r="B221" s="57"/>
      <c r="C221" s="57"/>
      <c r="D221" s="57"/>
      <c r="E221" s="11"/>
      <c r="G221" s="57"/>
      <c r="H221" s="57"/>
      <c r="I221" s="57"/>
    </row>
    <row r="222" spans="1:9" x14ac:dyDescent="0.2">
      <c r="A222" s="57"/>
      <c r="B222" s="57"/>
      <c r="C222" s="57"/>
      <c r="D222" s="57"/>
      <c r="E222" s="11"/>
      <c r="G222" s="57"/>
      <c r="H222" s="57"/>
      <c r="I222" s="57"/>
    </row>
    <row r="223" spans="1:9" x14ac:dyDescent="0.2">
      <c r="A223" s="57"/>
      <c r="B223" s="57"/>
      <c r="C223" s="57"/>
      <c r="D223" s="57"/>
      <c r="E223" s="11"/>
      <c r="G223" s="57"/>
      <c r="H223" s="57"/>
      <c r="I223" s="57"/>
    </row>
    <row r="224" spans="1:9" x14ac:dyDescent="0.2">
      <c r="A224" s="57"/>
      <c r="B224" s="57"/>
      <c r="C224" s="57"/>
      <c r="D224" s="57"/>
      <c r="E224" s="11"/>
      <c r="G224" s="57"/>
      <c r="H224" s="57"/>
      <c r="I224" s="57"/>
    </row>
    <row r="225" spans="1:9" x14ac:dyDescent="0.2">
      <c r="A225" s="57"/>
      <c r="B225" s="57"/>
      <c r="C225" s="57"/>
      <c r="D225" s="57"/>
      <c r="E225" s="11"/>
      <c r="G225" s="57"/>
      <c r="H225" s="57"/>
      <c r="I225" s="57"/>
    </row>
    <row r="226" spans="1:9" x14ac:dyDescent="0.2">
      <c r="A226" s="57"/>
      <c r="B226" s="57"/>
      <c r="C226" s="57"/>
      <c r="D226" s="57"/>
      <c r="E226" s="11"/>
      <c r="G226" s="57"/>
      <c r="H226" s="57"/>
      <c r="I226" s="57"/>
    </row>
    <row r="227" spans="1:9" x14ac:dyDescent="0.2">
      <c r="A227" s="57"/>
      <c r="B227" s="57"/>
      <c r="C227" s="57"/>
      <c r="D227" s="57"/>
      <c r="E227" s="11"/>
      <c r="G227" s="57"/>
      <c r="H227" s="57"/>
      <c r="I227" s="57"/>
    </row>
    <row r="228" spans="1:9" x14ac:dyDescent="0.2">
      <c r="A228" s="57"/>
      <c r="B228" s="57"/>
      <c r="C228" s="57"/>
      <c r="D228" s="57"/>
      <c r="E228" s="11"/>
      <c r="G228" s="57"/>
      <c r="H228" s="57"/>
      <c r="I228" s="57"/>
    </row>
    <row r="229" spans="1:9" x14ac:dyDescent="0.2">
      <c r="A229" s="57"/>
      <c r="B229" s="57"/>
      <c r="C229" s="57"/>
      <c r="D229" s="57"/>
      <c r="E229" s="11"/>
      <c r="G229" s="57"/>
      <c r="H229" s="57"/>
      <c r="I229" s="57"/>
    </row>
    <row r="230" spans="1:9" x14ac:dyDescent="0.2">
      <c r="A230" s="57"/>
      <c r="B230" s="57"/>
      <c r="C230" s="57"/>
      <c r="D230" s="57"/>
      <c r="E230" s="11"/>
      <c r="G230" s="57"/>
      <c r="H230" s="57"/>
      <c r="I230" s="57"/>
    </row>
    <row r="231" spans="1:9" x14ac:dyDescent="0.2">
      <c r="A231" s="57"/>
      <c r="B231" s="57"/>
      <c r="C231" s="57"/>
      <c r="D231" s="57"/>
      <c r="E231" s="11"/>
      <c r="G231" s="57"/>
      <c r="H231" s="57"/>
      <c r="I231" s="57"/>
    </row>
    <row r="232" spans="1:9" x14ac:dyDescent="0.2">
      <c r="A232" s="57"/>
      <c r="B232" s="57"/>
      <c r="C232" s="57"/>
      <c r="D232" s="57"/>
      <c r="E232" s="11"/>
      <c r="G232" s="57"/>
      <c r="H232" s="57"/>
      <c r="I232" s="57"/>
    </row>
    <row r="233" spans="1:9" x14ac:dyDescent="0.2">
      <c r="A233" s="57"/>
      <c r="B233" s="57"/>
      <c r="C233" s="57"/>
      <c r="D233" s="57"/>
      <c r="E233" s="11"/>
      <c r="G233" s="57"/>
      <c r="H233" s="57"/>
      <c r="I233" s="57"/>
    </row>
  </sheetData>
  <mergeCells count="1">
    <mergeCell ref="A1:F1"/>
  </mergeCells>
  <conditionalFormatting sqref="F2:F3">
    <cfRule type="cellIs" dxfId="27" priority="5" stopIfTrue="1" operator="between">
      <formula>0.009</formula>
      <formula>-0.009</formula>
    </cfRule>
  </conditionalFormatting>
  <conditionalFormatting sqref="F5:F125">
    <cfRule type="cellIs" dxfId="26" priority="1" stopIfTrue="1" operator="between">
      <formula>0.009</formula>
      <formula>-0.009</formula>
    </cfRule>
  </conditionalFormatting>
  <conditionalFormatting sqref="F225:F65535">
    <cfRule type="cellIs" dxfId="25"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270"/>
  <sheetViews>
    <sheetView workbookViewId="0">
      <selection sqref="A1:F1"/>
    </sheetView>
  </sheetViews>
  <sheetFormatPr defaultColWidth="9.140625" defaultRowHeight="11.25" x14ac:dyDescent="0.2"/>
  <cols>
    <col min="1" max="1" width="31.7109375" style="7" bestFit="1" customWidth="1"/>
    <col min="2" max="2" width="33.5703125" style="7" bestFit="1" customWidth="1"/>
    <col min="3" max="3" width="18.85546875" style="7" bestFit="1" customWidth="1"/>
    <col min="4" max="4" width="27.140625" style="7" customWidth="1"/>
    <col min="5" max="5" width="26.5703125" style="10" customWidth="1"/>
    <col min="6" max="6" width="13.5703125" style="11" bestFit="1" customWidth="1"/>
    <col min="7" max="16384" width="9.140625" style="7"/>
  </cols>
  <sheetData>
    <row r="1" spans="1:8" s="1" customFormat="1" ht="15" x14ac:dyDescent="0.2">
      <c r="A1" s="99" t="s">
        <v>950</v>
      </c>
      <c r="B1" s="100"/>
      <c r="C1" s="100"/>
      <c r="D1" s="100"/>
      <c r="E1" s="100"/>
      <c r="F1" s="100"/>
    </row>
    <row r="2" spans="1:8" s="1" customFormat="1" ht="12" x14ac:dyDescent="0.2">
      <c r="E2" s="5"/>
      <c r="F2" s="9"/>
    </row>
    <row r="3" spans="1:8" s="1" customFormat="1" ht="12" x14ac:dyDescent="0.2">
      <c r="A3" s="8" t="s">
        <v>7</v>
      </c>
      <c r="B3" s="2"/>
      <c r="C3" s="3"/>
      <c r="D3" s="3"/>
      <c r="E3" s="4"/>
      <c r="F3" s="9"/>
    </row>
    <row r="4" spans="1:8" s="1" customFormat="1" ht="22.5" x14ac:dyDescent="0.2">
      <c r="A4" s="6" t="s">
        <v>2</v>
      </c>
      <c r="B4" s="6" t="s">
        <v>0</v>
      </c>
      <c r="C4" s="13" t="s">
        <v>1</v>
      </c>
      <c r="D4" s="53" t="s">
        <v>6</v>
      </c>
      <c r="E4" s="12" t="s">
        <v>3</v>
      </c>
    </row>
    <row r="5" spans="1:8" x14ac:dyDescent="0.2">
      <c r="A5" s="16" t="s">
        <v>551</v>
      </c>
      <c r="B5" s="17"/>
      <c r="C5" s="17"/>
      <c r="D5" s="18"/>
      <c r="E5" s="19"/>
      <c r="F5" s="7"/>
    </row>
    <row r="6" spans="1:8" x14ac:dyDescent="0.2">
      <c r="A6" s="21" t="s">
        <v>922</v>
      </c>
      <c r="B6" s="21" t="s">
        <v>921</v>
      </c>
      <c r="C6" s="24">
        <v>4645880.2460000003</v>
      </c>
      <c r="D6" s="22">
        <v>418269.25361000001</v>
      </c>
      <c r="E6" s="23">
        <v>99.041801151510398</v>
      </c>
      <c r="F6" s="7"/>
    </row>
    <row r="7" spans="1:8" x14ac:dyDescent="0.2">
      <c r="A7" s="20" t="s">
        <v>28</v>
      </c>
      <c r="B7" s="20"/>
      <c r="C7" s="20"/>
      <c r="D7" s="25">
        <f>SUM(D6:D6)</f>
        <v>418269.25361000001</v>
      </c>
      <c r="E7" s="26">
        <f>SUM(E6:E6)</f>
        <v>99.041801151510398</v>
      </c>
      <c r="F7" s="14"/>
      <c r="G7" s="14"/>
      <c r="H7" s="14"/>
    </row>
    <row r="8" spans="1:8" x14ac:dyDescent="0.2">
      <c r="A8" s="21"/>
      <c r="B8" s="21"/>
      <c r="C8" s="21"/>
      <c r="D8" s="22"/>
      <c r="E8" s="23"/>
      <c r="F8" s="7"/>
    </row>
    <row r="9" spans="1:8" x14ac:dyDescent="0.2">
      <c r="A9" s="20" t="s">
        <v>37</v>
      </c>
      <c r="B9" s="20"/>
      <c r="C9" s="20"/>
      <c r="D9" s="25">
        <f>D7</f>
        <v>418269.25361000001</v>
      </c>
      <c r="E9" s="26">
        <f>E7</f>
        <v>99.041801151510398</v>
      </c>
      <c r="F9" s="14"/>
      <c r="G9" s="14"/>
      <c r="H9" s="14"/>
    </row>
    <row r="10" spans="1:8" x14ac:dyDescent="0.2">
      <c r="A10" s="20"/>
      <c r="B10" s="20"/>
      <c r="C10" s="20"/>
      <c r="D10" s="25"/>
      <c r="E10" s="26"/>
      <c r="F10" s="14"/>
      <c r="G10" s="14"/>
      <c r="H10" s="14"/>
    </row>
    <row r="11" spans="1:8" x14ac:dyDescent="0.2">
      <c r="A11" s="20" t="s">
        <v>39</v>
      </c>
      <c r="B11" s="20"/>
      <c r="C11" s="20"/>
      <c r="D11" s="25">
        <f>D13-(D7)</f>
        <v>4046.6258944000001</v>
      </c>
      <c r="E11" s="26">
        <f>E13-(E7)</f>
        <v>0.95819884848960157</v>
      </c>
      <c r="F11" s="14"/>
      <c r="G11" s="14"/>
      <c r="H11" s="14"/>
    </row>
    <row r="12" spans="1:8" x14ac:dyDescent="0.2">
      <c r="A12" s="20"/>
      <c r="B12" s="20"/>
      <c r="C12" s="20"/>
      <c r="D12" s="25"/>
      <c r="E12" s="26"/>
      <c r="F12" s="14"/>
      <c r="G12" s="14"/>
      <c r="H12" s="14"/>
    </row>
    <row r="13" spans="1:8" x14ac:dyDescent="0.2">
      <c r="A13" s="27" t="s">
        <v>38</v>
      </c>
      <c r="B13" s="27"/>
      <c r="C13" s="27"/>
      <c r="D13" s="28">
        <v>422315.87950440001</v>
      </c>
      <c r="E13" s="29">
        <v>100</v>
      </c>
      <c r="F13" s="14"/>
      <c r="G13" s="14"/>
      <c r="H13" s="14"/>
    </row>
    <row r="15" spans="1:8" x14ac:dyDescent="0.2">
      <c r="A15" s="14" t="s">
        <v>41</v>
      </c>
    </row>
    <row r="16" spans="1:8" x14ac:dyDescent="0.2">
      <c r="A16" s="14" t="s">
        <v>42</v>
      </c>
    </row>
    <row r="17" spans="1:9" x14ac:dyDescent="0.2">
      <c r="A17" s="14" t="s">
        <v>43</v>
      </c>
      <c r="B17" s="14"/>
      <c r="C17" s="30" t="s">
        <v>45</v>
      </c>
      <c r="D17" s="14" t="s">
        <v>44</v>
      </c>
    </row>
    <row r="18" spans="1:9" x14ac:dyDescent="0.2">
      <c r="A18" s="7" t="s">
        <v>46</v>
      </c>
      <c r="C18" s="31">
        <v>75.980500000000006</v>
      </c>
      <c r="D18" s="31">
        <v>78.512100000000004</v>
      </c>
    </row>
    <row r="19" spans="1:9" x14ac:dyDescent="0.2">
      <c r="A19" s="7" t="s">
        <v>47</v>
      </c>
      <c r="C19" s="31">
        <v>75.980500000000006</v>
      </c>
      <c r="D19" s="31">
        <v>78.512100000000004</v>
      </c>
    </row>
    <row r="20" spans="1:9" x14ac:dyDescent="0.2">
      <c r="A20" s="7" t="s">
        <v>48</v>
      </c>
      <c r="C20" s="31">
        <v>85.490600000000001</v>
      </c>
      <c r="D20" s="31">
        <v>88.747500000000002</v>
      </c>
    </row>
    <row r="21" spans="1:9" x14ac:dyDescent="0.2">
      <c r="A21" s="7" t="s">
        <v>49</v>
      </c>
      <c r="C21" s="31">
        <v>85.490600000000001</v>
      </c>
      <c r="D21" s="31">
        <v>88.747500000000002</v>
      </c>
    </row>
    <row r="23" spans="1:9" x14ac:dyDescent="0.2">
      <c r="A23" s="7" t="s">
        <v>54</v>
      </c>
    </row>
    <row r="25" spans="1:9" x14ac:dyDescent="0.2">
      <c r="A25" s="14" t="s">
        <v>50</v>
      </c>
      <c r="D25" s="30" t="s">
        <v>56</v>
      </c>
    </row>
    <row r="27" spans="1:9" x14ac:dyDescent="0.2">
      <c r="A27" s="14" t="s">
        <v>343</v>
      </c>
      <c r="D27" s="51">
        <v>1.0368200893254138E-2</v>
      </c>
    </row>
    <row r="29" spans="1:9" x14ac:dyDescent="0.2">
      <c r="A29" s="14" t="s">
        <v>952</v>
      </c>
      <c r="D29" s="30" t="s">
        <v>56</v>
      </c>
      <c r="G29" s="10"/>
    </row>
    <row r="31" spans="1:9" x14ac:dyDescent="0.2">
      <c r="A31" s="60" t="s">
        <v>973</v>
      </c>
      <c r="B31" s="57"/>
      <c r="C31" s="57"/>
      <c r="D31" s="57"/>
      <c r="E31" s="11"/>
      <c r="F31" s="57"/>
      <c r="G31" s="57"/>
      <c r="H31" s="57"/>
      <c r="I31" s="57"/>
    </row>
    <row r="32" spans="1:9" x14ac:dyDescent="0.2">
      <c r="A32" s="65"/>
      <c r="B32" s="57"/>
      <c r="C32" s="57"/>
      <c r="D32" s="57"/>
      <c r="E32" s="11"/>
      <c r="F32" s="57"/>
      <c r="G32" s="57"/>
      <c r="H32" s="57"/>
      <c r="I32" s="57"/>
    </row>
    <row r="33" spans="1:9" x14ac:dyDescent="0.2">
      <c r="A33" s="60" t="s">
        <v>969</v>
      </c>
      <c r="B33" s="57"/>
      <c r="C33" s="57"/>
      <c r="D33" s="57"/>
      <c r="E33" s="11"/>
      <c r="F33" s="57"/>
      <c r="G33" s="57"/>
      <c r="H33" s="57"/>
      <c r="I33" s="57"/>
    </row>
    <row r="34" spans="1:9" x14ac:dyDescent="0.2">
      <c r="A34" s="65"/>
      <c r="B34" s="57"/>
      <c r="C34" s="57"/>
      <c r="D34" s="57"/>
      <c r="E34" s="11"/>
      <c r="F34" s="57"/>
      <c r="G34" s="57"/>
      <c r="H34" s="57"/>
      <c r="I34" s="57"/>
    </row>
    <row r="35" spans="1:9" x14ac:dyDescent="0.2">
      <c r="A35" s="57"/>
      <c r="B35" s="57"/>
      <c r="C35" s="57"/>
      <c r="D35" s="57"/>
      <c r="E35" s="11"/>
      <c r="F35" s="57"/>
      <c r="G35" s="57"/>
      <c r="H35" s="57"/>
      <c r="I35" s="57"/>
    </row>
    <row r="36" spans="1:9" x14ac:dyDescent="0.2">
      <c r="A36" s="57"/>
      <c r="B36" s="57"/>
      <c r="C36" s="57"/>
      <c r="D36" s="57"/>
      <c r="E36" s="11"/>
      <c r="F36" s="57"/>
      <c r="G36" s="57"/>
      <c r="H36" s="57"/>
      <c r="I36" s="57"/>
    </row>
    <row r="37" spans="1:9" x14ac:dyDescent="0.2">
      <c r="A37" s="57"/>
      <c r="B37" s="57"/>
      <c r="C37" s="57"/>
      <c r="D37" s="57"/>
      <c r="E37" s="11"/>
      <c r="F37" s="57"/>
      <c r="G37" s="57"/>
      <c r="H37" s="57"/>
      <c r="I37" s="57"/>
    </row>
    <row r="38" spans="1:9" x14ac:dyDescent="0.2">
      <c r="A38" s="57"/>
      <c r="B38" s="57"/>
      <c r="C38" s="57"/>
      <c r="D38" s="57"/>
      <c r="E38" s="11"/>
      <c r="F38" s="57"/>
      <c r="G38" s="57"/>
      <c r="H38" s="57"/>
      <c r="I38" s="57"/>
    </row>
    <row r="39" spans="1:9" x14ac:dyDescent="0.2">
      <c r="A39" s="57"/>
      <c r="B39" s="57"/>
      <c r="C39" s="57"/>
      <c r="D39" s="57"/>
      <c r="E39" s="11"/>
      <c r="F39" s="57"/>
      <c r="G39" s="57"/>
      <c r="H39" s="57"/>
      <c r="I39" s="57"/>
    </row>
    <row r="40" spans="1:9" x14ac:dyDescent="0.2">
      <c r="A40" s="57"/>
      <c r="B40" s="57"/>
      <c r="C40" s="57"/>
      <c r="D40" s="57"/>
      <c r="E40" s="11"/>
      <c r="F40" s="57"/>
      <c r="G40" s="57"/>
      <c r="H40" s="57"/>
      <c r="I40" s="57"/>
    </row>
    <row r="41" spans="1:9" x14ac:dyDescent="0.2">
      <c r="A41" s="57"/>
      <c r="B41" s="57"/>
      <c r="C41" s="57"/>
      <c r="D41" s="57"/>
      <c r="E41" s="11"/>
      <c r="F41" s="57"/>
      <c r="G41" s="57"/>
      <c r="H41" s="57"/>
      <c r="I41" s="57"/>
    </row>
    <row r="42" spans="1:9" x14ac:dyDescent="0.2">
      <c r="A42" s="57"/>
      <c r="B42" s="57"/>
      <c r="C42" s="57"/>
      <c r="D42" s="57"/>
      <c r="E42" s="11"/>
      <c r="F42" s="57"/>
      <c r="G42" s="57"/>
      <c r="H42" s="57"/>
      <c r="I42" s="57"/>
    </row>
    <row r="43" spans="1:9" x14ac:dyDescent="0.2">
      <c r="A43" s="57"/>
      <c r="B43" s="57"/>
      <c r="C43" s="57"/>
      <c r="D43" s="57"/>
      <c r="E43" s="11"/>
      <c r="F43" s="57"/>
      <c r="G43" s="57"/>
      <c r="H43" s="57"/>
      <c r="I43" s="57"/>
    </row>
    <row r="44" spans="1:9" x14ac:dyDescent="0.2">
      <c r="A44" s="57"/>
      <c r="B44" s="57"/>
      <c r="C44" s="57"/>
      <c r="D44" s="57"/>
      <c r="E44" s="11"/>
      <c r="F44" s="57"/>
      <c r="G44" s="57"/>
      <c r="H44" s="57"/>
      <c r="I44" s="57"/>
    </row>
    <row r="45" spans="1:9" x14ac:dyDescent="0.2">
      <c r="A45" s="57"/>
      <c r="B45" s="57"/>
      <c r="C45" s="57"/>
      <c r="D45" s="57"/>
      <c r="E45" s="11"/>
      <c r="F45" s="57"/>
      <c r="G45" s="57"/>
      <c r="H45" s="57"/>
      <c r="I45" s="57"/>
    </row>
    <row r="46" spans="1:9" x14ac:dyDescent="0.2">
      <c r="A46" s="57"/>
      <c r="B46" s="57"/>
      <c r="C46" s="57"/>
      <c r="D46" s="57"/>
      <c r="E46" s="11"/>
      <c r="F46" s="57"/>
      <c r="G46" s="57"/>
      <c r="H46" s="57"/>
      <c r="I46" s="57"/>
    </row>
    <row r="47" spans="1:9" x14ac:dyDescent="0.2">
      <c r="A47" s="57"/>
      <c r="B47" s="57"/>
      <c r="C47" s="57"/>
      <c r="D47" s="57"/>
      <c r="E47" s="11"/>
      <c r="F47" s="57"/>
      <c r="G47" s="57"/>
      <c r="H47" s="57"/>
      <c r="I47" s="57"/>
    </row>
    <row r="48" spans="1:9" x14ac:dyDescent="0.2">
      <c r="A48" s="57"/>
      <c r="B48" s="57"/>
      <c r="C48" s="57"/>
      <c r="D48" s="57"/>
      <c r="E48" s="11"/>
      <c r="F48" s="57"/>
      <c r="G48" s="57"/>
      <c r="H48" s="57"/>
      <c r="I48" s="57"/>
    </row>
    <row r="49" spans="1:9" x14ac:dyDescent="0.2">
      <c r="A49" s="57"/>
      <c r="B49" s="57"/>
      <c r="C49" s="57"/>
      <c r="D49" s="57"/>
      <c r="E49" s="11"/>
      <c r="F49" s="57"/>
      <c r="G49" s="57"/>
      <c r="H49" s="57"/>
      <c r="I49" s="57"/>
    </row>
    <row r="50" spans="1:9" x14ac:dyDescent="0.2">
      <c r="A50" s="57"/>
      <c r="B50" s="57"/>
      <c r="C50" s="57"/>
      <c r="D50" s="57"/>
      <c r="E50" s="11"/>
      <c r="F50" s="57"/>
      <c r="G50" s="57"/>
      <c r="H50" s="57"/>
      <c r="I50" s="57"/>
    </row>
    <row r="51" spans="1:9" x14ac:dyDescent="0.2">
      <c r="A51" s="60" t="s">
        <v>986</v>
      </c>
      <c r="B51" s="57"/>
      <c r="C51" s="57"/>
      <c r="D51" s="57"/>
      <c r="E51" s="11"/>
      <c r="F51" s="57"/>
      <c r="G51" s="57"/>
      <c r="H51" s="57"/>
      <c r="I51" s="57"/>
    </row>
    <row r="52" spans="1:9" x14ac:dyDescent="0.2">
      <c r="A52" s="57"/>
      <c r="B52" s="57"/>
      <c r="C52" s="57"/>
      <c r="D52" s="57"/>
      <c r="E52" s="11"/>
      <c r="F52" s="57"/>
      <c r="G52" s="57"/>
      <c r="H52" s="57"/>
      <c r="I52" s="57"/>
    </row>
    <row r="53" spans="1:9" x14ac:dyDescent="0.2">
      <c r="A53" s="60" t="s">
        <v>970</v>
      </c>
      <c r="B53" s="57"/>
      <c r="C53" s="57"/>
      <c r="D53" s="57"/>
      <c r="E53" s="11"/>
      <c r="F53" s="57"/>
      <c r="G53" s="57"/>
      <c r="H53" s="57"/>
      <c r="I53" s="57"/>
    </row>
    <row r="54" spans="1:9" x14ac:dyDescent="0.2">
      <c r="A54" s="57"/>
      <c r="B54" s="57"/>
      <c r="C54" s="57"/>
      <c r="D54" s="57"/>
      <c r="E54" s="11"/>
      <c r="F54" s="57"/>
      <c r="G54" s="57"/>
      <c r="H54" s="57"/>
      <c r="I54" s="57"/>
    </row>
    <row r="55" spans="1:9" x14ac:dyDescent="0.2">
      <c r="A55" s="57"/>
      <c r="B55" s="57"/>
      <c r="C55" s="57"/>
      <c r="D55" s="57"/>
      <c r="E55" s="11"/>
      <c r="F55" s="57"/>
      <c r="G55" s="57"/>
      <c r="H55" s="57"/>
      <c r="I55" s="57"/>
    </row>
    <row r="56" spans="1:9" x14ac:dyDescent="0.2">
      <c r="A56" s="57"/>
      <c r="B56" s="57"/>
      <c r="C56" s="57"/>
      <c r="D56" s="57"/>
      <c r="E56" s="11"/>
      <c r="F56" s="57"/>
      <c r="G56" s="57"/>
      <c r="H56" s="57"/>
      <c r="I56" s="57"/>
    </row>
    <row r="57" spans="1:9" x14ac:dyDescent="0.2">
      <c r="A57" s="57"/>
      <c r="B57" s="57"/>
      <c r="C57" s="57"/>
      <c r="D57" s="57"/>
      <c r="E57" s="11"/>
      <c r="F57" s="57"/>
      <c r="G57" s="57"/>
      <c r="H57" s="57"/>
      <c r="I57" s="57"/>
    </row>
    <row r="58" spans="1:9" x14ac:dyDescent="0.2">
      <c r="A58" s="57"/>
      <c r="B58" s="57"/>
      <c r="C58" s="57"/>
      <c r="D58" s="57"/>
      <c r="E58" s="11"/>
      <c r="F58" s="57"/>
      <c r="G58" s="57"/>
      <c r="H58" s="57"/>
      <c r="I58" s="57"/>
    </row>
    <row r="59" spans="1:9" x14ac:dyDescent="0.2">
      <c r="A59" s="57"/>
      <c r="B59" s="57"/>
      <c r="C59" s="57"/>
      <c r="D59" s="57"/>
      <c r="E59" s="11"/>
      <c r="F59" s="57"/>
      <c r="G59" s="57"/>
      <c r="H59" s="57"/>
      <c r="I59" s="57"/>
    </row>
    <row r="60" spans="1:9" x14ac:dyDescent="0.2">
      <c r="A60" s="57"/>
      <c r="B60" s="57"/>
      <c r="C60" s="57"/>
      <c r="D60" s="57"/>
      <c r="E60" s="11"/>
      <c r="F60" s="57"/>
      <c r="G60" s="57"/>
      <c r="H60" s="57"/>
      <c r="I60" s="57"/>
    </row>
    <row r="61" spans="1:9" x14ac:dyDescent="0.2">
      <c r="A61" s="57"/>
      <c r="B61" s="57"/>
      <c r="C61" s="57"/>
      <c r="D61" s="57"/>
      <c r="E61" s="11"/>
      <c r="F61" s="57"/>
      <c r="G61" s="57"/>
      <c r="H61" s="57"/>
      <c r="I61" s="57"/>
    </row>
    <row r="62" spans="1:9" x14ac:dyDescent="0.2">
      <c r="A62" s="57"/>
      <c r="B62" s="57"/>
      <c r="C62" s="57"/>
      <c r="D62" s="57"/>
      <c r="E62" s="11"/>
      <c r="F62" s="57"/>
      <c r="G62" s="57"/>
      <c r="H62" s="57"/>
      <c r="I62" s="57"/>
    </row>
    <row r="63" spans="1:9" x14ac:dyDescent="0.2">
      <c r="A63" s="57"/>
      <c r="B63" s="57"/>
      <c r="C63" s="57"/>
      <c r="D63" s="57"/>
      <c r="E63" s="11"/>
      <c r="F63" s="57"/>
      <c r="G63" s="57"/>
      <c r="H63" s="57"/>
      <c r="I63" s="57"/>
    </row>
    <row r="64" spans="1:9" x14ac:dyDescent="0.2">
      <c r="A64" s="57"/>
      <c r="B64" s="57"/>
      <c r="C64" s="57"/>
      <c r="D64" s="57"/>
      <c r="E64" s="11"/>
      <c r="F64" s="57"/>
      <c r="G64" s="57"/>
      <c r="H64" s="57"/>
      <c r="I64" s="57"/>
    </row>
    <row r="65" spans="1:9" x14ac:dyDescent="0.2">
      <c r="A65" s="57"/>
      <c r="B65" s="57"/>
      <c r="C65" s="57"/>
      <c r="D65" s="57"/>
      <c r="E65" s="11"/>
      <c r="F65" s="57"/>
      <c r="G65" s="57"/>
      <c r="H65" s="57"/>
      <c r="I65" s="57"/>
    </row>
    <row r="66" spans="1:9" x14ac:dyDescent="0.2">
      <c r="A66" s="57"/>
      <c r="B66" s="57"/>
      <c r="C66" s="57"/>
      <c r="D66" s="57"/>
      <c r="E66" s="11"/>
      <c r="F66" s="57"/>
      <c r="G66" s="57"/>
      <c r="H66" s="57"/>
      <c r="I66" s="57"/>
    </row>
    <row r="67" spans="1:9" x14ac:dyDescent="0.2">
      <c r="A67" s="57"/>
      <c r="B67" s="57"/>
      <c r="C67" s="57"/>
      <c r="D67" s="57"/>
      <c r="E67" s="11"/>
      <c r="F67" s="57"/>
      <c r="G67" s="57"/>
      <c r="H67" s="57"/>
      <c r="I67" s="57"/>
    </row>
    <row r="68" spans="1:9" x14ac:dyDescent="0.2">
      <c r="A68" s="57"/>
      <c r="B68" s="57"/>
      <c r="C68" s="57"/>
      <c r="D68" s="57"/>
      <c r="E68" s="11"/>
      <c r="F68" s="57"/>
      <c r="G68" s="57"/>
      <c r="H68" s="57"/>
      <c r="I68" s="57"/>
    </row>
    <row r="69" spans="1:9" x14ac:dyDescent="0.2">
      <c r="A69" s="57"/>
      <c r="B69" s="57"/>
      <c r="C69" s="57"/>
      <c r="D69" s="57"/>
      <c r="E69" s="11"/>
      <c r="F69" s="57"/>
      <c r="G69" s="57"/>
      <c r="H69" s="57"/>
      <c r="I69" s="57"/>
    </row>
    <row r="70" spans="1:9" x14ac:dyDescent="0.2">
      <c r="A70" s="57"/>
      <c r="B70" s="57"/>
      <c r="C70" s="57"/>
      <c r="D70" s="57"/>
      <c r="E70" s="11"/>
      <c r="F70" s="57"/>
      <c r="G70" s="57"/>
      <c r="H70" s="57"/>
      <c r="I70" s="57"/>
    </row>
    <row r="71" spans="1:9" x14ac:dyDescent="0.2">
      <c r="A71" s="60" t="s">
        <v>987</v>
      </c>
      <c r="B71" s="57"/>
      <c r="C71" s="57"/>
      <c r="D71" s="57"/>
      <c r="E71" s="11"/>
      <c r="F71" s="57"/>
      <c r="G71" s="57"/>
      <c r="H71" s="57"/>
      <c r="I71" s="57"/>
    </row>
    <row r="72" spans="1:9" x14ac:dyDescent="0.2">
      <c r="A72" s="60" t="s">
        <v>988</v>
      </c>
      <c r="B72" s="57"/>
      <c r="C72" s="57"/>
      <c r="D72" s="57"/>
      <c r="E72" s="11"/>
      <c r="F72" s="57"/>
      <c r="G72" s="57"/>
      <c r="H72" s="57"/>
      <c r="I72" s="57"/>
    </row>
    <row r="73" spans="1:9" x14ac:dyDescent="0.2">
      <c r="A73" s="57" t="s">
        <v>968</v>
      </c>
      <c r="B73" s="57"/>
      <c r="C73" s="57"/>
      <c r="D73" s="57"/>
      <c r="E73" s="11"/>
      <c r="F73" s="57"/>
      <c r="G73" s="57"/>
      <c r="H73" s="57"/>
      <c r="I73" s="57"/>
    </row>
    <row r="74" spans="1:9" x14ac:dyDescent="0.2">
      <c r="A74" s="57"/>
      <c r="B74" s="57"/>
      <c r="C74" s="57"/>
      <c r="D74" s="57"/>
      <c r="E74" s="11"/>
      <c r="F74" s="57"/>
      <c r="G74" s="57"/>
      <c r="H74" s="57"/>
      <c r="I74" s="57"/>
    </row>
    <row r="75" spans="1:9" x14ac:dyDescent="0.2">
      <c r="A75" s="57"/>
      <c r="B75" s="57"/>
      <c r="C75" s="57"/>
      <c r="D75" s="57"/>
      <c r="E75" s="11"/>
      <c r="F75" s="57"/>
      <c r="G75" s="57"/>
      <c r="H75" s="57"/>
      <c r="I75" s="57"/>
    </row>
    <row r="76" spans="1:9" x14ac:dyDescent="0.2">
      <c r="A76" s="57"/>
      <c r="B76" s="57"/>
      <c r="C76" s="57"/>
      <c r="D76" s="57"/>
      <c r="E76" s="11"/>
      <c r="F76" s="57"/>
      <c r="G76" s="57"/>
      <c r="H76" s="57"/>
      <c r="I76" s="57"/>
    </row>
    <row r="77" spans="1:9" x14ac:dyDescent="0.2">
      <c r="A77" s="57"/>
      <c r="B77" s="57"/>
      <c r="C77" s="57"/>
      <c r="D77" s="57"/>
      <c r="E77" s="11"/>
      <c r="F77" s="57"/>
      <c r="G77" s="57"/>
      <c r="H77" s="57"/>
      <c r="I77" s="57"/>
    </row>
    <row r="78" spans="1:9" x14ac:dyDescent="0.2">
      <c r="A78" s="57"/>
      <c r="B78" s="57"/>
      <c r="C78" s="57"/>
      <c r="D78" s="57"/>
      <c r="E78" s="11"/>
      <c r="F78" s="57"/>
      <c r="G78" s="57"/>
      <c r="H78" s="57"/>
      <c r="I78" s="57"/>
    </row>
    <row r="79" spans="1:9" x14ac:dyDescent="0.2">
      <c r="A79" s="57"/>
      <c r="B79" s="57"/>
      <c r="C79" s="57"/>
      <c r="D79" s="57"/>
      <c r="E79" s="11"/>
      <c r="F79" s="57"/>
      <c r="G79" s="57"/>
      <c r="H79" s="57"/>
      <c r="I79" s="57"/>
    </row>
    <row r="80" spans="1:9" x14ac:dyDescent="0.2">
      <c r="A80" s="57"/>
      <c r="B80" s="57"/>
      <c r="C80" s="57"/>
      <c r="D80" s="57"/>
      <c r="E80" s="11"/>
      <c r="F80" s="57"/>
      <c r="G80" s="57"/>
      <c r="H80" s="57"/>
      <c r="I80" s="57"/>
    </row>
    <row r="81" spans="1:9" x14ac:dyDescent="0.2">
      <c r="A81" s="57"/>
      <c r="B81" s="57"/>
      <c r="C81" s="57"/>
      <c r="D81" s="57"/>
      <c r="E81" s="11"/>
      <c r="F81" s="57"/>
      <c r="G81" s="57"/>
      <c r="H81" s="57"/>
      <c r="I81" s="57"/>
    </row>
    <row r="82" spans="1:9" x14ac:dyDescent="0.2">
      <c r="A82" s="57"/>
      <c r="B82" s="57"/>
      <c r="C82" s="57"/>
      <c r="D82" s="57"/>
      <c r="E82" s="11"/>
      <c r="F82" s="57"/>
      <c r="G82" s="57"/>
      <c r="H82" s="57"/>
      <c r="I82" s="57"/>
    </row>
    <row r="83" spans="1:9" x14ac:dyDescent="0.2">
      <c r="A83" s="57"/>
      <c r="B83" s="57"/>
      <c r="C83" s="57"/>
      <c r="D83" s="57"/>
      <c r="E83" s="11"/>
      <c r="F83" s="57"/>
      <c r="G83" s="57"/>
      <c r="H83" s="57"/>
      <c r="I83" s="57"/>
    </row>
    <row r="84" spans="1:9" x14ac:dyDescent="0.2">
      <c r="A84" s="57"/>
      <c r="B84" s="57"/>
      <c r="C84" s="57"/>
      <c r="D84" s="57"/>
      <c r="E84" s="11"/>
      <c r="F84" s="57"/>
      <c r="G84" s="57"/>
      <c r="H84" s="57"/>
      <c r="I84" s="57"/>
    </row>
    <row r="85" spans="1:9" x14ac:dyDescent="0.2">
      <c r="A85" s="57"/>
      <c r="B85" s="57"/>
      <c r="C85" s="57"/>
      <c r="D85" s="57"/>
      <c r="E85" s="11"/>
      <c r="F85" s="57"/>
      <c r="G85" s="57"/>
      <c r="H85" s="57"/>
      <c r="I85" s="57"/>
    </row>
    <row r="86" spans="1:9" x14ac:dyDescent="0.2">
      <c r="A86" s="57"/>
      <c r="B86" s="57"/>
      <c r="C86" s="57"/>
      <c r="D86" s="57"/>
      <c r="E86" s="11"/>
      <c r="F86" s="57"/>
      <c r="G86" s="57"/>
      <c r="H86" s="57"/>
      <c r="I86" s="57"/>
    </row>
    <row r="87" spans="1:9" x14ac:dyDescent="0.2">
      <c r="A87" s="57"/>
      <c r="B87" s="57"/>
      <c r="C87" s="57"/>
      <c r="D87" s="57"/>
      <c r="E87" s="11"/>
      <c r="F87" s="57"/>
      <c r="G87" s="57"/>
      <c r="H87" s="57"/>
      <c r="I87" s="57"/>
    </row>
    <row r="88" spans="1:9" x14ac:dyDescent="0.2">
      <c r="A88" s="57"/>
      <c r="B88" s="57"/>
      <c r="C88" s="57"/>
      <c r="D88" s="57"/>
      <c r="E88" s="11"/>
      <c r="F88" s="57"/>
      <c r="G88" s="57"/>
      <c r="H88" s="57"/>
      <c r="I88" s="57"/>
    </row>
    <row r="89" spans="1:9" x14ac:dyDescent="0.2">
      <c r="A89" s="57"/>
      <c r="B89" s="57"/>
      <c r="C89" s="57"/>
      <c r="D89" s="57"/>
      <c r="E89" s="11"/>
      <c r="F89" s="57"/>
      <c r="G89" s="57"/>
      <c r="H89" s="57"/>
      <c r="I89" s="57"/>
    </row>
    <row r="90" spans="1:9" x14ac:dyDescent="0.2">
      <c r="A90" s="57"/>
      <c r="B90" s="57"/>
      <c r="C90" s="57"/>
      <c r="D90" s="57"/>
      <c r="E90" s="11"/>
      <c r="F90" s="57"/>
      <c r="G90" s="57"/>
      <c r="H90" s="57"/>
      <c r="I90" s="57"/>
    </row>
    <row r="91" spans="1:9" x14ac:dyDescent="0.2">
      <c r="A91" s="57"/>
      <c r="B91" s="57"/>
      <c r="C91" s="57"/>
      <c r="D91" s="57"/>
      <c r="E91" s="11"/>
      <c r="F91" s="57"/>
      <c r="G91" s="57"/>
      <c r="H91" s="57"/>
      <c r="I91" s="57"/>
    </row>
    <row r="92" spans="1:9" x14ac:dyDescent="0.2">
      <c r="A92" s="57"/>
      <c r="B92" s="57"/>
      <c r="C92" s="57"/>
      <c r="D92" s="57"/>
      <c r="E92" s="11"/>
      <c r="F92" s="57"/>
      <c r="G92" s="57"/>
      <c r="H92" s="57"/>
      <c r="I92" s="57"/>
    </row>
    <row r="93" spans="1:9" x14ac:dyDescent="0.2">
      <c r="A93" s="57"/>
      <c r="B93" s="57"/>
      <c r="C93" s="57"/>
      <c r="D93" s="57"/>
      <c r="E93" s="11"/>
      <c r="F93" s="57"/>
      <c r="G93" s="57"/>
      <c r="H93" s="57"/>
      <c r="I93" s="57"/>
    </row>
    <row r="94" spans="1:9" x14ac:dyDescent="0.2">
      <c r="A94" s="57"/>
      <c r="B94" s="57"/>
      <c r="C94" s="57"/>
      <c r="D94" s="57"/>
      <c r="E94" s="11"/>
      <c r="F94" s="57"/>
      <c r="G94" s="57"/>
      <c r="H94" s="57"/>
      <c r="I94" s="57"/>
    </row>
    <row r="95" spans="1:9" x14ac:dyDescent="0.2">
      <c r="A95" s="57"/>
      <c r="B95" s="57"/>
      <c r="C95" s="57"/>
      <c r="D95" s="57"/>
      <c r="E95" s="11"/>
      <c r="F95" s="57"/>
      <c r="G95" s="57"/>
      <c r="H95" s="57"/>
      <c r="I95" s="57"/>
    </row>
    <row r="96" spans="1:9" x14ac:dyDescent="0.2">
      <c r="A96" s="57"/>
      <c r="B96" s="57"/>
      <c r="C96" s="57"/>
      <c r="D96" s="57"/>
      <c r="E96" s="11"/>
      <c r="F96" s="57"/>
      <c r="G96" s="57"/>
      <c r="H96" s="57"/>
      <c r="I96" s="57"/>
    </row>
    <row r="97" spans="1:9" x14ac:dyDescent="0.2">
      <c r="A97" s="57"/>
      <c r="B97" s="57"/>
      <c r="C97" s="57"/>
      <c r="D97" s="57"/>
      <c r="E97" s="11"/>
      <c r="F97" s="57"/>
      <c r="G97" s="57"/>
      <c r="H97" s="57"/>
      <c r="I97" s="57"/>
    </row>
    <row r="98" spans="1:9" x14ac:dyDescent="0.2">
      <c r="A98" s="57"/>
      <c r="B98" s="57"/>
      <c r="C98" s="57"/>
      <c r="D98" s="57"/>
      <c r="E98" s="11"/>
      <c r="F98" s="57"/>
      <c r="G98" s="57"/>
      <c r="H98" s="57"/>
      <c r="I98" s="57"/>
    </row>
    <row r="99" spans="1:9" x14ac:dyDescent="0.2">
      <c r="A99" s="57"/>
      <c r="B99" s="57"/>
      <c r="C99" s="57"/>
      <c r="D99" s="57"/>
      <c r="E99" s="11"/>
      <c r="F99" s="57"/>
      <c r="G99" s="57"/>
      <c r="H99" s="57"/>
      <c r="I99" s="57"/>
    </row>
    <row r="100" spans="1:9" x14ac:dyDescent="0.2">
      <c r="A100" s="57"/>
      <c r="B100" s="57"/>
      <c r="C100" s="57"/>
      <c r="D100" s="57"/>
      <c r="E100" s="11"/>
      <c r="F100" s="57"/>
      <c r="G100" s="57"/>
      <c r="H100" s="57"/>
      <c r="I100" s="57"/>
    </row>
    <row r="101" spans="1:9" x14ac:dyDescent="0.2">
      <c r="A101" s="57"/>
      <c r="B101" s="57"/>
      <c r="C101" s="57"/>
      <c r="D101" s="57"/>
      <c r="E101" s="11"/>
      <c r="F101" s="57"/>
      <c r="G101" s="57"/>
      <c r="H101" s="57"/>
      <c r="I101" s="57"/>
    </row>
    <row r="102" spans="1:9" x14ac:dyDescent="0.2">
      <c r="A102" s="57"/>
      <c r="B102" s="57"/>
      <c r="C102" s="57"/>
      <c r="D102" s="57"/>
      <c r="E102" s="11"/>
      <c r="F102" s="57"/>
      <c r="G102" s="57"/>
      <c r="H102" s="57"/>
      <c r="I102" s="57"/>
    </row>
    <row r="103" spans="1:9" x14ac:dyDescent="0.2">
      <c r="A103" s="57"/>
      <c r="B103" s="57"/>
      <c r="C103" s="57"/>
      <c r="D103" s="57"/>
      <c r="E103" s="11"/>
      <c r="F103" s="57"/>
      <c r="G103" s="57"/>
      <c r="H103" s="57"/>
      <c r="I103" s="57"/>
    </row>
    <row r="104" spans="1:9" x14ac:dyDescent="0.2">
      <c r="A104" s="57"/>
      <c r="B104" s="57"/>
      <c r="C104" s="57"/>
      <c r="D104" s="57"/>
      <c r="E104" s="11"/>
      <c r="F104" s="57"/>
      <c r="G104" s="57"/>
      <c r="H104" s="57"/>
      <c r="I104" s="57"/>
    </row>
    <row r="105" spans="1:9" x14ac:dyDescent="0.2">
      <c r="A105" s="57"/>
      <c r="B105" s="57"/>
      <c r="C105" s="57"/>
      <c r="D105" s="57"/>
      <c r="E105" s="11"/>
      <c r="F105" s="57"/>
      <c r="G105" s="57"/>
      <c r="H105" s="57"/>
      <c r="I105" s="57"/>
    </row>
    <row r="106" spans="1:9" x14ac:dyDescent="0.2">
      <c r="A106" s="57"/>
      <c r="B106" s="57"/>
      <c r="C106" s="57"/>
      <c r="D106" s="57"/>
      <c r="E106" s="11"/>
      <c r="F106" s="57"/>
      <c r="G106" s="57"/>
      <c r="H106" s="57"/>
      <c r="I106" s="57"/>
    </row>
    <row r="107" spans="1:9" x14ac:dyDescent="0.2">
      <c r="A107" s="57"/>
      <c r="B107" s="57"/>
      <c r="C107" s="57"/>
      <c r="D107" s="57"/>
      <c r="E107" s="11"/>
      <c r="F107" s="57"/>
      <c r="G107" s="57"/>
      <c r="H107" s="57"/>
      <c r="I107" s="57"/>
    </row>
    <row r="108" spans="1:9" x14ac:dyDescent="0.2">
      <c r="A108" s="57"/>
      <c r="B108" s="57"/>
      <c r="C108" s="57"/>
      <c r="D108" s="57"/>
      <c r="E108" s="11"/>
      <c r="F108" s="57"/>
      <c r="G108" s="57"/>
      <c r="H108" s="57"/>
      <c r="I108" s="57"/>
    </row>
    <row r="109" spans="1:9" x14ac:dyDescent="0.2">
      <c r="A109" s="57"/>
      <c r="B109" s="57"/>
      <c r="C109" s="57"/>
      <c r="D109" s="57"/>
      <c r="E109" s="11"/>
      <c r="F109" s="57"/>
      <c r="G109" s="57"/>
      <c r="H109" s="57"/>
      <c r="I109" s="57"/>
    </row>
    <row r="110" spans="1:9" x14ac:dyDescent="0.2">
      <c r="A110" s="57"/>
      <c r="B110" s="57"/>
      <c r="C110" s="57"/>
      <c r="D110" s="57"/>
      <c r="E110" s="11"/>
      <c r="F110" s="57"/>
      <c r="G110" s="57"/>
      <c r="H110" s="57"/>
      <c r="I110" s="57"/>
    </row>
    <row r="111" spans="1:9" x14ac:dyDescent="0.2">
      <c r="A111" s="57"/>
      <c r="B111" s="57"/>
      <c r="C111" s="57"/>
      <c r="D111" s="57"/>
      <c r="E111" s="11"/>
      <c r="F111" s="57"/>
      <c r="G111" s="57"/>
      <c r="H111" s="57"/>
      <c r="I111" s="57"/>
    </row>
    <row r="112" spans="1:9" x14ac:dyDescent="0.2">
      <c r="A112" s="57"/>
      <c r="B112" s="57"/>
      <c r="C112" s="57"/>
      <c r="D112" s="57"/>
      <c r="E112" s="11"/>
      <c r="F112" s="57"/>
      <c r="G112" s="57"/>
      <c r="H112" s="57"/>
      <c r="I112" s="57"/>
    </row>
    <row r="113" spans="1:9" x14ac:dyDescent="0.2">
      <c r="A113" s="57"/>
      <c r="B113" s="57"/>
      <c r="C113" s="57"/>
      <c r="D113" s="57"/>
      <c r="E113" s="11"/>
      <c r="F113" s="57"/>
      <c r="G113" s="57"/>
      <c r="H113" s="57"/>
      <c r="I113" s="57"/>
    </row>
    <row r="114" spans="1:9" x14ac:dyDescent="0.2">
      <c r="A114" s="57"/>
      <c r="B114" s="57"/>
      <c r="C114" s="57"/>
      <c r="D114" s="57"/>
      <c r="E114" s="11"/>
      <c r="F114" s="57"/>
      <c r="G114" s="57"/>
      <c r="H114" s="57"/>
      <c r="I114" s="57"/>
    </row>
    <row r="115" spans="1:9" x14ac:dyDescent="0.2">
      <c r="A115" s="57"/>
      <c r="B115" s="57"/>
      <c r="C115" s="57"/>
      <c r="D115" s="57"/>
      <c r="E115" s="11"/>
      <c r="F115" s="57"/>
      <c r="G115" s="57"/>
      <c r="H115" s="57"/>
      <c r="I115" s="57"/>
    </row>
    <row r="116" spans="1:9" x14ac:dyDescent="0.2">
      <c r="A116" s="57"/>
      <c r="B116" s="57"/>
      <c r="C116" s="57"/>
      <c r="D116" s="57"/>
      <c r="E116" s="11"/>
      <c r="F116" s="57"/>
      <c r="G116" s="57"/>
      <c r="H116" s="57"/>
      <c r="I116" s="57"/>
    </row>
    <row r="117" spans="1:9" x14ac:dyDescent="0.2">
      <c r="A117" s="57"/>
      <c r="B117" s="57"/>
      <c r="C117" s="57"/>
      <c r="D117" s="57"/>
      <c r="E117" s="11"/>
      <c r="F117" s="57"/>
      <c r="G117" s="57"/>
      <c r="H117" s="57"/>
      <c r="I117" s="57"/>
    </row>
    <row r="118" spans="1:9" x14ac:dyDescent="0.2">
      <c r="A118" s="57"/>
      <c r="B118" s="57"/>
      <c r="C118" s="57"/>
      <c r="D118" s="57"/>
      <c r="E118" s="11"/>
      <c r="F118" s="57"/>
      <c r="G118" s="57"/>
      <c r="H118" s="57"/>
      <c r="I118" s="57"/>
    </row>
    <row r="119" spans="1:9" x14ac:dyDescent="0.2">
      <c r="A119" s="57"/>
      <c r="B119" s="57"/>
      <c r="C119" s="57"/>
      <c r="D119" s="57"/>
      <c r="E119" s="11"/>
      <c r="F119" s="57"/>
      <c r="G119" s="57"/>
      <c r="H119" s="57"/>
      <c r="I119" s="57"/>
    </row>
    <row r="120" spans="1:9" x14ac:dyDescent="0.2">
      <c r="A120" s="57"/>
      <c r="B120" s="57"/>
      <c r="C120" s="57"/>
      <c r="D120" s="57"/>
      <c r="E120" s="11"/>
      <c r="F120" s="57"/>
      <c r="G120" s="57"/>
      <c r="H120" s="57"/>
      <c r="I120" s="57"/>
    </row>
    <row r="121" spans="1:9" x14ac:dyDescent="0.2">
      <c r="A121" s="57"/>
      <c r="B121" s="57"/>
      <c r="C121" s="57"/>
      <c r="D121" s="57"/>
      <c r="E121" s="11"/>
      <c r="F121" s="57"/>
      <c r="G121" s="57"/>
      <c r="H121" s="57"/>
      <c r="I121" s="57"/>
    </row>
    <row r="122" spans="1:9" x14ac:dyDescent="0.2">
      <c r="A122" s="57"/>
      <c r="B122" s="57"/>
      <c r="C122" s="57"/>
      <c r="D122" s="57"/>
      <c r="E122" s="11"/>
      <c r="F122" s="57"/>
      <c r="G122" s="57"/>
      <c r="H122" s="57"/>
      <c r="I122" s="57"/>
    </row>
    <row r="123" spans="1:9" x14ac:dyDescent="0.2">
      <c r="A123" s="57"/>
      <c r="B123" s="57"/>
      <c r="C123" s="57"/>
      <c r="D123" s="57"/>
      <c r="E123" s="11"/>
      <c r="F123" s="57"/>
      <c r="G123" s="57"/>
      <c r="H123" s="57"/>
      <c r="I123" s="57"/>
    </row>
    <row r="124" spans="1:9" x14ac:dyDescent="0.2">
      <c r="A124" s="57"/>
      <c r="B124" s="57"/>
      <c r="C124" s="57"/>
      <c r="D124" s="57"/>
      <c r="E124" s="11"/>
      <c r="F124" s="57"/>
      <c r="G124" s="57"/>
      <c r="H124" s="57"/>
      <c r="I124" s="57"/>
    </row>
    <row r="125" spans="1:9" x14ac:dyDescent="0.2">
      <c r="A125" s="57"/>
      <c r="B125" s="57"/>
      <c r="C125" s="57"/>
      <c r="D125" s="57"/>
      <c r="E125" s="11"/>
      <c r="F125" s="57"/>
      <c r="G125" s="57"/>
      <c r="H125" s="57"/>
      <c r="I125" s="57"/>
    </row>
    <row r="126" spans="1:9" x14ac:dyDescent="0.2">
      <c r="A126" s="57"/>
      <c r="B126" s="57"/>
      <c r="C126" s="57"/>
      <c r="D126" s="57"/>
      <c r="E126" s="11"/>
      <c r="F126" s="57"/>
      <c r="G126" s="57"/>
      <c r="H126" s="57"/>
      <c r="I126" s="57"/>
    </row>
    <row r="127" spans="1:9" x14ac:dyDescent="0.2">
      <c r="A127" s="57"/>
      <c r="B127" s="57"/>
      <c r="C127" s="57"/>
      <c r="D127" s="57"/>
      <c r="E127" s="11"/>
      <c r="F127" s="57"/>
      <c r="G127" s="57"/>
      <c r="H127" s="57"/>
      <c r="I127" s="57"/>
    </row>
    <row r="128" spans="1:9" x14ac:dyDescent="0.2">
      <c r="A128" s="57"/>
      <c r="B128" s="57"/>
      <c r="C128" s="57"/>
      <c r="D128" s="57"/>
      <c r="E128" s="11"/>
      <c r="F128" s="57"/>
      <c r="G128" s="57"/>
      <c r="H128" s="57"/>
      <c r="I128" s="57"/>
    </row>
    <row r="129" spans="1:9" x14ac:dyDescent="0.2">
      <c r="A129" s="57"/>
      <c r="B129" s="57"/>
      <c r="C129" s="57"/>
      <c r="D129" s="57"/>
      <c r="E129" s="11"/>
      <c r="F129" s="57"/>
      <c r="G129" s="57"/>
      <c r="H129" s="57"/>
      <c r="I129" s="57"/>
    </row>
    <row r="130" spans="1:9" x14ac:dyDescent="0.2">
      <c r="A130" s="57"/>
      <c r="B130" s="57"/>
      <c r="C130" s="57"/>
      <c r="D130" s="57"/>
      <c r="E130" s="11"/>
      <c r="F130" s="57"/>
      <c r="G130" s="57"/>
      <c r="H130" s="57"/>
      <c r="I130" s="57"/>
    </row>
    <row r="131" spans="1:9" x14ac:dyDescent="0.2">
      <c r="A131" s="57"/>
      <c r="B131" s="57"/>
      <c r="C131" s="57"/>
      <c r="D131" s="57"/>
      <c r="E131" s="11"/>
      <c r="F131" s="57"/>
      <c r="G131" s="57"/>
      <c r="H131" s="57"/>
      <c r="I131" s="57"/>
    </row>
    <row r="132" spans="1:9" x14ac:dyDescent="0.2">
      <c r="A132" s="57"/>
      <c r="B132" s="57"/>
      <c r="C132" s="57"/>
      <c r="D132" s="57"/>
      <c r="E132" s="11"/>
      <c r="F132" s="57"/>
      <c r="G132" s="57"/>
      <c r="H132" s="57"/>
      <c r="I132" s="57"/>
    </row>
    <row r="133" spans="1:9" x14ac:dyDescent="0.2">
      <c r="A133" s="57"/>
      <c r="B133" s="57"/>
      <c r="C133" s="57"/>
      <c r="D133" s="57"/>
      <c r="E133" s="11"/>
      <c r="F133" s="57"/>
      <c r="G133" s="57"/>
      <c r="H133" s="57"/>
      <c r="I133" s="57"/>
    </row>
    <row r="134" spans="1:9" x14ac:dyDescent="0.2">
      <c r="A134" s="57"/>
      <c r="B134" s="57"/>
      <c r="C134" s="57"/>
      <c r="D134" s="57"/>
      <c r="E134" s="11"/>
      <c r="F134" s="57"/>
      <c r="G134" s="57"/>
      <c r="H134" s="57"/>
      <c r="I134" s="57"/>
    </row>
    <row r="135" spans="1:9" x14ac:dyDescent="0.2">
      <c r="A135" s="57"/>
      <c r="B135" s="57"/>
      <c r="C135" s="57"/>
      <c r="D135" s="57"/>
      <c r="E135" s="11"/>
      <c r="F135" s="57"/>
      <c r="G135" s="57"/>
      <c r="H135" s="57"/>
      <c r="I135" s="57"/>
    </row>
    <row r="136" spans="1:9" x14ac:dyDescent="0.2">
      <c r="A136" s="57"/>
      <c r="B136" s="57"/>
      <c r="C136" s="57"/>
      <c r="D136" s="57"/>
      <c r="E136" s="11"/>
      <c r="F136" s="57"/>
      <c r="G136" s="57"/>
      <c r="H136" s="57"/>
      <c r="I136" s="57"/>
    </row>
    <row r="137" spans="1:9" x14ac:dyDescent="0.2">
      <c r="A137" s="57"/>
      <c r="B137" s="57"/>
      <c r="C137" s="57"/>
      <c r="D137" s="57"/>
      <c r="E137" s="11"/>
      <c r="F137" s="57"/>
      <c r="G137" s="57"/>
      <c r="H137" s="57"/>
      <c r="I137" s="57"/>
    </row>
    <row r="138" spans="1:9" x14ac:dyDescent="0.2">
      <c r="A138" s="57"/>
      <c r="B138" s="57"/>
      <c r="C138" s="57"/>
      <c r="D138" s="57"/>
      <c r="E138" s="11"/>
      <c r="F138" s="57"/>
      <c r="G138" s="57"/>
      <c r="H138" s="57"/>
      <c r="I138" s="57"/>
    </row>
    <row r="139" spans="1:9" x14ac:dyDescent="0.2">
      <c r="A139" s="57"/>
      <c r="B139" s="57"/>
      <c r="C139" s="57"/>
      <c r="D139" s="57"/>
      <c r="E139" s="11"/>
      <c r="F139" s="57"/>
      <c r="G139" s="57"/>
      <c r="H139" s="57"/>
      <c r="I139" s="57"/>
    </row>
    <row r="140" spans="1:9" x14ac:dyDescent="0.2">
      <c r="A140" s="57"/>
      <c r="B140" s="57"/>
      <c r="C140" s="57"/>
      <c r="D140" s="57"/>
      <c r="E140" s="11"/>
      <c r="F140" s="57"/>
      <c r="G140" s="57"/>
      <c r="H140" s="57"/>
      <c r="I140" s="57"/>
    </row>
    <row r="141" spans="1:9" x14ac:dyDescent="0.2">
      <c r="A141" s="57"/>
      <c r="B141" s="57"/>
      <c r="C141" s="57"/>
      <c r="D141" s="57"/>
      <c r="E141" s="11"/>
      <c r="F141" s="57"/>
      <c r="G141" s="57"/>
      <c r="H141" s="57"/>
      <c r="I141" s="57"/>
    </row>
    <row r="142" spans="1:9" x14ac:dyDescent="0.2">
      <c r="A142" s="57"/>
      <c r="B142" s="57"/>
      <c r="C142" s="57"/>
      <c r="D142" s="57"/>
      <c r="E142" s="11"/>
      <c r="F142" s="57"/>
      <c r="G142" s="57"/>
      <c r="H142" s="57"/>
      <c r="I142" s="57"/>
    </row>
    <row r="143" spans="1:9" x14ac:dyDescent="0.2">
      <c r="A143" s="57"/>
      <c r="B143" s="57"/>
      <c r="C143" s="57"/>
      <c r="D143" s="57"/>
      <c r="E143" s="11"/>
      <c r="F143" s="57"/>
      <c r="G143" s="57"/>
      <c r="H143" s="57"/>
      <c r="I143" s="57"/>
    </row>
    <row r="144" spans="1:9" x14ac:dyDescent="0.2">
      <c r="A144" s="57"/>
      <c r="B144" s="57"/>
      <c r="C144" s="57"/>
      <c r="D144" s="57"/>
      <c r="E144" s="11"/>
      <c r="F144" s="57"/>
      <c r="G144" s="57"/>
      <c r="H144" s="57"/>
      <c r="I144" s="57"/>
    </row>
    <row r="145" spans="1:9" x14ac:dyDescent="0.2">
      <c r="A145" s="57"/>
      <c r="B145" s="57"/>
      <c r="C145" s="57"/>
      <c r="D145" s="57"/>
      <c r="E145" s="11"/>
      <c r="F145" s="57"/>
      <c r="G145" s="57"/>
      <c r="H145" s="57"/>
      <c r="I145" s="57"/>
    </row>
    <row r="146" spans="1:9" x14ac:dyDescent="0.2">
      <c r="A146" s="57"/>
      <c r="B146" s="57"/>
      <c r="C146" s="57"/>
      <c r="D146" s="57"/>
      <c r="E146" s="11"/>
      <c r="F146" s="57"/>
      <c r="G146" s="57"/>
      <c r="H146" s="57"/>
      <c r="I146" s="57"/>
    </row>
    <row r="147" spans="1:9" x14ac:dyDescent="0.2">
      <c r="A147" s="57"/>
      <c r="B147" s="57"/>
      <c r="C147" s="57"/>
      <c r="D147" s="57"/>
      <c r="E147" s="11"/>
      <c r="F147" s="57"/>
      <c r="G147" s="57"/>
      <c r="H147" s="57"/>
      <c r="I147" s="57"/>
    </row>
    <row r="148" spans="1:9" x14ac:dyDescent="0.2">
      <c r="A148" s="57"/>
      <c r="B148" s="57"/>
      <c r="C148" s="57"/>
      <c r="D148" s="57"/>
      <c r="E148" s="11"/>
      <c r="F148" s="57"/>
      <c r="G148" s="57"/>
      <c r="H148" s="57"/>
      <c r="I148" s="57"/>
    </row>
    <row r="149" spans="1:9" x14ac:dyDescent="0.2">
      <c r="A149" s="57"/>
      <c r="B149" s="57"/>
      <c r="C149" s="57"/>
      <c r="D149" s="57"/>
      <c r="E149" s="11"/>
      <c r="F149" s="57"/>
      <c r="G149" s="57"/>
      <c r="H149" s="57"/>
      <c r="I149" s="57"/>
    </row>
    <row r="150" spans="1:9" x14ac:dyDescent="0.2">
      <c r="A150" s="57"/>
      <c r="B150" s="57"/>
      <c r="C150" s="57"/>
      <c r="D150" s="57"/>
      <c r="E150" s="11"/>
      <c r="F150" s="57"/>
      <c r="G150" s="57"/>
      <c r="H150" s="57"/>
      <c r="I150" s="57"/>
    </row>
    <row r="151" spans="1:9" x14ac:dyDescent="0.2">
      <c r="A151" s="57"/>
      <c r="B151" s="57"/>
      <c r="C151" s="57"/>
      <c r="D151" s="57"/>
      <c r="E151" s="11"/>
      <c r="F151" s="57"/>
      <c r="G151" s="57"/>
      <c r="H151" s="57"/>
      <c r="I151" s="57"/>
    </row>
    <row r="152" spans="1:9" x14ac:dyDescent="0.2">
      <c r="A152" s="57"/>
      <c r="B152" s="57"/>
      <c r="C152" s="57"/>
      <c r="D152" s="57"/>
      <c r="E152" s="11"/>
      <c r="F152" s="57"/>
      <c r="G152" s="57"/>
      <c r="H152" s="57"/>
      <c r="I152" s="57"/>
    </row>
    <row r="153" spans="1:9" x14ac:dyDescent="0.2">
      <c r="A153" s="57"/>
      <c r="B153" s="57"/>
      <c r="C153" s="57"/>
      <c r="D153" s="57"/>
      <c r="E153" s="11"/>
      <c r="F153" s="57"/>
      <c r="G153" s="57"/>
      <c r="H153" s="57"/>
      <c r="I153" s="57"/>
    </row>
    <row r="154" spans="1:9" x14ac:dyDescent="0.2">
      <c r="A154" s="57"/>
      <c r="B154" s="57"/>
      <c r="C154" s="57"/>
      <c r="D154" s="57"/>
      <c r="E154" s="11"/>
      <c r="F154" s="57"/>
      <c r="G154" s="57"/>
      <c r="H154" s="57"/>
      <c r="I154" s="57"/>
    </row>
    <row r="155" spans="1:9" x14ac:dyDescent="0.2">
      <c r="A155" s="57"/>
      <c r="B155" s="57"/>
      <c r="C155" s="57"/>
      <c r="D155" s="57"/>
      <c r="E155" s="11"/>
      <c r="F155" s="57"/>
      <c r="G155" s="57"/>
      <c r="H155" s="57"/>
      <c r="I155" s="57"/>
    </row>
    <row r="156" spans="1:9" x14ac:dyDescent="0.2">
      <c r="A156" s="57"/>
      <c r="B156" s="57"/>
      <c r="C156" s="57"/>
      <c r="D156" s="57"/>
      <c r="E156" s="11"/>
      <c r="F156" s="57"/>
      <c r="G156" s="57"/>
      <c r="H156" s="57"/>
      <c r="I156" s="57"/>
    </row>
    <row r="157" spans="1:9" x14ac:dyDescent="0.2">
      <c r="A157" s="57"/>
      <c r="B157" s="57"/>
      <c r="C157" s="57"/>
      <c r="D157" s="57"/>
      <c r="E157" s="11"/>
      <c r="F157" s="57"/>
      <c r="G157" s="57"/>
      <c r="H157" s="57"/>
      <c r="I157" s="57"/>
    </row>
    <row r="158" spans="1:9" x14ac:dyDescent="0.2">
      <c r="A158" s="57"/>
      <c r="B158" s="57"/>
      <c r="C158" s="57"/>
      <c r="D158" s="57"/>
      <c r="E158" s="11"/>
      <c r="F158" s="57"/>
      <c r="G158" s="57"/>
      <c r="H158" s="57"/>
      <c r="I158" s="57"/>
    </row>
    <row r="159" spans="1:9" x14ac:dyDescent="0.2">
      <c r="A159" s="57"/>
      <c r="B159" s="57"/>
      <c r="C159" s="57"/>
      <c r="D159" s="57"/>
      <c r="E159" s="11"/>
      <c r="F159" s="57"/>
      <c r="G159" s="57"/>
      <c r="H159" s="57"/>
      <c r="I159" s="57"/>
    </row>
    <row r="160" spans="1:9" x14ac:dyDescent="0.2">
      <c r="A160" s="57"/>
      <c r="B160" s="57"/>
      <c r="C160" s="57"/>
      <c r="D160" s="57"/>
      <c r="E160" s="11"/>
      <c r="F160" s="57"/>
      <c r="G160" s="57"/>
      <c r="H160" s="57"/>
      <c r="I160" s="57"/>
    </row>
    <row r="161" spans="1:9" x14ac:dyDescent="0.2">
      <c r="A161" s="57"/>
      <c r="B161" s="57"/>
      <c r="C161" s="57"/>
      <c r="D161" s="57"/>
      <c r="E161" s="11"/>
      <c r="F161" s="57"/>
      <c r="G161" s="57"/>
      <c r="H161" s="57"/>
      <c r="I161" s="57"/>
    </row>
    <row r="162" spans="1:9" x14ac:dyDescent="0.2">
      <c r="A162" s="57"/>
      <c r="B162" s="57"/>
      <c r="C162" s="57"/>
      <c r="D162" s="57"/>
      <c r="E162" s="11"/>
      <c r="F162" s="57"/>
      <c r="G162" s="57"/>
      <c r="H162" s="57"/>
      <c r="I162" s="57"/>
    </row>
    <row r="163" spans="1:9" x14ac:dyDescent="0.2">
      <c r="A163" s="57"/>
      <c r="B163" s="57"/>
      <c r="C163" s="57"/>
      <c r="D163" s="57"/>
      <c r="E163" s="11"/>
      <c r="F163" s="57"/>
      <c r="G163" s="57"/>
      <c r="H163" s="57"/>
      <c r="I163" s="57"/>
    </row>
    <row r="164" spans="1:9" x14ac:dyDescent="0.2">
      <c r="A164" s="57"/>
      <c r="B164" s="57"/>
      <c r="C164" s="57"/>
      <c r="D164" s="57"/>
      <c r="E164" s="11"/>
      <c r="F164" s="57"/>
      <c r="G164" s="57"/>
      <c r="H164" s="57"/>
      <c r="I164" s="57"/>
    </row>
    <row r="165" spans="1:9" x14ac:dyDescent="0.2">
      <c r="A165" s="57"/>
      <c r="B165" s="57"/>
      <c r="C165" s="57"/>
      <c r="D165" s="57"/>
      <c r="E165" s="11"/>
      <c r="F165" s="57"/>
      <c r="G165" s="57"/>
      <c r="H165" s="57"/>
      <c r="I165" s="57"/>
    </row>
    <row r="166" spans="1:9" x14ac:dyDescent="0.2">
      <c r="A166" s="57"/>
      <c r="B166" s="57"/>
      <c r="C166" s="57"/>
      <c r="D166" s="57"/>
      <c r="E166" s="11"/>
      <c r="F166" s="57"/>
      <c r="G166" s="57"/>
      <c r="H166" s="57"/>
      <c r="I166" s="57"/>
    </row>
    <row r="167" spans="1:9" x14ac:dyDescent="0.2">
      <c r="A167" s="57"/>
      <c r="B167" s="57"/>
      <c r="C167" s="57"/>
      <c r="D167" s="57"/>
      <c r="E167" s="11"/>
      <c r="F167" s="57"/>
      <c r="G167" s="57"/>
      <c r="H167" s="57"/>
      <c r="I167" s="57"/>
    </row>
    <row r="168" spans="1:9" x14ac:dyDescent="0.2">
      <c r="A168" s="57"/>
      <c r="B168" s="57"/>
      <c r="C168" s="57"/>
      <c r="D168" s="57"/>
      <c r="E168" s="11"/>
      <c r="F168" s="57"/>
      <c r="G168" s="57"/>
      <c r="H168" s="57"/>
      <c r="I168" s="57"/>
    </row>
    <row r="169" spans="1:9" x14ac:dyDescent="0.2">
      <c r="A169" s="57"/>
      <c r="B169" s="57"/>
      <c r="C169" s="57"/>
      <c r="D169" s="57"/>
      <c r="E169" s="11"/>
      <c r="G169" s="57"/>
      <c r="H169" s="57"/>
      <c r="I169" s="57"/>
    </row>
    <row r="170" spans="1:9" x14ac:dyDescent="0.2">
      <c r="A170" s="57"/>
      <c r="B170" s="57"/>
      <c r="C170" s="57"/>
      <c r="D170" s="57"/>
      <c r="E170" s="11"/>
      <c r="G170" s="57"/>
      <c r="H170" s="57"/>
      <c r="I170" s="57"/>
    </row>
    <row r="171" spans="1:9" x14ac:dyDescent="0.2">
      <c r="A171" s="57"/>
      <c r="B171" s="57"/>
      <c r="C171" s="57"/>
      <c r="D171" s="57"/>
      <c r="E171" s="11"/>
      <c r="G171" s="57"/>
      <c r="H171" s="57"/>
      <c r="I171" s="57"/>
    </row>
    <row r="172" spans="1:9" x14ac:dyDescent="0.2">
      <c r="A172" s="57"/>
      <c r="B172" s="57"/>
      <c r="C172" s="57"/>
      <c r="D172" s="57"/>
      <c r="E172" s="11"/>
      <c r="G172" s="57"/>
      <c r="H172" s="57"/>
      <c r="I172" s="57"/>
    </row>
    <row r="173" spans="1:9" x14ac:dyDescent="0.2">
      <c r="A173" s="57"/>
      <c r="B173" s="57"/>
      <c r="C173" s="57"/>
      <c r="D173" s="57"/>
      <c r="E173" s="11"/>
      <c r="G173" s="57"/>
      <c r="H173" s="57"/>
      <c r="I173" s="57"/>
    </row>
    <row r="174" spans="1:9" x14ac:dyDescent="0.2">
      <c r="A174" s="57"/>
      <c r="B174" s="57"/>
      <c r="C174" s="57"/>
      <c r="D174" s="57"/>
      <c r="E174" s="11"/>
      <c r="G174" s="57"/>
      <c r="H174" s="57"/>
      <c r="I174" s="57"/>
    </row>
    <row r="175" spans="1:9" x14ac:dyDescent="0.2">
      <c r="A175" s="57"/>
      <c r="B175" s="57"/>
      <c r="C175" s="57"/>
      <c r="D175" s="57"/>
      <c r="E175" s="11"/>
      <c r="G175" s="57"/>
      <c r="H175" s="57"/>
      <c r="I175" s="57"/>
    </row>
    <row r="176" spans="1:9" x14ac:dyDescent="0.2">
      <c r="A176" s="57"/>
      <c r="B176" s="57"/>
      <c r="C176" s="57"/>
      <c r="D176" s="57"/>
      <c r="E176" s="11"/>
      <c r="G176" s="57"/>
      <c r="H176" s="57"/>
      <c r="I176" s="57"/>
    </row>
    <row r="177" spans="1:9" x14ac:dyDescent="0.2">
      <c r="A177" s="57"/>
      <c r="B177" s="57"/>
      <c r="C177" s="57"/>
      <c r="D177" s="57"/>
      <c r="E177" s="11"/>
      <c r="G177" s="57"/>
      <c r="H177" s="57"/>
      <c r="I177" s="57"/>
    </row>
    <row r="178" spans="1:9" x14ac:dyDescent="0.2">
      <c r="A178" s="57"/>
      <c r="B178" s="57"/>
      <c r="C178" s="57"/>
      <c r="D178" s="57"/>
      <c r="E178" s="11"/>
      <c r="G178" s="57"/>
      <c r="H178" s="57"/>
      <c r="I178" s="57"/>
    </row>
    <row r="179" spans="1:9" x14ac:dyDescent="0.2">
      <c r="A179" s="57"/>
      <c r="B179" s="57"/>
      <c r="C179" s="57"/>
      <c r="D179" s="57"/>
      <c r="E179" s="11"/>
      <c r="G179" s="57"/>
      <c r="H179" s="57"/>
      <c r="I179" s="57"/>
    </row>
    <row r="180" spans="1:9" x14ac:dyDescent="0.2">
      <c r="A180" s="57"/>
      <c r="B180" s="57"/>
      <c r="C180" s="57"/>
      <c r="D180" s="57"/>
      <c r="E180" s="11"/>
      <c r="G180" s="57"/>
      <c r="H180" s="57"/>
      <c r="I180" s="57"/>
    </row>
    <row r="181" spans="1:9" x14ac:dyDescent="0.2">
      <c r="A181" s="57"/>
      <c r="B181" s="57"/>
      <c r="C181" s="57"/>
      <c r="D181" s="57"/>
      <c r="E181" s="11"/>
      <c r="G181" s="57"/>
      <c r="H181" s="57"/>
      <c r="I181" s="57"/>
    </row>
    <row r="182" spans="1:9" x14ac:dyDescent="0.2">
      <c r="A182" s="57"/>
      <c r="B182" s="57"/>
      <c r="C182" s="57"/>
      <c r="D182" s="57"/>
      <c r="E182" s="11"/>
      <c r="G182" s="57"/>
      <c r="H182" s="57"/>
      <c r="I182" s="57"/>
    </row>
    <row r="183" spans="1:9" x14ac:dyDescent="0.2">
      <c r="A183" s="57"/>
      <c r="B183" s="57"/>
      <c r="C183" s="57"/>
      <c r="D183" s="57"/>
      <c r="E183" s="11"/>
      <c r="G183" s="57"/>
      <c r="H183" s="57"/>
      <c r="I183" s="57"/>
    </row>
    <row r="184" spans="1:9" x14ac:dyDescent="0.2">
      <c r="A184" s="57"/>
      <c r="B184" s="57"/>
      <c r="C184" s="57"/>
      <c r="D184" s="57"/>
      <c r="E184" s="11"/>
      <c r="G184" s="57"/>
      <c r="H184" s="57"/>
      <c r="I184" s="57"/>
    </row>
    <row r="185" spans="1:9" x14ac:dyDescent="0.2">
      <c r="A185" s="57"/>
      <c r="B185" s="57"/>
      <c r="C185" s="57"/>
      <c r="D185" s="57"/>
      <c r="E185" s="11"/>
      <c r="G185" s="57"/>
      <c r="H185" s="57"/>
      <c r="I185" s="57"/>
    </row>
    <row r="186" spans="1:9" x14ac:dyDescent="0.2">
      <c r="A186" s="57"/>
      <c r="B186" s="57"/>
      <c r="C186" s="57"/>
      <c r="D186" s="57"/>
      <c r="E186" s="11"/>
      <c r="G186" s="57"/>
      <c r="H186" s="57"/>
      <c r="I186" s="57"/>
    </row>
    <row r="187" spans="1:9" x14ac:dyDescent="0.2">
      <c r="A187" s="57"/>
      <c r="B187" s="57"/>
      <c r="C187" s="57"/>
      <c r="D187" s="57"/>
      <c r="E187" s="11"/>
      <c r="G187" s="57"/>
      <c r="H187" s="57"/>
      <c r="I187" s="57"/>
    </row>
    <row r="188" spans="1:9" x14ac:dyDescent="0.2">
      <c r="A188" s="57"/>
      <c r="B188" s="57"/>
      <c r="C188" s="57"/>
      <c r="D188" s="57"/>
      <c r="E188" s="11"/>
      <c r="G188" s="57"/>
      <c r="H188" s="57"/>
      <c r="I188" s="57"/>
    </row>
    <row r="189" spans="1:9" x14ac:dyDescent="0.2">
      <c r="A189" s="57"/>
      <c r="B189" s="57"/>
      <c r="C189" s="57"/>
      <c r="D189" s="57"/>
      <c r="E189" s="11"/>
      <c r="G189" s="57"/>
      <c r="H189" s="57"/>
      <c r="I189" s="57"/>
    </row>
    <row r="190" spans="1:9" x14ac:dyDescent="0.2">
      <c r="A190" s="57"/>
      <c r="B190" s="57"/>
      <c r="C190" s="57"/>
      <c r="D190" s="57"/>
      <c r="E190" s="11"/>
      <c r="G190" s="57"/>
      <c r="H190" s="57"/>
      <c r="I190" s="57"/>
    </row>
    <row r="191" spans="1:9" x14ac:dyDescent="0.2">
      <c r="A191" s="57"/>
      <c r="B191" s="57"/>
      <c r="C191" s="57"/>
      <c r="D191" s="57"/>
      <c r="E191" s="11"/>
      <c r="G191" s="57"/>
      <c r="H191" s="57"/>
      <c r="I191" s="57"/>
    </row>
    <row r="192" spans="1:9" x14ac:dyDescent="0.2">
      <c r="A192" s="57"/>
      <c r="B192" s="57"/>
      <c r="C192" s="57"/>
      <c r="D192" s="57"/>
      <c r="E192" s="11"/>
      <c r="G192" s="57"/>
      <c r="H192" s="57"/>
      <c r="I192" s="57"/>
    </row>
    <row r="193" spans="1:9" x14ac:dyDescent="0.2">
      <c r="A193" s="57"/>
      <c r="B193" s="57"/>
      <c r="C193" s="57"/>
      <c r="D193" s="57"/>
      <c r="E193" s="11"/>
      <c r="G193" s="57"/>
      <c r="H193" s="57"/>
      <c r="I193" s="57"/>
    </row>
    <row r="194" spans="1:9" x14ac:dyDescent="0.2">
      <c r="A194" s="57"/>
      <c r="B194" s="57"/>
      <c r="C194" s="57"/>
      <c r="D194" s="57"/>
      <c r="E194" s="11"/>
      <c r="G194" s="57"/>
      <c r="H194" s="57"/>
      <c r="I194" s="57"/>
    </row>
    <row r="195" spans="1:9" x14ac:dyDescent="0.2">
      <c r="A195" s="57"/>
      <c r="B195" s="57"/>
      <c r="C195" s="57"/>
      <c r="D195" s="57"/>
      <c r="E195" s="11"/>
      <c r="G195" s="57"/>
      <c r="H195" s="57"/>
      <c r="I195" s="57"/>
    </row>
    <row r="196" spans="1:9" x14ac:dyDescent="0.2">
      <c r="A196" s="57"/>
      <c r="B196" s="57"/>
      <c r="C196" s="57"/>
      <c r="D196" s="57"/>
      <c r="E196" s="11"/>
      <c r="G196" s="57"/>
      <c r="H196" s="57"/>
      <c r="I196" s="57"/>
    </row>
    <row r="197" spans="1:9" x14ac:dyDescent="0.2">
      <c r="A197" s="57"/>
      <c r="B197" s="57"/>
      <c r="C197" s="57"/>
      <c r="D197" s="57"/>
      <c r="E197" s="11"/>
      <c r="G197" s="57"/>
      <c r="H197" s="57"/>
      <c r="I197" s="57"/>
    </row>
    <row r="198" spans="1:9" x14ac:dyDescent="0.2">
      <c r="A198" s="57"/>
      <c r="B198" s="57"/>
      <c r="C198" s="57"/>
      <c r="D198" s="57"/>
      <c r="E198" s="11"/>
      <c r="G198" s="57"/>
      <c r="H198" s="57"/>
      <c r="I198" s="57"/>
    </row>
    <row r="199" spans="1:9" x14ac:dyDescent="0.2">
      <c r="A199" s="57"/>
      <c r="B199" s="57"/>
      <c r="C199" s="57"/>
      <c r="D199" s="57"/>
      <c r="E199" s="11"/>
      <c r="G199" s="57"/>
      <c r="H199" s="57"/>
      <c r="I199" s="57"/>
    </row>
    <row r="200" spans="1:9" x14ac:dyDescent="0.2">
      <c r="A200" s="57"/>
      <c r="B200" s="57"/>
      <c r="C200" s="57"/>
      <c r="D200" s="57"/>
      <c r="E200" s="11"/>
      <c r="G200" s="57"/>
      <c r="H200" s="57"/>
      <c r="I200" s="57"/>
    </row>
    <row r="201" spans="1:9" x14ac:dyDescent="0.2">
      <c r="A201" s="57"/>
      <c r="B201" s="57"/>
      <c r="C201" s="57"/>
      <c r="D201" s="57"/>
      <c r="E201" s="11"/>
      <c r="G201" s="57"/>
      <c r="H201" s="57"/>
      <c r="I201" s="57"/>
    </row>
    <row r="202" spans="1:9" x14ac:dyDescent="0.2">
      <c r="A202" s="57"/>
      <c r="B202" s="57"/>
      <c r="C202" s="57"/>
      <c r="D202" s="57"/>
      <c r="E202" s="11"/>
      <c r="G202" s="57"/>
      <c r="H202" s="57"/>
      <c r="I202" s="57"/>
    </row>
    <row r="203" spans="1:9" x14ac:dyDescent="0.2">
      <c r="A203" s="57"/>
      <c r="B203" s="57"/>
      <c r="C203" s="57"/>
      <c r="D203" s="57"/>
      <c r="E203" s="11"/>
      <c r="G203" s="57"/>
      <c r="H203" s="57"/>
      <c r="I203" s="57"/>
    </row>
    <row r="204" spans="1:9" x14ac:dyDescent="0.2">
      <c r="A204" s="57"/>
      <c r="B204" s="57"/>
      <c r="C204" s="57"/>
      <c r="D204" s="57"/>
      <c r="E204" s="11"/>
      <c r="G204" s="57"/>
      <c r="H204" s="57"/>
      <c r="I204" s="57"/>
    </row>
    <row r="205" spans="1:9" x14ac:dyDescent="0.2">
      <c r="A205" s="57"/>
      <c r="B205" s="57"/>
      <c r="C205" s="57"/>
      <c r="D205" s="57"/>
      <c r="E205" s="11"/>
      <c r="G205" s="57"/>
      <c r="H205" s="57"/>
      <c r="I205" s="57"/>
    </row>
    <row r="206" spans="1:9" x14ac:dyDescent="0.2">
      <c r="A206" s="57"/>
      <c r="B206" s="57"/>
      <c r="C206" s="57"/>
      <c r="D206" s="57"/>
      <c r="E206" s="11"/>
      <c r="G206" s="57"/>
      <c r="H206" s="57"/>
      <c r="I206" s="57"/>
    </row>
    <row r="207" spans="1:9" x14ac:dyDescent="0.2">
      <c r="A207" s="57"/>
      <c r="B207" s="57"/>
      <c r="C207" s="57"/>
      <c r="D207" s="57"/>
      <c r="E207" s="11"/>
      <c r="G207" s="57"/>
      <c r="H207" s="57"/>
      <c r="I207" s="57"/>
    </row>
    <row r="208" spans="1:9" x14ac:dyDescent="0.2">
      <c r="A208" s="57"/>
      <c r="B208" s="57"/>
      <c r="C208" s="57"/>
      <c r="D208" s="57"/>
      <c r="E208" s="11"/>
      <c r="G208" s="57"/>
      <c r="H208" s="57"/>
      <c r="I208" s="57"/>
    </row>
    <row r="209" spans="1:9" x14ac:dyDescent="0.2">
      <c r="A209" s="57"/>
      <c r="B209" s="57"/>
      <c r="C209" s="57"/>
      <c r="D209" s="57"/>
      <c r="E209" s="11"/>
      <c r="G209" s="57"/>
      <c r="H209" s="57"/>
      <c r="I209" s="57"/>
    </row>
    <row r="210" spans="1:9" x14ac:dyDescent="0.2">
      <c r="A210" s="57"/>
      <c r="B210" s="57"/>
      <c r="C210" s="57"/>
      <c r="D210" s="57"/>
      <c r="E210" s="11"/>
      <c r="G210" s="57"/>
      <c r="H210" s="57"/>
      <c r="I210" s="57"/>
    </row>
    <row r="211" spans="1:9" x14ac:dyDescent="0.2">
      <c r="A211" s="57"/>
      <c r="B211" s="57"/>
      <c r="C211" s="57"/>
      <c r="D211" s="57"/>
      <c r="E211" s="11"/>
      <c r="G211" s="57"/>
      <c r="H211" s="57"/>
      <c r="I211" s="57"/>
    </row>
    <row r="212" spans="1:9" x14ac:dyDescent="0.2">
      <c r="A212" s="57"/>
      <c r="B212" s="57"/>
      <c r="C212" s="57"/>
      <c r="D212" s="57"/>
      <c r="E212" s="11"/>
      <c r="G212" s="57"/>
      <c r="H212" s="57"/>
      <c r="I212" s="57"/>
    </row>
    <row r="213" spans="1:9" x14ac:dyDescent="0.2">
      <c r="A213" s="57"/>
      <c r="B213" s="57"/>
      <c r="C213" s="57"/>
      <c r="D213" s="57"/>
      <c r="E213" s="11"/>
      <c r="G213" s="57"/>
      <c r="H213" s="57"/>
      <c r="I213" s="57"/>
    </row>
    <row r="214" spans="1:9" x14ac:dyDescent="0.2">
      <c r="A214" s="57"/>
      <c r="B214" s="57"/>
      <c r="C214" s="57"/>
      <c r="D214" s="57"/>
      <c r="E214" s="11"/>
      <c r="G214" s="57"/>
      <c r="H214" s="57"/>
      <c r="I214" s="57"/>
    </row>
    <row r="215" spans="1:9" x14ac:dyDescent="0.2">
      <c r="A215" s="57"/>
      <c r="B215" s="57"/>
      <c r="C215" s="57"/>
      <c r="D215" s="57"/>
      <c r="E215" s="11"/>
      <c r="G215" s="57"/>
      <c r="H215" s="57"/>
      <c r="I215" s="57"/>
    </row>
    <row r="216" spans="1:9" x14ac:dyDescent="0.2">
      <c r="A216" s="57"/>
      <c r="B216" s="57"/>
      <c r="C216" s="57"/>
      <c r="D216" s="57"/>
      <c r="E216" s="11"/>
      <c r="G216" s="57"/>
      <c r="H216" s="57"/>
      <c r="I216" s="57"/>
    </row>
    <row r="217" spans="1:9" x14ac:dyDescent="0.2">
      <c r="A217" s="57"/>
      <c r="B217" s="57"/>
      <c r="C217" s="57"/>
      <c r="D217" s="57"/>
      <c r="E217" s="11"/>
      <c r="G217" s="57"/>
      <c r="H217" s="57"/>
      <c r="I217" s="57"/>
    </row>
    <row r="218" spans="1:9" x14ac:dyDescent="0.2">
      <c r="A218" s="57"/>
      <c r="B218" s="57"/>
      <c r="C218" s="57"/>
      <c r="D218" s="57"/>
      <c r="E218" s="11"/>
      <c r="G218" s="57"/>
      <c r="H218" s="57"/>
      <c r="I218" s="57"/>
    </row>
    <row r="219" spans="1:9" x14ac:dyDescent="0.2">
      <c r="A219" s="57"/>
      <c r="B219" s="57"/>
      <c r="C219" s="57"/>
      <c r="D219" s="57"/>
      <c r="E219" s="11"/>
      <c r="G219" s="57"/>
      <c r="H219" s="57"/>
      <c r="I219" s="57"/>
    </row>
    <row r="220" spans="1:9" x14ac:dyDescent="0.2">
      <c r="A220" s="57"/>
      <c r="B220" s="57"/>
      <c r="C220" s="57"/>
      <c r="D220" s="57"/>
      <c r="E220" s="11"/>
      <c r="G220" s="57"/>
      <c r="H220" s="57"/>
      <c r="I220" s="57"/>
    </row>
    <row r="221" spans="1:9" x14ac:dyDescent="0.2">
      <c r="A221" s="57"/>
      <c r="B221" s="57"/>
      <c r="C221" s="57"/>
      <c r="D221" s="57"/>
      <c r="E221" s="11"/>
      <c r="G221" s="57"/>
      <c r="H221" s="57"/>
      <c r="I221" s="57"/>
    </row>
    <row r="222" spans="1:9" x14ac:dyDescent="0.2">
      <c r="A222" s="57"/>
      <c r="B222" s="57"/>
      <c r="C222" s="57"/>
      <c r="D222" s="57"/>
      <c r="E222" s="11"/>
      <c r="G222" s="57"/>
      <c r="H222" s="57"/>
      <c r="I222" s="57"/>
    </row>
    <row r="223" spans="1:9" x14ac:dyDescent="0.2">
      <c r="A223" s="57"/>
      <c r="B223" s="57"/>
      <c r="C223" s="57"/>
      <c r="D223" s="57"/>
      <c r="E223" s="11"/>
      <c r="G223" s="57"/>
      <c r="H223" s="57"/>
      <c r="I223" s="57"/>
    </row>
    <row r="224" spans="1:9" x14ac:dyDescent="0.2">
      <c r="A224" s="57"/>
      <c r="B224" s="57"/>
      <c r="C224" s="57"/>
      <c r="D224" s="57"/>
      <c r="E224" s="11"/>
      <c r="G224" s="57"/>
      <c r="H224" s="57"/>
      <c r="I224" s="57"/>
    </row>
    <row r="225" spans="1:9" x14ac:dyDescent="0.2">
      <c r="A225" s="57"/>
      <c r="B225" s="57"/>
      <c r="C225" s="57"/>
      <c r="D225" s="57"/>
      <c r="E225" s="11"/>
      <c r="G225" s="57"/>
      <c r="H225" s="57"/>
      <c r="I225" s="57"/>
    </row>
    <row r="226" spans="1:9" x14ac:dyDescent="0.2">
      <c r="A226" s="57"/>
      <c r="B226" s="57"/>
      <c r="C226" s="57"/>
      <c r="D226" s="57"/>
      <c r="E226" s="11"/>
      <c r="G226" s="57"/>
      <c r="H226" s="57"/>
      <c r="I226" s="57"/>
    </row>
    <row r="227" spans="1:9" x14ac:dyDescent="0.2">
      <c r="A227" s="57"/>
      <c r="B227" s="57"/>
      <c r="C227" s="57"/>
      <c r="D227" s="57"/>
      <c r="E227" s="11"/>
      <c r="G227" s="57"/>
      <c r="H227" s="57"/>
      <c r="I227" s="57"/>
    </row>
    <row r="228" spans="1:9" x14ac:dyDescent="0.2">
      <c r="A228" s="57"/>
      <c r="B228" s="57"/>
      <c r="C228" s="57"/>
      <c r="D228" s="57"/>
      <c r="E228" s="11"/>
      <c r="G228" s="57"/>
      <c r="H228" s="57"/>
      <c r="I228" s="57"/>
    </row>
    <row r="229" spans="1:9" x14ac:dyDescent="0.2">
      <c r="A229" s="57"/>
      <c r="B229" s="57"/>
      <c r="C229" s="57"/>
      <c r="D229" s="57"/>
      <c r="E229" s="11"/>
      <c r="G229" s="57"/>
      <c r="H229" s="57"/>
      <c r="I229" s="57"/>
    </row>
    <row r="230" spans="1:9" x14ac:dyDescent="0.2">
      <c r="A230" s="57"/>
      <c r="B230" s="57"/>
      <c r="C230" s="57"/>
      <c r="D230" s="57"/>
      <c r="E230" s="11"/>
      <c r="G230" s="57"/>
      <c r="H230" s="57"/>
      <c r="I230" s="57"/>
    </row>
    <row r="231" spans="1:9" x14ac:dyDescent="0.2">
      <c r="A231" s="57"/>
      <c r="B231" s="57"/>
      <c r="C231" s="57"/>
      <c r="D231" s="57"/>
      <c r="E231" s="11"/>
      <c r="G231" s="57"/>
      <c r="H231" s="57"/>
      <c r="I231" s="57"/>
    </row>
    <row r="232" spans="1:9" x14ac:dyDescent="0.2">
      <c r="A232" s="57"/>
      <c r="B232" s="57"/>
      <c r="C232" s="57"/>
      <c r="D232" s="57"/>
      <c r="E232" s="11"/>
      <c r="G232" s="57"/>
      <c r="H232" s="57"/>
      <c r="I232" s="57"/>
    </row>
    <row r="233" spans="1:9" x14ac:dyDescent="0.2">
      <c r="A233" s="57"/>
      <c r="B233" s="57"/>
      <c r="C233" s="57"/>
      <c r="D233" s="57"/>
      <c r="E233" s="11"/>
      <c r="G233" s="57"/>
      <c r="H233" s="57"/>
      <c r="I233" s="57"/>
    </row>
    <row r="234" spans="1:9" x14ac:dyDescent="0.2">
      <c r="A234" s="57"/>
      <c r="B234" s="57"/>
      <c r="C234" s="57"/>
      <c r="D234" s="57"/>
      <c r="E234" s="11"/>
      <c r="G234" s="57"/>
      <c r="H234" s="57"/>
      <c r="I234" s="57"/>
    </row>
    <row r="235" spans="1:9" x14ac:dyDescent="0.2">
      <c r="A235" s="57"/>
      <c r="B235" s="57"/>
      <c r="C235" s="57"/>
      <c r="D235" s="57"/>
      <c r="E235" s="11"/>
      <c r="G235" s="57"/>
      <c r="H235" s="57"/>
      <c r="I235" s="57"/>
    </row>
    <row r="236" spans="1:9" x14ac:dyDescent="0.2">
      <c r="A236" s="57"/>
      <c r="B236" s="57"/>
      <c r="C236" s="57"/>
      <c r="D236" s="57"/>
      <c r="E236" s="11"/>
      <c r="G236" s="57"/>
      <c r="H236" s="57"/>
      <c r="I236" s="57"/>
    </row>
    <row r="237" spans="1:9" x14ac:dyDescent="0.2">
      <c r="A237" s="57"/>
      <c r="B237" s="57"/>
      <c r="C237" s="57"/>
      <c r="D237" s="57"/>
      <c r="E237" s="11"/>
      <c r="G237" s="57"/>
      <c r="H237" s="57"/>
      <c r="I237" s="57"/>
    </row>
    <row r="238" spans="1:9" x14ac:dyDescent="0.2">
      <c r="A238" s="57"/>
      <c r="B238" s="57"/>
      <c r="C238" s="57"/>
      <c r="D238" s="57"/>
      <c r="E238" s="11"/>
      <c r="G238" s="57"/>
      <c r="H238" s="57"/>
      <c r="I238" s="57"/>
    </row>
    <row r="239" spans="1:9" x14ac:dyDescent="0.2">
      <c r="A239" s="57"/>
      <c r="B239" s="57"/>
      <c r="C239" s="57"/>
      <c r="D239" s="57"/>
      <c r="E239" s="11"/>
      <c r="G239" s="57"/>
      <c r="H239" s="57"/>
      <c r="I239" s="57"/>
    </row>
    <row r="240" spans="1:9" x14ac:dyDescent="0.2">
      <c r="A240" s="57"/>
      <c r="B240" s="57"/>
      <c r="C240" s="57"/>
      <c r="D240" s="57"/>
      <c r="E240" s="11"/>
      <c r="G240" s="57"/>
      <c r="H240" s="57"/>
      <c r="I240" s="57"/>
    </row>
    <row r="241" spans="1:9" x14ac:dyDescent="0.2">
      <c r="A241" s="57"/>
      <c r="B241" s="57"/>
      <c r="C241" s="57"/>
      <c r="D241" s="57"/>
      <c r="E241" s="11"/>
      <c r="G241" s="57"/>
      <c r="H241" s="57"/>
      <c r="I241" s="57"/>
    </row>
    <row r="242" spans="1:9" x14ac:dyDescent="0.2">
      <c r="A242" s="57"/>
      <c r="B242" s="57"/>
      <c r="C242" s="57"/>
      <c r="D242" s="57"/>
      <c r="E242" s="11"/>
      <c r="G242" s="57"/>
      <c r="H242" s="57"/>
      <c r="I242" s="57"/>
    </row>
    <row r="243" spans="1:9" x14ac:dyDescent="0.2">
      <c r="A243" s="57"/>
      <c r="B243" s="57"/>
      <c r="C243" s="57"/>
      <c r="D243" s="57"/>
      <c r="E243" s="11"/>
      <c r="G243" s="57"/>
      <c r="H243" s="57"/>
      <c r="I243" s="57"/>
    </row>
    <row r="244" spans="1:9" x14ac:dyDescent="0.2">
      <c r="A244" s="57"/>
      <c r="B244" s="57"/>
      <c r="C244" s="57"/>
      <c r="D244" s="57"/>
      <c r="E244" s="11"/>
      <c r="G244" s="57"/>
      <c r="H244" s="57"/>
      <c r="I244" s="57"/>
    </row>
    <row r="245" spans="1:9" x14ac:dyDescent="0.2">
      <c r="A245" s="57"/>
      <c r="B245" s="57"/>
      <c r="C245" s="57"/>
      <c r="D245" s="57"/>
      <c r="E245" s="11"/>
      <c r="G245" s="57"/>
      <c r="H245" s="57"/>
      <c r="I245" s="57"/>
    </row>
    <row r="246" spans="1:9" x14ac:dyDescent="0.2">
      <c r="A246" s="57"/>
      <c r="B246" s="57"/>
      <c r="C246" s="57"/>
      <c r="D246" s="57"/>
      <c r="E246" s="11"/>
      <c r="G246" s="57"/>
      <c r="H246" s="57"/>
      <c r="I246" s="57"/>
    </row>
    <row r="247" spans="1:9" x14ac:dyDescent="0.2">
      <c r="A247" s="57"/>
      <c r="B247" s="57"/>
      <c r="C247" s="57"/>
      <c r="D247" s="57"/>
      <c r="E247" s="11"/>
      <c r="G247" s="57"/>
      <c r="H247" s="57"/>
      <c r="I247" s="57"/>
    </row>
    <row r="248" spans="1:9" x14ac:dyDescent="0.2">
      <c r="A248" s="57"/>
      <c r="B248" s="57"/>
      <c r="C248" s="57"/>
      <c r="D248" s="57"/>
      <c r="E248" s="11"/>
      <c r="G248" s="57"/>
      <c r="H248" s="57"/>
      <c r="I248" s="57"/>
    </row>
    <row r="249" spans="1:9" x14ac:dyDescent="0.2">
      <c r="A249" s="57"/>
      <c r="B249" s="57"/>
      <c r="C249" s="57"/>
      <c r="D249" s="57"/>
      <c r="E249" s="11"/>
      <c r="G249" s="57"/>
      <c r="H249" s="57"/>
      <c r="I249" s="57"/>
    </row>
    <row r="250" spans="1:9" x14ac:dyDescent="0.2">
      <c r="A250" s="57"/>
      <c r="B250" s="57"/>
      <c r="C250" s="57"/>
      <c r="D250" s="57"/>
      <c r="E250" s="11"/>
      <c r="G250" s="57"/>
      <c r="H250" s="57"/>
      <c r="I250" s="57"/>
    </row>
    <row r="251" spans="1:9" x14ac:dyDescent="0.2">
      <c r="A251" s="57"/>
      <c r="B251" s="57"/>
      <c r="C251" s="57"/>
      <c r="D251" s="57"/>
      <c r="E251" s="11"/>
      <c r="G251" s="57"/>
      <c r="H251" s="57"/>
      <c r="I251" s="57"/>
    </row>
    <row r="252" spans="1:9" x14ac:dyDescent="0.2">
      <c r="A252" s="57"/>
      <c r="B252" s="57"/>
      <c r="C252" s="57"/>
      <c r="D252" s="57"/>
      <c r="E252" s="11"/>
      <c r="G252" s="57"/>
      <c r="H252" s="57"/>
      <c r="I252" s="57"/>
    </row>
    <row r="253" spans="1:9" x14ac:dyDescent="0.2">
      <c r="A253" s="57"/>
      <c r="B253" s="57"/>
      <c r="C253" s="57"/>
      <c r="D253" s="57"/>
      <c r="E253" s="11"/>
      <c r="G253" s="57"/>
      <c r="H253" s="57"/>
      <c r="I253" s="57"/>
    </row>
    <row r="254" spans="1:9" x14ac:dyDescent="0.2">
      <c r="A254" s="57"/>
      <c r="B254" s="57"/>
      <c r="C254" s="57"/>
      <c r="D254" s="57"/>
      <c r="E254" s="11"/>
      <c r="G254" s="57"/>
      <c r="H254" s="57"/>
      <c r="I254" s="57"/>
    </row>
    <row r="255" spans="1:9" x14ac:dyDescent="0.2">
      <c r="A255" s="57"/>
      <c r="B255" s="57"/>
      <c r="C255" s="57"/>
      <c r="D255" s="57"/>
      <c r="E255" s="11"/>
      <c r="G255" s="57"/>
      <c r="H255" s="57"/>
      <c r="I255" s="57"/>
    </row>
    <row r="256" spans="1:9" x14ac:dyDescent="0.2">
      <c r="A256" s="57"/>
      <c r="B256" s="57"/>
      <c r="C256" s="57"/>
      <c r="D256" s="57"/>
      <c r="E256" s="11"/>
      <c r="G256" s="57"/>
      <c r="H256" s="57"/>
      <c r="I256" s="57"/>
    </row>
    <row r="257" spans="1:9" x14ac:dyDescent="0.2">
      <c r="A257" s="57"/>
      <c r="B257" s="57"/>
      <c r="C257" s="57"/>
      <c r="D257" s="57"/>
      <c r="E257" s="11"/>
      <c r="G257" s="57"/>
      <c r="H257" s="57"/>
      <c r="I257" s="57"/>
    </row>
    <row r="258" spans="1:9" x14ac:dyDescent="0.2">
      <c r="A258" s="57"/>
      <c r="B258" s="57"/>
      <c r="C258" s="57"/>
      <c r="D258" s="57"/>
      <c r="E258" s="11"/>
      <c r="G258" s="57"/>
      <c r="H258" s="57"/>
      <c r="I258" s="57"/>
    </row>
    <row r="259" spans="1:9" x14ac:dyDescent="0.2">
      <c r="A259" s="57"/>
      <c r="B259" s="57"/>
      <c r="C259" s="57"/>
      <c r="D259" s="57"/>
      <c r="E259" s="11"/>
      <c r="G259" s="57"/>
      <c r="H259" s="57"/>
      <c r="I259" s="57"/>
    </row>
    <row r="260" spans="1:9" x14ac:dyDescent="0.2">
      <c r="A260" s="57"/>
      <c r="B260" s="57"/>
      <c r="C260" s="57"/>
      <c r="D260" s="57"/>
      <c r="E260" s="11"/>
      <c r="G260" s="57"/>
      <c r="H260" s="57"/>
      <c r="I260" s="57"/>
    </row>
    <row r="261" spans="1:9" x14ac:dyDescent="0.2">
      <c r="A261" s="57"/>
      <c r="B261" s="57"/>
      <c r="C261" s="57"/>
      <c r="D261" s="57"/>
      <c r="E261" s="11"/>
      <c r="G261" s="57"/>
      <c r="H261" s="57"/>
      <c r="I261" s="57"/>
    </row>
    <row r="262" spans="1:9" x14ac:dyDescent="0.2">
      <c r="A262" s="57"/>
      <c r="B262" s="57"/>
      <c r="C262" s="57"/>
      <c r="D262" s="57"/>
      <c r="E262" s="11"/>
      <c r="G262" s="57"/>
      <c r="H262" s="57"/>
      <c r="I262" s="57"/>
    </row>
    <row r="263" spans="1:9" x14ac:dyDescent="0.2">
      <c r="A263" s="57"/>
      <c r="B263" s="57"/>
      <c r="C263" s="57"/>
      <c r="D263" s="57"/>
      <c r="E263" s="11"/>
      <c r="G263" s="57"/>
      <c r="H263" s="57"/>
      <c r="I263" s="57"/>
    </row>
    <row r="264" spans="1:9" x14ac:dyDescent="0.2">
      <c r="A264" s="57"/>
      <c r="B264" s="57"/>
      <c r="C264" s="57"/>
      <c r="D264" s="57"/>
      <c r="E264" s="11"/>
      <c r="G264" s="57"/>
      <c r="H264" s="57"/>
      <c r="I264" s="57"/>
    </row>
    <row r="265" spans="1:9" x14ac:dyDescent="0.2">
      <c r="A265" s="57"/>
      <c r="B265" s="57"/>
      <c r="C265" s="57"/>
      <c r="D265" s="57"/>
      <c r="E265" s="11"/>
      <c r="G265" s="57"/>
      <c r="H265" s="57"/>
      <c r="I265" s="57"/>
    </row>
    <row r="266" spans="1:9" x14ac:dyDescent="0.2">
      <c r="A266" s="57"/>
      <c r="B266" s="57"/>
      <c r="C266" s="57"/>
      <c r="D266" s="57"/>
      <c r="E266" s="11"/>
      <c r="G266" s="57"/>
      <c r="H266" s="57"/>
      <c r="I266" s="57"/>
    </row>
    <row r="267" spans="1:9" x14ac:dyDescent="0.2">
      <c r="A267" s="57"/>
      <c r="B267" s="57"/>
      <c r="C267" s="57"/>
      <c r="D267" s="57"/>
      <c r="E267" s="11"/>
      <c r="G267" s="57"/>
      <c r="H267" s="57"/>
      <c r="I267" s="57"/>
    </row>
    <row r="268" spans="1:9" x14ac:dyDescent="0.2">
      <c r="A268" s="57"/>
      <c r="B268" s="57"/>
      <c r="C268" s="57"/>
      <c r="D268" s="57"/>
      <c r="E268" s="11"/>
      <c r="G268" s="57"/>
      <c r="H268" s="57"/>
      <c r="I268" s="57"/>
    </row>
    <row r="269" spans="1:9" x14ac:dyDescent="0.2">
      <c r="A269" s="57"/>
      <c r="B269" s="57"/>
      <c r="C269" s="57"/>
      <c r="D269" s="57"/>
      <c r="E269" s="11"/>
      <c r="G269" s="57"/>
      <c r="H269" s="57"/>
      <c r="I269" s="57"/>
    </row>
    <row r="270" spans="1:9" x14ac:dyDescent="0.2">
      <c r="A270" s="57"/>
      <c r="B270" s="57"/>
      <c r="C270" s="57"/>
      <c r="D270" s="57"/>
      <c r="E270" s="11"/>
      <c r="G270" s="57"/>
      <c r="H270" s="57"/>
      <c r="I270" s="57"/>
    </row>
  </sheetData>
  <mergeCells count="1">
    <mergeCell ref="A1:F1"/>
  </mergeCells>
  <conditionalFormatting sqref="F2:F3 E5:E13">
    <cfRule type="cellIs" dxfId="24" priority="4" stopIfTrue="1" operator="between">
      <formula>0.009</formula>
      <formula>-0.009</formula>
    </cfRule>
  </conditionalFormatting>
  <conditionalFormatting sqref="F14:F30">
    <cfRule type="cellIs" dxfId="23" priority="2" stopIfTrue="1" operator="between">
      <formula>0.009</formula>
      <formula>-0.009</formula>
    </cfRule>
  </conditionalFormatting>
  <conditionalFormatting sqref="F169:F65536">
    <cfRule type="cellIs" dxfId="22" priority="1" stopIfTrue="1" operator="between">
      <formula>0.009</formula>
      <formula>-0.009</formula>
    </cfRule>
  </conditionalFormatting>
  <hyperlinks>
    <hyperlink ref="A34" r:id="rId1" tooltip="https://www.franklintempletonindia.com/downloadsServlet/pdf/product-labels-jg9o5k7l" display="https://www.franklintempletonindia.com/downloadsServlet/pdf/product-labels-jg9o5k7l" xr:uid="{00000000-0004-0000-20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80"/>
  <sheetViews>
    <sheetView workbookViewId="0">
      <selection sqref="A1:F1"/>
    </sheetView>
  </sheetViews>
  <sheetFormatPr defaultColWidth="9.140625" defaultRowHeight="11.25" x14ac:dyDescent="0.2"/>
  <cols>
    <col min="1" max="1" width="31.7109375" style="7" bestFit="1" customWidth="1"/>
    <col min="2" max="2" width="85.42578125" style="7" bestFit="1" customWidth="1"/>
    <col min="3" max="3" width="15.140625" style="7" bestFit="1" customWidth="1"/>
    <col min="4" max="4" width="26.140625" style="7" customWidth="1"/>
    <col min="5" max="5" width="26.5703125" style="10" customWidth="1"/>
    <col min="6" max="6" width="14.7109375" style="11" bestFit="1" customWidth="1"/>
    <col min="7" max="16384" width="9.140625" style="7"/>
  </cols>
  <sheetData>
    <row r="1" spans="1:8" s="1" customFormat="1" ht="15" x14ac:dyDescent="0.2">
      <c r="A1" s="99" t="s">
        <v>949</v>
      </c>
      <c r="B1" s="100"/>
      <c r="C1" s="100"/>
      <c r="D1" s="100"/>
      <c r="E1" s="100"/>
      <c r="F1" s="100"/>
    </row>
    <row r="2" spans="1:8" s="1" customFormat="1" ht="12" x14ac:dyDescent="0.2">
      <c r="E2" s="5"/>
      <c r="F2" s="9"/>
    </row>
    <row r="3" spans="1:8" s="1" customFormat="1" ht="12" x14ac:dyDescent="0.2">
      <c r="A3" s="8" t="s">
        <v>7</v>
      </c>
      <c r="B3" s="2"/>
      <c r="C3" s="3"/>
      <c r="D3" s="3"/>
      <c r="E3" s="4"/>
      <c r="F3" s="9"/>
    </row>
    <row r="4" spans="1:8" s="1" customFormat="1" ht="33.75" x14ac:dyDescent="0.2">
      <c r="A4" s="6" t="s">
        <v>2</v>
      </c>
      <c r="B4" s="6" t="s">
        <v>0</v>
      </c>
      <c r="C4" s="13" t="s">
        <v>1</v>
      </c>
      <c r="D4" s="53" t="s">
        <v>6</v>
      </c>
      <c r="E4" s="12" t="s">
        <v>3</v>
      </c>
    </row>
    <row r="5" spans="1:8" x14ac:dyDescent="0.2">
      <c r="A5" s="16" t="s">
        <v>36</v>
      </c>
      <c r="B5" s="17"/>
      <c r="C5" s="17"/>
      <c r="D5" s="18"/>
      <c r="E5" s="19"/>
      <c r="F5" s="7"/>
    </row>
    <row r="6" spans="1:8" x14ac:dyDescent="0.2">
      <c r="A6" s="21" t="s">
        <v>923</v>
      </c>
      <c r="B6" s="21" t="s">
        <v>1451</v>
      </c>
      <c r="C6" s="24">
        <v>1129601.5149999999</v>
      </c>
      <c r="D6" s="22">
        <v>1231.280336</v>
      </c>
      <c r="E6" s="23">
        <v>19.944769266751202</v>
      </c>
      <c r="F6" s="7"/>
    </row>
    <row r="7" spans="1:8" x14ac:dyDescent="0.2">
      <c r="A7" s="21" t="s">
        <v>924</v>
      </c>
      <c r="B7" s="21" t="s">
        <v>957</v>
      </c>
      <c r="C7" s="24">
        <v>11709016.423</v>
      </c>
      <c r="D7" s="22">
        <v>1230.5590810000001</v>
      </c>
      <c r="E7" s="23">
        <v>19.933086091005698</v>
      </c>
      <c r="F7" s="7"/>
    </row>
    <row r="8" spans="1:8" x14ac:dyDescent="0.2">
      <c r="A8" s="21" t="s">
        <v>925</v>
      </c>
      <c r="B8" s="21" t="s">
        <v>958</v>
      </c>
      <c r="C8" s="24">
        <v>13740.731</v>
      </c>
      <c r="D8" s="22">
        <v>547.01729190000003</v>
      </c>
      <c r="E8" s="23">
        <v>8.8608039557521092</v>
      </c>
      <c r="F8" s="7"/>
    </row>
    <row r="9" spans="1:8" x14ac:dyDescent="0.2">
      <c r="A9" s="21" t="s">
        <v>926</v>
      </c>
      <c r="B9" s="21" t="s">
        <v>959</v>
      </c>
      <c r="C9" s="24">
        <v>2994043.2119999998</v>
      </c>
      <c r="D9" s="22">
        <v>546.98774249999997</v>
      </c>
      <c r="E9" s="23">
        <v>8.8603253028022202</v>
      </c>
      <c r="F9" s="7"/>
    </row>
    <row r="10" spans="1:8" x14ac:dyDescent="0.2">
      <c r="A10" s="21" t="s">
        <v>927</v>
      </c>
      <c r="B10" s="21" t="s">
        <v>960</v>
      </c>
      <c r="C10" s="24">
        <v>2734146.1830000002</v>
      </c>
      <c r="D10" s="22">
        <v>546.49293660000001</v>
      </c>
      <c r="E10" s="23">
        <v>8.8523102397667905</v>
      </c>
      <c r="F10" s="7"/>
    </row>
    <row r="11" spans="1:8" x14ac:dyDescent="0.2">
      <c r="A11" s="21" t="s">
        <v>928</v>
      </c>
      <c r="B11" s="21" t="s">
        <v>961</v>
      </c>
      <c r="C11" s="24">
        <v>848429.78399999999</v>
      </c>
      <c r="D11" s="22">
        <v>546.44562570000005</v>
      </c>
      <c r="E11" s="23">
        <v>8.8515438789659893</v>
      </c>
      <c r="F11" s="7"/>
    </row>
    <row r="12" spans="1:8" x14ac:dyDescent="0.2">
      <c r="A12" s="21" t="s">
        <v>929</v>
      </c>
      <c r="B12" s="21" t="s">
        <v>1452</v>
      </c>
      <c r="C12" s="24">
        <v>3139861.3840000001</v>
      </c>
      <c r="D12" s="22">
        <v>477.22753180000001</v>
      </c>
      <c r="E12" s="23">
        <v>7.7303216263596504</v>
      </c>
      <c r="F12" s="7"/>
    </row>
    <row r="13" spans="1:8" x14ac:dyDescent="0.2">
      <c r="A13" s="21" t="s">
        <v>930</v>
      </c>
      <c r="B13" s="21" t="s">
        <v>962</v>
      </c>
      <c r="C13" s="24">
        <v>1656759.047</v>
      </c>
      <c r="D13" s="22">
        <v>477.10187300000001</v>
      </c>
      <c r="E13" s="23">
        <v>7.7282861550708901</v>
      </c>
      <c r="F13" s="7"/>
    </row>
    <row r="14" spans="1:8" x14ac:dyDescent="0.2">
      <c r="A14" s="21" t="s">
        <v>931</v>
      </c>
      <c r="B14" s="21" t="s">
        <v>963</v>
      </c>
      <c r="C14" s="24">
        <v>1184600.548</v>
      </c>
      <c r="D14" s="22">
        <v>477.01731790000002</v>
      </c>
      <c r="E14" s="23">
        <v>7.7269164978851803</v>
      </c>
      <c r="F14" s="7"/>
    </row>
    <row r="15" spans="1:8" x14ac:dyDescent="0.2">
      <c r="A15" s="21" t="s">
        <v>933</v>
      </c>
      <c r="B15" s="21" t="s">
        <v>932</v>
      </c>
      <c r="C15" s="24">
        <v>23973.544999999998</v>
      </c>
      <c r="D15" s="22">
        <v>2.3973545E-5</v>
      </c>
      <c r="E15" s="23">
        <v>3.8833302989667603E-7</v>
      </c>
      <c r="F15" s="7"/>
    </row>
    <row r="16" spans="1:8" x14ac:dyDescent="0.2">
      <c r="A16" s="20" t="s">
        <v>28</v>
      </c>
      <c r="B16" s="20"/>
      <c r="C16" s="20"/>
      <c r="D16" s="25">
        <f>SUM(D6:D15)</f>
        <v>6080.1297603735447</v>
      </c>
      <c r="E16" s="26">
        <f>SUM(E6:E15)</f>
        <v>98.488363402692769</v>
      </c>
      <c r="F16" s="14"/>
      <c r="G16" s="14"/>
      <c r="H16" s="14"/>
    </row>
    <row r="17" spans="1:8" x14ac:dyDescent="0.2">
      <c r="A17" s="21"/>
      <c r="B17" s="21"/>
      <c r="C17" s="21"/>
      <c r="D17" s="22"/>
      <c r="E17" s="23"/>
      <c r="F17" s="7"/>
    </row>
    <row r="18" spans="1:8" x14ac:dyDescent="0.2">
      <c r="A18" s="20" t="s">
        <v>37</v>
      </c>
      <c r="B18" s="20"/>
      <c r="C18" s="20"/>
      <c r="D18" s="25">
        <f>D16</f>
        <v>6080.1297603735447</v>
      </c>
      <c r="E18" s="26">
        <f>E16</f>
        <v>98.488363402692769</v>
      </c>
      <c r="F18" s="14"/>
      <c r="G18" s="14"/>
      <c r="H18" s="14"/>
    </row>
    <row r="19" spans="1:8" x14ac:dyDescent="0.2">
      <c r="A19" s="20"/>
      <c r="B19" s="20"/>
      <c r="C19" s="20"/>
      <c r="D19" s="25"/>
      <c r="E19" s="26"/>
      <c r="F19" s="14"/>
      <c r="G19" s="14"/>
      <c r="H19" s="14"/>
    </row>
    <row r="20" spans="1:8" x14ac:dyDescent="0.2">
      <c r="A20" s="20" t="s">
        <v>39</v>
      </c>
      <c r="B20" s="20"/>
      <c r="C20" s="20"/>
      <c r="D20" s="25">
        <f>D22-(D16)</f>
        <v>93.320127826455064</v>
      </c>
      <c r="E20" s="26">
        <f>E22-(E16)</f>
        <v>1.5116365973072305</v>
      </c>
      <c r="F20" s="14"/>
      <c r="G20" s="14"/>
      <c r="H20" s="14"/>
    </row>
    <row r="21" spans="1:8" x14ac:dyDescent="0.2">
      <c r="A21" s="20"/>
      <c r="B21" s="20"/>
      <c r="C21" s="20"/>
      <c r="D21" s="25"/>
      <c r="E21" s="26"/>
      <c r="F21" s="14"/>
      <c r="G21" s="14"/>
      <c r="H21" s="14"/>
    </row>
    <row r="22" spans="1:8" x14ac:dyDescent="0.2">
      <c r="A22" s="27" t="s">
        <v>38</v>
      </c>
      <c r="B22" s="27"/>
      <c r="C22" s="27"/>
      <c r="D22" s="28">
        <v>6173.4498881999998</v>
      </c>
      <c r="E22" s="29">
        <v>100</v>
      </c>
      <c r="F22" s="14"/>
      <c r="G22" s="14"/>
      <c r="H22" s="14"/>
    </row>
    <row r="23" spans="1:8" x14ac:dyDescent="0.2">
      <c r="E23" s="64" t="s">
        <v>920</v>
      </c>
      <c r="F23" s="15"/>
    </row>
    <row r="24" spans="1:8" x14ac:dyDescent="0.2">
      <c r="A24" s="14" t="s">
        <v>41</v>
      </c>
    </row>
    <row r="25" spans="1:8" x14ac:dyDescent="0.2">
      <c r="A25" s="14" t="s">
        <v>42</v>
      </c>
    </row>
    <row r="26" spans="1:8" x14ac:dyDescent="0.2">
      <c r="A26" s="14" t="s">
        <v>43</v>
      </c>
      <c r="B26" s="14"/>
      <c r="C26" s="30" t="s">
        <v>45</v>
      </c>
      <c r="D26" s="14" t="s">
        <v>44</v>
      </c>
    </row>
    <row r="27" spans="1:8" x14ac:dyDescent="0.2">
      <c r="A27" s="7" t="s">
        <v>46</v>
      </c>
      <c r="C27" s="31">
        <v>19.1995</v>
      </c>
      <c r="D27" s="31">
        <v>21.099499999999999</v>
      </c>
    </row>
    <row r="28" spans="1:8" x14ac:dyDescent="0.2">
      <c r="A28" s="7" t="s">
        <v>47</v>
      </c>
      <c r="C28" s="31">
        <v>19.1995</v>
      </c>
      <c r="D28" s="31">
        <v>21.099499999999999</v>
      </c>
    </row>
    <row r="29" spans="1:8" x14ac:dyDescent="0.2">
      <c r="A29" s="7" t="s">
        <v>48</v>
      </c>
      <c r="C29" s="31">
        <v>21.563500000000001</v>
      </c>
      <c r="D29" s="31">
        <v>23.797000000000001</v>
      </c>
    </row>
    <row r="30" spans="1:8" x14ac:dyDescent="0.2">
      <c r="A30" s="7" t="s">
        <v>49</v>
      </c>
      <c r="C30" s="31">
        <v>21.563500000000001</v>
      </c>
      <c r="D30" s="31">
        <v>23.797000000000001</v>
      </c>
    </row>
    <row r="32" spans="1:8" x14ac:dyDescent="0.2">
      <c r="A32" s="7" t="s">
        <v>54</v>
      </c>
    </row>
    <row r="34" spans="1:9" x14ac:dyDescent="0.2">
      <c r="A34" s="14" t="s">
        <v>50</v>
      </c>
      <c r="D34" s="30" t="s">
        <v>56</v>
      </c>
    </row>
    <row r="36" spans="1:9" x14ac:dyDescent="0.2">
      <c r="A36" s="14" t="s">
        <v>343</v>
      </c>
      <c r="D36" s="51">
        <v>1.279595643648922</v>
      </c>
    </row>
    <row r="38" spans="1:9" x14ac:dyDescent="0.2">
      <c r="A38" s="14" t="s">
        <v>952</v>
      </c>
      <c r="D38" s="30" t="s">
        <v>56</v>
      </c>
      <c r="G38" s="10"/>
    </row>
    <row r="40" spans="1:9" x14ac:dyDescent="0.2">
      <c r="A40" s="60" t="s">
        <v>973</v>
      </c>
      <c r="B40" s="57"/>
      <c r="C40" s="57"/>
      <c r="D40" s="57"/>
      <c r="E40" s="11"/>
      <c r="F40" s="57"/>
      <c r="G40" s="57"/>
      <c r="H40" s="57"/>
      <c r="I40" s="57"/>
    </row>
    <row r="41" spans="1:9" x14ac:dyDescent="0.2">
      <c r="A41" s="60"/>
      <c r="B41" s="57"/>
      <c r="C41" s="57"/>
      <c r="D41" s="57"/>
      <c r="E41" s="11"/>
      <c r="F41" s="57"/>
      <c r="G41" s="57"/>
      <c r="H41" s="57"/>
      <c r="I41" s="57"/>
    </row>
    <row r="42" spans="1:9" x14ac:dyDescent="0.2">
      <c r="A42" s="60" t="s">
        <v>969</v>
      </c>
      <c r="B42" s="57"/>
      <c r="C42" s="57"/>
      <c r="D42" s="57"/>
      <c r="E42" s="11"/>
      <c r="F42" s="57"/>
      <c r="G42" s="57"/>
      <c r="H42" s="57"/>
      <c r="I42" s="57"/>
    </row>
    <row r="43" spans="1:9" x14ac:dyDescent="0.2">
      <c r="A43" s="65"/>
      <c r="B43" s="57"/>
      <c r="C43" s="57"/>
      <c r="D43" s="57"/>
      <c r="E43" s="11"/>
      <c r="F43" s="57"/>
      <c r="G43" s="57"/>
      <c r="H43" s="57"/>
      <c r="I43" s="57"/>
    </row>
    <row r="44" spans="1:9" x14ac:dyDescent="0.2">
      <c r="A44" s="57"/>
      <c r="B44" s="57"/>
      <c r="C44" s="57"/>
      <c r="D44" s="57"/>
      <c r="E44" s="11"/>
      <c r="F44" s="57"/>
      <c r="G44" s="57"/>
      <c r="H44" s="57"/>
      <c r="I44" s="57"/>
    </row>
    <row r="45" spans="1:9" x14ac:dyDescent="0.2">
      <c r="A45" s="57"/>
      <c r="B45" s="57"/>
      <c r="C45" s="57"/>
      <c r="D45" s="57"/>
      <c r="E45" s="11"/>
      <c r="F45" s="57"/>
      <c r="G45" s="57"/>
      <c r="H45" s="57"/>
      <c r="I45" s="57"/>
    </row>
    <row r="46" spans="1:9" x14ac:dyDescent="0.2">
      <c r="A46" s="57"/>
      <c r="B46" s="57"/>
      <c r="C46" s="57"/>
      <c r="D46" s="57"/>
      <c r="E46" s="11"/>
      <c r="F46" s="57"/>
      <c r="G46" s="57"/>
      <c r="H46" s="57"/>
      <c r="I46" s="57"/>
    </row>
    <row r="47" spans="1:9" x14ac:dyDescent="0.2">
      <c r="A47" s="57"/>
      <c r="B47" s="57"/>
      <c r="C47" s="57"/>
      <c r="D47" s="57"/>
      <c r="E47" s="11"/>
      <c r="F47" s="57"/>
      <c r="G47" s="57"/>
      <c r="H47" s="57"/>
      <c r="I47" s="57"/>
    </row>
    <row r="48" spans="1:9" x14ac:dyDescent="0.2">
      <c r="A48" s="57"/>
      <c r="B48" s="57"/>
      <c r="C48" s="57"/>
      <c r="D48" s="57"/>
      <c r="E48" s="11"/>
      <c r="F48" s="57"/>
      <c r="G48" s="57"/>
      <c r="H48" s="57"/>
      <c r="I48" s="57"/>
    </row>
    <row r="49" spans="1:9" x14ac:dyDescent="0.2">
      <c r="A49" s="57"/>
      <c r="B49" s="57"/>
      <c r="C49" s="57"/>
      <c r="D49" s="57"/>
      <c r="E49" s="11"/>
      <c r="F49" s="57"/>
      <c r="G49" s="57"/>
      <c r="H49" s="57"/>
      <c r="I49" s="57"/>
    </row>
    <row r="50" spans="1:9" x14ac:dyDescent="0.2">
      <c r="A50" s="57"/>
      <c r="B50" s="57"/>
      <c r="C50" s="57"/>
      <c r="D50" s="57"/>
      <c r="E50" s="11"/>
      <c r="F50" s="57"/>
      <c r="G50" s="57"/>
      <c r="H50" s="57"/>
      <c r="I50" s="57"/>
    </row>
    <row r="51" spans="1:9" x14ac:dyDescent="0.2">
      <c r="A51" s="57"/>
      <c r="B51" s="57"/>
      <c r="C51" s="57"/>
      <c r="D51" s="57"/>
      <c r="E51" s="11"/>
      <c r="F51" s="57"/>
      <c r="G51" s="57"/>
      <c r="H51" s="57"/>
      <c r="I51" s="57"/>
    </row>
    <row r="52" spans="1:9" x14ac:dyDescent="0.2">
      <c r="A52" s="57"/>
      <c r="B52" s="57"/>
      <c r="C52" s="57"/>
      <c r="D52" s="57"/>
      <c r="E52" s="11"/>
      <c r="F52" s="57"/>
      <c r="G52" s="57"/>
      <c r="H52" s="57"/>
      <c r="I52" s="57"/>
    </row>
    <row r="53" spans="1:9" x14ac:dyDescent="0.2">
      <c r="A53" s="57"/>
      <c r="B53" s="57"/>
      <c r="C53" s="57"/>
      <c r="D53" s="57"/>
      <c r="E53" s="11"/>
      <c r="F53" s="57"/>
      <c r="G53" s="57"/>
      <c r="H53" s="57"/>
      <c r="I53" s="57"/>
    </row>
    <row r="54" spans="1:9" x14ac:dyDescent="0.2">
      <c r="A54" s="57"/>
      <c r="B54" s="68"/>
      <c r="C54" s="68"/>
      <c r="D54" s="68"/>
      <c r="E54" s="68"/>
      <c r="F54" s="57"/>
      <c r="G54" s="57"/>
      <c r="H54" s="57"/>
      <c r="I54" s="57"/>
    </row>
    <row r="55" spans="1:9" x14ac:dyDescent="0.2">
      <c r="A55" s="57"/>
      <c r="B55" s="57"/>
      <c r="C55" s="57"/>
      <c r="D55" s="57"/>
      <c r="E55" s="11"/>
      <c r="F55" s="57"/>
      <c r="G55" s="57"/>
      <c r="H55" s="57"/>
      <c r="I55" s="57"/>
    </row>
    <row r="56" spans="1:9" x14ac:dyDescent="0.2">
      <c r="A56" s="57"/>
      <c r="B56" s="57"/>
      <c r="C56" s="57"/>
      <c r="D56" s="57"/>
      <c r="E56" s="11"/>
      <c r="F56" s="57"/>
      <c r="G56" s="57"/>
      <c r="H56" s="57"/>
      <c r="I56" s="57"/>
    </row>
    <row r="57" spans="1:9" x14ac:dyDescent="0.2">
      <c r="A57" s="57"/>
      <c r="B57" s="57"/>
      <c r="C57" s="57"/>
      <c r="D57" s="57"/>
      <c r="E57" s="11"/>
      <c r="F57" s="57"/>
      <c r="G57" s="57"/>
      <c r="H57" s="57"/>
      <c r="I57" s="57"/>
    </row>
    <row r="58" spans="1:9" x14ac:dyDescent="0.2">
      <c r="A58" s="57"/>
      <c r="B58" s="57"/>
      <c r="C58" s="57"/>
      <c r="D58" s="57"/>
      <c r="E58" s="11"/>
      <c r="F58" s="57"/>
      <c r="G58" s="57"/>
      <c r="H58" s="57"/>
      <c r="I58" s="57"/>
    </row>
    <row r="59" spans="1:9" x14ac:dyDescent="0.2">
      <c r="A59" s="69" t="s">
        <v>1458</v>
      </c>
      <c r="B59" s="57"/>
      <c r="C59" s="57"/>
      <c r="D59" s="57"/>
      <c r="E59" s="11"/>
      <c r="F59" s="57"/>
      <c r="G59" s="57"/>
      <c r="H59" s="57"/>
      <c r="I59" s="57"/>
    </row>
    <row r="60" spans="1:9" x14ac:dyDescent="0.2">
      <c r="A60" s="57"/>
      <c r="B60" s="57"/>
      <c r="C60" s="57"/>
      <c r="D60" s="57"/>
      <c r="E60" s="11"/>
      <c r="F60" s="57"/>
      <c r="G60" s="57"/>
      <c r="H60" s="57"/>
      <c r="I60" s="57"/>
    </row>
    <row r="61" spans="1:9" x14ac:dyDescent="0.2">
      <c r="A61" s="60" t="s">
        <v>970</v>
      </c>
      <c r="B61" s="57"/>
      <c r="C61" s="57"/>
      <c r="D61" s="57"/>
      <c r="E61" s="11"/>
      <c r="F61" s="57"/>
      <c r="G61" s="57"/>
      <c r="H61" s="57"/>
      <c r="I61" s="57"/>
    </row>
    <row r="62" spans="1:9" x14ac:dyDescent="0.2">
      <c r="A62" s="57"/>
      <c r="B62" s="57"/>
      <c r="C62" s="57"/>
      <c r="D62" s="57"/>
      <c r="E62" s="11"/>
      <c r="F62" s="57"/>
      <c r="G62" s="57"/>
      <c r="H62" s="57"/>
      <c r="I62" s="57"/>
    </row>
    <row r="63" spans="1:9" x14ac:dyDescent="0.2">
      <c r="A63" s="57"/>
      <c r="B63" s="57"/>
      <c r="C63" s="57"/>
      <c r="D63" s="57"/>
      <c r="E63" s="11"/>
      <c r="F63" s="57"/>
      <c r="G63" s="57"/>
      <c r="H63" s="57"/>
      <c r="I63" s="57"/>
    </row>
    <row r="64" spans="1:9" x14ac:dyDescent="0.2">
      <c r="A64" s="57"/>
      <c r="B64" s="57"/>
      <c r="C64" s="57"/>
      <c r="D64" s="57"/>
      <c r="E64" s="11"/>
      <c r="F64" s="57"/>
      <c r="G64" s="57"/>
      <c r="H64" s="57"/>
      <c r="I64" s="57"/>
    </row>
    <row r="65" spans="1:9" x14ac:dyDescent="0.2">
      <c r="A65" s="57"/>
      <c r="B65" s="57"/>
      <c r="C65" s="57"/>
      <c r="D65" s="57"/>
      <c r="E65" s="11"/>
      <c r="F65" s="57"/>
      <c r="G65" s="57"/>
      <c r="H65" s="57"/>
      <c r="I65" s="57"/>
    </row>
    <row r="66" spans="1:9" x14ac:dyDescent="0.2">
      <c r="A66" s="57"/>
      <c r="B66" s="57"/>
      <c r="C66" s="57"/>
      <c r="D66" s="57"/>
      <c r="E66" s="11"/>
      <c r="F66" s="57"/>
      <c r="G66" s="57"/>
      <c r="H66" s="57"/>
      <c r="I66" s="57"/>
    </row>
    <row r="67" spans="1:9" x14ac:dyDescent="0.2">
      <c r="A67" s="57"/>
      <c r="B67" s="57"/>
      <c r="C67" s="57"/>
      <c r="D67" s="57"/>
      <c r="E67" s="11"/>
      <c r="F67" s="57"/>
      <c r="G67" s="57"/>
      <c r="H67" s="57"/>
      <c r="I67" s="57"/>
    </row>
    <row r="68" spans="1:9" x14ac:dyDescent="0.2">
      <c r="A68" s="57"/>
      <c r="B68" s="57"/>
      <c r="C68" s="57"/>
      <c r="D68" s="57"/>
      <c r="E68" s="11"/>
      <c r="F68" s="57"/>
      <c r="G68" s="57"/>
      <c r="H68" s="57"/>
      <c r="I68" s="57"/>
    </row>
    <row r="69" spans="1:9" x14ac:dyDescent="0.2">
      <c r="A69" s="57"/>
      <c r="B69" s="57"/>
      <c r="C69" s="57"/>
      <c r="D69" s="57"/>
      <c r="E69" s="11"/>
      <c r="F69" s="57"/>
      <c r="G69" s="57"/>
      <c r="H69" s="57"/>
      <c r="I69" s="57"/>
    </row>
    <row r="70" spans="1:9" x14ac:dyDescent="0.2">
      <c r="A70" s="57"/>
      <c r="B70" s="57"/>
      <c r="C70" s="57"/>
      <c r="D70" s="57"/>
      <c r="E70" s="11"/>
      <c r="F70" s="57"/>
      <c r="G70" s="57"/>
      <c r="H70" s="57"/>
      <c r="I70" s="57"/>
    </row>
    <row r="71" spans="1:9" x14ac:dyDescent="0.2">
      <c r="A71" s="57"/>
      <c r="B71" s="57"/>
      <c r="C71" s="57"/>
      <c r="D71" s="57"/>
      <c r="E71" s="11"/>
      <c r="F71" s="57"/>
      <c r="G71" s="57"/>
      <c r="H71" s="57"/>
      <c r="I71" s="57"/>
    </row>
    <row r="72" spans="1:9" x14ac:dyDescent="0.2">
      <c r="A72" s="57"/>
      <c r="B72" s="57"/>
      <c r="C72" s="57"/>
      <c r="D72" s="57"/>
      <c r="E72" s="11"/>
      <c r="F72" s="57"/>
      <c r="G72" s="57"/>
      <c r="H72" s="57"/>
      <c r="I72" s="57"/>
    </row>
    <row r="73" spans="1:9" x14ac:dyDescent="0.2">
      <c r="A73" s="57"/>
      <c r="B73" s="57"/>
      <c r="C73" s="57"/>
      <c r="D73" s="57"/>
      <c r="E73" s="11"/>
      <c r="F73" s="57"/>
      <c r="G73" s="57"/>
      <c r="H73" s="57"/>
      <c r="I73" s="57"/>
    </row>
    <row r="74" spans="1:9" x14ac:dyDescent="0.2">
      <c r="A74" s="57"/>
      <c r="B74" s="57"/>
      <c r="C74" s="57"/>
      <c r="D74" s="57"/>
      <c r="E74" s="11"/>
      <c r="F74" s="57"/>
      <c r="G74" s="57"/>
      <c r="H74" s="57"/>
      <c r="I74" s="57"/>
    </row>
    <row r="75" spans="1:9" x14ac:dyDescent="0.2">
      <c r="A75" s="57"/>
      <c r="B75" s="57"/>
      <c r="C75" s="57"/>
      <c r="D75" s="57"/>
      <c r="E75" s="11"/>
      <c r="F75" s="57"/>
      <c r="G75" s="57"/>
      <c r="H75" s="57"/>
      <c r="I75" s="57"/>
    </row>
    <row r="76" spans="1:9" x14ac:dyDescent="0.2">
      <c r="A76" s="57"/>
      <c r="B76" s="57"/>
      <c r="C76" s="57"/>
      <c r="D76" s="57"/>
      <c r="E76" s="11"/>
      <c r="F76" s="57"/>
      <c r="G76" s="57"/>
      <c r="H76" s="57"/>
      <c r="I76" s="57"/>
    </row>
    <row r="77" spans="1:9" x14ac:dyDescent="0.2">
      <c r="A77" s="57"/>
      <c r="B77" s="57"/>
      <c r="C77" s="57"/>
      <c r="D77" s="57"/>
      <c r="E77" s="11"/>
      <c r="F77" s="57"/>
      <c r="G77" s="57"/>
      <c r="H77" s="57"/>
      <c r="I77" s="57"/>
    </row>
    <row r="78" spans="1:9" x14ac:dyDescent="0.2">
      <c r="A78" s="60" t="s">
        <v>1008</v>
      </c>
      <c r="B78" s="57"/>
      <c r="C78" s="57"/>
      <c r="D78" s="57"/>
      <c r="E78" s="11"/>
      <c r="F78" s="57"/>
      <c r="G78" s="57"/>
      <c r="H78" s="57"/>
      <c r="I78" s="57"/>
    </row>
    <row r="79" spans="1:9" x14ac:dyDescent="0.2">
      <c r="A79" s="57"/>
      <c r="B79" s="57"/>
      <c r="C79" s="57"/>
      <c r="D79" s="57"/>
      <c r="E79" s="11"/>
      <c r="F79" s="57"/>
      <c r="G79" s="57"/>
      <c r="H79" s="57"/>
      <c r="I79" s="57"/>
    </row>
    <row r="80" spans="1:9" x14ac:dyDescent="0.2">
      <c r="A80" s="57" t="s">
        <v>968</v>
      </c>
      <c r="B80" s="57"/>
      <c r="C80" s="57"/>
      <c r="D80" s="57"/>
      <c r="E80" s="11"/>
      <c r="F80" s="57"/>
      <c r="G80" s="57"/>
      <c r="H80" s="57"/>
      <c r="I80" s="57"/>
    </row>
  </sheetData>
  <mergeCells count="1">
    <mergeCell ref="A1:F1"/>
  </mergeCells>
  <conditionalFormatting sqref="E5:E23">
    <cfRule type="cellIs" dxfId="21" priority="1" stopIfTrue="1" operator="between">
      <formula>0.009</formula>
      <formula>-0.009</formula>
    </cfRule>
  </conditionalFormatting>
  <conditionalFormatting sqref="F2:F3 F81:F65536">
    <cfRule type="cellIs" dxfId="20" priority="4" stopIfTrue="1" operator="between">
      <formula>0.009</formula>
      <formula>-0.009</formula>
    </cfRule>
  </conditionalFormatting>
  <conditionalFormatting sqref="F23:F39">
    <cfRule type="cellIs" dxfId="19"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276"/>
  <sheetViews>
    <sheetView workbookViewId="0">
      <selection sqref="A1:F1"/>
    </sheetView>
  </sheetViews>
  <sheetFormatPr defaultColWidth="9.140625" defaultRowHeight="11.25" x14ac:dyDescent="0.2"/>
  <cols>
    <col min="1" max="1" width="31.7109375" style="7" bestFit="1" customWidth="1"/>
    <col min="2" max="2" width="66.85546875" style="7" customWidth="1"/>
    <col min="3" max="3" width="24.7109375" style="7" bestFit="1" customWidth="1"/>
    <col min="4" max="4" width="26.7109375" style="7" customWidth="1"/>
    <col min="5" max="5" width="26.5703125" style="10" customWidth="1"/>
    <col min="6" max="6" width="14.7109375" style="11" bestFit="1" customWidth="1"/>
    <col min="7" max="16384" width="9.140625" style="7"/>
  </cols>
  <sheetData>
    <row r="1" spans="1:8" s="1" customFormat="1" ht="15" x14ac:dyDescent="0.2">
      <c r="A1" s="99" t="s">
        <v>948</v>
      </c>
      <c r="B1" s="100"/>
      <c r="C1" s="100"/>
      <c r="D1" s="100"/>
      <c r="E1" s="100"/>
      <c r="F1" s="100"/>
    </row>
    <row r="2" spans="1:8" s="1" customFormat="1" ht="12" x14ac:dyDescent="0.2">
      <c r="E2" s="5"/>
      <c r="F2" s="9"/>
    </row>
    <row r="3" spans="1:8" s="1" customFormat="1" ht="12" x14ac:dyDescent="0.2">
      <c r="A3" s="8" t="s">
        <v>7</v>
      </c>
      <c r="B3" s="2"/>
      <c r="C3" s="3"/>
      <c r="D3" s="3"/>
      <c r="E3" s="4"/>
      <c r="F3" s="9"/>
    </row>
    <row r="4" spans="1:8" s="1" customFormat="1" ht="33.75" x14ac:dyDescent="0.2">
      <c r="A4" s="6" t="s">
        <v>2</v>
      </c>
      <c r="B4" s="6" t="s">
        <v>0</v>
      </c>
      <c r="C4" s="13" t="s">
        <v>1</v>
      </c>
      <c r="D4" s="53" t="s">
        <v>6</v>
      </c>
      <c r="E4" s="12" t="s">
        <v>3</v>
      </c>
    </row>
    <row r="5" spans="1:8" x14ac:dyDescent="0.2">
      <c r="A5" s="16" t="s">
        <v>36</v>
      </c>
      <c r="B5" s="17"/>
      <c r="C5" s="17"/>
      <c r="D5" s="18"/>
      <c r="E5" s="19"/>
      <c r="F5" s="7"/>
    </row>
    <row r="6" spans="1:8" ht="22.5" x14ac:dyDescent="0.2">
      <c r="A6" s="21" t="s">
        <v>935</v>
      </c>
      <c r="B6" s="62" t="s">
        <v>934</v>
      </c>
      <c r="C6" s="24">
        <v>3178950.6490000002</v>
      </c>
      <c r="D6" s="22">
        <v>57758.917020000001</v>
      </c>
      <c r="E6" s="23">
        <v>44.253535285038303</v>
      </c>
      <c r="F6" s="7"/>
    </row>
    <row r="7" spans="1:8" x14ac:dyDescent="0.2">
      <c r="A7" s="21" t="s">
        <v>936</v>
      </c>
      <c r="B7" s="21" t="s">
        <v>955</v>
      </c>
      <c r="C7" s="24">
        <v>51065291.662</v>
      </c>
      <c r="D7" s="22">
        <v>33840.304940000002</v>
      </c>
      <c r="E7" s="23">
        <v>25.927652490440401</v>
      </c>
      <c r="F7" s="7"/>
    </row>
    <row r="8" spans="1:8" x14ac:dyDescent="0.2">
      <c r="A8" s="21" t="s">
        <v>937</v>
      </c>
      <c r="B8" s="21" t="s">
        <v>956</v>
      </c>
      <c r="C8" s="24">
        <v>97972650.280000001</v>
      </c>
      <c r="D8" s="22">
        <v>33765.686079999999</v>
      </c>
      <c r="E8" s="23">
        <v>25.8704812600173</v>
      </c>
      <c r="F8" s="7"/>
    </row>
    <row r="9" spans="1:8" ht="22.5" x14ac:dyDescent="0.2">
      <c r="A9" s="21" t="s">
        <v>939</v>
      </c>
      <c r="B9" s="62" t="s">
        <v>938</v>
      </c>
      <c r="C9" s="24">
        <v>1483902.88</v>
      </c>
      <c r="D9" s="22">
        <v>1.48390288E-3</v>
      </c>
      <c r="E9" s="23">
        <v>1.13693178209888E-6</v>
      </c>
      <c r="F9" s="7"/>
    </row>
    <row r="10" spans="1:8" ht="22.5" x14ac:dyDescent="0.2">
      <c r="A10" s="21" t="s">
        <v>933</v>
      </c>
      <c r="B10" s="62" t="s">
        <v>932</v>
      </c>
      <c r="C10" s="24">
        <v>1370528.45</v>
      </c>
      <c r="D10" s="22">
        <v>1.3705284499999999E-3</v>
      </c>
      <c r="E10" s="23">
        <v>1.0500669377201501E-6</v>
      </c>
      <c r="F10" s="7"/>
    </row>
    <row r="11" spans="1:8" x14ac:dyDescent="0.2">
      <c r="A11" s="20" t="s">
        <v>28</v>
      </c>
      <c r="B11" s="20"/>
      <c r="C11" s="20"/>
      <c r="D11" s="25">
        <f>SUM(D6:D10)</f>
        <v>125364.91089443132</v>
      </c>
      <c r="E11" s="26">
        <f>SUM(E6:E10)</f>
        <v>96.051671222494733</v>
      </c>
      <c r="F11" s="14"/>
      <c r="G11" s="14"/>
      <c r="H11" s="14"/>
    </row>
    <row r="12" spans="1:8" x14ac:dyDescent="0.2">
      <c r="A12" s="21"/>
      <c r="B12" s="21"/>
      <c r="C12" s="21"/>
      <c r="D12" s="22"/>
      <c r="E12" s="23"/>
      <c r="F12" s="7"/>
    </row>
    <row r="13" spans="1:8" x14ac:dyDescent="0.2">
      <c r="A13" s="20" t="s">
        <v>37</v>
      </c>
      <c r="B13" s="20"/>
      <c r="C13" s="20"/>
      <c r="D13" s="25">
        <f>D11</f>
        <v>125364.91089443132</v>
      </c>
      <c r="E13" s="26">
        <f>E11</f>
        <v>96.051671222494733</v>
      </c>
      <c r="F13" s="14"/>
      <c r="G13" s="14"/>
      <c r="H13" s="14"/>
    </row>
    <row r="14" spans="1:8" x14ac:dyDescent="0.2">
      <c r="A14" s="20"/>
      <c r="B14" s="20"/>
      <c r="C14" s="20"/>
      <c r="D14" s="25"/>
      <c r="E14" s="26"/>
      <c r="F14" s="14"/>
      <c r="G14" s="14"/>
      <c r="H14" s="14"/>
    </row>
    <row r="15" spans="1:8" x14ac:dyDescent="0.2">
      <c r="A15" s="20" t="s">
        <v>39</v>
      </c>
      <c r="B15" s="20"/>
      <c r="C15" s="20"/>
      <c r="D15" s="25">
        <f>D17-(D11)</f>
        <v>5153.2875906686822</v>
      </c>
      <c r="E15" s="26">
        <f>E17-(E11)</f>
        <v>3.9483287775052673</v>
      </c>
      <c r="F15" s="14"/>
      <c r="G15" s="14"/>
      <c r="H15" s="14"/>
    </row>
    <row r="16" spans="1:8" x14ac:dyDescent="0.2">
      <c r="A16" s="20"/>
      <c r="B16" s="20"/>
      <c r="C16" s="20"/>
      <c r="D16" s="25"/>
      <c r="E16" s="26"/>
      <c r="F16" s="14"/>
      <c r="G16" s="14"/>
      <c r="H16" s="14"/>
    </row>
    <row r="17" spans="1:8" x14ac:dyDescent="0.2">
      <c r="A17" s="27" t="s">
        <v>38</v>
      </c>
      <c r="B17" s="27"/>
      <c r="C17" s="27"/>
      <c r="D17" s="28">
        <v>130518.1984851</v>
      </c>
      <c r="E17" s="29">
        <v>100</v>
      </c>
      <c r="F17" s="14"/>
      <c r="G17" s="14"/>
      <c r="H17" s="14"/>
    </row>
    <row r="18" spans="1:8" x14ac:dyDescent="0.2">
      <c r="E18" s="64" t="s">
        <v>920</v>
      </c>
      <c r="F18" s="15"/>
    </row>
    <row r="19" spans="1:8" x14ac:dyDescent="0.2">
      <c r="A19" s="14" t="s">
        <v>41</v>
      </c>
    </row>
    <row r="20" spans="1:8" x14ac:dyDescent="0.2">
      <c r="A20" s="14" t="s">
        <v>42</v>
      </c>
    </row>
    <row r="21" spans="1:8" x14ac:dyDescent="0.2">
      <c r="A21" s="14" t="s">
        <v>43</v>
      </c>
      <c r="B21" s="14"/>
      <c r="C21" s="30" t="s">
        <v>45</v>
      </c>
      <c r="D21" s="14" t="s">
        <v>44</v>
      </c>
    </row>
    <row r="22" spans="1:8" x14ac:dyDescent="0.2">
      <c r="A22" s="7" t="s">
        <v>46</v>
      </c>
      <c r="C22" s="31">
        <v>155.90950000000001</v>
      </c>
      <c r="D22" s="31">
        <v>164.68190000000001</v>
      </c>
    </row>
    <row r="23" spans="1:8" x14ac:dyDescent="0.2">
      <c r="A23" s="7" t="s">
        <v>47</v>
      </c>
      <c r="C23" s="31">
        <v>42.2562</v>
      </c>
      <c r="D23" s="31">
        <v>42.915799999999997</v>
      </c>
    </row>
    <row r="24" spans="1:8" x14ac:dyDescent="0.2">
      <c r="A24" s="7" t="s">
        <v>48</v>
      </c>
      <c r="C24" s="31">
        <v>175.50579999999999</v>
      </c>
      <c r="D24" s="31">
        <v>186.21870000000001</v>
      </c>
    </row>
    <row r="25" spans="1:8" x14ac:dyDescent="0.2">
      <c r="A25" s="7" t="s">
        <v>49</v>
      </c>
      <c r="C25" s="31">
        <v>49.792700000000004</v>
      </c>
      <c r="D25" s="31">
        <v>50.804000000000002</v>
      </c>
    </row>
    <row r="27" spans="1:8" x14ac:dyDescent="0.2">
      <c r="A27" s="14" t="s">
        <v>50</v>
      </c>
    </row>
    <row r="28" spans="1:8" x14ac:dyDescent="0.2">
      <c r="A28" s="101" t="s">
        <v>51</v>
      </c>
      <c r="B28" s="102"/>
      <c r="C28" s="32" t="s">
        <v>52</v>
      </c>
    </row>
    <row r="29" spans="1:8" x14ac:dyDescent="0.2">
      <c r="A29" s="97" t="s">
        <v>47</v>
      </c>
      <c r="B29" s="98"/>
      <c r="C29" s="33">
        <v>1.7</v>
      </c>
    </row>
    <row r="30" spans="1:8" x14ac:dyDescent="0.2">
      <c r="A30" s="97" t="s">
        <v>49</v>
      </c>
      <c r="B30" s="98"/>
      <c r="C30" s="33">
        <v>2</v>
      </c>
    </row>
    <row r="31" spans="1:8" x14ac:dyDescent="0.2">
      <c r="A31" s="7" t="s">
        <v>53</v>
      </c>
    </row>
    <row r="32" spans="1:8" x14ac:dyDescent="0.2">
      <c r="A32" s="7" t="s">
        <v>54</v>
      </c>
    </row>
    <row r="34" spans="1:9" x14ac:dyDescent="0.2">
      <c r="A34" s="14" t="s">
        <v>343</v>
      </c>
      <c r="D34" s="51">
        <v>0.14476929238081981</v>
      </c>
    </row>
    <row r="36" spans="1:9" x14ac:dyDescent="0.2">
      <c r="A36" s="14" t="s">
        <v>952</v>
      </c>
      <c r="D36" s="30" t="s">
        <v>56</v>
      </c>
      <c r="G36" s="10"/>
    </row>
    <row r="38" spans="1:9" x14ac:dyDescent="0.2">
      <c r="A38" s="60" t="s">
        <v>973</v>
      </c>
      <c r="B38" s="57"/>
      <c r="C38" s="57"/>
      <c r="D38" s="57"/>
      <c r="E38" s="11"/>
      <c r="F38" s="57"/>
      <c r="G38" s="57"/>
      <c r="H38" s="57"/>
      <c r="I38" s="57"/>
    </row>
    <row r="39" spans="1:9" x14ac:dyDescent="0.2">
      <c r="A39" s="65"/>
      <c r="B39" s="57"/>
      <c r="C39" s="57"/>
      <c r="D39" s="57"/>
      <c r="E39" s="11"/>
      <c r="F39" s="57"/>
      <c r="G39" s="57"/>
      <c r="H39" s="57"/>
      <c r="I39" s="57"/>
    </row>
    <row r="40" spans="1:9" x14ac:dyDescent="0.2">
      <c r="A40" s="60" t="s">
        <v>969</v>
      </c>
      <c r="B40" s="57"/>
      <c r="C40" s="57"/>
      <c r="D40" s="57"/>
      <c r="E40" s="11"/>
      <c r="F40" s="57"/>
      <c r="G40" s="57"/>
      <c r="H40" s="57"/>
      <c r="I40" s="57"/>
    </row>
    <row r="41" spans="1:9" x14ac:dyDescent="0.2">
      <c r="A41" s="65"/>
      <c r="B41" s="57"/>
      <c r="C41" s="57"/>
      <c r="D41" s="57"/>
      <c r="E41" s="11"/>
      <c r="F41" s="57"/>
      <c r="G41" s="57"/>
      <c r="H41" s="57"/>
      <c r="I41" s="57"/>
    </row>
    <row r="42" spans="1:9" x14ac:dyDescent="0.2">
      <c r="A42" s="57"/>
      <c r="B42" s="57"/>
      <c r="C42" s="57"/>
      <c r="D42" s="57"/>
      <c r="E42" s="11"/>
      <c r="F42" s="57"/>
      <c r="G42" s="57"/>
      <c r="H42" s="57"/>
      <c r="I42" s="57"/>
    </row>
    <row r="43" spans="1:9" x14ac:dyDescent="0.2">
      <c r="A43" s="57"/>
      <c r="B43" s="57"/>
      <c r="C43" s="57"/>
      <c r="D43" s="57"/>
      <c r="E43" s="11"/>
      <c r="F43" s="57"/>
      <c r="G43" s="57"/>
      <c r="H43" s="57"/>
      <c r="I43" s="57"/>
    </row>
    <row r="44" spans="1:9" x14ac:dyDescent="0.2">
      <c r="A44" s="57"/>
      <c r="B44" s="57"/>
      <c r="C44" s="57"/>
      <c r="D44" s="57"/>
      <c r="E44" s="11"/>
      <c r="F44" s="57"/>
      <c r="G44" s="57"/>
      <c r="H44" s="57"/>
      <c r="I44" s="57"/>
    </row>
    <row r="45" spans="1:9" x14ac:dyDescent="0.2">
      <c r="A45" s="57"/>
      <c r="B45" s="57"/>
      <c r="C45" s="57"/>
      <c r="D45" s="57"/>
      <c r="E45" s="11"/>
      <c r="F45" s="57"/>
      <c r="G45" s="57"/>
      <c r="H45" s="57"/>
      <c r="I45" s="57"/>
    </row>
    <row r="46" spans="1:9" x14ac:dyDescent="0.2">
      <c r="A46" s="57"/>
      <c r="B46" s="57"/>
      <c r="C46" s="57"/>
      <c r="D46" s="57"/>
      <c r="E46" s="11"/>
      <c r="F46" s="57"/>
      <c r="G46" s="57"/>
      <c r="H46" s="57"/>
      <c r="I46" s="57"/>
    </row>
    <row r="47" spans="1:9" x14ac:dyDescent="0.2">
      <c r="A47" s="57"/>
      <c r="B47" s="57"/>
      <c r="C47" s="57"/>
      <c r="D47" s="57"/>
      <c r="E47" s="11"/>
      <c r="F47" s="57"/>
      <c r="G47" s="57"/>
      <c r="H47" s="57"/>
      <c r="I47" s="57"/>
    </row>
    <row r="48" spans="1:9" x14ac:dyDescent="0.2">
      <c r="A48" s="57"/>
      <c r="B48" s="57"/>
      <c r="C48" s="57"/>
      <c r="D48" s="57"/>
      <c r="E48" s="11"/>
      <c r="F48" s="57"/>
      <c r="G48" s="57"/>
      <c r="H48" s="57"/>
      <c r="I48" s="57"/>
    </row>
    <row r="49" spans="1:9" x14ac:dyDescent="0.2">
      <c r="A49" s="57"/>
      <c r="B49" s="57"/>
      <c r="C49" s="57"/>
      <c r="D49" s="57"/>
      <c r="E49" s="11"/>
      <c r="F49" s="57"/>
      <c r="G49" s="57"/>
      <c r="H49" s="57"/>
      <c r="I49" s="57"/>
    </row>
    <row r="50" spans="1:9" x14ac:dyDescent="0.2">
      <c r="A50" s="57"/>
      <c r="B50" s="57"/>
      <c r="C50" s="57"/>
      <c r="D50" s="57"/>
      <c r="E50" s="11"/>
      <c r="F50" s="57"/>
      <c r="G50" s="57"/>
      <c r="H50" s="57"/>
      <c r="I50" s="57"/>
    </row>
    <row r="51" spans="1:9" x14ac:dyDescent="0.2">
      <c r="A51" s="57"/>
      <c r="B51" s="57"/>
      <c r="C51" s="57"/>
      <c r="D51" s="57"/>
      <c r="E51" s="11"/>
      <c r="F51" s="57"/>
      <c r="G51" s="57"/>
      <c r="H51" s="57"/>
      <c r="I51" s="57"/>
    </row>
    <row r="52" spans="1:9" x14ac:dyDescent="0.2">
      <c r="A52" s="57"/>
      <c r="B52" s="57"/>
      <c r="C52" s="57"/>
      <c r="D52" s="57"/>
      <c r="E52" s="11"/>
      <c r="F52" s="57"/>
      <c r="G52" s="57"/>
      <c r="H52" s="57"/>
      <c r="I52" s="57"/>
    </row>
    <row r="53" spans="1:9" x14ac:dyDescent="0.2">
      <c r="A53" s="57"/>
      <c r="B53" s="57"/>
      <c r="C53" s="57"/>
      <c r="D53" s="57"/>
      <c r="E53" s="11"/>
      <c r="F53" s="57"/>
      <c r="G53" s="57"/>
      <c r="H53" s="57"/>
      <c r="I53" s="57"/>
    </row>
    <row r="54" spans="1:9" x14ac:dyDescent="0.2">
      <c r="A54" s="57"/>
      <c r="B54" s="57"/>
      <c r="C54" s="57"/>
      <c r="D54" s="57"/>
      <c r="E54" s="11"/>
      <c r="F54" s="57"/>
      <c r="G54" s="57"/>
      <c r="H54" s="57"/>
      <c r="I54" s="57"/>
    </row>
    <row r="55" spans="1:9" x14ac:dyDescent="0.2">
      <c r="A55" s="57"/>
      <c r="B55" s="57"/>
      <c r="C55" s="57"/>
      <c r="D55" s="57"/>
      <c r="E55" s="11"/>
      <c r="F55" s="57"/>
      <c r="G55" s="57"/>
      <c r="H55" s="57"/>
      <c r="I55" s="57"/>
    </row>
    <row r="56" spans="1:9" x14ac:dyDescent="0.2">
      <c r="A56" s="57"/>
      <c r="B56" s="57"/>
      <c r="C56" s="57"/>
      <c r="D56" s="57"/>
      <c r="E56" s="11"/>
      <c r="F56" s="57"/>
      <c r="G56" s="57"/>
      <c r="H56" s="57"/>
      <c r="I56" s="57"/>
    </row>
    <row r="57" spans="1:9" x14ac:dyDescent="0.2">
      <c r="A57" s="57"/>
      <c r="B57" s="57"/>
      <c r="C57" s="57"/>
      <c r="D57" s="57"/>
      <c r="E57" s="11"/>
      <c r="F57" s="57"/>
      <c r="G57" s="57"/>
      <c r="H57" s="57"/>
      <c r="I57" s="57"/>
    </row>
    <row r="58" spans="1:9" x14ac:dyDescent="0.2">
      <c r="A58" s="60" t="s">
        <v>989</v>
      </c>
      <c r="B58" s="57"/>
      <c r="C58" s="57"/>
      <c r="D58" s="57"/>
      <c r="E58" s="11"/>
      <c r="F58" s="57"/>
      <c r="G58" s="57"/>
      <c r="H58" s="57"/>
      <c r="I58" s="57"/>
    </row>
    <row r="59" spans="1:9" x14ac:dyDescent="0.2">
      <c r="A59" s="57"/>
      <c r="B59" s="57"/>
      <c r="C59" s="57"/>
      <c r="D59" s="57"/>
      <c r="E59" s="11"/>
      <c r="F59" s="57"/>
      <c r="G59" s="57"/>
      <c r="H59" s="57"/>
      <c r="I59" s="57"/>
    </row>
    <row r="60" spans="1:9" x14ac:dyDescent="0.2">
      <c r="A60" s="60" t="s">
        <v>970</v>
      </c>
      <c r="B60" s="57"/>
      <c r="C60" s="57"/>
      <c r="D60" s="57"/>
      <c r="E60" s="11"/>
      <c r="F60" s="57"/>
      <c r="G60" s="57"/>
      <c r="H60" s="57"/>
      <c r="I60" s="57"/>
    </row>
    <row r="61" spans="1:9" x14ac:dyDescent="0.2">
      <c r="A61" s="57"/>
      <c r="B61" s="57"/>
      <c r="C61" s="57"/>
      <c r="D61" s="57"/>
      <c r="E61" s="11"/>
      <c r="F61" s="57"/>
      <c r="G61" s="57"/>
      <c r="H61" s="57"/>
      <c r="I61" s="57"/>
    </row>
    <row r="62" spans="1:9" x14ac:dyDescent="0.2">
      <c r="A62" s="57"/>
      <c r="B62" s="57"/>
      <c r="C62" s="57"/>
      <c r="D62" s="57"/>
      <c r="E62" s="11"/>
      <c r="F62" s="57"/>
      <c r="G62" s="57"/>
      <c r="H62" s="57"/>
      <c r="I62" s="57"/>
    </row>
    <row r="63" spans="1:9" x14ac:dyDescent="0.2">
      <c r="A63" s="57"/>
      <c r="B63" s="57"/>
      <c r="C63" s="57"/>
      <c r="D63" s="57"/>
      <c r="E63" s="11"/>
      <c r="F63" s="57"/>
      <c r="G63" s="57"/>
      <c r="H63" s="57"/>
      <c r="I63" s="57"/>
    </row>
    <row r="64" spans="1:9" x14ac:dyDescent="0.2">
      <c r="A64" s="57"/>
      <c r="B64" s="57"/>
      <c r="C64" s="57"/>
      <c r="D64" s="57"/>
      <c r="E64" s="11"/>
      <c r="F64" s="57"/>
      <c r="G64" s="57"/>
      <c r="H64" s="57"/>
      <c r="I64" s="57"/>
    </row>
    <row r="65" spans="1:9" x14ac:dyDescent="0.2">
      <c r="A65" s="57"/>
      <c r="B65" s="57"/>
      <c r="C65" s="57"/>
      <c r="D65" s="57"/>
      <c r="E65" s="11"/>
      <c r="F65" s="57"/>
      <c r="G65" s="57"/>
      <c r="H65" s="57"/>
      <c r="I65" s="57"/>
    </row>
    <row r="66" spans="1:9" x14ac:dyDescent="0.2">
      <c r="A66" s="57"/>
      <c r="B66" s="57"/>
      <c r="C66" s="57"/>
      <c r="D66" s="57"/>
      <c r="E66" s="11"/>
      <c r="F66" s="57"/>
      <c r="G66" s="57"/>
      <c r="H66" s="57"/>
      <c r="I66" s="57"/>
    </row>
    <row r="67" spans="1:9" x14ac:dyDescent="0.2">
      <c r="A67" s="57"/>
      <c r="B67" s="57"/>
      <c r="C67" s="57"/>
      <c r="D67" s="57"/>
      <c r="E67" s="11"/>
      <c r="F67" s="57"/>
      <c r="G67" s="57"/>
      <c r="H67" s="57"/>
      <c r="I67" s="57"/>
    </row>
    <row r="68" spans="1:9" x14ac:dyDescent="0.2">
      <c r="A68" s="57"/>
      <c r="B68" s="57"/>
      <c r="C68" s="57"/>
      <c r="D68" s="57"/>
      <c r="E68" s="11"/>
      <c r="F68" s="57"/>
      <c r="G68" s="57"/>
      <c r="H68" s="57"/>
      <c r="I68" s="57"/>
    </row>
    <row r="69" spans="1:9" x14ac:dyDescent="0.2">
      <c r="A69" s="57"/>
      <c r="B69" s="57"/>
      <c r="C69" s="57"/>
      <c r="D69" s="57"/>
      <c r="E69" s="11"/>
      <c r="F69" s="57"/>
      <c r="G69" s="57"/>
      <c r="H69" s="57"/>
      <c r="I69" s="57"/>
    </row>
    <row r="70" spans="1:9" x14ac:dyDescent="0.2">
      <c r="A70" s="57"/>
      <c r="B70" s="57"/>
      <c r="C70" s="57"/>
      <c r="D70" s="57"/>
      <c r="E70" s="11"/>
      <c r="F70" s="57"/>
      <c r="G70" s="57"/>
      <c r="H70" s="57"/>
      <c r="I70" s="57"/>
    </row>
    <row r="71" spans="1:9" x14ac:dyDescent="0.2">
      <c r="A71" s="57"/>
      <c r="B71" s="57"/>
      <c r="C71" s="57"/>
      <c r="D71" s="57"/>
      <c r="E71" s="11"/>
      <c r="F71" s="57"/>
      <c r="G71" s="57"/>
      <c r="H71" s="57"/>
      <c r="I71" s="57"/>
    </row>
    <row r="72" spans="1:9" x14ac:dyDescent="0.2">
      <c r="A72" s="57"/>
      <c r="B72" s="66"/>
      <c r="C72" s="66"/>
      <c r="D72" s="66"/>
      <c r="E72" s="66"/>
      <c r="F72" s="57"/>
      <c r="G72" s="57"/>
      <c r="H72" s="57"/>
      <c r="I72" s="57"/>
    </row>
    <row r="73" spans="1:9" x14ac:dyDescent="0.2">
      <c r="A73" s="57"/>
      <c r="B73" s="57"/>
      <c r="C73" s="57"/>
      <c r="D73" s="57"/>
      <c r="E73" s="11"/>
      <c r="F73" s="57"/>
      <c r="G73" s="57"/>
      <c r="H73" s="57"/>
      <c r="I73" s="57"/>
    </row>
    <row r="74" spans="1:9" x14ac:dyDescent="0.2">
      <c r="A74" s="57"/>
      <c r="B74" s="57"/>
      <c r="C74" s="57"/>
      <c r="D74" s="57"/>
      <c r="E74" s="11"/>
      <c r="F74" s="57"/>
      <c r="G74" s="57"/>
      <c r="H74" s="57"/>
      <c r="I74" s="57"/>
    </row>
    <row r="75" spans="1:9" x14ac:dyDescent="0.2">
      <c r="A75" s="57"/>
      <c r="B75" s="57"/>
      <c r="C75" s="57"/>
      <c r="D75" s="57"/>
      <c r="E75" s="11"/>
      <c r="F75" s="57"/>
      <c r="G75" s="57"/>
      <c r="H75" s="57"/>
      <c r="I75" s="57"/>
    </row>
    <row r="76" spans="1:9" x14ac:dyDescent="0.2">
      <c r="A76" s="57"/>
      <c r="B76" s="57"/>
      <c r="C76" s="57"/>
      <c r="D76" s="57"/>
      <c r="E76" s="11"/>
      <c r="F76" s="57"/>
      <c r="G76" s="57"/>
      <c r="H76" s="57"/>
      <c r="I76" s="57"/>
    </row>
    <row r="77" spans="1:9" x14ac:dyDescent="0.2">
      <c r="A77" s="67" t="s">
        <v>990</v>
      </c>
      <c r="B77" s="57"/>
      <c r="C77" s="57"/>
      <c r="D77" s="57"/>
      <c r="E77" s="11"/>
      <c r="F77" s="57"/>
      <c r="G77" s="57"/>
      <c r="H77" s="57"/>
      <c r="I77" s="57"/>
    </row>
    <row r="78" spans="1:9" x14ac:dyDescent="0.2">
      <c r="A78" s="57"/>
      <c r="B78" s="57"/>
      <c r="C78" s="57"/>
      <c r="D78" s="57"/>
      <c r="E78" s="11"/>
      <c r="F78" s="57"/>
      <c r="G78" s="57"/>
      <c r="H78" s="57"/>
      <c r="I78" s="57"/>
    </row>
    <row r="79" spans="1:9" x14ac:dyDescent="0.2">
      <c r="A79" s="7" t="s">
        <v>1002</v>
      </c>
      <c r="B79" s="57"/>
      <c r="C79" s="57"/>
      <c r="D79" s="57"/>
      <c r="E79" s="11"/>
      <c r="F79" s="57"/>
      <c r="G79" s="57"/>
      <c r="H79" s="57"/>
      <c r="I79" s="57"/>
    </row>
    <row r="80" spans="1:9" x14ac:dyDescent="0.2">
      <c r="A80" s="57"/>
      <c r="B80" s="57"/>
      <c r="C80" s="57"/>
      <c r="D80" s="57"/>
      <c r="E80" s="11"/>
      <c r="F80" s="57"/>
      <c r="G80" s="57"/>
      <c r="H80" s="57"/>
      <c r="I80" s="57"/>
    </row>
    <row r="81" spans="1:9" x14ac:dyDescent="0.2">
      <c r="A81" s="57" t="s">
        <v>968</v>
      </c>
      <c r="B81" s="57"/>
      <c r="C81" s="57"/>
      <c r="D81" s="57"/>
      <c r="E81" s="11"/>
      <c r="F81" s="57"/>
      <c r="G81" s="57"/>
      <c r="H81" s="57"/>
      <c r="I81" s="57"/>
    </row>
    <row r="82" spans="1:9" x14ac:dyDescent="0.2">
      <c r="A82" s="57"/>
      <c r="B82" s="57"/>
      <c r="C82" s="57"/>
      <c r="D82" s="57"/>
      <c r="E82" s="11"/>
      <c r="F82" s="57"/>
      <c r="G82" s="57"/>
      <c r="H82" s="57"/>
      <c r="I82" s="57"/>
    </row>
    <row r="83" spans="1:9" x14ac:dyDescent="0.2">
      <c r="A83" s="57"/>
      <c r="B83" s="57"/>
      <c r="C83" s="57"/>
      <c r="D83" s="57"/>
      <c r="E83" s="11"/>
      <c r="F83" s="57"/>
      <c r="G83" s="57"/>
      <c r="H83" s="57"/>
      <c r="I83" s="57"/>
    </row>
    <row r="84" spans="1:9" x14ac:dyDescent="0.2">
      <c r="A84" s="57"/>
      <c r="B84" s="57"/>
      <c r="C84" s="57"/>
      <c r="D84" s="57"/>
      <c r="E84" s="11"/>
      <c r="F84" s="57"/>
      <c r="G84" s="57"/>
      <c r="H84" s="57"/>
      <c r="I84" s="57"/>
    </row>
    <row r="85" spans="1:9" x14ac:dyDescent="0.2">
      <c r="A85" s="57"/>
      <c r="B85" s="57"/>
      <c r="C85" s="57"/>
      <c r="D85" s="57"/>
      <c r="E85" s="11"/>
      <c r="F85" s="57"/>
      <c r="G85" s="57"/>
      <c r="H85" s="57"/>
      <c r="I85" s="57"/>
    </row>
    <row r="86" spans="1:9" x14ac:dyDescent="0.2">
      <c r="A86" s="57"/>
      <c r="B86" s="57"/>
      <c r="C86" s="57"/>
      <c r="D86" s="57"/>
      <c r="E86" s="11"/>
      <c r="F86" s="57"/>
      <c r="G86" s="57"/>
      <c r="H86" s="57"/>
      <c r="I86" s="57"/>
    </row>
    <row r="87" spans="1:9" x14ac:dyDescent="0.2">
      <c r="A87" s="57"/>
      <c r="B87" s="57"/>
      <c r="C87" s="57"/>
      <c r="D87" s="57"/>
      <c r="E87" s="11"/>
      <c r="F87" s="57"/>
      <c r="G87" s="57"/>
      <c r="H87" s="57"/>
      <c r="I87" s="57"/>
    </row>
    <row r="88" spans="1:9" x14ac:dyDescent="0.2">
      <c r="A88" s="57"/>
      <c r="B88" s="57"/>
      <c r="C88" s="57"/>
      <c r="D88" s="57"/>
      <c r="E88" s="11"/>
      <c r="F88" s="57"/>
      <c r="G88" s="57"/>
      <c r="H88" s="57"/>
      <c r="I88" s="57"/>
    </row>
    <row r="89" spans="1:9" x14ac:dyDescent="0.2">
      <c r="A89" s="57"/>
      <c r="B89" s="57"/>
      <c r="C89" s="57"/>
      <c r="D89" s="57"/>
      <c r="E89" s="11"/>
      <c r="F89" s="57"/>
      <c r="G89" s="57"/>
      <c r="H89" s="57"/>
      <c r="I89" s="57"/>
    </row>
    <row r="90" spans="1:9" x14ac:dyDescent="0.2">
      <c r="A90" s="57"/>
      <c r="B90" s="57"/>
      <c r="C90" s="57"/>
      <c r="D90" s="57"/>
      <c r="E90" s="11"/>
      <c r="F90" s="57"/>
      <c r="G90" s="57"/>
      <c r="H90" s="57"/>
      <c r="I90" s="57"/>
    </row>
    <row r="91" spans="1:9" x14ac:dyDescent="0.2">
      <c r="A91" s="57"/>
      <c r="B91" s="57"/>
      <c r="C91" s="57"/>
      <c r="D91" s="57"/>
      <c r="E91" s="11"/>
      <c r="F91" s="57"/>
      <c r="G91" s="57"/>
      <c r="H91" s="57"/>
      <c r="I91" s="57"/>
    </row>
    <row r="92" spans="1:9" x14ac:dyDescent="0.2">
      <c r="A92" s="57"/>
      <c r="B92" s="57"/>
      <c r="C92" s="57"/>
      <c r="D92" s="57"/>
      <c r="E92" s="11"/>
      <c r="F92" s="57"/>
      <c r="G92" s="57"/>
      <c r="H92" s="57"/>
      <c r="I92" s="57"/>
    </row>
    <row r="93" spans="1:9" x14ac:dyDescent="0.2">
      <c r="A93" s="57"/>
      <c r="B93" s="57"/>
      <c r="C93" s="57"/>
      <c r="D93" s="57"/>
      <c r="E93" s="11"/>
      <c r="F93" s="57"/>
      <c r="G93" s="57"/>
      <c r="H93" s="57"/>
      <c r="I93" s="57"/>
    </row>
    <row r="94" spans="1:9" x14ac:dyDescent="0.2">
      <c r="A94" s="57"/>
      <c r="B94" s="57"/>
      <c r="C94" s="57"/>
      <c r="D94" s="57"/>
      <c r="E94" s="11"/>
      <c r="F94" s="57"/>
      <c r="G94" s="57"/>
      <c r="H94" s="57"/>
      <c r="I94" s="57"/>
    </row>
    <row r="95" spans="1:9" x14ac:dyDescent="0.2">
      <c r="A95" s="57"/>
      <c r="B95" s="57"/>
      <c r="C95" s="57"/>
      <c r="D95" s="57"/>
      <c r="E95" s="11"/>
      <c r="F95" s="57"/>
      <c r="G95" s="57"/>
      <c r="H95" s="57"/>
      <c r="I95" s="57"/>
    </row>
    <row r="96" spans="1:9" x14ac:dyDescent="0.2">
      <c r="A96" s="57"/>
      <c r="B96" s="57"/>
      <c r="C96" s="57"/>
      <c r="D96" s="57"/>
      <c r="E96" s="11"/>
      <c r="F96" s="57"/>
      <c r="G96" s="57"/>
      <c r="H96" s="57"/>
      <c r="I96" s="57"/>
    </row>
    <row r="97" spans="1:9" x14ac:dyDescent="0.2">
      <c r="A97" s="57"/>
      <c r="B97" s="57"/>
      <c r="C97" s="57"/>
      <c r="D97" s="57"/>
      <c r="E97" s="11"/>
      <c r="F97" s="57"/>
      <c r="G97" s="57"/>
      <c r="H97" s="57"/>
      <c r="I97" s="57"/>
    </row>
    <row r="98" spans="1:9" x14ac:dyDescent="0.2">
      <c r="A98" s="57"/>
      <c r="B98" s="57"/>
      <c r="C98" s="57"/>
      <c r="D98" s="57"/>
      <c r="E98" s="11"/>
      <c r="F98" s="57"/>
      <c r="G98" s="57"/>
      <c r="H98" s="57"/>
      <c r="I98" s="57"/>
    </row>
    <row r="99" spans="1:9" x14ac:dyDescent="0.2">
      <c r="A99" s="57"/>
      <c r="B99" s="57"/>
      <c r="C99" s="57"/>
      <c r="D99" s="57"/>
      <c r="E99" s="11"/>
      <c r="F99" s="57"/>
      <c r="G99" s="57"/>
      <c r="H99" s="57"/>
      <c r="I99" s="57"/>
    </row>
    <row r="100" spans="1:9" x14ac:dyDescent="0.2">
      <c r="A100" s="57"/>
      <c r="B100" s="57"/>
      <c r="C100" s="57"/>
      <c r="D100" s="57"/>
      <c r="E100" s="11"/>
      <c r="F100" s="57"/>
      <c r="G100" s="57"/>
      <c r="H100" s="57"/>
      <c r="I100" s="57"/>
    </row>
    <row r="101" spans="1:9" x14ac:dyDescent="0.2">
      <c r="A101" s="57"/>
      <c r="B101" s="57"/>
      <c r="C101" s="57"/>
      <c r="D101" s="57"/>
      <c r="E101" s="11"/>
      <c r="F101" s="57"/>
      <c r="G101" s="57"/>
      <c r="H101" s="57"/>
      <c r="I101" s="57"/>
    </row>
    <row r="102" spans="1:9" x14ac:dyDescent="0.2">
      <c r="A102" s="57"/>
      <c r="B102" s="57"/>
      <c r="C102" s="57"/>
      <c r="D102" s="57"/>
      <c r="E102" s="11"/>
      <c r="F102" s="57"/>
      <c r="G102" s="57"/>
      <c r="H102" s="57"/>
      <c r="I102" s="57"/>
    </row>
    <row r="103" spans="1:9" x14ac:dyDescent="0.2">
      <c r="A103" s="57"/>
      <c r="B103" s="57"/>
      <c r="C103" s="57"/>
      <c r="D103" s="57"/>
      <c r="E103" s="11"/>
      <c r="F103" s="57"/>
      <c r="G103" s="57"/>
      <c r="H103" s="57"/>
      <c r="I103" s="57"/>
    </row>
    <row r="104" spans="1:9" x14ac:dyDescent="0.2">
      <c r="A104" s="57"/>
      <c r="B104" s="57"/>
      <c r="C104" s="57"/>
      <c r="D104" s="57"/>
      <c r="E104" s="11"/>
      <c r="F104" s="57"/>
      <c r="G104" s="57"/>
      <c r="H104" s="57"/>
      <c r="I104" s="57"/>
    </row>
    <row r="105" spans="1:9" x14ac:dyDescent="0.2">
      <c r="A105" s="57"/>
      <c r="B105" s="57"/>
      <c r="C105" s="57"/>
      <c r="D105" s="57"/>
      <c r="E105" s="11"/>
      <c r="F105" s="57"/>
      <c r="G105" s="57"/>
      <c r="H105" s="57"/>
      <c r="I105" s="57"/>
    </row>
    <row r="106" spans="1:9" x14ac:dyDescent="0.2">
      <c r="A106" s="57"/>
      <c r="B106" s="57"/>
      <c r="C106" s="57"/>
      <c r="D106" s="57"/>
      <c r="E106" s="11"/>
      <c r="F106" s="57"/>
      <c r="G106" s="57"/>
      <c r="H106" s="57"/>
      <c r="I106" s="57"/>
    </row>
    <row r="107" spans="1:9" x14ac:dyDescent="0.2">
      <c r="A107" s="57"/>
      <c r="B107" s="57"/>
      <c r="C107" s="57"/>
      <c r="D107" s="57"/>
      <c r="E107" s="11"/>
      <c r="F107" s="57"/>
      <c r="G107" s="57"/>
      <c r="H107" s="57"/>
      <c r="I107" s="57"/>
    </row>
    <row r="108" spans="1:9" x14ac:dyDescent="0.2">
      <c r="A108" s="57"/>
      <c r="B108" s="57"/>
      <c r="C108" s="57"/>
      <c r="D108" s="57"/>
      <c r="E108" s="11"/>
      <c r="F108" s="57"/>
      <c r="G108" s="57"/>
      <c r="H108" s="57"/>
      <c r="I108" s="57"/>
    </row>
    <row r="109" spans="1:9" x14ac:dyDescent="0.2">
      <c r="A109" s="57"/>
      <c r="B109" s="57"/>
      <c r="C109" s="57"/>
      <c r="D109" s="57"/>
      <c r="E109" s="11"/>
      <c r="F109" s="57"/>
      <c r="G109" s="57"/>
      <c r="H109" s="57"/>
      <c r="I109" s="57"/>
    </row>
    <row r="110" spans="1:9" x14ac:dyDescent="0.2">
      <c r="A110" s="57"/>
      <c r="B110" s="57"/>
      <c r="C110" s="57"/>
      <c r="D110" s="57"/>
      <c r="E110" s="11"/>
      <c r="F110" s="57"/>
      <c r="G110" s="57"/>
      <c r="H110" s="57"/>
      <c r="I110" s="57"/>
    </row>
    <row r="111" spans="1:9" x14ac:dyDescent="0.2">
      <c r="A111" s="57"/>
      <c r="B111" s="57"/>
      <c r="C111" s="57"/>
      <c r="D111" s="57"/>
      <c r="E111" s="11"/>
      <c r="F111" s="57"/>
      <c r="G111" s="57"/>
      <c r="H111" s="57"/>
      <c r="I111" s="57"/>
    </row>
    <row r="112" spans="1:9" x14ac:dyDescent="0.2">
      <c r="A112" s="57"/>
      <c r="B112" s="57"/>
      <c r="C112" s="57"/>
      <c r="D112" s="57"/>
      <c r="E112" s="11"/>
      <c r="F112" s="57"/>
      <c r="G112" s="57"/>
      <c r="H112" s="57"/>
      <c r="I112" s="57"/>
    </row>
    <row r="113" spans="1:9" x14ac:dyDescent="0.2">
      <c r="A113" s="57"/>
      <c r="B113" s="57"/>
      <c r="C113" s="57"/>
      <c r="D113" s="57"/>
      <c r="E113" s="11"/>
      <c r="F113" s="57"/>
      <c r="G113" s="57"/>
      <c r="H113" s="57"/>
      <c r="I113" s="57"/>
    </row>
    <row r="114" spans="1:9" x14ac:dyDescent="0.2">
      <c r="A114" s="57"/>
      <c r="B114" s="57"/>
      <c r="C114" s="57"/>
      <c r="D114" s="57"/>
      <c r="E114" s="11"/>
      <c r="F114" s="57"/>
      <c r="G114" s="57"/>
      <c r="H114" s="57"/>
      <c r="I114" s="57"/>
    </row>
    <row r="115" spans="1:9" x14ac:dyDescent="0.2">
      <c r="A115" s="57"/>
      <c r="B115" s="57"/>
      <c r="C115" s="57"/>
      <c r="D115" s="57"/>
      <c r="E115" s="11"/>
      <c r="F115" s="57"/>
      <c r="G115" s="57"/>
      <c r="H115" s="57"/>
      <c r="I115" s="57"/>
    </row>
    <row r="116" spans="1:9" x14ac:dyDescent="0.2">
      <c r="A116" s="57"/>
      <c r="B116" s="57"/>
      <c r="C116" s="57"/>
      <c r="D116" s="57"/>
      <c r="E116" s="11"/>
      <c r="F116" s="57"/>
      <c r="G116" s="57"/>
      <c r="H116" s="57"/>
      <c r="I116" s="57"/>
    </row>
    <row r="117" spans="1:9" x14ac:dyDescent="0.2">
      <c r="A117" s="57"/>
      <c r="B117" s="57"/>
      <c r="C117" s="57"/>
      <c r="D117" s="57"/>
      <c r="E117" s="11"/>
      <c r="F117" s="57"/>
      <c r="G117" s="57"/>
      <c r="H117" s="57"/>
      <c r="I117" s="57"/>
    </row>
    <row r="118" spans="1:9" x14ac:dyDescent="0.2">
      <c r="A118" s="57"/>
      <c r="B118" s="57"/>
      <c r="C118" s="57"/>
      <c r="D118" s="57"/>
      <c r="E118" s="11"/>
      <c r="F118" s="57"/>
      <c r="G118" s="57"/>
      <c r="H118" s="57"/>
      <c r="I118" s="57"/>
    </row>
    <row r="119" spans="1:9" x14ac:dyDescent="0.2">
      <c r="A119" s="57"/>
      <c r="B119" s="57"/>
      <c r="C119" s="57"/>
      <c r="D119" s="57"/>
      <c r="E119" s="11"/>
      <c r="F119" s="57"/>
      <c r="G119" s="57"/>
      <c r="H119" s="57"/>
      <c r="I119" s="57"/>
    </row>
    <row r="120" spans="1:9" x14ac:dyDescent="0.2">
      <c r="A120" s="57"/>
      <c r="B120" s="57"/>
      <c r="C120" s="57"/>
      <c r="D120" s="57"/>
      <c r="E120" s="11"/>
      <c r="F120" s="57"/>
      <c r="G120" s="57"/>
      <c r="H120" s="57"/>
      <c r="I120" s="57"/>
    </row>
    <row r="121" spans="1:9" x14ac:dyDescent="0.2">
      <c r="A121" s="57"/>
      <c r="B121" s="57"/>
      <c r="C121" s="57"/>
      <c r="D121" s="57"/>
      <c r="E121" s="11"/>
      <c r="F121" s="57"/>
      <c r="G121" s="57"/>
      <c r="H121" s="57"/>
      <c r="I121" s="57"/>
    </row>
    <row r="122" spans="1:9" x14ac:dyDescent="0.2">
      <c r="A122" s="57"/>
      <c r="B122" s="57"/>
      <c r="C122" s="57"/>
      <c r="D122" s="57"/>
      <c r="E122" s="11"/>
      <c r="F122" s="57"/>
      <c r="G122" s="57"/>
      <c r="H122" s="57"/>
      <c r="I122" s="57"/>
    </row>
    <row r="123" spans="1:9" x14ac:dyDescent="0.2">
      <c r="A123" s="57"/>
      <c r="B123" s="57"/>
      <c r="C123" s="57"/>
      <c r="D123" s="57"/>
      <c r="E123" s="11"/>
      <c r="F123" s="57"/>
      <c r="G123" s="57"/>
      <c r="H123" s="57"/>
      <c r="I123" s="57"/>
    </row>
    <row r="124" spans="1:9" x14ac:dyDescent="0.2">
      <c r="A124" s="57"/>
      <c r="B124" s="57"/>
      <c r="C124" s="57"/>
      <c r="D124" s="57"/>
      <c r="E124" s="11"/>
      <c r="F124" s="57"/>
      <c r="G124" s="57"/>
      <c r="H124" s="57"/>
      <c r="I124" s="57"/>
    </row>
    <row r="125" spans="1:9" x14ac:dyDescent="0.2">
      <c r="A125" s="57"/>
      <c r="B125" s="57"/>
      <c r="C125" s="57"/>
      <c r="D125" s="57"/>
      <c r="E125" s="11"/>
      <c r="F125" s="57"/>
      <c r="G125" s="57"/>
      <c r="H125" s="57"/>
      <c r="I125" s="57"/>
    </row>
    <row r="126" spans="1:9" x14ac:dyDescent="0.2">
      <c r="A126" s="57"/>
      <c r="B126" s="57"/>
      <c r="C126" s="57"/>
      <c r="D126" s="57"/>
      <c r="E126" s="11"/>
      <c r="F126" s="57"/>
      <c r="G126" s="57"/>
      <c r="H126" s="57"/>
      <c r="I126" s="57"/>
    </row>
    <row r="127" spans="1:9" x14ac:dyDescent="0.2">
      <c r="A127" s="57"/>
      <c r="B127" s="57"/>
      <c r="C127" s="57"/>
      <c r="D127" s="57"/>
      <c r="E127" s="11"/>
      <c r="F127" s="57"/>
      <c r="G127" s="57"/>
      <c r="H127" s="57"/>
      <c r="I127" s="57"/>
    </row>
    <row r="128" spans="1:9" x14ac:dyDescent="0.2">
      <c r="A128" s="57"/>
      <c r="B128" s="57"/>
      <c r="C128" s="57"/>
      <c r="D128" s="57"/>
      <c r="E128" s="11"/>
      <c r="F128" s="57"/>
      <c r="G128" s="57"/>
      <c r="H128" s="57"/>
      <c r="I128" s="57"/>
    </row>
    <row r="129" spans="1:9" x14ac:dyDescent="0.2">
      <c r="A129" s="57"/>
      <c r="B129" s="57"/>
      <c r="C129" s="57"/>
      <c r="D129" s="57"/>
      <c r="E129" s="11"/>
      <c r="F129" s="57"/>
      <c r="G129" s="57"/>
      <c r="H129" s="57"/>
      <c r="I129" s="57"/>
    </row>
    <row r="130" spans="1:9" x14ac:dyDescent="0.2">
      <c r="A130" s="57"/>
      <c r="B130" s="57"/>
      <c r="C130" s="57"/>
      <c r="D130" s="57"/>
      <c r="E130" s="11"/>
      <c r="F130" s="57"/>
      <c r="G130" s="57"/>
      <c r="H130" s="57"/>
      <c r="I130" s="57"/>
    </row>
    <row r="131" spans="1:9" x14ac:dyDescent="0.2">
      <c r="A131" s="57"/>
      <c r="B131" s="57"/>
      <c r="C131" s="57"/>
      <c r="D131" s="57"/>
      <c r="E131" s="11"/>
      <c r="F131" s="57"/>
      <c r="G131" s="57"/>
      <c r="H131" s="57"/>
      <c r="I131" s="57"/>
    </row>
    <row r="132" spans="1:9" x14ac:dyDescent="0.2">
      <c r="A132" s="57"/>
      <c r="B132" s="57"/>
      <c r="C132" s="57"/>
      <c r="D132" s="57"/>
      <c r="E132" s="11"/>
      <c r="F132" s="57"/>
      <c r="G132" s="57"/>
      <c r="H132" s="57"/>
      <c r="I132" s="57"/>
    </row>
    <row r="133" spans="1:9" x14ac:dyDescent="0.2">
      <c r="A133" s="57"/>
      <c r="B133" s="57"/>
      <c r="C133" s="57"/>
      <c r="D133" s="57"/>
      <c r="E133" s="11"/>
      <c r="F133" s="57"/>
      <c r="G133" s="57"/>
      <c r="H133" s="57"/>
      <c r="I133" s="57"/>
    </row>
    <row r="134" spans="1:9" x14ac:dyDescent="0.2">
      <c r="A134" s="57"/>
      <c r="B134" s="57"/>
      <c r="C134" s="57"/>
      <c r="D134" s="57"/>
      <c r="E134" s="11"/>
      <c r="F134" s="57"/>
      <c r="G134" s="57"/>
      <c r="H134" s="57"/>
      <c r="I134" s="57"/>
    </row>
    <row r="135" spans="1:9" x14ac:dyDescent="0.2">
      <c r="A135" s="57"/>
      <c r="B135" s="57"/>
      <c r="C135" s="57"/>
      <c r="D135" s="57"/>
      <c r="E135" s="11"/>
      <c r="F135" s="57"/>
      <c r="G135" s="57"/>
      <c r="H135" s="57"/>
      <c r="I135" s="57"/>
    </row>
    <row r="136" spans="1:9" x14ac:dyDescent="0.2">
      <c r="A136" s="57"/>
      <c r="B136" s="57"/>
      <c r="C136" s="57"/>
      <c r="D136" s="57"/>
      <c r="E136" s="11"/>
      <c r="F136" s="57"/>
      <c r="G136" s="57"/>
      <c r="H136" s="57"/>
      <c r="I136" s="57"/>
    </row>
    <row r="137" spans="1:9" x14ac:dyDescent="0.2">
      <c r="A137" s="57"/>
      <c r="B137" s="57"/>
      <c r="C137" s="57"/>
      <c r="D137" s="57"/>
      <c r="E137" s="11"/>
      <c r="F137" s="57"/>
      <c r="G137" s="57"/>
      <c r="H137" s="57"/>
      <c r="I137" s="57"/>
    </row>
    <row r="138" spans="1:9" x14ac:dyDescent="0.2">
      <c r="A138" s="57"/>
      <c r="B138" s="57"/>
      <c r="C138" s="57"/>
      <c r="D138" s="57"/>
      <c r="E138" s="11"/>
      <c r="F138" s="57"/>
      <c r="G138" s="57"/>
      <c r="H138" s="57"/>
      <c r="I138" s="57"/>
    </row>
    <row r="139" spans="1:9" x14ac:dyDescent="0.2">
      <c r="A139" s="57"/>
      <c r="B139" s="57"/>
      <c r="C139" s="57"/>
      <c r="D139" s="57"/>
      <c r="E139" s="11"/>
      <c r="F139" s="57"/>
      <c r="G139" s="57"/>
      <c r="H139" s="57"/>
      <c r="I139" s="57"/>
    </row>
    <row r="140" spans="1:9" x14ac:dyDescent="0.2">
      <c r="A140" s="57"/>
      <c r="B140" s="57"/>
      <c r="C140" s="57"/>
      <c r="D140" s="57"/>
      <c r="E140" s="11"/>
      <c r="F140" s="57"/>
      <c r="G140" s="57"/>
      <c r="H140" s="57"/>
      <c r="I140" s="57"/>
    </row>
    <row r="141" spans="1:9" x14ac:dyDescent="0.2">
      <c r="A141" s="57"/>
      <c r="B141" s="57"/>
      <c r="C141" s="57"/>
      <c r="D141" s="57"/>
      <c r="E141" s="11"/>
      <c r="F141" s="57"/>
      <c r="G141" s="57"/>
      <c r="H141" s="57"/>
      <c r="I141" s="57"/>
    </row>
    <row r="142" spans="1:9" x14ac:dyDescent="0.2">
      <c r="A142" s="57"/>
      <c r="B142" s="57"/>
      <c r="C142" s="57"/>
      <c r="D142" s="57"/>
      <c r="E142" s="11"/>
      <c r="F142" s="57"/>
      <c r="G142" s="57"/>
      <c r="H142" s="57"/>
      <c r="I142" s="57"/>
    </row>
    <row r="143" spans="1:9" x14ac:dyDescent="0.2">
      <c r="A143" s="57"/>
      <c r="B143" s="57"/>
      <c r="C143" s="57"/>
      <c r="D143" s="57"/>
      <c r="E143" s="11"/>
      <c r="F143" s="57"/>
      <c r="G143" s="57"/>
      <c r="H143" s="57"/>
      <c r="I143" s="57"/>
    </row>
    <row r="144" spans="1:9" x14ac:dyDescent="0.2">
      <c r="A144" s="57"/>
      <c r="B144" s="57"/>
      <c r="C144" s="57"/>
      <c r="D144" s="57"/>
      <c r="E144" s="11"/>
      <c r="F144" s="57"/>
      <c r="G144" s="57"/>
      <c r="H144" s="57"/>
      <c r="I144" s="57"/>
    </row>
    <row r="145" spans="1:9" x14ac:dyDescent="0.2">
      <c r="A145" s="57"/>
      <c r="B145" s="57"/>
      <c r="C145" s="57"/>
      <c r="D145" s="57"/>
      <c r="E145" s="11"/>
      <c r="F145" s="57"/>
      <c r="G145" s="57"/>
      <c r="H145" s="57"/>
      <c r="I145" s="57"/>
    </row>
    <row r="146" spans="1:9" x14ac:dyDescent="0.2">
      <c r="A146" s="57"/>
      <c r="B146" s="57"/>
      <c r="C146" s="57"/>
      <c r="D146" s="57"/>
      <c r="E146" s="11"/>
      <c r="F146" s="57"/>
      <c r="G146" s="57"/>
      <c r="H146" s="57"/>
      <c r="I146" s="57"/>
    </row>
    <row r="147" spans="1:9" x14ac:dyDescent="0.2">
      <c r="A147" s="57"/>
      <c r="B147" s="57"/>
      <c r="C147" s="57"/>
      <c r="D147" s="57"/>
      <c r="E147" s="11"/>
      <c r="F147" s="57"/>
      <c r="G147" s="57"/>
      <c r="H147" s="57"/>
      <c r="I147" s="57"/>
    </row>
    <row r="148" spans="1:9" x14ac:dyDescent="0.2">
      <c r="A148" s="57"/>
      <c r="B148" s="57"/>
      <c r="C148" s="57"/>
      <c r="D148" s="57"/>
      <c r="E148" s="11"/>
      <c r="F148" s="57"/>
      <c r="G148" s="57"/>
      <c r="H148" s="57"/>
      <c r="I148" s="57"/>
    </row>
    <row r="149" spans="1:9" x14ac:dyDescent="0.2">
      <c r="A149" s="57"/>
      <c r="B149" s="57"/>
      <c r="C149" s="57"/>
      <c r="D149" s="57"/>
      <c r="E149" s="11"/>
      <c r="F149" s="57"/>
      <c r="G149" s="57"/>
      <c r="H149" s="57"/>
      <c r="I149" s="57"/>
    </row>
    <row r="150" spans="1:9" x14ac:dyDescent="0.2">
      <c r="A150" s="57"/>
      <c r="B150" s="57"/>
      <c r="C150" s="57"/>
      <c r="D150" s="57"/>
      <c r="E150" s="11"/>
      <c r="F150" s="57"/>
      <c r="G150" s="57"/>
      <c r="H150" s="57"/>
      <c r="I150" s="57"/>
    </row>
    <row r="151" spans="1:9" x14ac:dyDescent="0.2">
      <c r="A151" s="57"/>
      <c r="B151" s="57"/>
      <c r="C151" s="57"/>
      <c r="D151" s="57"/>
      <c r="E151" s="11"/>
      <c r="F151" s="57"/>
      <c r="G151" s="57"/>
      <c r="H151" s="57"/>
      <c r="I151" s="57"/>
    </row>
    <row r="152" spans="1:9" x14ac:dyDescent="0.2">
      <c r="A152" s="57"/>
      <c r="B152" s="57"/>
      <c r="C152" s="57"/>
      <c r="D152" s="57"/>
      <c r="E152" s="11"/>
      <c r="F152" s="57"/>
      <c r="G152" s="57"/>
      <c r="H152" s="57"/>
      <c r="I152" s="57"/>
    </row>
    <row r="153" spans="1:9" x14ac:dyDescent="0.2">
      <c r="A153" s="57"/>
      <c r="B153" s="57"/>
      <c r="C153" s="57"/>
      <c r="D153" s="57"/>
      <c r="E153" s="11"/>
      <c r="F153" s="57"/>
      <c r="G153" s="57"/>
      <c r="H153" s="57"/>
      <c r="I153" s="57"/>
    </row>
    <row r="154" spans="1:9" x14ac:dyDescent="0.2">
      <c r="A154" s="57"/>
      <c r="B154" s="57"/>
      <c r="C154" s="57"/>
      <c r="D154" s="57"/>
      <c r="E154" s="11"/>
      <c r="F154" s="57"/>
      <c r="G154" s="57"/>
      <c r="H154" s="57"/>
      <c r="I154" s="57"/>
    </row>
    <row r="155" spans="1:9" x14ac:dyDescent="0.2">
      <c r="A155" s="57"/>
      <c r="B155" s="57"/>
      <c r="C155" s="57"/>
      <c r="D155" s="57"/>
      <c r="E155" s="11"/>
      <c r="F155" s="57"/>
      <c r="G155" s="57"/>
      <c r="H155" s="57"/>
      <c r="I155" s="57"/>
    </row>
    <row r="156" spans="1:9" x14ac:dyDescent="0.2">
      <c r="A156" s="57"/>
      <c r="B156" s="57"/>
      <c r="C156" s="57"/>
      <c r="D156" s="57"/>
      <c r="E156" s="11"/>
      <c r="F156" s="57"/>
      <c r="G156" s="57"/>
      <c r="H156" s="57"/>
      <c r="I156" s="57"/>
    </row>
    <row r="157" spans="1:9" x14ac:dyDescent="0.2">
      <c r="A157" s="57"/>
      <c r="B157" s="57"/>
      <c r="C157" s="57"/>
      <c r="D157" s="57"/>
      <c r="E157" s="11"/>
      <c r="F157" s="57"/>
      <c r="G157" s="57"/>
      <c r="H157" s="57"/>
      <c r="I157" s="57"/>
    </row>
    <row r="158" spans="1:9" x14ac:dyDescent="0.2">
      <c r="A158" s="57"/>
      <c r="B158" s="57"/>
      <c r="C158" s="57"/>
      <c r="D158" s="57"/>
      <c r="E158" s="11"/>
      <c r="F158" s="57"/>
      <c r="G158" s="57"/>
      <c r="H158" s="57"/>
      <c r="I158" s="57"/>
    </row>
    <row r="159" spans="1:9" x14ac:dyDescent="0.2">
      <c r="A159" s="57"/>
      <c r="B159" s="57"/>
      <c r="C159" s="57"/>
      <c r="D159" s="57"/>
      <c r="E159" s="11"/>
      <c r="F159" s="57"/>
      <c r="G159" s="57"/>
      <c r="H159" s="57"/>
      <c r="I159" s="57"/>
    </row>
    <row r="160" spans="1:9" x14ac:dyDescent="0.2">
      <c r="A160" s="57"/>
      <c r="B160" s="57"/>
      <c r="C160" s="57"/>
      <c r="D160" s="57"/>
      <c r="E160" s="11"/>
      <c r="F160" s="57"/>
      <c r="G160" s="57"/>
      <c r="H160" s="57"/>
      <c r="I160" s="57"/>
    </row>
    <row r="161" spans="1:9" x14ac:dyDescent="0.2">
      <c r="A161" s="57"/>
      <c r="B161" s="57"/>
      <c r="C161" s="57"/>
      <c r="D161" s="57"/>
      <c r="E161" s="11"/>
      <c r="F161" s="57"/>
      <c r="G161" s="57"/>
      <c r="H161" s="57"/>
      <c r="I161" s="57"/>
    </row>
    <row r="162" spans="1:9" x14ac:dyDescent="0.2">
      <c r="A162" s="57"/>
      <c r="B162" s="57"/>
      <c r="C162" s="57"/>
      <c r="D162" s="57"/>
      <c r="E162" s="11"/>
      <c r="F162" s="57"/>
      <c r="G162" s="57"/>
      <c r="H162" s="57"/>
      <c r="I162" s="57"/>
    </row>
    <row r="163" spans="1:9" x14ac:dyDescent="0.2">
      <c r="A163" s="57"/>
      <c r="B163" s="57"/>
      <c r="C163" s="57"/>
      <c r="D163" s="57"/>
      <c r="E163" s="11"/>
      <c r="F163" s="57"/>
      <c r="G163" s="57"/>
      <c r="H163" s="57"/>
      <c r="I163" s="57"/>
    </row>
    <row r="164" spans="1:9" x14ac:dyDescent="0.2">
      <c r="A164" s="57"/>
      <c r="B164" s="57"/>
      <c r="C164" s="57"/>
      <c r="D164" s="57"/>
      <c r="E164" s="11"/>
      <c r="F164" s="57"/>
      <c r="G164" s="57"/>
      <c r="H164" s="57"/>
      <c r="I164" s="57"/>
    </row>
    <row r="165" spans="1:9" x14ac:dyDescent="0.2">
      <c r="A165" s="57"/>
      <c r="B165" s="57"/>
      <c r="C165" s="57"/>
      <c r="D165" s="57"/>
      <c r="E165" s="11"/>
      <c r="F165" s="57"/>
      <c r="G165" s="57"/>
      <c r="H165" s="57"/>
      <c r="I165" s="57"/>
    </row>
    <row r="166" spans="1:9" x14ac:dyDescent="0.2">
      <c r="A166" s="57"/>
      <c r="B166" s="57"/>
      <c r="C166" s="57"/>
      <c r="D166" s="57"/>
      <c r="E166" s="11"/>
      <c r="F166" s="57"/>
      <c r="G166" s="57"/>
      <c r="H166" s="57"/>
      <c r="I166" s="57"/>
    </row>
    <row r="167" spans="1:9" x14ac:dyDescent="0.2">
      <c r="A167" s="57"/>
      <c r="B167" s="57"/>
      <c r="C167" s="57"/>
      <c r="D167" s="57"/>
      <c r="E167" s="11"/>
      <c r="F167" s="57"/>
      <c r="G167" s="57"/>
      <c r="H167" s="57"/>
      <c r="I167" s="57"/>
    </row>
    <row r="168" spans="1:9" x14ac:dyDescent="0.2">
      <c r="A168" s="57"/>
      <c r="B168" s="57"/>
      <c r="C168" s="57"/>
      <c r="D168" s="57"/>
      <c r="E168" s="11"/>
      <c r="F168" s="57"/>
      <c r="G168" s="57"/>
      <c r="H168" s="57"/>
      <c r="I168" s="57"/>
    </row>
    <row r="169" spans="1:9" x14ac:dyDescent="0.2">
      <c r="A169" s="57"/>
      <c r="B169" s="57"/>
      <c r="C169" s="57"/>
      <c r="D169" s="57"/>
      <c r="E169" s="11"/>
      <c r="F169" s="57"/>
      <c r="G169" s="57"/>
      <c r="H169" s="57"/>
      <c r="I169" s="57"/>
    </row>
    <row r="170" spans="1:9" x14ac:dyDescent="0.2">
      <c r="A170" s="57"/>
      <c r="B170" s="57"/>
      <c r="C170" s="57"/>
      <c r="D170" s="57"/>
      <c r="E170" s="11"/>
      <c r="F170" s="57"/>
      <c r="G170" s="57"/>
      <c r="H170" s="57"/>
      <c r="I170" s="57"/>
    </row>
    <row r="171" spans="1:9" x14ac:dyDescent="0.2">
      <c r="A171" s="57"/>
      <c r="B171" s="57"/>
      <c r="C171" s="57"/>
      <c r="D171" s="57"/>
      <c r="E171" s="11"/>
      <c r="F171" s="57"/>
      <c r="G171" s="57"/>
      <c r="H171" s="57"/>
      <c r="I171" s="57"/>
    </row>
    <row r="172" spans="1:9" x14ac:dyDescent="0.2">
      <c r="A172" s="57"/>
      <c r="B172" s="57"/>
      <c r="C172" s="57"/>
      <c r="D172" s="57"/>
      <c r="E172" s="11"/>
      <c r="F172" s="57"/>
      <c r="G172" s="57"/>
      <c r="H172" s="57"/>
      <c r="I172" s="57"/>
    </row>
    <row r="173" spans="1:9" x14ac:dyDescent="0.2">
      <c r="A173" s="57"/>
      <c r="B173" s="57"/>
      <c r="C173" s="57"/>
      <c r="D173" s="57"/>
      <c r="E173" s="11"/>
      <c r="F173" s="57"/>
      <c r="G173" s="57"/>
      <c r="H173" s="57"/>
      <c r="I173" s="57"/>
    </row>
    <row r="174" spans="1:9" x14ac:dyDescent="0.2">
      <c r="A174" s="57"/>
      <c r="B174" s="57"/>
      <c r="C174" s="57"/>
      <c r="D174" s="57"/>
      <c r="E174" s="11"/>
      <c r="F174" s="57"/>
      <c r="G174" s="57"/>
      <c r="H174" s="57"/>
      <c r="I174" s="57"/>
    </row>
    <row r="175" spans="1:9" x14ac:dyDescent="0.2">
      <c r="A175" s="57"/>
      <c r="B175" s="57"/>
      <c r="C175" s="57"/>
      <c r="D175" s="57"/>
      <c r="E175" s="11"/>
      <c r="G175" s="57"/>
      <c r="H175" s="57"/>
      <c r="I175" s="57"/>
    </row>
    <row r="176" spans="1:9" x14ac:dyDescent="0.2">
      <c r="A176" s="57"/>
      <c r="B176" s="57"/>
      <c r="C176" s="57"/>
      <c r="D176" s="57"/>
      <c r="E176" s="11"/>
      <c r="G176" s="57"/>
      <c r="H176" s="57"/>
      <c r="I176" s="57"/>
    </row>
    <row r="177" spans="1:9" x14ac:dyDescent="0.2">
      <c r="A177" s="57"/>
      <c r="B177" s="57"/>
      <c r="C177" s="57"/>
      <c r="D177" s="57"/>
      <c r="E177" s="11"/>
      <c r="G177" s="57"/>
      <c r="H177" s="57"/>
      <c r="I177" s="57"/>
    </row>
    <row r="178" spans="1:9" x14ac:dyDescent="0.2">
      <c r="A178" s="57"/>
      <c r="B178" s="57"/>
      <c r="C178" s="57"/>
      <c r="D178" s="57"/>
      <c r="E178" s="11"/>
      <c r="G178" s="57"/>
      <c r="H178" s="57"/>
      <c r="I178" s="57"/>
    </row>
    <row r="179" spans="1:9" x14ac:dyDescent="0.2">
      <c r="A179" s="57"/>
      <c r="B179" s="57"/>
      <c r="C179" s="57"/>
      <c r="D179" s="57"/>
      <c r="E179" s="11"/>
      <c r="G179" s="57"/>
      <c r="H179" s="57"/>
      <c r="I179" s="57"/>
    </row>
    <row r="180" spans="1:9" x14ac:dyDescent="0.2">
      <c r="A180" s="57"/>
      <c r="B180" s="57"/>
      <c r="C180" s="57"/>
      <c r="D180" s="57"/>
      <c r="E180" s="11"/>
      <c r="G180" s="57"/>
      <c r="H180" s="57"/>
      <c r="I180" s="57"/>
    </row>
    <row r="181" spans="1:9" x14ac:dyDescent="0.2">
      <c r="A181" s="57"/>
      <c r="B181" s="57"/>
      <c r="C181" s="57"/>
      <c r="D181" s="57"/>
      <c r="E181" s="11"/>
      <c r="G181" s="57"/>
      <c r="H181" s="57"/>
      <c r="I181" s="57"/>
    </row>
    <row r="182" spans="1:9" x14ac:dyDescent="0.2">
      <c r="A182" s="57"/>
      <c r="B182" s="57"/>
      <c r="C182" s="57"/>
      <c r="D182" s="57"/>
      <c r="E182" s="11"/>
      <c r="G182" s="57"/>
      <c r="H182" s="57"/>
      <c r="I182" s="57"/>
    </row>
    <row r="183" spans="1:9" x14ac:dyDescent="0.2">
      <c r="A183" s="57"/>
      <c r="B183" s="57"/>
      <c r="C183" s="57"/>
      <c r="D183" s="57"/>
      <c r="E183" s="11"/>
      <c r="G183" s="57"/>
      <c r="H183" s="57"/>
      <c r="I183" s="57"/>
    </row>
    <row r="184" spans="1:9" x14ac:dyDescent="0.2">
      <c r="A184" s="57"/>
      <c r="B184" s="57"/>
      <c r="C184" s="57"/>
      <c r="D184" s="57"/>
      <c r="E184" s="11"/>
      <c r="G184" s="57"/>
      <c r="H184" s="57"/>
      <c r="I184" s="57"/>
    </row>
    <row r="185" spans="1:9" x14ac:dyDescent="0.2">
      <c r="A185" s="57"/>
      <c r="B185" s="57"/>
      <c r="C185" s="57"/>
      <c r="D185" s="57"/>
      <c r="E185" s="11"/>
      <c r="G185" s="57"/>
      <c r="H185" s="57"/>
      <c r="I185" s="57"/>
    </row>
    <row r="186" spans="1:9" x14ac:dyDescent="0.2">
      <c r="A186" s="57"/>
      <c r="B186" s="57"/>
      <c r="C186" s="57"/>
      <c r="D186" s="57"/>
      <c r="E186" s="11"/>
      <c r="G186" s="57"/>
      <c r="H186" s="57"/>
      <c r="I186" s="57"/>
    </row>
    <row r="187" spans="1:9" x14ac:dyDescent="0.2">
      <c r="A187" s="57"/>
      <c r="B187" s="57"/>
      <c r="C187" s="57"/>
      <c r="D187" s="57"/>
      <c r="E187" s="11"/>
      <c r="G187" s="57"/>
      <c r="H187" s="57"/>
      <c r="I187" s="57"/>
    </row>
    <row r="188" spans="1:9" x14ac:dyDescent="0.2">
      <c r="A188" s="57"/>
      <c r="B188" s="57"/>
      <c r="C188" s="57"/>
      <c r="D188" s="57"/>
      <c r="E188" s="11"/>
      <c r="G188" s="57"/>
      <c r="H188" s="57"/>
      <c r="I188" s="57"/>
    </row>
    <row r="189" spans="1:9" x14ac:dyDescent="0.2">
      <c r="A189" s="57"/>
      <c r="B189" s="57"/>
      <c r="C189" s="57"/>
      <c r="D189" s="57"/>
      <c r="E189" s="11"/>
      <c r="G189" s="57"/>
      <c r="H189" s="57"/>
      <c r="I189" s="57"/>
    </row>
    <row r="190" spans="1:9" x14ac:dyDescent="0.2">
      <c r="A190" s="57"/>
      <c r="B190" s="57"/>
      <c r="C190" s="57"/>
      <c r="D190" s="57"/>
      <c r="E190" s="11"/>
      <c r="G190" s="57"/>
      <c r="H190" s="57"/>
      <c r="I190" s="57"/>
    </row>
    <row r="191" spans="1:9" x14ac:dyDescent="0.2">
      <c r="A191" s="57"/>
      <c r="B191" s="57"/>
      <c r="C191" s="57"/>
      <c r="D191" s="57"/>
      <c r="E191" s="11"/>
      <c r="G191" s="57"/>
      <c r="H191" s="57"/>
      <c r="I191" s="57"/>
    </row>
    <row r="192" spans="1:9" x14ac:dyDescent="0.2">
      <c r="A192" s="57"/>
      <c r="B192" s="57"/>
      <c r="C192" s="57"/>
      <c r="D192" s="57"/>
      <c r="E192" s="11"/>
      <c r="G192" s="57"/>
      <c r="H192" s="57"/>
      <c r="I192" s="57"/>
    </row>
    <row r="193" spans="1:9" x14ac:dyDescent="0.2">
      <c r="A193" s="57"/>
      <c r="B193" s="57"/>
      <c r="C193" s="57"/>
      <c r="D193" s="57"/>
      <c r="E193" s="11"/>
      <c r="G193" s="57"/>
      <c r="H193" s="57"/>
      <c r="I193" s="57"/>
    </row>
    <row r="194" spans="1:9" x14ac:dyDescent="0.2">
      <c r="A194" s="57"/>
      <c r="B194" s="57"/>
      <c r="C194" s="57"/>
      <c r="D194" s="57"/>
      <c r="E194" s="11"/>
      <c r="G194" s="57"/>
      <c r="H194" s="57"/>
      <c r="I194" s="57"/>
    </row>
    <row r="195" spans="1:9" x14ac:dyDescent="0.2">
      <c r="A195" s="57"/>
      <c r="B195" s="57"/>
      <c r="C195" s="57"/>
      <c r="D195" s="57"/>
      <c r="E195" s="11"/>
      <c r="G195" s="57"/>
      <c r="H195" s="57"/>
      <c r="I195" s="57"/>
    </row>
    <row r="196" spans="1:9" x14ac:dyDescent="0.2">
      <c r="A196" s="57"/>
      <c r="B196" s="57"/>
      <c r="C196" s="57"/>
      <c r="D196" s="57"/>
      <c r="E196" s="11"/>
      <c r="G196" s="57"/>
      <c r="H196" s="57"/>
      <c r="I196" s="57"/>
    </row>
    <row r="197" spans="1:9" x14ac:dyDescent="0.2">
      <c r="A197" s="57"/>
      <c r="B197" s="57"/>
      <c r="C197" s="57"/>
      <c r="D197" s="57"/>
      <c r="E197" s="11"/>
      <c r="G197" s="57"/>
      <c r="H197" s="57"/>
      <c r="I197" s="57"/>
    </row>
    <row r="198" spans="1:9" x14ac:dyDescent="0.2">
      <c r="A198" s="57"/>
      <c r="B198" s="57"/>
      <c r="C198" s="57"/>
      <c r="D198" s="57"/>
      <c r="E198" s="11"/>
      <c r="G198" s="57"/>
      <c r="H198" s="57"/>
      <c r="I198" s="57"/>
    </row>
    <row r="199" spans="1:9" x14ac:dyDescent="0.2">
      <c r="A199" s="57"/>
      <c r="B199" s="57"/>
      <c r="C199" s="57"/>
      <c r="D199" s="57"/>
      <c r="E199" s="11"/>
      <c r="G199" s="57"/>
      <c r="H199" s="57"/>
      <c r="I199" s="57"/>
    </row>
    <row r="200" spans="1:9" x14ac:dyDescent="0.2">
      <c r="A200" s="57"/>
      <c r="B200" s="57"/>
      <c r="C200" s="57"/>
      <c r="D200" s="57"/>
      <c r="E200" s="11"/>
      <c r="G200" s="57"/>
      <c r="H200" s="57"/>
      <c r="I200" s="57"/>
    </row>
    <row r="201" spans="1:9" x14ac:dyDescent="0.2">
      <c r="A201" s="57"/>
      <c r="B201" s="57"/>
      <c r="C201" s="57"/>
      <c r="D201" s="57"/>
      <c r="E201" s="11"/>
      <c r="G201" s="57"/>
      <c r="H201" s="57"/>
      <c r="I201" s="57"/>
    </row>
    <row r="202" spans="1:9" x14ac:dyDescent="0.2">
      <c r="A202" s="57"/>
      <c r="B202" s="57"/>
      <c r="C202" s="57"/>
      <c r="D202" s="57"/>
      <c r="E202" s="11"/>
      <c r="G202" s="57"/>
      <c r="H202" s="57"/>
      <c r="I202" s="57"/>
    </row>
    <row r="203" spans="1:9" x14ac:dyDescent="0.2">
      <c r="A203" s="57"/>
      <c r="B203" s="57"/>
      <c r="C203" s="57"/>
      <c r="D203" s="57"/>
      <c r="E203" s="11"/>
      <c r="G203" s="57"/>
      <c r="H203" s="57"/>
      <c r="I203" s="57"/>
    </row>
    <row r="204" spans="1:9" x14ac:dyDescent="0.2">
      <c r="A204" s="57"/>
      <c r="B204" s="57"/>
      <c r="C204" s="57"/>
      <c r="D204" s="57"/>
      <c r="E204" s="11"/>
      <c r="G204" s="57"/>
      <c r="H204" s="57"/>
      <c r="I204" s="57"/>
    </row>
    <row r="205" spans="1:9" x14ac:dyDescent="0.2">
      <c r="A205" s="57"/>
      <c r="B205" s="57"/>
      <c r="C205" s="57"/>
      <c r="D205" s="57"/>
      <c r="E205" s="11"/>
      <c r="G205" s="57"/>
      <c r="H205" s="57"/>
      <c r="I205" s="57"/>
    </row>
    <row r="206" spans="1:9" x14ac:dyDescent="0.2">
      <c r="A206" s="57"/>
      <c r="B206" s="57"/>
      <c r="C206" s="57"/>
      <c r="D206" s="57"/>
      <c r="E206" s="11"/>
      <c r="G206" s="57"/>
      <c r="H206" s="57"/>
      <c r="I206" s="57"/>
    </row>
    <row r="207" spans="1:9" x14ac:dyDescent="0.2">
      <c r="A207" s="57"/>
      <c r="B207" s="57"/>
      <c r="C207" s="57"/>
      <c r="D207" s="57"/>
      <c r="E207" s="11"/>
      <c r="G207" s="57"/>
      <c r="H207" s="57"/>
      <c r="I207" s="57"/>
    </row>
    <row r="208" spans="1:9" x14ac:dyDescent="0.2">
      <c r="A208" s="57"/>
      <c r="B208" s="57"/>
      <c r="C208" s="57"/>
      <c r="D208" s="57"/>
      <c r="E208" s="11"/>
      <c r="G208" s="57"/>
      <c r="H208" s="57"/>
      <c r="I208" s="57"/>
    </row>
    <row r="209" spans="1:9" x14ac:dyDescent="0.2">
      <c r="A209" s="57"/>
      <c r="B209" s="57"/>
      <c r="C209" s="57"/>
      <c r="D209" s="57"/>
      <c r="E209" s="11"/>
      <c r="G209" s="57"/>
      <c r="H209" s="57"/>
      <c r="I209" s="57"/>
    </row>
    <row r="210" spans="1:9" x14ac:dyDescent="0.2">
      <c r="A210" s="57"/>
      <c r="B210" s="57"/>
      <c r="C210" s="57"/>
      <c r="D210" s="57"/>
      <c r="E210" s="11"/>
      <c r="G210" s="57"/>
      <c r="H210" s="57"/>
      <c r="I210" s="57"/>
    </row>
    <row r="211" spans="1:9" x14ac:dyDescent="0.2">
      <c r="A211" s="57"/>
      <c r="B211" s="57"/>
      <c r="C211" s="57"/>
      <c r="D211" s="57"/>
      <c r="E211" s="11"/>
      <c r="G211" s="57"/>
      <c r="H211" s="57"/>
      <c r="I211" s="57"/>
    </row>
    <row r="212" spans="1:9" x14ac:dyDescent="0.2">
      <c r="A212" s="57"/>
      <c r="B212" s="57"/>
      <c r="C212" s="57"/>
      <c r="D212" s="57"/>
      <c r="E212" s="11"/>
      <c r="G212" s="57"/>
      <c r="H212" s="57"/>
      <c r="I212" s="57"/>
    </row>
    <row r="213" spans="1:9" x14ac:dyDescent="0.2">
      <c r="A213" s="57"/>
      <c r="B213" s="57"/>
      <c r="C213" s="57"/>
      <c r="D213" s="57"/>
      <c r="E213" s="11"/>
      <c r="G213" s="57"/>
      <c r="H213" s="57"/>
      <c r="I213" s="57"/>
    </row>
    <row r="214" spans="1:9" x14ac:dyDescent="0.2">
      <c r="A214" s="57"/>
      <c r="B214" s="57"/>
      <c r="C214" s="57"/>
      <c r="D214" s="57"/>
      <c r="E214" s="11"/>
      <c r="G214" s="57"/>
      <c r="H214" s="57"/>
      <c r="I214" s="57"/>
    </row>
    <row r="215" spans="1:9" x14ac:dyDescent="0.2">
      <c r="A215" s="57"/>
      <c r="B215" s="57"/>
      <c r="C215" s="57"/>
      <c r="D215" s="57"/>
      <c r="E215" s="11"/>
      <c r="G215" s="57"/>
      <c r="H215" s="57"/>
      <c r="I215" s="57"/>
    </row>
    <row r="216" spans="1:9" x14ac:dyDescent="0.2">
      <c r="A216" s="57"/>
      <c r="B216" s="57"/>
      <c r="C216" s="57"/>
      <c r="D216" s="57"/>
      <c r="E216" s="11"/>
      <c r="G216" s="57"/>
      <c r="H216" s="57"/>
      <c r="I216" s="57"/>
    </row>
    <row r="217" spans="1:9" x14ac:dyDescent="0.2">
      <c r="A217" s="57"/>
      <c r="B217" s="57"/>
      <c r="C217" s="57"/>
      <c r="D217" s="57"/>
      <c r="E217" s="11"/>
      <c r="G217" s="57"/>
      <c r="H217" s="57"/>
      <c r="I217" s="57"/>
    </row>
    <row r="218" spans="1:9" x14ac:dyDescent="0.2">
      <c r="A218" s="57"/>
      <c r="B218" s="57"/>
      <c r="C218" s="57"/>
      <c r="D218" s="57"/>
      <c r="E218" s="11"/>
      <c r="G218" s="57"/>
      <c r="H218" s="57"/>
      <c r="I218" s="57"/>
    </row>
    <row r="219" spans="1:9" x14ac:dyDescent="0.2">
      <c r="A219" s="57"/>
      <c r="B219" s="57"/>
      <c r="C219" s="57"/>
      <c r="D219" s="57"/>
      <c r="E219" s="11"/>
      <c r="G219" s="57"/>
      <c r="H219" s="57"/>
      <c r="I219" s="57"/>
    </row>
    <row r="220" spans="1:9" x14ac:dyDescent="0.2">
      <c r="A220" s="57"/>
      <c r="B220" s="57"/>
      <c r="C220" s="57"/>
      <c r="D220" s="57"/>
      <c r="E220" s="11"/>
      <c r="G220" s="57"/>
      <c r="H220" s="57"/>
      <c r="I220" s="57"/>
    </row>
    <row r="221" spans="1:9" x14ac:dyDescent="0.2">
      <c r="A221" s="57"/>
      <c r="B221" s="57"/>
      <c r="C221" s="57"/>
      <c r="D221" s="57"/>
      <c r="E221" s="11"/>
      <c r="G221" s="57"/>
      <c r="H221" s="57"/>
      <c r="I221" s="57"/>
    </row>
    <row r="222" spans="1:9" x14ac:dyDescent="0.2">
      <c r="A222" s="57"/>
      <c r="B222" s="57"/>
      <c r="C222" s="57"/>
      <c r="D222" s="57"/>
      <c r="E222" s="11"/>
      <c r="G222" s="57"/>
      <c r="H222" s="57"/>
      <c r="I222" s="57"/>
    </row>
    <row r="223" spans="1:9" x14ac:dyDescent="0.2">
      <c r="A223" s="57"/>
      <c r="B223" s="57"/>
      <c r="C223" s="57"/>
      <c r="D223" s="57"/>
      <c r="E223" s="11"/>
      <c r="G223" s="57"/>
      <c r="H223" s="57"/>
      <c r="I223" s="57"/>
    </row>
    <row r="224" spans="1:9" x14ac:dyDescent="0.2">
      <c r="A224" s="57"/>
      <c r="B224" s="57"/>
      <c r="C224" s="57"/>
      <c r="D224" s="57"/>
      <c r="E224" s="11"/>
      <c r="G224" s="57"/>
      <c r="H224" s="57"/>
      <c r="I224" s="57"/>
    </row>
    <row r="225" spans="1:9" x14ac:dyDescent="0.2">
      <c r="A225" s="57"/>
      <c r="B225" s="57"/>
      <c r="C225" s="57"/>
      <c r="D225" s="57"/>
      <c r="E225" s="11"/>
      <c r="G225" s="57"/>
      <c r="H225" s="57"/>
      <c r="I225" s="57"/>
    </row>
    <row r="226" spans="1:9" x14ac:dyDescent="0.2">
      <c r="A226" s="57"/>
      <c r="B226" s="57"/>
      <c r="C226" s="57"/>
      <c r="D226" s="57"/>
      <c r="E226" s="11"/>
      <c r="G226" s="57"/>
      <c r="H226" s="57"/>
      <c r="I226" s="57"/>
    </row>
    <row r="227" spans="1:9" x14ac:dyDescent="0.2">
      <c r="A227" s="57"/>
      <c r="B227" s="57"/>
      <c r="C227" s="57"/>
      <c r="D227" s="57"/>
      <c r="E227" s="11"/>
      <c r="G227" s="57"/>
      <c r="H227" s="57"/>
      <c r="I227" s="57"/>
    </row>
    <row r="228" spans="1:9" x14ac:dyDescent="0.2">
      <c r="A228" s="57"/>
      <c r="B228" s="57"/>
      <c r="C228" s="57"/>
      <c r="D228" s="57"/>
      <c r="E228" s="11"/>
      <c r="G228" s="57"/>
      <c r="H228" s="57"/>
      <c r="I228" s="57"/>
    </row>
    <row r="229" spans="1:9" x14ac:dyDescent="0.2">
      <c r="A229" s="57"/>
      <c r="B229" s="57"/>
      <c r="C229" s="57"/>
      <c r="D229" s="57"/>
      <c r="E229" s="11"/>
      <c r="G229" s="57"/>
      <c r="H229" s="57"/>
      <c r="I229" s="57"/>
    </row>
    <row r="230" spans="1:9" x14ac:dyDescent="0.2">
      <c r="A230" s="57"/>
      <c r="B230" s="57"/>
      <c r="C230" s="57"/>
      <c r="D230" s="57"/>
      <c r="E230" s="11"/>
      <c r="G230" s="57"/>
      <c r="H230" s="57"/>
      <c r="I230" s="57"/>
    </row>
    <row r="231" spans="1:9" x14ac:dyDescent="0.2">
      <c r="A231" s="57"/>
      <c r="B231" s="57"/>
      <c r="C231" s="57"/>
      <c r="D231" s="57"/>
      <c r="E231" s="11"/>
      <c r="G231" s="57"/>
      <c r="H231" s="57"/>
      <c r="I231" s="57"/>
    </row>
    <row r="232" spans="1:9" x14ac:dyDescent="0.2">
      <c r="A232" s="57"/>
      <c r="B232" s="57"/>
      <c r="C232" s="57"/>
      <c r="D232" s="57"/>
      <c r="E232" s="11"/>
      <c r="G232" s="57"/>
      <c r="H232" s="57"/>
      <c r="I232" s="57"/>
    </row>
    <row r="233" spans="1:9" x14ac:dyDescent="0.2">
      <c r="A233" s="57"/>
      <c r="B233" s="57"/>
      <c r="C233" s="57"/>
      <c r="D233" s="57"/>
      <c r="E233" s="11"/>
      <c r="G233" s="57"/>
      <c r="H233" s="57"/>
      <c r="I233" s="57"/>
    </row>
    <row r="234" spans="1:9" x14ac:dyDescent="0.2">
      <c r="A234" s="57"/>
      <c r="B234" s="57"/>
      <c r="C234" s="57"/>
      <c r="D234" s="57"/>
      <c r="E234" s="11"/>
      <c r="G234" s="57"/>
      <c r="H234" s="57"/>
      <c r="I234" s="57"/>
    </row>
    <row r="235" spans="1:9" x14ac:dyDescent="0.2">
      <c r="A235" s="57"/>
      <c r="B235" s="57"/>
      <c r="C235" s="57"/>
      <c r="D235" s="57"/>
      <c r="E235" s="11"/>
      <c r="G235" s="57"/>
      <c r="H235" s="57"/>
      <c r="I235" s="57"/>
    </row>
    <row r="236" spans="1:9" x14ac:dyDescent="0.2">
      <c r="A236" s="57"/>
      <c r="B236" s="57"/>
      <c r="C236" s="57"/>
      <c r="D236" s="57"/>
      <c r="E236" s="11"/>
      <c r="G236" s="57"/>
      <c r="H236" s="57"/>
      <c r="I236" s="57"/>
    </row>
    <row r="237" spans="1:9" x14ac:dyDescent="0.2">
      <c r="A237" s="57"/>
      <c r="B237" s="57"/>
      <c r="C237" s="57"/>
      <c r="D237" s="57"/>
      <c r="E237" s="11"/>
      <c r="G237" s="57"/>
      <c r="H237" s="57"/>
      <c r="I237" s="57"/>
    </row>
    <row r="238" spans="1:9" x14ac:dyDescent="0.2">
      <c r="A238" s="57"/>
      <c r="B238" s="57"/>
      <c r="C238" s="57"/>
      <c r="D238" s="57"/>
      <c r="E238" s="11"/>
      <c r="G238" s="57"/>
      <c r="H238" s="57"/>
      <c r="I238" s="57"/>
    </row>
    <row r="239" spans="1:9" x14ac:dyDescent="0.2">
      <c r="A239" s="57"/>
      <c r="B239" s="57"/>
      <c r="C239" s="57"/>
      <c r="D239" s="57"/>
      <c r="E239" s="11"/>
      <c r="G239" s="57"/>
      <c r="H239" s="57"/>
      <c r="I239" s="57"/>
    </row>
    <row r="240" spans="1:9" x14ac:dyDescent="0.2">
      <c r="A240" s="57"/>
      <c r="B240" s="57"/>
      <c r="C240" s="57"/>
      <c r="D240" s="57"/>
      <c r="E240" s="11"/>
      <c r="G240" s="57"/>
      <c r="H240" s="57"/>
      <c r="I240" s="57"/>
    </row>
    <row r="241" spans="1:9" x14ac:dyDescent="0.2">
      <c r="A241" s="57"/>
      <c r="B241" s="57"/>
      <c r="C241" s="57"/>
      <c r="D241" s="57"/>
      <c r="E241" s="11"/>
      <c r="G241" s="57"/>
      <c r="H241" s="57"/>
      <c r="I241" s="57"/>
    </row>
    <row r="242" spans="1:9" x14ac:dyDescent="0.2">
      <c r="A242" s="57"/>
      <c r="B242" s="57"/>
      <c r="C242" s="57"/>
      <c r="D242" s="57"/>
      <c r="E242" s="11"/>
      <c r="G242" s="57"/>
      <c r="H242" s="57"/>
      <c r="I242" s="57"/>
    </row>
    <row r="243" spans="1:9" x14ac:dyDescent="0.2">
      <c r="A243" s="57"/>
      <c r="B243" s="57"/>
      <c r="C243" s="57"/>
      <c r="D243" s="57"/>
      <c r="E243" s="11"/>
      <c r="G243" s="57"/>
      <c r="H243" s="57"/>
      <c r="I243" s="57"/>
    </row>
    <row r="244" spans="1:9" x14ac:dyDescent="0.2">
      <c r="A244" s="57"/>
      <c r="B244" s="57"/>
      <c r="C244" s="57"/>
      <c r="D244" s="57"/>
      <c r="E244" s="11"/>
      <c r="G244" s="57"/>
      <c r="H244" s="57"/>
      <c r="I244" s="57"/>
    </row>
    <row r="245" spans="1:9" x14ac:dyDescent="0.2">
      <c r="A245" s="57"/>
      <c r="B245" s="57"/>
      <c r="C245" s="57"/>
      <c r="D245" s="57"/>
      <c r="E245" s="11"/>
      <c r="G245" s="57"/>
      <c r="H245" s="57"/>
      <c r="I245" s="57"/>
    </row>
    <row r="246" spans="1:9" x14ac:dyDescent="0.2">
      <c r="A246" s="57"/>
      <c r="B246" s="57"/>
      <c r="C246" s="57"/>
      <c r="D246" s="57"/>
      <c r="E246" s="11"/>
      <c r="G246" s="57"/>
      <c r="H246" s="57"/>
      <c r="I246" s="57"/>
    </row>
    <row r="247" spans="1:9" x14ac:dyDescent="0.2">
      <c r="A247" s="57"/>
      <c r="B247" s="57"/>
      <c r="C247" s="57"/>
      <c r="D247" s="57"/>
      <c r="E247" s="11"/>
      <c r="G247" s="57"/>
      <c r="H247" s="57"/>
      <c r="I247" s="57"/>
    </row>
    <row r="248" spans="1:9" x14ac:dyDescent="0.2">
      <c r="A248" s="57"/>
      <c r="B248" s="57"/>
      <c r="C248" s="57"/>
      <c r="D248" s="57"/>
      <c r="E248" s="11"/>
      <c r="G248" s="57"/>
      <c r="H248" s="57"/>
      <c r="I248" s="57"/>
    </row>
    <row r="249" spans="1:9" x14ac:dyDescent="0.2">
      <c r="A249" s="57"/>
      <c r="B249" s="57"/>
      <c r="C249" s="57"/>
      <c r="D249" s="57"/>
      <c r="E249" s="11"/>
      <c r="G249" s="57"/>
      <c r="H249" s="57"/>
      <c r="I249" s="57"/>
    </row>
    <row r="250" spans="1:9" x14ac:dyDescent="0.2">
      <c r="A250" s="57"/>
      <c r="B250" s="57"/>
      <c r="C250" s="57"/>
      <c r="D250" s="57"/>
      <c r="E250" s="11"/>
      <c r="G250" s="57"/>
      <c r="H250" s="57"/>
      <c r="I250" s="57"/>
    </row>
    <row r="251" spans="1:9" x14ac:dyDescent="0.2">
      <c r="A251" s="57"/>
      <c r="B251" s="57"/>
      <c r="C251" s="57"/>
      <c r="D251" s="57"/>
      <c r="E251" s="11"/>
      <c r="G251" s="57"/>
      <c r="H251" s="57"/>
      <c r="I251" s="57"/>
    </row>
    <row r="252" spans="1:9" x14ac:dyDescent="0.2">
      <c r="A252" s="57"/>
      <c r="B252" s="57"/>
      <c r="C252" s="57"/>
      <c r="D252" s="57"/>
      <c r="E252" s="11"/>
      <c r="G252" s="57"/>
      <c r="H252" s="57"/>
      <c r="I252" s="57"/>
    </row>
    <row r="253" spans="1:9" x14ac:dyDescent="0.2">
      <c r="A253" s="57"/>
      <c r="B253" s="57"/>
      <c r="C253" s="57"/>
      <c r="D253" s="57"/>
      <c r="E253" s="11"/>
      <c r="G253" s="57"/>
      <c r="H253" s="57"/>
      <c r="I253" s="57"/>
    </row>
    <row r="254" spans="1:9" x14ac:dyDescent="0.2">
      <c r="A254" s="57"/>
      <c r="B254" s="57"/>
      <c r="C254" s="57"/>
      <c r="D254" s="57"/>
      <c r="E254" s="11"/>
      <c r="G254" s="57"/>
      <c r="H254" s="57"/>
      <c r="I254" s="57"/>
    </row>
    <row r="255" spans="1:9" x14ac:dyDescent="0.2">
      <c r="A255" s="57"/>
      <c r="B255" s="57"/>
      <c r="C255" s="57"/>
      <c r="D255" s="57"/>
      <c r="E255" s="11"/>
      <c r="G255" s="57"/>
      <c r="H255" s="57"/>
      <c r="I255" s="57"/>
    </row>
    <row r="256" spans="1:9" x14ac:dyDescent="0.2">
      <c r="A256" s="57"/>
      <c r="B256" s="57"/>
      <c r="C256" s="57"/>
      <c r="D256" s="57"/>
      <c r="E256" s="11"/>
      <c r="G256" s="57"/>
      <c r="H256" s="57"/>
      <c r="I256" s="57"/>
    </row>
    <row r="257" spans="1:9" x14ac:dyDescent="0.2">
      <c r="A257" s="57"/>
      <c r="B257" s="57"/>
      <c r="C257" s="57"/>
      <c r="D257" s="57"/>
      <c r="E257" s="11"/>
      <c r="G257" s="57"/>
      <c r="H257" s="57"/>
      <c r="I257" s="57"/>
    </row>
    <row r="258" spans="1:9" x14ac:dyDescent="0.2">
      <c r="A258" s="57"/>
      <c r="B258" s="57"/>
      <c r="C258" s="57"/>
      <c r="D258" s="57"/>
      <c r="E258" s="11"/>
      <c r="G258" s="57"/>
      <c r="H258" s="57"/>
      <c r="I258" s="57"/>
    </row>
    <row r="259" spans="1:9" x14ac:dyDescent="0.2">
      <c r="A259" s="57"/>
      <c r="B259" s="57"/>
      <c r="C259" s="57"/>
      <c r="D259" s="57"/>
      <c r="E259" s="11"/>
      <c r="G259" s="57"/>
      <c r="H259" s="57"/>
      <c r="I259" s="57"/>
    </row>
    <row r="260" spans="1:9" x14ac:dyDescent="0.2">
      <c r="A260" s="57"/>
      <c r="B260" s="57"/>
      <c r="C260" s="57"/>
      <c r="D260" s="57"/>
      <c r="E260" s="11"/>
      <c r="G260" s="57"/>
      <c r="H260" s="57"/>
      <c r="I260" s="57"/>
    </row>
    <row r="261" spans="1:9" x14ac:dyDescent="0.2">
      <c r="A261" s="57"/>
      <c r="B261" s="57"/>
      <c r="C261" s="57"/>
      <c r="D261" s="57"/>
      <c r="E261" s="11"/>
      <c r="G261" s="57"/>
      <c r="H261" s="57"/>
      <c r="I261" s="57"/>
    </row>
    <row r="262" spans="1:9" x14ac:dyDescent="0.2">
      <c r="A262" s="57"/>
      <c r="B262" s="57"/>
      <c r="C262" s="57"/>
      <c r="D262" s="57"/>
      <c r="E262" s="11"/>
      <c r="G262" s="57"/>
      <c r="H262" s="57"/>
      <c r="I262" s="57"/>
    </row>
    <row r="263" spans="1:9" x14ac:dyDescent="0.2">
      <c r="A263" s="57"/>
      <c r="B263" s="57"/>
      <c r="C263" s="57"/>
      <c r="D263" s="57"/>
      <c r="E263" s="11"/>
      <c r="G263" s="57"/>
      <c r="H263" s="57"/>
      <c r="I263" s="57"/>
    </row>
    <row r="264" spans="1:9" x14ac:dyDescent="0.2">
      <c r="A264" s="57"/>
      <c r="B264" s="57"/>
      <c r="C264" s="57"/>
      <c r="D264" s="57"/>
      <c r="E264" s="11"/>
      <c r="G264" s="57"/>
      <c r="H264" s="57"/>
      <c r="I264" s="57"/>
    </row>
    <row r="265" spans="1:9" x14ac:dyDescent="0.2">
      <c r="A265" s="57"/>
      <c r="B265" s="57"/>
      <c r="C265" s="57"/>
      <c r="D265" s="57"/>
      <c r="E265" s="11"/>
      <c r="G265" s="57"/>
      <c r="H265" s="57"/>
      <c r="I265" s="57"/>
    </row>
    <row r="266" spans="1:9" x14ac:dyDescent="0.2">
      <c r="A266" s="57"/>
      <c r="B266" s="57"/>
      <c r="C266" s="57"/>
      <c r="D266" s="57"/>
      <c r="E266" s="11"/>
      <c r="G266" s="57"/>
      <c r="H266" s="57"/>
      <c r="I266" s="57"/>
    </row>
    <row r="267" spans="1:9" x14ac:dyDescent="0.2">
      <c r="A267" s="57"/>
      <c r="B267" s="57"/>
      <c r="C267" s="57"/>
      <c r="D267" s="57"/>
      <c r="E267" s="11"/>
      <c r="G267" s="57"/>
      <c r="H267" s="57"/>
      <c r="I267" s="57"/>
    </row>
    <row r="268" spans="1:9" x14ac:dyDescent="0.2">
      <c r="A268" s="57"/>
      <c r="B268" s="57"/>
      <c r="C268" s="57"/>
      <c r="D268" s="57"/>
      <c r="E268" s="11"/>
      <c r="G268" s="57"/>
      <c r="H268" s="57"/>
      <c r="I268" s="57"/>
    </row>
    <row r="269" spans="1:9" x14ac:dyDescent="0.2">
      <c r="A269" s="57"/>
      <c r="B269" s="57"/>
      <c r="C269" s="57"/>
      <c r="D269" s="57"/>
      <c r="E269" s="11"/>
      <c r="G269" s="57"/>
      <c r="H269" s="57"/>
      <c r="I269" s="57"/>
    </row>
    <row r="270" spans="1:9" x14ac:dyDescent="0.2">
      <c r="A270" s="57"/>
      <c r="B270" s="57"/>
      <c r="C270" s="57"/>
      <c r="D270" s="57"/>
      <c r="E270" s="11"/>
      <c r="G270" s="57"/>
      <c r="H270" s="57"/>
      <c r="I270" s="57"/>
    </row>
    <row r="271" spans="1:9" x14ac:dyDescent="0.2">
      <c r="A271" s="57"/>
      <c r="B271" s="57"/>
      <c r="C271" s="57"/>
      <c r="D271" s="57"/>
      <c r="E271" s="11"/>
      <c r="G271" s="57"/>
      <c r="H271" s="57"/>
      <c r="I271" s="57"/>
    </row>
    <row r="272" spans="1:9" x14ac:dyDescent="0.2">
      <c r="A272" s="57"/>
      <c r="B272" s="57"/>
      <c r="C272" s="57"/>
      <c r="D272" s="57"/>
      <c r="E272" s="11"/>
      <c r="G272" s="57"/>
      <c r="H272" s="57"/>
      <c r="I272" s="57"/>
    </row>
    <row r="273" spans="1:9" x14ac:dyDescent="0.2">
      <c r="A273" s="57"/>
      <c r="B273" s="57"/>
      <c r="C273" s="57"/>
      <c r="D273" s="57"/>
      <c r="E273" s="11"/>
      <c r="G273" s="57"/>
      <c r="H273" s="57"/>
      <c r="I273" s="57"/>
    </row>
    <row r="274" spans="1:9" x14ac:dyDescent="0.2">
      <c r="A274" s="57"/>
      <c r="B274" s="57"/>
      <c r="C274" s="57"/>
      <c r="D274" s="57"/>
      <c r="E274" s="11"/>
      <c r="G274" s="57"/>
      <c r="H274" s="57"/>
      <c r="I274" s="57"/>
    </row>
    <row r="275" spans="1:9" x14ac:dyDescent="0.2">
      <c r="A275" s="57"/>
      <c r="B275" s="57"/>
      <c r="C275" s="57"/>
      <c r="D275" s="57"/>
      <c r="E275" s="11"/>
      <c r="G275" s="57"/>
      <c r="H275" s="57"/>
      <c r="I275" s="57"/>
    </row>
    <row r="276" spans="1:9" x14ac:dyDescent="0.2">
      <c r="A276" s="57"/>
      <c r="B276" s="57"/>
      <c r="C276" s="57"/>
      <c r="D276" s="57"/>
      <c r="E276" s="11"/>
      <c r="G276" s="57"/>
      <c r="H276" s="57"/>
      <c r="I276" s="57"/>
    </row>
  </sheetData>
  <mergeCells count="4">
    <mergeCell ref="A1:F1"/>
    <mergeCell ref="A28:B28"/>
    <mergeCell ref="A29:B29"/>
    <mergeCell ref="A30:B30"/>
  </mergeCells>
  <conditionalFormatting sqref="E5:E18">
    <cfRule type="cellIs" dxfId="18" priority="1" stopIfTrue="1" operator="between">
      <formula>0.009</formula>
      <formula>-0.009</formula>
    </cfRule>
  </conditionalFormatting>
  <conditionalFormatting sqref="F2:F3">
    <cfRule type="cellIs" dxfId="17" priority="5" stopIfTrue="1" operator="between">
      <formula>0.009</formula>
      <formula>-0.009</formula>
    </cfRule>
  </conditionalFormatting>
  <conditionalFormatting sqref="F18:F37">
    <cfRule type="cellIs" dxfId="16" priority="3" stopIfTrue="1" operator="between">
      <formula>0.009</formula>
      <formula>-0.009</formula>
    </cfRule>
  </conditionalFormatting>
  <conditionalFormatting sqref="F175:F65536">
    <cfRule type="cellIs" dxfId="15"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71"/>
  <sheetViews>
    <sheetView zoomScaleNormal="100" workbookViewId="0">
      <selection sqref="A1:G1"/>
    </sheetView>
  </sheetViews>
  <sheetFormatPr defaultColWidth="9.42578125" defaultRowHeight="11.25" x14ac:dyDescent="0.2"/>
  <cols>
    <col min="1" max="1" width="38.5703125" style="7" bestFit="1" customWidth="1"/>
    <col min="2" max="2" width="60" style="7" customWidth="1"/>
    <col min="3" max="3" width="15.42578125" style="7" bestFit="1" customWidth="1"/>
    <col min="4" max="4" width="14.5703125" style="7" bestFit="1" customWidth="1"/>
    <col min="5" max="5" width="25.5703125" style="10" customWidth="1"/>
    <col min="6" max="6" width="13.5703125" style="11" bestFit="1" customWidth="1"/>
    <col min="7" max="7" width="11" style="10" customWidth="1"/>
    <col min="8" max="8" width="9.42578125" style="7"/>
    <col min="9" max="9" width="9.42578125" style="7" customWidth="1"/>
    <col min="10" max="10" width="9" style="7" customWidth="1"/>
    <col min="11" max="13" width="9.42578125" style="7" customWidth="1"/>
    <col min="14" max="16384" width="9.42578125" style="7"/>
  </cols>
  <sheetData>
    <row r="1" spans="1:7" s="1" customFormat="1" ht="15" customHeight="1" x14ac:dyDescent="0.2">
      <c r="A1" s="99" t="s">
        <v>1417</v>
      </c>
      <c r="B1" s="100"/>
      <c r="C1" s="100"/>
      <c r="D1" s="100"/>
      <c r="E1" s="100"/>
      <c r="F1" s="100"/>
      <c r="G1" s="100"/>
    </row>
    <row r="2" spans="1:7" s="1" customFormat="1" ht="12" x14ac:dyDescent="0.2">
      <c r="A2" s="8" t="s">
        <v>7</v>
      </c>
      <c r="B2" s="7"/>
      <c r="C2" s="7"/>
      <c r="D2" s="7"/>
      <c r="E2" s="10"/>
      <c r="F2" s="11"/>
      <c r="G2" s="10"/>
    </row>
    <row r="3" spans="1:7" s="1" customFormat="1" ht="33.75" x14ac:dyDescent="0.2">
      <c r="A3" s="6" t="s">
        <v>2</v>
      </c>
      <c r="B3" s="6" t="s">
        <v>0</v>
      </c>
      <c r="C3" s="13" t="s">
        <v>1010</v>
      </c>
      <c r="D3" s="13" t="s">
        <v>1</v>
      </c>
      <c r="E3" s="53" t="s">
        <v>6</v>
      </c>
      <c r="F3" s="12" t="s">
        <v>3</v>
      </c>
      <c r="G3" s="12" t="s">
        <v>5</v>
      </c>
    </row>
    <row r="4" spans="1:7" s="1" customFormat="1" ht="39.75" customHeight="1" x14ac:dyDescent="0.2">
      <c r="A4" s="16" t="s">
        <v>18</v>
      </c>
      <c r="B4" s="17"/>
      <c r="C4" s="17"/>
      <c r="D4" s="17"/>
      <c r="E4" s="18"/>
      <c r="F4" s="19"/>
      <c r="G4" s="18"/>
    </row>
    <row r="5" spans="1:7" x14ac:dyDescent="0.2">
      <c r="A5" s="20" t="s">
        <v>19</v>
      </c>
      <c r="B5" s="21"/>
      <c r="C5" s="21"/>
      <c r="D5" s="21"/>
      <c r="E5" s="22"/>
      <c r="F5" s="23"/>
      <c r="G5" s="22"/>
    </row>
    <row r="6" spans="1:7" x14ac:dyDescent="0.2">
      <c r="A6" s="21" t="s">
        <v>1418</v>
      </c>
      <c r="B6" s="21" t="s">
        <v>1419</v>
      </c>
      <c r="C6" s="62" t="s">
        <v>1420</v>
      </c>
      <c r="D6" s="24">
        <v>682</v>
      </c>
      <c r="E6" s="22">
        <v>0</v>
      </c>
      <c r="F6" s="23">
        <v>100</v>
      </c>
      <c r="G6" s="22">
        <v>0</v>
      </c>
    </row>
    <row r="7" spans="1:7" x14ac:dyDescent="0.2">
      <c r="A7" s="20" t="s">
        <v>28</v>
      </c>
      <c r="B7" s="20"/>
      <c r="C7" s="20"/>
      <c r="D7" s="20"/>
      <c r="E7" s="25">
        <v>0</v>
      </c>
      <c r="F7" s="26">
        <v>100</v>
      </c>
      <c r="G7" s="25"/>
    </row>
    <row r="8" spans="1:7" x14ac:dyDescent="0.2">
      <c r="A8" s="21"/>
      <c r="B8" s="21"/>
      <c r="C8" s="21"/>
      <c r="D8" s="21"/>
      <c r="E8" s="22"/>
      <c r="F8" s="23"/>
      <c r="G8" s="22"/>
    </row>
    <row r="9" spans="1:7" x14ac:dyDescent="0.2">
      <c r="A9" s="20" t="s">
        <v>37</v>
      </c>
      <c r="B9" s="20"/>
      <c r="C9" s="20"/>
      <c r="D9" s="20"/>
      <c r="E9" s="25">
        <v>0</v>
      </c>
      <c r="F9" s="26">
        <v>100</v>
      </c>
      <c r="G9" s="25"/>
    </row>
    <row r="10" spans="1:7" x14ac:dyDescent="0.2">
      <c r="A10" s="20"/>
      <c r="B10" s="20"/>
      <c r="C10" s="20"/>
      <c r="D10" s="20"/>
      <c r="E10" s="25"/>
      <c r="F10" s="26"/>
      <c r="G10" s="25"/>
    </row>
    <row r="11" spans="1:7" x14ac:dyDescent="0.2">
      <c r="A11" s="20" t="s">
        <v>39</v>
      </c>
      <c r="B11" s="20"/>
      <c r="C11" s="20"/>
      <c r="D11" s="20"/>
      <c r="E11" s="90">
        <v>0</v>
      </c>
      <c r="F11" s="90">
        <v>0</v>
      </c>
      <c r="G11" s="25"/>
    </row>
    <row r="12" spans="1:7" x14ac:dyDescent="0.2">
      <c r="A12" s="20"/>
      <c r="B12" s="20"/>
      <c r="C12" s="20"/>
      <c r="D12" s="20"/>
      <c r="E12" s="25"/>
      <c r="F12" s="26"/>
      <c r="G12" s="25"/>
    </row>
    <row r="13" spans="1:7" x14ac:dyDescent="0.2">
      <c r="A13" s="27" t="s">
        <v>38</v>
      </c>
      <c r="B13" s="27"/>
      <c r="C13" s="27"/>
      <c r="D13" s="27"/>
      <c r="E13" s="28">
        <v>0</v>
      </c>
      <c r="F13" s="29">
        <v>100</v>
      </c>
      <c r="G13" s="28"/>
    </row>
    <row r="15" spans="1:7" x14ac:dyDescent="0.2">
      <c r="A15" s="14" t="s">
        <v>40</v>
      </c>
    </row>
    <row r="16" spans="1:7" x14ac:dyDescent="0.2">
      <c r="A16" s="14" t="s">
        <v>1421</v>
      </c>
    </row>
    <row r="17" spans="1:7" ht="23.25" customHeight="1" x14ac:dyDescent="0.2">
      <c r="A17" s="105" t="s">
        <v>1422</v>
      </c>
      <c r="B17" s="105"/>
      <c r="C17" s="105"/>
      <c r="D17" s="105"/>
      <c r="E17" s="105"/>
      <c r="F17" s="105"/>
      <c r="G17" s="105"/>
    </row>
    <row r="19" spans="1:7" x14ac:dyDescent="0.2">
      <c r="A19" s="14" t="s">
        <v>41</v>
      </c>
    </row>
    <row r="20" spans="1:7" x14ac:dyDescent="0.2">
      <c r="A20" s="14" t="s">
        <v>42</v>
      </c>
    </row>
    <row r="21" spans="1:7" x14ac:dyDescent="0.2">
      <c r="A21" s="14" t="s">
        <v>43</v>
      </c>
      <c r="B21" s="14"/>
      <c r="C21" s="30" t="s">
        <v>45</v>
      </c>
      <c r="D21" s="14" t="s">
        <v>44</v>
      </c>
    </row>
    <row r="22" spans="1:7" x14ac:dyDescent="0.2">
      <c r="A22" s="7" t="s">
        <v>46</v>
      </c>
      <c r="C22" s="31">
        <v>0</v>
      </c>
      <c r="D22" s="31">
        <v>0</v>
      </c>
    </row>
    <row r="23" spans="1:7" x14ac:dyDescent="0.2">
      <c r="A23" s="7" t="s">
        <v>47</v>
      </c>
      <c r="C23" s="31">
        <v>0</v>
      </c>
      <c r="D23" s="31">
        <v>0</v>
      </c>
    </row>
    <row r="24" spans="1:7" x14ac:dyDescent="0.2">
      <c r="A24" s="7" t="s">
        <v>48</v>
      </c>
      <c r="C24" s="31">
        <v>0</v>
      </c>
      <c r="D24" s="31">
        <v>0</v>
      </c>
    </row>
    <row r="25" spans="1:7" ht="15" customHeight="1" x14ac:dyDescent="0.2">
      <c r="A25" s="7" t="s">
        <v>49</v>
      </c>
      <c r="C25" s="31">
        <v>0</v>
      </c>
      <c r="D25" s="31">
        <v>0</v>
      </c>
    </row>
    <row r="26" spans="1:7" x14ac:dyDescent="0.2">
      <c r="C26" s="31"/>
      <c r="D26" s="31"/>
    </row>
    <row r="27" spans="1:7" ht="12.6" customHeight="1" x14ac:dyDescent="0.2">
      <c r="A27" s="7" t="s">
        <v>54</v>
      </c>
    </row>
    <row r="29" spans="1:7" ht="15" x14ac:dyDescent="0.25">
      <c r="A29" s="106" t="s">
        <v>1447</v>
      </c>
      <c r="B29" s="107"/>
      <c r="C29" s="107"/>
      <c r="D29" s="30" t="s">
        <v>56</v>
      </c>
    </row>
    <row r="31" spans="1:7" ht="15" x14ac:dyDescent="0.25">
      <c r="A31" s="14" t="s">
        <v>1423</v>
      </c>
      <c r="B31"/>
      <c r="C31"/>
    </row>
    <row r="34" spans="1:7" ht="27" customHeight="1" x14ac:dyDescent="0.2"/>
    <row r="36" spans="1:7" ht="22.9" customHeight="1" x14ac:dyDescent="0.2"/>
    <row r="39" spans="1:7" ht="46.5" customHeight="1" x14ac:dyDescent="0.2"/>
    <row r="41" spans="1:7" ht="24.75" customHeight="1" x14ac:dyDescent="0.2"/>
    <row r="43" spans="1:7" s="1" customFormat="1" ht="12" x14ac:dyDescent="0.2">
      <c r="A43" s="7"/>
      <c r="B43" s="7"/>
      <c r="C43" s="7"/>
      <c r="D43" s="7"/>
      <c r="E43" s="10"/>
      <c r="F43" s="11"/>
      <c r="G43" s="10"/>
    </row>
    <row r="45" spans="1:7" s="1" customFormat="1" ht="12" x14ac:dyDescent="0.2">
      <c r="A45" s="7"/>
      <c r="B45" s="7"/>
      <c r="C45" s="7"/>
      <c r="D45" s="7"/>
      <c r="E45" s="10"/>
      <c r="F45" s="11"/>
      <c r="G45" s="10"/>
    </row>
    <row r="49" spans="8:9" x14ac:dyDescent="0.2">
      <c r="H49" s="14"/>
      <c r="I49" s="14"/>
    </row>
    <row r="51" spans="8:9" x14ac:dyDescent="0.2">
      <c r="H51" s="14"/>
      <c r="I51" s="14"/>
    </row>
    <row r="52" spans="8:9" x14ac:dyDescent="0.2">
      <c r="H52" s="14"/>
      <c r="I52" s="14"/>
    </row>
    <row r="53" spans="8:9" x14ac:dyDescent="0.2">
      <c r="H53" s="14"/>
      <c r="I53" s="14"/>
    </row>
    <row r="54" spans="8:9" x14ac:dyDescent="0.2">
      <c r="H54" s="14"/>
      <c r="I54" s="14"/>
    </row>
    <row r="55" spans="8:9" x14ac:dyDescent="0.2">
      <c r="H55" s="14"/>
      <c r="I55" s="14"/>
    </row>
    <row r="59" spans="8:9" ht="25.5" customHeight="1" x14ac:dyDescent="0.2"/>
    <row r="71" spans="1:9" s="10" customFormat="1" ht="15.75" customHeight="1" x14ac:dyDescent="0.2">
      <c r="A71" s="7"/>
      <c r="B71" s="7"/>
      <c r="C71" s="7"/>
      <c r="D71" s="7"/>
      <c r="F71" s="11"/>
      <c r="H71" s="7"/>
      <c r="I71" s="7"/>
    </row>
  </sheetData>
  <mergeCells count="3">
    <mergeCell ref="A1:G1"/>
    <mergeCell ref="A17:G17"/>
    <mergeCell ref="A29:C29"/>
  </mergeCells>
  <conditionalFormatting sqref="F2 F18:F65441">
    <cfRule type="cellIs" dxfId="14" priority="3" stopIfTrue="1" operator="between">
      <formula>0.009</formula>
      <formula>-0.009</formula>
    </cfRule>
  </conditionalFormatting>
  <conditionalFormatting sqref="F4:F10">
    <cfRule type="cellIs" dxfId="13" priority="2" stopIfTrue="1" operator="between">
      <formula>0.009</formula>
      <formula>-0.009</formula>
    </cfRule>
  </conditionalFormatting>
  <conditionalFormatting sqref="F12:F16">
    <cfRule type="cellIs" dxfId="12" priority="1" stopIfTrue="1" operator="between">
      <formula>0.009</formula>
      <formula>-0.009</formula>
    </cfRule>
  </conditionalFormatting>
  <pageMargins left="0.7" right="0.7" top="0.75" bottom="0.75" header="0.3" footer="0.3"/>
  <pageSetup orientation="portrait" horizontalDpi="90" verticalDpi="90" r:id="rId1"/>
  <headerFooter>
    <oddFooter>&amp;C&amp;1#&amp;"Calibri"&amp;10&amp;K000000PUBLIC</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96"/>
  <sheetViews>
    <sheetView workbookViewId="0">
      <selection sqref="A1:G1"/>
    </sheetView>
  </sheetViews>
  <sheetFormatPr defaultColWidth="9.42578125" defaultRowHeight="11.25" x14ac:dyDescent="0.2"/>
  <cols>
    <col min="1" max="1" width="38.5703125" style="7" bestFit="1" customWidth="1"/>
    <col min="2" max="2" width="48.5703125" style="7" bestFit="1" customWidth="1"/>
    <col min="3" max="4" width="15.42578125" style="7" bestFit="1" customWidth="1"/>
    <col min="5" max="5" width="23" style="10" customWidth="1"/>
    <col min="6" max="6" width="14.5703125" style="11" bestFit="1" customWidth="1"/>
    <col min="7" max="7" width="8.5703125" style="10" customWidth="1"/>
    <col min="8" max="16384" width="9.42578125" style="7"/>
  </cols>
  <sheetData>
    <row r="1" spans="1:9" s="1" customFormat="1" ht="15" x14ac:dyDescent="0.2">
      <c r="A1" s="99" t="s">
        <v>1424</v>
      </c>
      <c r="B1" s="100"/>
      <c r="C1" s="100"/>
      <c r="D1" s="100"/>
      <c r="E1" s="100"/>
      <c r="F1" s="100"/>
      <c r="G1" s="100"/>
    </row>
    <row r="2" spans="1:9" s="1" customFormat="1" ht="12" x14ac:dyDescent="0.2">
      <c r="A2" s="35"/>
      <c r="E2" s="5"/>
      <c r="F2" s="9"/>
      <c r="G2" s="10"/>
    </row>
    <row r="3" spans="1:9" s="1" customFormat="1" ht="12" x14ac:dyDescent="0.2">
      <c r="A3" s="8" t="s">
        <v>7</v>
      </c>
      <c r="B3" s="2"/>
      <c r="C3" s="3"/>
      <c r="D3" s="3"/>
      <c r="E3" s="4"/>
      <c r="F3" s="9"/>
      <c r="G3" s="10"/>
    </row>
    <row r="4" spans="1:9" s="1" customFormat="1" ht="33.75" x14ac:dyDescent="0.2">
      <c r="A4" s="6" t="s">
        <v>2</v>
      </c>
      <c r="B4" s="6" t="s">
        <v>0</v>
      </c>
      <c r="C4" s="13" t="s">
        <v>1010</v>
      </c>
      <c r="D4" s="13" t="s">
        <v>1</v>
      </c>
      <c r="E4" s="53" t="s">
        <v>6</v>
      </c>
      <c r="F4" s="12" t="s">
        <v>3</v>
      </c>
      <c r="G4" s="12" t="s">
        <v>5</v>
      </c>
    </row>
    <row r="5" spans="1:9" x14ac:dyDescent="0.2">
      <c r="A5" s="20" t="s">
        <v>39</v>
      </c>
      <c r="B5" s="20"/>
      <c r="C5" s="20"/>
      <c r="D5" s="20"/>
      <c r="E5" s="25">
        <v>0</v>
      </c>
      <c r="F5" s="26">
        <v>100</v>
      </c>
      <c r="G5" s="25"/>
      <c r="H5" s="14"/>
      <c r="I5" s="14"/>
    </row>
    <row r="6" spans="1:9" x14ac:dyDescent="0.2">
      <c r="A6" s="20"/>
      <c r="B6" s="20"/>
      <c r="C6" s="20"/>
      <c r="D6" s="20"/>
      <c r="E6" s="25"/>
      <c r="F6" s="26"/>
      <c r="G6" s="25"/>
      <c r="H6" s="14"/>
      <c r="I6" s="14"/>
    </row>
    <row r="7" spans="1:9" x14ac:dyDescent="0.2">
      <c r="A7" s="27" t="s">
        <v>38</v>
      </c>
      <c r="B7" s="27"/>
      <c r="C7" s="27"/>
      <c r="D7" s="27"/>
      <c r="E7" s="28">
        <v>0</v>
      </c>
      <c r="F7" s="29">
        <v>100</v>
      </c>
      <c r="G7" s="28"/>
      <c r="H7" s="14"/>
      <c r="I7" s="14"/>
    </row>
    <row r="8" spans="1:9" x14ac:dyDescent="0.2">
      <c r="F8" s="15"/>
    </row>
    <row r="9" spans="1:9" x14ac:dyDescent="0.2">
      <c r="A9" s="14" t="s">
        <v>41</v>
      </c>
    </row>
    <row r="10" spans="1:9" x14ac:dyDescent="0.2">
      <c r="A10" s="14" t="s">
        <v>42</v>
      </c>
    </row>
    <row r="11" spans="1:9" x14ac:dyDescent="0.2">
      <c r="A11" s="14" t="s">
        <v>43</v>
      </c>
      <c r="B11" s="14"/>
      <c r="C11" s="30" t="s">
        <v>45</v>
      </c>
      <c r="D11" s="14" t="s">
        <v>1425</v>
      </c>
    </row>
    <row r="12" spans="1:9" x14ac:dyDescent="0.2">
      <c r="A12" s="7" t="s">
        <v>1235</v>
      </c>
      <c r="C12" s="31">
        <v>5149.4098999999997</v>
      </c>
      <c r="D12" s="87">
        <v>15041.278399999999</v>
      </c>
    </row>
    <row r="13" spans="1:9" x14ac:dyDescent="0.2">
      <c r="A13" s="7" t="s">
        <v>1237</v>
      </c>
      <c r="C13" s="31">
        <v>1301.4838999999999</v>
      </c>
      <c r="D13" s="87">
        <v>3801.5971</v>
      </c>
    </row>
    <row r="14" spans="1:9" x14ac:dyDescent="0.2">
      <c r="A14" s="7" t="s">
        <v>1238</v>
      </c>
      <c r="C14" s="31">
        <v>1436.9029</v>
      </c>
      <c r="D14" s="87">
        <v>4197.152</v>
      </c>
    </row>
    <row r="15" spans="1:9" x14ac:dyDescent="0.2">
      <c r="A15" s="7" t="s">
        <v>1239</v>
      </c>
      <c r="C15" s="31">
        <v>1494.8231000000001</v>
      </c>
      <c r="D15" s="87">
        <v>4366.3353999999999</v>
      </c>
    </row>
    <row r="16" spans="1:9" x14ac:dyDescent="0.2">
      <c r="A16" s="7" t="s">
        <v>1426</v>
      </c>
      <c r="C16" s="31">
        <v>4256.4772999999996</v>
      </c>
      <c r="D16" s="87">
        <v>12430</v>
      </c>
    </row>
    <row r="17" spans="1:7" x14ac:dyDescent="0.2">
      <c r="A17" s="7" t="s">
        <v>1240</v>
      </c>
      <c r="C17" s="31">
        <v>5168.6697999999997</v>
      </c>
      <c r="D17" s="87">
        <v>15097.536</v>
      </c>
      <c r="F17" s="15"/>
    </row>
    <row r="18" spans="1:7" x14ac:dyDescent="0.2">
      <c r="A18" s="7" t="s">
        <v>1242</v>
      </c>
      <c r="C18" s="31">
        <v>1240.3343</v>
      </c>
      <c r="D18" s="87">
        <v>3622.9807999999998</v>
      </c>
    </row>
    <row r="19" spans="1:7" x14ac:dyDescent="0.2">
      <c r="A19" s="7" t="s">
        <v>1243</v>
      </c>
      <c r="C19" s="31">
        <v>1465.75</v>
      </c>
      <c r="D19" s="87">
        <v>4281.4139999999998</v>
      </c>
    </row>
    <row r="20" spans="1:7" x14ac:dyDescent="0.2">
      <c r="A20" s="7" t="s">
        <v>1244</v>
      </c>
      <c r="C20" s="31">
        <v>1526.9039</v>
      </c>
      <c r="D20" s="87">
        <v>4460.0425999999998</v>
      </c>
    </row>
    <row r="22" spans="1:7" x14ac:dyDescent="0.2">
      <c r="A22" s="7" t="s">
        <v>54</v>
      </c>
    </row>
    <row r="23" spans="1:7" x14ac:dyDescent="0.2">
      <c r="A23" s="7" t="s">
        <v>1427</v>
      </c>
    </row>
    <row r="25" spans="1:7" x14ac:dyDescent="0.2">
      <c r="A25" s="14" t="s">
        <v>50</v>
      </c>
      <c r="D25" s="30" t="s">
        <v>56</v>
      </c>
    </row>
    <row r="27" spans="1:7" x14ac:dyDescent="0.2">
      <c r="A27" s="14" t="s">
        <v>1123</v>
      </c>
      <c r="D27" s="91" t="s">
        <v>1386</v>
      </c>
    </row>
    <row r="28" spans="1:7" ht="15" customHeight="1" x14ac:dyDescent="0.2">
      <c r="A28" s="7" t="s">
        <v>1428</v>
      </c>
    </row>
    <row r="29" spans="1:7" ht="30" customHeight="1" x14ac:dyDescent="0.25">
      <c r="A29" s="106" t="s">
        <v>1446</v>
      </c>
      <c r="B29" s="107"/>
      <c r="C29" s="107"/>
      <c r="D29" s="30" t="s">
        <v>56</v>
      </c>
    </row>
    <row r="30" spans="1:7" ht="15" x14ac:dyDescent="0.25">
      <c r="A30" s="92" t="s">
        <v>1429</v>
      </c>
    </row>
    <row r="32" spans="1:7" ht="25.5" customHeight="1" x14ac:dyDescent="0.25">
      <c r="A32" s="108" t="s">
        <v>1430</v>
      </c>
      <c r="B32" s="109"/>
      <c r="C32" s="109"/>
      <c r="D32" s="109"/>
      <c r="E32" s="109"/>
      <c r="F32" s="109"/>
      <c r="G32" s="109"/>
    </row>
    <row r="34" spans="1:7" ht="55.5" customHeight="1" x14ac:dyDescent="0.2">
      <c r="A34" s="112" t="s">
        <v>1431</v>
      </c>
      <c r="B34" s="112"/>
      <c r="C34" s="112"/>
      <c r="D34" s="112"/>
      <c r="E34" s="112"/>
      <c r="F34" s="112"/>
      <c r="G34" s="112"/>
    </row>
    <row r="35" spans="1:7" x14ac:dyDescent="0.2">
      <c r="A35" s="93" t="s">
        <v>1432</v>
      </c>
    </row>
    <row r="36" spans="1:7" x14ac:dyDescent="0.2">
      <c r="A36" s="93" t="s">
        <v>1429</v>
      </c>
    </row>
    <row r="37" spans="1:7" x14ac:dyDescent="0.2">
      <c r="A37" s="93"/>
    </row>
    <row r="38" spans="1:7" ht="69" customHeight="1" x14ac:dyDescent="0.25">
      <c r="A38" s="108" t="s">
        <v>1433</v>
      </c>
      <c r="B38" s="109"/>
      <c r="C38" s="109"/>
      <c r="D38" s="109"/>
      <c r="E38" s="109"/>
      <c r="F38" s="109"/>
      <c r="G38" s="109"/>
    </row>
    <row r="40" spans="1:7" ht="46.15" customHeight="1" x14ac:dyDescent="0.25">
      <c r="A40" s="108" t="s">
        <v>1434</v>
      </c>
      <c r="B40" s="109"/>
      <c r="C40" s="109"/>
      <c r="D40" s="109"/>
      <c r="E40" s="109"/>
      <c r="F40" s="109"/>
      <c r="G40" s="109"/>
    </row>
    <row r="41" spans="1:7" x14ac:dyDescent="0.2">
      <c r="A41" s="93" t="s">
        <v>1435</v>
      </c>
    </row>
    <row r="43" spans="1:7" ht="25.5" customHeight="1" x14ac:dyDescent="0.25">
      <c r="A43" s="108" t="s">
        <v>1436</v>
      </c>
      <c r="B43" s="109"/>
      <c r="C43" s="109"/>
      <c r="D43" s="109"/>
      <c r="E43" s="109"/>
      <c r="F43" s="109"/>
      <c r="G43" s="109"/>
    </row>
    <row r="45" spans="1:7" ht="33.75" customHeight="1" x14ac:dyDescent="0.25">
      <c r="A45" s="108" t="s">
        <v>1437</v>
      </c>
      <c r="B45" s="109"/>
      <c r="C45" s="109"/>
      <c r="D45" s="109"/>
      <c r="E45" s="109"/>
      <c r="F45" s="109"/>
      <c r="G45" s="109"/>
    </row>
    <row r="46" spans="1:7" x14ac:dyDescent="0.2">
      <c r="A46" s="14"/>
    </row>
    <row r="47" spans="1:7" x14ac:dyDescent="0.2">
      <c r="A47" s="14" t="s">
        <v>1438</v>
      </c>
    </row>
    <row r="48" spans="1:7" x14ac:dyDescent="0.2">
      <c r="A48" s="14"/>
    </row>
    <row r="49" spans="1:7" x14ac:dyDescent="0.2">
      <c r="A49" s="60"/>
    </row>
    <row r="50" spans="1:7" ht="51.6" customHeight="1" x14ac:dyDescent="0.2">
      <c r="A50" s="110" t="s">
        <v>1439</v>
      </c>
      <c r="B50" s="110"/>
      <c r="C50" s="110"/>
      <c r="D50" s="110"/>
      <c r="E50" s="110"/>
      <c r="F50" s="110"/>
      <c r="G50" s="110"/>
    </row>
    <row r="51" spans="1:7" x14ac:dyDescent="0.2">
      <c r="A51" s="57"/>
    </row>
    <row r="52" spans="1:7" x14ac:dyDescent="0.2">
      <c r="A52" s="57"/>
    </row>
    <row r="53" spans="1:7" x14ac:dyDescent="0.2">
      <c r="A53" s="57"/>
    </row>
    <row r="54" spans="1:7" x14ac:dyDescent="0.2">
      <c r="A54" s="7" t="s">
        <v>968</v>
      </c>
    </row>
    <row r="55" spans="1:7" x14ac:dyDescent="0.2">
      <c r="A55" s="57"/>
    </row>
    <row r="56" spans="1:7" x14ac:dyDescent="0.2">
      <c r="A56" s="57"/>
    </row>
    <row r="57" spans="1:7" x14ac:dyDescent="0.2">
      <c r="A57" s="65"/>
    </row>
    <row r="58" spans="1:7" x14ac:dyDescent="0.2">
      <c r="A58" s="65"/>
    </row>
    <row r="59" spans="1:7" ht="37.5" customHeight="1" x14ac:dyDescent="0.2">
      <c r="A59" s="111" t="s">
        <v>1440</v>
      </c>
      <c r="B59" s="111"/>
      <c r="C59" s="111"/>
      <c r="D59" s="111"/>
      <c r="E59" s="111"/>
      <c r="F59" s="111"/>
      <c r="G59" s="111"/>
    </row>
    <row r="60" spans="1:7" x14ac:dyDescent="0.2">
      <c r="A60" s="14"/>
    </row>
    <row r="61" spans="1:7" s="1" customFormat="1" ht="15" x14ac:dyDescent="0.2">
      <c r="A61" s="99" t="s">
        <v>1441</v>
      </c>
      <c r="B61" s="100"/>
      <c r="C61" s="100"/>
      <c r="D61" s="100"/>
      <c r="E61" s="100"/>
      <c r="F61" s="100"/>
      <c r="G61" s="100"/>
    </row>
    <row r="62" spans="1:7" x14ac:dyDescent="0.2">
      <c r="A62" s="8" t="s">
        <v>7</v>
      </c>
    </row>
    <row r="63" spans="1:7" s="1" customFormat="1" ht="33.75" x14ac:dyDescent="0.2">
      <c r="A63" s="6" t="s">
        <v>2</v>
      </c>
      <c r="B63" s="6" t="s">
        <v>0</v>
      </c>
      <c r="C63" s="13" t="s">
        <v>1010</v>
      </c>
      <c r="D63" s="13" t="s">
        <v>1</v>
      </c>
      <c r="E63" s="53" t="s">
        <v>6</v>
      </c>
      <c r="F63" s="12" t="s">
        <v>3</v>
      </c>
      <c r="G63" s="12" t="s">
        <v>5</v>
      </c>
    </row>
    <row r="64" spans="1:7" x14ac:dyDescent="0.2">
      <c r="A64" s="16" t="s">
        <v>18</v>
      </c>
      <c r="B64" s="17"/>
      <c r="C64" s="17"/>
      <c r="D64" s="17"/>
      <c r="E64" s="18"/>
      <c r="F64" s="19"/>
      <c r="G64" s="18"/>
    </row>
    <row r="65" spans="1:9" x14ac:dyDescent="0.2">
      <c r="A65" s="20" t="s">
        <v>19</v>
      </c>
      <c r="B65" s="21"/>
      <c r="C65" s="21"/>
      <c r="D65" s="21"/>
      <c r="E65" s="22"/>
      <c r="F65" s="23"/>
      <c r="G65" s="22"/>
    </row>
    <row r="66" spans="1:9" x14ac:dyDescent="0.2">
      <c r="A66" s="21" t="s">
        <v>1418</v>
      </c>
      <c r="B66" s="21" t="s">
        <v>1419</v>
      </c>
      <c r="C66" s="62" t="s">
        <v>1420</v>
      </c>
      <c r="D66" s="24">
        <v>3523</v>
      </c>
      <c r="E66" s="22">
        <v>0</v>
      </c>
      <c r="F66" s="23">
        <v>100</v>
      </c>
      <c r="G66" s="22"/>
    </row>
    <row r="67" spans="1:9" x14ac:dyDescent="0.2">
      <c r="A67" s="20" t="s">
        <v>28</v>
      </c>
      <c r="B67" s="20"/>
      <c r="C67" s="20"/>
      <c r="D67" s="20"/>
      <c r="E67" s="25">
        <f>SUM(E65:E66)</f>
        <v>0</v>
      </c>
      <c r="F67" s="26">
        <f>SUM(F65:F66)</f>
        <v>100</v>
      </c>
      <c r="G67" s="25"/>
      <c r="H67" s="14"/>
      <c r="I67" s="14"/>
    </row>
    <row r="68" spans="1:9" x14ac:dyDescent="0.2">
      <c r="A68" s="21"/>
      <c r="B68" s="21"/>
      <c r="C68" s="21"/>
      <c r="D68" s="21"/>
      <c r="E68" s="22"/>
      <c r="F68" s="23"/>
      <c r="G68" s="22"/>
    </row>
    <row r="69" spans="1:9" x14ac:dyDescent="0.2">
      <c r="A69" s="20" t="s">
        <v>37</v>
      </c>
      <c r="B69" s="20"/>
      <c r="C69" s="20"/>
      <c r="D69" s="20"/>
      <c r="E69" s="25">
        <f>E67</f>
        <v>0</v>
      </c>
      <c r="F69" s="26">
        <f>F67</f>
        <v>100</v>
      </c>
      <c r="G69" s="25"/>
      <c r="H69" s="14"/>
      <c r="I69" s="14"/>
    </row>
    <row r="70" spans="1:9" x14ac:dyDescent="0.2">
      <c r="A70" s="20"/>
      <c r="B70" s="20"/>
      <c r="C70" s="20"/>
      <c r="D70" s="20"/>
      <c r="E70" s="25"/>
      <c r="F70" s="26"/>
      <c r="G70" s="25"/>
      <c r="H70" s="14"/>
      <c r="I70" s="14"/>
    </row>
    <row r="71" spans="1:9" x14ac:dyDescent="0.2">
      <c r="A71" s="20" t="s">
        <v>39</v>
      </c>
      <c r="B71" s="20"/>
      <c r="C71" s="20"/>
      <c r="D71" s="20"/>
      <c r="E71" s="90">
        <v>0</v>
      </c>
      <c r="F71" s="90">
        <v>0</v>
      </c>
      <c r="G71" s="25"/>
      <c r="H71" s="14"/>
      <c r="I71" s="14"/>
    </row>
    <row r="72" spans="1:9" x14ac:dyDescent="0.2">
      <c r="A72" s="20"/>
      <c r="B72" s="20"/>
      <c r="C72" s="20"/>
      <c r="D72" s="20"/>
      <c r="E72" s="25"/>
      <c r="F72" s="26"/>
      <c r="G72" s="25"/>
      <c r="H72" s="14"/>
      <c r="I72" s="14"/>
    </row>
    <row r="73" spans="1:9" x14ac:dyDescent="0.2">
      <c r="A73" s="27" t="s">
        <v>38</v>
      </c>
      <c r="B73" s="27"/>
      <c r="C73" s="27"/>
      <c r="D73" s="27"/>
      <c r="E73" s="28">
        <v>8.9999999999999996E-7</v>
      </c>
      <c r="F73" s="29">
        <v>100</v>
      </c>
      <c r="G73" s="28"/>
      <c r="H73" s="14"/>
      <c r="I73" s="14"/>
    </row>
    <row r="75" spans="1:9" x14ac:dyDescent="0.2">
      <c r="A75" s="14" t="s">
        <v>40</v>
      </c>
    </row>
    <row r="76" spans="1:9" x14ac:dyDescent="0.2">
      <c r="A76" s="14" t="s">
        <v>1421</v>
      </c>
    </row>
    <row r="77" spans="1:9" ht="25.5" customHeight="1" x14ac:dyDescent="0.25">
      <c r="A77" s="106" t="s">
        <v>1422</v>
      </c>
      <c r="B77" s="107"/>
      <c r="C77" s="107"/>
      <c r="D77" s="107"/>
      <c r="E77" s="107"/>
      <c r="F77" s="107"/>
      <c r="G77" s="107"/>
    </row>
    <row r="79" spans="1:9" x14ac:dyDescent="0.2">
      <c r="A79" s="14" t="s">
        <v>41</v>
      </c>
    </row>
    <row r="80" spans="1:9" x14ac:dyDescent="0.2">
      <c r="A80" s="14" t="s">
        <v>42</v>
      </c>
    </row>
    <row r="81" spans="1:9" x14ac:dyDescent="0.2">
      <c r="A81" s="14" t="s">
        <v>43</v>
      </c>
      <c r="B81" s="14"/>
      <c r="C81" s="30" t="s">
        <v>1442</v>
      </c>
      <c r="D81" s="14" t="s">
        <v>1443</v>
      </c>
    </row>
    <row r="82" spans="1:9" x14ac:dyDescent="0.2">
      <c r="A82" s="7" t="s">
        <v>1235</v>
      </c>
      <c r="C82" s="31">
        <v>0</v>
      </c>
      <c r="D82" s="31">
        <v>0</v>
      </c>
    </row>
    <row r="83" spans="1:9" x14ac:dyDescent="0.2">
      <c r="A83" s="7" t="s">
        <v>1237</v>
      </c>
      <c r="C83" s="31">
        <v>0</v>
      </c>
      <c r="D83" s="31">
        <v>0</v>
      </c>
    </row>
    <row r="84" spans="1:9" x14ac:dyDescent="0.2">
      <c r="A84" s="7" t="s">
        <v>1238</v>
      </c>
      <c r="C84" s="31">
        <v>0</v>
      </c>
      <c r="D84" s="31">
        <v>0</v>
      </c>
    </row>
    <row r="85" spans="1:9" s="10" customFormat="1" x14ac:dyDescent="0.2">
      <c r="A85" s="7" t="s">
        <v>1239</v>
      </c>
      <c r="B85" s="7"/>
      <c r="C85" s="31">
        <v>0</v>
      </c>
      <c r="D85" s="31">
        <v>0</v>
      </c>
      <c r="F85" s="11"/>
      <c r="H85" s="7"/>
      <c r="I85" s="7"/>
    </row>
    <row r="86" spans="1:9" s="10" customFormat="1" x14ac:dyDescent="0.2">
      <c r="A86" s="7" t="s">
        <v>1426</v>
      </c>
      <c r="B86" s="7"/>
      <c r="C86" s="31">
        <v>0</v>
      </c>
      <c r="D86" s="31">
        <v>0</v>
      </c>
      <c r="F86" s="11"/>
      <c r="H86" s="7"/>
      <c r="I86" s="7"/>
    </row>
    <row r="87" spans="1:9" s="10" customFormat="1" x14ac:dyDescent="0.2">
      <c r="A87" s="7" t="s">
        <v>1240</v>
      </c>
      <c r="B87" s="7"/>
      <c r="C87" s="31">
        <v>0</v>
      </c>
      <c r="D87" s="31">
        <v>0</v>
      </c>
      <c r="F87" s="11"/>
      <c r="H87" s="7"/>
      <c r="I87" s="7"/>
    </row>
    <row r="88" spans="1:9" s="10" customFormat="1" x14ac:dyDescent="0.2">
      <c r="A88" s="7" t="s">
        <v>1242</v>
      </c>
      <c r="B88" s="7"/>
      <c r="C88" s="31">
        <v>0</v>
      </c>
      <c r="D88" s="31">
        <v>0</v>
      </c>
      <c r="F88" s="11"/>
      <c r="H88" s="7"/>
      <c r="I88" s="7"/>
    </row>
    <row r="89" spans="1:9" s="10" customFormat="1" x14ac:dyDescent="0.2">
      <c r="A89" s="7" t="s">
        <v>1243</v>
      </c>
      <c r="B89" s="7"/>
      <c r="C89" s="31">
        <v>0</v>
      </c>
      <c r="D89" s="31">
        <v>0</v>
      </c>
      <c r="F89" s="11"/>
      <c r="H89" s="7"/>
      <c r="I89" s="7"/>
    </row>
    <row r="90" spans="1:9" s="10" customFormat="1" x14ac:dyDescent="0.2">
      <c r="A90" s="7" t="s">
        <v>1244</v>
      </c>
      <c r="B90" s="7"/>
      <c r="C90" s="31">
        <v>0</v>
      </c>
      <c r="D90" s="31">
        <v>0</v>
      </c>
      <c r="F90" s="11"/>
      <c r="H90" s="7"/>
      <c r="I90" s="7"/>
    </row>
    <row r="92" spans="1:9" s="10" customFormat="1" x14ac:dyDescent="0.2">
      <c r="A92" s="7" t="s">
        <v>54</v>
      </c>
      <c r="B92" s="7"/>
      <c r="C92" s="7"/>
      <c r="D92" s="7"/>
      <c r="F92" s="11"/>
      <c r="H92" s="7"/>
      <c r="I92" s="7"/>
    </row>
    <row r="95" spans="1:9" s="10" customFormat="1" ht="15" customHeight="1" x14ac:dyDescent="0.25">
      <c r="A95" s="106" t="s">
        <v>1448</v>
      </c>
      <c r="B95" s="107"/>
      <c r="C95" s="107"/>
      <c r="D95" s="30" t="s">
        <v>56</v>
      </c>
      <c r="F95" s="11"/>
      <c r="H95" s="7"/>
      <c r="I95" s="7"/>
    </row>
    <row r="96" spans="1:9" ht="15" x14ac:dyDescent="0.25">
      <c r="A96" s="92"/>
    </row>
  </sheetData>
  <mergeCells count="13">
    <mergeCell ref="A40:G40"/>
    <mergeCell ref="A1:G1"/>
    <mergeCell ref="A29:C29"/>
    <mergeCell ref="A32:G32"/>
    <mergeCell ref="A34:G34"/>
    <mergeCell ref="A38:G38"/>
    <mergeCell ref="A95:C95"/>
    <mergeCell ref="A43:G43"/>
    <mergeCell ref="A45:G45"/>
    <mergeCell ref="A50:G50"/>
    <mergeCell ref="A59:G59"/>
    <mergeCell ref="A61:G61"/>
    <mergeCell ref="A77:G77"/>
  </mergeCells>
  <conditionalFormatting sqref="F2:F3 F46:F49 F51:F58 F60 F62">
    <cfRule type="cellIs" dxfId="11" priority="9" stopIfTrue="1" operator="between">
      <formula>0.009</formula>
      <formula>-0.009</formula>
    </cfRule>
  </conditionalFormatting>
  <conditionalFormatting sqref="F5:F31">
    <cfRule type="cellIs" dxfId="10" priority="2" stopIfTrue="1" operator="between">
      <formula>0.009</formula>
      <formula>-0.009</formula>
    </cfRule>
  </conditionalFormatting>
  <conditionalFormatting sqref="F33 F39">
    <cfRule type="cellIs" dxfId="9" priority="7" stopIfTrue="1" operator="between">
      <formula>0.009</formula>
      <formula>-0.009</formula>
    </cfRule>
  </conditionalFormatting>
  <conditionalFormatting sqref="F35:F37">
    <cfRule type="cellIs" dxfId="8" priority="1" stopIfTrue="1" operator="between">
      <formula>0.009</formula>
      <formula>-0.009</formula>
    </cfRule>
  </conditionalFormatting>
  <conditionalFormatting sqref="F41:F42">
    <cfRule type="cellIs" dxfId="7" priority="6" stopIfTrue="1" operator="between">
      <formula>0.009</formula>
      <formula>-0.009</formula>
    </cfRule>
  </conditionalFormatting>
  <conditionalFormatting sqref="F44">
    <cfRule type="cellIs" dxfId="6" priority="8" stopIfTrue="1" operator="between">
      <formula>0.009</formula>
      <formula>-0.009</formula>
    </cfRule>
  </conditionalFormatting>
  <conditionalFormatting sqref="F64:F70">
    <cfRule type="cellIs" dxfId="5" priority="5" stopIfTrue="1" operator="between">
      <formula>0.009</formula>
      <formula>-0.009</formula>
    </cfRule>
  </conditionalFormatting>
  <conditionalFormatting sqref="F72:F76">
    <cfRule type="cellIs" dxfId="4" priority="4" stopIfTrue="1" operator="between">
      <formula>0.009</formula>
      <formula>-0.009</formula>
    </cfRule>
  </conditionalFormatting>
  <conditionalFormatting sqref="F78:F65511">
    <cfRule type="cellIs" dxfId="3" priority="3" stopIfTrue="1" operator="between">
      <formula>0.009</formula>
      <formula>-0.009</formula>
    </cfRule>
  </conditionalFormatting>
  <hyperlinks>
    <hyperlink ref="A41" r:id="rId1" tooltip="https://www.franklintempletonindia.com/download/en-in/valuation-policy/a0e293eb-f28b-4edc-9535-c7d9e7321ddc/fair_valuation_reliance_big_reliance_infra_november_4_2020-kgox4tdb-en-in.pdf" xr:uid="{00000000-0004-0000-2400-000000000000}"/>
    <hyperlink ref="A30" r:id="rId2" xr:uid="{00000000-0004-0000-2400-000001000000}"/>
    <hyperlink ref="A35" r:id="rId3" tooltip="https://www.franklintempletonindia.com/download/en-in/latest%20updates/189ea834-ae3f-48eb-9d73-a9cc9cd9317e/franklin-templeton-update-on-reliance-broadcast-july-23-2020-kcg9m1gq-en-in.pdf" xr:uid="{00000000-0004-0000-2400-000002000000}"/>
    <hyperlink ref="A36" r:id="rId4" xr:uid="{00000000-0004-0000-2400-000003000000}"/>
  </hyperlinks>
  <pageMargins left="0.7" right="0.7" top="0.75" bottom="0.75" header="0.3" footer="0.3"/>
  <pageSetup orientation="portrait" horizontalDpi="90" verticalDpi="90" r:id="rId5"/>
  <headerFooter>
    <oddFooter>&amp;C&amp;1#&amp;"Calibri"&amp;10&amp;K000000PUBLIC</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72"/>
  <sheetViews>
    <sheetView zoomScaleNormal="100" workbookViewId="0">
      <selection sqref="A1:G1"/>
    </sheetView>
  </sheetViews>
  <sheetFormatPr defaultColWidth="9.42578125" defaultRowHeight="11.25" x14ac:dyDescent="0.2"/>
  <cols>
    <col min="1" max="1" width="38.5703125" style="7" bestFit="1" customWidth="1"/>
    <col min="2" max="2" width="58" style="7" bestFit="1" customWidth="1"/>
    <col min="3" max="3" width="15.42578125" style="7" bestFit="1" customWidth="1"/>
    <col min="4" max="4" width="15.5703125" style="7" bestFit="1" customWidth="1"/>
    <col min="5" max="5" width="25.5703125" style="10" customWidth="1"/>
    <col min="6" max="6" width="13.5703125" style="11" bestFit="1" customWidth="1"/>
    <col min="7" max="7" width="11" style="10" customWidth="1"/>
    <col min="8" max="16384" width="9.42578125" style="7"/>
  </cols>
  <sheetData>
    <row r="1" spans="1:7" s="1" customFormat="1" ht="15" x14ac:dyDescent="0.2">
      <c r="A1" s="99" t="s">
        <v>1444</v>
      </c>
      <c r="B1" s="100"/>
      <c r="C1" s="100"/>
      <c r="D1" s="100"/>
      <c r="E1" s="100"/>
      <c r="F1" s="100"/>
      <c r="G1" s="100"/>
    </row>
    <row r="2" spans="1:7" s="1" customFormat="1" ht="12" x14ac:dyDescent="0.2">
      <c r="A2" s="8" t="s">
        <v>7</v>
      </c>
      <c r="B2" s="7"/>
      <c r="C2" s="7"/>
      <c r="D2" s="7"/>
      <c r="E2" s="10"/>
      <c r="F2" s="11"/>
      <c r="G2" s="10"/>
    </row>
    <row r="3" spans="1:7" s="1" customFormat="1" ht="33.75" x14ac:dyDescent="0.2">
      <c r="A3" s="6" t="s">
        <v>2</v>
      </c>
      <c r="B3" s="6" t="s">
        <v>0</v>
      </c>
      <c r="C3" s="13" t="s">
        <v>1010</v>
      </c>
      <c r="D3" s="13" t="s">
        <v>1</v>
      </c>
      <c r="E3" s="94" t="s">
        <v>6</v>
      </c>
      <c r="F3" s="12" t="s">
        <v>3</v>
      </c>
      <c r="G3" s="12" t="s">
        <v>5</v>
      </c>
    </row>
    <row r="4" spans="1:7" s="1" customFormat="1" ht="39.75" customHeight="1" x14ac:dyDescent="0.2">
      <c r="A4" s="16" t="s">
        <v>18</v>
      </c>
      <c r="B4" s="17"/>
      <c r="C4" s="17"/>
      <c r="D4" s="17"/>
      <c r="E4" s="18"/>
      <c r="F4" s="19"/>
      <c r="G4" s="18"/>
    </row>
    <row r="5" spans="1:7" s="1" customFormat="1" ht="13.9" customHeight="1" x14ac:dyDescent="0.2">
      <c r="A5" s="20" t="s">
        <v>19</v>
      </c>
      <c r="B5" s="21"/>
      <c r="C5" s="21"/>
      <c r="D5" s="21"/>
      <c r="E5" s="22"/>
      <c r="F5" s="23"/>
      <c r="G5" s="22"/>
    </row>
    <row r="6" spans="1:7" s="1" customFormat="1" ht="12" x14ac:dyDescent="0.2">
      <c r="A6" s="21" t="s">
        <v>1418</v>
      </c>
      <c r="B6" s="21" t="s">
        <v>1419</v>
      </c>
      <c r="C6" s="62" t="s">
        <v>1420</v>
      </c>
      <c r="D6" s="24">
        <v>1695</v>
      </c>
      <c r="E6" s="22">
        <v>0</v>
      </c>
      <c r="F6" s="23">
        <v>100</v>
      </c>
      <c r="G6" s="22">
        <v>0</v>
      </c>
    </row>
    <row r="7" spans="1:7" x14ac:dyDescent="0.2">
      <c r="A7" s="20" t="s">
        <v>28</v>
      </c>
      <c r="B7" s="20"/>
      <c r="C7" s="20"/>
      <c r="D7" s="20"/>
      <c r="E7" s="25">
        <f>SUM(E5:E6)</f>
        <v>0</v>
      </c>
      <c r="F7" s="26">
        <f>SUM(F5:F6)</f>
        <v>100</v>
      </c>
      <c r="G7" s="25"/>
    </row>
    <row r="8" spans="1:7" x14ac:dyDescent="0.2">
      <c r="A8" s="21"/>
      <c r="B8" s="21"/>
      <c r="C8" s="21"/>
      <c r="D8" s="21"/>
      <c r="E8" s="22"/>
      <c r="F8" s="23"/>
      <c r="G8" s="22"/>
    </row>
    <row r="9" spans="1:7" x14ac:dyDescent="0.2">
      <c r="A9" s="20" t="s">
        <v>37</v>
      </c>
      <c r="B9" s="20"/>
      <c r="C9" s="20"/>
      <c r="D9" s="20"/>
      <c r="E9" s="25">
        <f>E7</f>
        <v>0</v>
      </c>
      <c r="F9" s="26">
        <f>F7</f>
        <v>100</v>
      </c>
      <c r="G9" s="25"/>
    </row>
    <row r="10" spans="1:7" x14ac:dyDescent="0.2">
      <c r="A10" s="20"/>
      <c r="B10" s="20"/>
      <c r="C10" s="20"/>
      <c r="D10" s="20"/>
      <c r="E10" s="25"/>
      <c r="F10" s="26"/>
      <c r="G10" s="25"/>
    </row>
    <row r="11" spans="1:7" x14ac:dyDescent="0.2">
      <c r="A11" s="20" t="s">
        <v>39</v>
      </c>
      <c r="B11" s="20"/>
      <c r="C11" s="20"/>
      <c r="D11" s="20"/>
      <c r="E11" s="90">
        <v>0</v>
      </c>
      <c r="F11" s="90">
        <v>0</v>
      </c>
      <c r="G11" s="25"/>
    </row>
    <row r="12" spans="1:7" x14ac:dyDescent="0.2">
      <c r="A12" s="20"/>
      <c r="B12" s="20"/>
      <c r="C12" s="20"/>
      <c r="D12" s="20"/>
      <c r="E12" s="25"/>
      <c r="F12" s="26"/>
      <c r="G12" s="25"/>
    </row>
    <row r="13" spans="1:7" x14ac:dyDescent="0.2">
      <c r="A13" s="27" t="s">
        <v>38</v>
      </c>
      <c r="B13" s="27"/>
      <c r="C13" s="27"/>
      <c r="D13" s="27"/>
      <c r="E13" s="28">
        <v>3.9999999999999998E-7</v>
      </c>
      <c r="F13" s="29">
        <v>100</v>
      </c>
      <c r="G13" s="28"/>
    </row>
    <row r="15" spans="1:7" x14ac:dyDescent="0.2">
      <c r="A15" s="14" t="s">
        <v>40</v>
      </c>
    </row>
    <row r="16" spans="1:7" x14ac:dyDescent="0.2">
      <c r="A16" s="14" t="s">
        <v>1421</v>
      </c>
    </row>
    <row r="17" spans="1:7" x14ac:dyDescent="0.2">
      <c r="A17" s="113" t="s">
        <v>1422</v>
      </c>
      <c r="B17" s="113"/>
      <c r="C17" s="113"/>
      <c r="D17" s="113"/>
      <c r="E17" s="113"/>
      <c r="F17" s="113"/>
      <c r="G17" s="113"/>
    </row>
    <row r="18" spans="1:7" x14ac:dyDescent="0.2">
      <c r="A18" s="95"/>
      <c r="B18" s="95"/>
      <c r="C18" s="95"/>
      <c r="D18" s="95"/>
      <c r="E18" s="95"/>
      <c r="F18" s="95"/>
      <c r="G18" s="95"/>
    </row>
    <row r="19" spans="1:7" x14ac:dyDescent="0.2">
      <c r="A19" s="14" t="s">
        <v>41</v>
      </c>
    </row>
    <row r="20" spans="1:7" x14ac:dyDescent="0.2">
      <c r="A20" s="14" t="s">
        <v>42</v>
      </c>
    </row>
    <row r="21" spans="1:7" x14ac:dyDescent="0.2">
      <c r="A21" s="14" t="s">
        <v>43</v>
      </c>
      <c r="B21" s="14"/>
      <c r="C21" s="30" t="s">
        <v>45</v>
      </c>
      <c r="D21" s="14" t="s">
        <v>44</v>
      </c>
    </row>
    <row r="22" spans="1:7" x14ac:dyDescent="0.2">
      <c r="A22" s="7" t="s">
        <v>46</v>
      </c>
      <c r="C22" s="31">
        <v>0</v>
      </c>
      <c r="D22" s="31">
        <v>0</v>
      </c>
    </row>
    <row r="23" spans="1:7" x14ac:dyDescent="0.2">
      <c r="A23" s="7" t="s">
        <v>47</v>
      </c>
      <c r="C23" s="31">
        <v>0</v>
      </c>
      <c r="D23" s="31">
        <v>0</v>
      </c>
    </row>
    <row r="24" spans="1:7" x14ac:dyDescent="0.2">
      <c r="A24" s="7" t="s">
        <v>48</v>
      </c>
      <c r="C24" s="31">
        <v>0</v>
      </c>
      <c r="D24" s="31">
        <v>0</v>
      </c>
    </row>
    <row r="25" spans="1:7" x14ac:dyDescent="0.2">
      <c r="A25" s="7" t="s">
        <v>49</v>
      </c>
      <c r="C25" s="31">
        <v>0</v>
      </c>
      <c r="D25" s="31">
        <v>0</v>
      </c>
    </row>
    <row r="27" spans="1:7" ht="24.75" customHeight="1" x14ac:dyDescent="0.2">
      <c r="A27" s="7" t="s">
        <v>54</v>
      </c>
    </row>
    <row r="29" spans="1:7" ht="15" x14ac:dyDescent="0.25">
      <c r="A29" s="106" t="s">
        <v>1447</v>
      </c>
      <c r="B29" s="107"/>
      <c r="C29" s="107"/>
      <c r="D29" s="30" t="s">
        <v>56</v>
      </c>
    </row>
    <row r="31" spans="1:7" x14ac:dyDescent="0.2">
      <c r="A31" s="14" t="s">
        <v>1445</v>
      </c>
    </row>
    <row r="34" spans="1:7" ht="24" customHeight="1" x14ac:dyDescent="0.2"/>
    <row r="36" spans="1:7" ht="28.15" customHeight="1" x14ac:dyDescent="0.2"/>
    <row r="38" spans="1:7" ht="13.9" customHeight="1" x14ac:dyDescent="0.2"/>
    <row r="39" spans="1:7" ht="10.5" customHeight="1" x14ac:dyDescent="0.2"/>
    <row r="40" spans="1:7" ht="26.25" customHeight="1" x14ac:dyDescent="0.2"/>
    <row r="42" spans="1:7" ht="29.1" customHeight="1" x14ac:dyDescent="0.2"/>
    <row r="44" spans="1:7" s="1" customFormat="1" ht="12" x14ac:dyDescent="0.2">
      <c r="A44" s="7"/>
      <c r="B44" s="7"/>
      <c r="C44" s="7"/>
      <c r="D44" s="7"/>
      <c r="E44" s="10"/>
      <c r="F44" s="11"/>
      <c r="G44" s="10"/>
    </row>
    <row r="46" spans="1:7" s="1" customFormat="1" ht="38.25" customHeight="1" x14ac:dyDescent="0.2">
      <c r="A46" s="7"/>
      <c r="B46" s="7"/>
      <c r="C46" s="7"/>
      <c r="D46" s="7"/>
      <c r="E46" s="10"/>
      <c r="F46" s="11"/>
      <c r="G46" s="10"/>
    </row>
    <row r="50" spans="1:9" x14ac:dyDescent="0.2">
      <c r="H50" s="14"/>
      <c r="I50" s="14"/>
    </row>
    <row r="52" spans="1:9" x14ac:dyDescent="0.2">
      <c r="H52" s="14"/>
      <c r="I52" s="14"/>
    </row>
    <row r="53" spans="1:9" x14ac:dyDescent="0.2">
      <c r="H53" s="14"/>
      <c r="I53" s="14"/>
    </row>
    <row r="54" spans="1:9" x14ac:dyDescent="0.2">
      <c r="H54" s="14"/>
      <c r="I54" s="14"/>
    </row>
    <row r="55" spans="1:9" x14ac:dyDescent="0.2">
      <c r="H55" s="14"/>
      <c r="I55" s="14"/>
    </row>
    <row r="56" spans="1:9" x14ac:dyDescent="0.2">
      <c r="H56" s="14"/>
      <c r="I56" s="14"/>
    </row>
    <row r="63" spans="1:9" s="10" customFormat="1" x14ac:dyDescent="0.2">
      <c r="A63" s="7"/>
      <c r="B63" s="7"/>
      <c r="C63" s="7"/>
      <c r="D63" s="7"/>
      <c r="F63" s="11"/>
      <c r="H63" s="7"/>
      <c r="I63" s="7"/>
    </row>
    <row r="64" spans="1:9" s="10" customFormat="1" x14ac:dyDescent="0.2">
      <c r="A64" s="7"/>
      <c r="B64" s="7"/>
      <c r="C64" s="7"/>
      <c r="D64" s="7"/>
      <c r="F64" s="11"/>
      <c r="H64" s="7"/>
      <c r="I64" s="7"/>
    </row>
    <row r="65" spans="1:9" s="10" customFormat="1" x14ac:dyDescent="0.2">
      <c r="A65" s="7"/>
      <c r="B65" s="7"/>
      <c r="C65" s="7"/>
      <c r="D65" s="7"/>
      <c r="F65" s="11"/>
      <c r="H65" s="7"/>
      <c r="I65" s="7"/>
    </row>
    <row r="66" spans="1:9" s="10" customFormat="1" x14ac:dyDescent="0.2">
      <c r="A66" s="7"/>
      <c r="B66" s="7"/>
      <c r="C66" s="7"/>
      <c r="D66" s="7"/>
      <c r="F66" s="11"/>
      <c r="H66" s="7"/>
      <c r="I66" s="7"/>
    </row>
    <row r="67" spans="1:9" s="10" customFormat="1" x14ac:dyDescent="0.2">
      <c r="A67" s="7"/>
      <c r="B67" s="7"/>
      <c r="C67" s="7"/>
      <c r="D67" s="7"/>
      <c r="F67" s="11"/>
      <c r="H67" s="7"/>
      <c r="I67" s="7"/>
    </row>
    <row r="68" spans="1:9" s="10" customFormat="1" x14ac:dyDescent="0.2">
      <c r="A68" s="7"/>
      <c r="B68" s="7"/>
      <c r="C68" s="7"/>
      <c r="D68" s="7"/>
      <c r="F68" s="11"/>
      <c r="H68" s="7"/>
      <c r="I68" s="7"/>
    </row>
    <row r="70" spans="1:9" s="10" customFormat="1" x14ac:dyDescent="0.2">
      <c r="A70" s="7"/>
      <c r="B70" s="7"/>
      <c r="C70" s="7"/>
      <c r="D70" s="7"/>
      <c r="F70" s="11"/>
      <c r="H70" s="7"/>
      <c r="I70" s="7"/>
    </row>
    <row r="72" spans="1:9" s="10" customFormat="1" ht="15" customHeight="1" x14ac:dyDescent="0.2">
      <c r="A72" s="7"/>
      <c r="B72" s="7"/>
      <c r="C72" s="7"/>
      <c r="D72" s="7"/>
      <c r="F72" s="11"/>
      <c r="H72" s="7"/>
      <c r="I72" s="7"/>
    </row>
  </sheetData>
  <mergeCells count="3">
    <mergeCell ref="A1:G1"/>
    <mergeCell ref="A17:G17"/>
    <mergeCell ref="A29:C29"/>
  </mergeCells>
  <conditionalFormatting sqref="F2 F19:F65442">
    <cfRule type="cellIs" dxfId="2" priority="3" stopIfTrue="1" operator="between">
      <formula>0.009</formula>
      <formula>-0.009</formula>
    </cfRule>
  </conditionalFormatting>
  <conditionalFormatting sqref="F4:F10">
    <cfRule type="cellIs" dxfId="1" priority="2" stopIfTrue="1" operator="between">
      <formula>0.009</formula>
      <formula>-0.009</formula>
    </cfRule>
  </conditionalFormatting>
  <conditionalFormatting sqref="F12:F16">
    <cfRule type="cellIs" dxfId="0" priority="1" stopIfTrue="1" operator="between">
      <formula>0.009</formula>
      <formula>-0.009</formula>
    </cfRule>
  </conditionalFormatting>
  <pageMargins left="0.7" right="0.7" top="0.75" bottom="0.75" header="0.3" footer="0.3"/>
  <pageSetup orientation="portrait" horizontalDpi="90" verticalDpi="90" r:id="rId1"/>
  <headerFooter>
    <oddFooter>&amp;C&amp;1#&amp;"Calibri"&amp;10&amp;K000000PUBLIC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224"/>
  <sheetViews>
    <sheetView workbookViewId="0">
      <selection sqref="A1:G1"/>
    </sheetView>
  </sheetViews>
  <sheetFormatPr defaultColWidth="9.140625" defaultRowHeight="11.25" x14ac:dyDescent="0.2"/>
  <cols>
    <col min="1" max="1" width="38.7109375" style="7" bestFit="1" customWidth="1"/>
    <col min="2" max="2" width="36.5703125" style="7" bestFit="1" customWidth="1"/>
    <col min="3" max="3" width="24.7109375" style="7" bestFit="1" customWidth="1"/>
    <col min="4" max="4" width="14.7109375" style="7" bestFit="1" customWidth="1"/>
    <col min="5" max="5" width="26.7109375" style="10" customWidth="1"/>
    <col min="6" max="6" width="13.5703125" style="11" bestFit="1" customWidth="1"/>
    <col min="7" max="7" width="4.5703125" style="10" bestFit="1" customWidth="1"/>
    <col min="8" max="16384" width="9.140625" style="7"/>
  </cols>
  <sheetData>
    <row r="1" spans="1:9" s="1" customFormat="1" ht="15" x14ac:dyDescent="0.2">
      <c r="A1" s="99" t="s">
        <v>1247</v>
      </c>
      <c r="B1" s="100"/>
      <c r="C1" s="100"/>
      <c r="D1" s="100"/>
      <c r="E1" s="100"/>
      <c r="F1" s="100"/>
      <c r="G1" s="100"/>
    </row>
    <row r="2" spans="1:9" s="1" customFormat="1" ht="12" x14ac:dyDescent="0.2">
      <c r="E2" s="5"/>
      <c r="F2" s="9"/>
      <c r="G2" s="10"/>
    </row>
    <row r="3" spans="1:9" s="1" customFormat="1" ht="12" x14ac:dyDescent="0.2">
      <c r="A3" s="8" t="s">
        <v>7</v>
      </c>
      <c r="B3" s="2"/>
      <c r="C3" s="3"/>
      <c r="D3" s="3"/>
      <c r="E3" s="4"/>
      <c r="F3" s="9"/>
      <c r="G3" s="10"/>
    </row>
    <row r="4" spans="1:9" s="1" customFormat="1" ht="27" customHeight="1" x14ac:dyDescent="0.2">
      <c r="A4" s="6" t="s">
        <v>2</v>
      </c>
      <c r="B4" s="6" t="s">
        <v>0</v>
      </c>
      <c r="C4" s="13" t="s">
        <v>1010</v>
      </c>
      <c r="D4" s="13" t="s">
        <v>1</v>
      </c>
      <c r="E4" s="53" t="s">
        <v>6</v>
      </c>
      <c r="F4" s="12" t="s">
        <v>3</v>
      </c>
      <c r="G4" s="12" t="s">
        <v>5</v>
      </c>
    </row>
    <row r="5" spans="1:9" x14ac:dyDescent="0.2">
      <c r="A5" s="16" t="s">
        <v>18</v>
      </c>
      <c r="B5" s="17"/>
      <c r="C5" s="17"/>
      <c r="D5" s="17"/>
      <c r="E5" s="18"/>
      <c r="F5" s="19"/>
      <c r="G5" s="18"/>
    </row>
    <row r="6" spans="1:9" x14ac:dyDescent="0.2">
      <c r="A6" s="20" t="s">
        <v>19</v>
      </c>
      <c r="B6" s="21"/>
      <c r="C6" s="21"/>
      <c r="D6" s="21"/>
      <c r="E6" s="22"/>
      <c r="F6" s="23"/>
      <c r="G6" s="22"/>
    </row>
    <row r="7" spans="1:9" x14ac:dyDescent="0.2">
      <c r="A7" s="21" t="s">
        <v>27</v>
      </c>
      <c r="B7" s="21" t="s">
        <v>26</v>
      </c>
      <c r="C7" s="21" t="s">
        <v>25</v>
      </c>
      <c r="D7" s="24">
        <v>2410</v>
      </c>
      <c r="E7" s="22">
        <v>2489.6360399999999</v>
      </c>
      <c r="F7" s="23">
        <v>7.0693669449270402</v>
      </c>
      <c r="G7" s="22">
        <v>8.2776999999999994</v>
      </c>
    </row>
    <row r="8" spans="1:9" x14ac:dyDescent="0.2">
      <c r="A8" s="21" t="s">
        <v>24</v>
      </c>
      <c r="B8" s="21" t="s">
        <v>23</v>
      </c>
      <c r="C8" s="21" t="s">
        <v>25</v>
      </c>
      <c r="D8" s="24">
        <v>2359</v>
      </c>
      <c r="E8" s="22">
        <v>2450.8311520000002</v>
      </c>
      <c r="F8" s="23">
        <v>6.9591797576750496</v>
      </c>
      <c r="G8" s="22">
        <v>8.2177000000000007</v>
      </c>
    </row>
    <row r="9" spans="1:9" x14ac:dyDescent="0.2">
      <c r="A9" s="21" t="s">
        <v>79</v>
      </c>
      <c r="B9" s="21" t="s">
        <v>78</v>
      </c>
      <c r="C9" s="21" t="s">
        <v>22</v>
      </c>
      <c r="D9" s="24">
        <v>2000</v>
      </c>
      <c r="E9" s="22">
        <v>2223.3726026999998</v>
      </c>
      <c r="F9" s="23">
        <v>6.31330705824125</v>
      </c>
      <c r="G9" s="22">
        <v>7.4016000000000002</v>
      </c>
    </row>
    <row r="10" spans="1:9" x14ac:dyDescent="0.2">
      <c r="A10" s="21" t="s">
        <v>81</v>
      </c>
      <c r="B10" s="21" t="s">
        <v>80</v>
      </c>
      <c r="C10" s="21" t="s">
        <v>82</v>
      </c>
      <c r="D10" s="24">
        <v>2000</v>
      </c>
      <c r="E10" s="22">
        <v>2122.3758081999999</v>
      </c>
      <c r="F10" s="23">
        <v>6.02652481814245</v>
      </c>
      <c r="G10" s="22">
        <v>7.42</v>
      </c>
    </row>
    <row r="11" spans="1:9" x14ac:dyDescent="0.2">
      <c r="A11" s="21" t="s">
        <v>1248</v>
      </c>
      <c r="B11" s="21" t="s">
        <v>1249</v>
      </c>
      <c r="C11" s="21" t="s">
        <v>59</v>
      </c>
      <c r="D11" s="24">
        <v>150</v>
      </c>
      <c r="E11" s="22">
        <v>1562.2194452000001</v>
      </c>
      <c r="F11" s="23">
        <v>4.4359506085151104</v>
      </c>
      <c r="G11" s="22">
        <v>6.42</v>
      </c>
    </row>
    <row r="12" spans="1:9" x14ac:dyDescent="0.2">
      <c r="A12" s="21" t="s">
        <v>84</v>
      </c>
      <c r="B12" s="21" t="s">
        <v>83</v>
      </c>
      <c r="C12" s="21" t="s">
        <v>22</v>
      </c>
      <c r="D12" s="24">
        <v>150</v>
      </c>
      <c r="E12" s="22">
        <v>1558.8548424999999</v>
      </c>
      <c r="F12" s="23">
        <v>4.4263967577802896</v>
      </c>
      <c r="G12" s="22">
        <v>6.65</v>
      </c>
    </row>
    <row r="13" spans="1:9" x14ac:dyDescent="0.2">
      <c r="A13" s="21" t="s">
        <v>63</v>
      </c>
      <c r="B13" s="21" t="s">
        <v>62</v>
      </c>
      <c r="C13" s="21" t="s">
        <v>22</v>
      </c>
      <c r="D13" s="24">
        <v>1000</v>
      </c>
      <c r="E13" s="22">
        <v>1022.8538082</v>
      </c>
      <c r="F13" s="23">
        <v>2.9044120445741202</v>
      </c>
      <c r="G13" s="22">
        <v>7.62</v>
      </c>
    </row>
    <row r="14" spans="1:9" x14ac:dyDescent="0.2">
      <c r="A14" s="20" t="s">
        <v>28</v>
      </c>
      <c r="B14" s="20"/>
      <c r="C14" s="20"/>
      <c r="D14" s="20"/>
      <c r="E14" s="25">
        <f>SUM(E6:E13)</f>
        <v>13430.1436988</v>
      </c>
      <c r="F14" s="26">
        <f>SUM(F6:F13)</f>
        <v>38.135137989855316</v>
      </c>
      <c r="G14" s="25"/>
      <c r="H14" s="14"/>
      <c r="I14" s="14"/>
    </row>
    <row r="15" spans="1:9" x14ac:dyDescent="0.2">
      <c r="A15" s="21"/>
      <c r="B15" s="21"/>
      <c r="C15" s="21"/>
      <c r="D15" s="21"/>
      <c r="E15" s="22"/>
      <c r="F15" s="23"/>
      <c r="G15" s="22"/>
    </row>
    <row r="16" spans="1:9" x14ac:dyDescent="0.2">
      <c r="A16" s="20" t="s">
        <v>29</v>
      </c>
      <c r="B16" s="21"/>
      <c r="C16" s="21"/>
      <c r="D16" s="21"/>
      <c r="E16" s="22"/>
      <c r="F16" s="23"/>
      <c r="G16" s="22"/>
    </row>
    <row r="17" spans="1:9" x14ac:dyDescent="0.2">
      <c r="A17" s="20" t="s">
        <v>30</v>
      </c>
      <c r="B17" s="21"/>
      <c r="C17" s="21"/>
      <c r="D17" s="21"/>
      <c r="E17" s="22"/>
      <c r="F17" s="23"/>
      <c r="G17" s="22"/>
    </row>
    <row r="18" spans="1:9" x14ac:dyDescent="0.2">
      <c r="A18" s="21" t="s">
        <v>1191</v>
      </c>
      <c r="B18" s="21" t="s">
        <v>1192</v>
      </c>
      <c r="C18" s="21" t="s">
        <v>1037</v>
      </c>
      <c r="D18" s="24">
        <v>500</v>
      </c>
      <c r="E18" s="22">
        <v>2410.7150000000001</v>
      </c>
      <c r="F18" s="23">
        <v>6.84526921237845</v>
      </c>
      <c r="G18" s="22">
        <v>6.0350000000000001</v>
      </c>
    </row>
    <row r="19" spans="1:9" x14ac:dyDescent="0.2">
      <c r="A19" s="20" t="s">
        <v>28</v>
      </c>
      <c r="B19" s="20"/>
      <c r="C19" s="20"/>
      <c r="D19" s="20"/>
      <c r="E19" s="25">
        <f>SUM(E17:E18)</f>
        <v>2410.7150000000001</v>
      </c>
      <c r="F19" s="26">
        <f>SUM(F17:F18)</f>
        <v>6.84526921237845</v>
      </c>
      <c r="G19" s="25"/>
      <c r="H19" s="14"/>
      <c r="I19" s="14"/>
    </row>
    <row r="20" spans="1:9" x14ac:dyDescent="0.2">
      <c r="A20" s="21"/>
      <c r="B20" s="21"/>
      <c r="C20" s="21"/>
      <c r="D20" s="21"/>
      <c r="E20" s="22"/>
      <c r="F20" s="23"/>
      <c r="G20" s="22"/>
    </row>
    <row r="21" spans="1:9" x14ac:dyDescent="0.2">
      <c r="A21" s="20" t="s">
        <v>34</v>
      </c>
      <c r="B21" s="21"/>
      <c r="C21" s="21"/>
      <c r="D21" s="21"/>
      <c r="E21" s="22"/>
      <c r="F21" s="23"/>
      <c r="G21" s="22"/>
    </row>
    <row r="22" spans="1:9" x14ac:dyDescent="0.2">
      <c r="A22" s="21" t="s">
        <v>1250</v>
      </c>
      <c r="B22" s="21" t="s">
        <v>1251</v>
      </c>
      <c r="C22" s="21" t="s">
        <v>35</v>
      </c>
      <c r="D22" s="24">
        <v>7500000</v>
      </c>
      <c r="E22" s="22">
        <v>8006.1437500000002</v>
      </c>
      <c r="F22" s="23">
        <v>22.733591204995701</v>
      </c>
      <c r="G22" s="22">
        <v>7.3162563437610002</v>
      </c>
    </row>
    <row r="23" spans="1:9" x14ac:dyDescent="0.2">
      <c r="A23" s="21" t="s">
        <v>61</v>
      </c>
      <c r="B23" s="21" t="s">
        <v>60</v>
      </c>
      <c r="C23" s="21" t="s">
        <v>35</v>
      </c>
      <c r="D23" s="24">
        <v>3000000</v>
      </c>
      <c r="E23" s="22">
        <v>2988.5210000000002</v>
      </c>
      <c r="F23" s="23">
        <v>8.4859598881852296</v>
      </c>
      <c r="G23" s="22">
        <v>7.2067827824499897</v>
      </c>
    </row>
    <row r="24" spans="1:9" x14ac:dyDescent="0.2">
      <c r="A24" s="21" t="s">
        <v>1252</v>
      </c>
      <c r="B24" s="21" t="s">
        <v>1253</v>
      </c>
      <c r="C24" s="21" t="s">
        <v>35</v>
      </c>
      <c r="D24" s="24">
        <v>2500000</v>
      </c>
      <c r="E24" s="22">
        <v>2619.3886111000002</v>
      </c>
      <c r="F24" s="23">
        <v>7.4378017371682601</v>
      </c>
      <c r="G24" s="22">
        <v>6.7330775527999904</v>
      </c>
    </row>
    <row r="25" spans="1:9" x14ac:dyDescent="0.2">
      <c r="A25" s="21" t="s">
        <v>1254</v>
      </c>
      <c r="B25" s="21" t="s">
        <v>1255</v>
      </c>
      <c r="C25" s="21" t="s">
        <v>35</v>
      </c>
      <c r="D25" s="24">
        <v>2000000</v>
      </c>
      <c r="E25" s="22">
        <v>2066.89</v>
      </c>
      <c r="F25" s="23">
        <v>5.8689718537333899</v>
      </c>
      <c r="G25" s="22">
        <v>6.4154357512978404</v>
      </c>
    </row>
    <row r="26" spans="1:9" x14ac:dyDescent="0.2">
      <c r="A26" s="21" t="s">
        <v>1256</v>
      </c>
      <c r="B26" s="21" t="s">
        <v>1257</v>
      </c>
      <c r="C26" s="21" t="s">
        <v>35</v>
      </c>
      <c r="D26" s="24">
        <v>1500000</v>
      </c>
      <c r="E26" s="22">
        <v>1560.2537500000001</v>
      </c>
      <c r="F26" s="23">
        <v>4.4303689811417</v>
      </c>
      <c r="G26" s="22">
        <v>6.72006075934764</v>
      </c>
    </row>
    <row r="27" spans="1:9" x14ac:dyDescent="0.2">
      <c r="A27" s="21" t="s">
        <v>86</v>
      </c>
      <c r="B27" s="21" t="s">
        <v>85</v>
      </c>
      <c r="C27" s="21" t="s">
        <v>35</v>
      </c>
      <c r="D27" s="24">
        <v>454700</v>
      </c>
      <c r="E27" s="22">
        <v>468.38525750000002</v>
      </c>
      <c r="F27" s="23">
        <v>1.3299884817146399</v>
      </c>
      <c r="G27" s="22">
        <v>7.1312497970124999</v>
      </c>
    </row>
    <row r="28" spans="1:9" x14ac:dyDescent="0.2">
      <c r="A28" s="21" t="s">
        <v>77</v>
      </c>
      <c r="B28" s="21" t="s">
        <v>76</v>
      </c>
      <c r="C28" s="21" t="s">
        <v>35</v>
      </c>
      <c r="D28" s="24">
        <v>83300</v>
      </c>
      <c r="E28" s="22">
        <v>85.052530200000007</v>
      </c>
      <c r="F28" s="23">
        <v>0.24150821080590101</v>
      </c>
      <c r="G28" s="22">
        <v>7.2622745000000002</v>
      </c>
    </row>
    <row r="29" spans="1:9" x14ac:dyDescent="0.2">
      <c r="A29" s="20" t="s">
        <v>28</v>
      </c>
      <c r="B29" s="20"/>
      <c r="C29" s="20"/>
      <c r="D29" s="20"/>
      <c r="E29" s="25">
        <f>SUM(E22:E28)</f>
        <v>17794.634898799995</v>
      </c>
      <c r="F29" s="26">
        <f>SUM(F22:F28)</f>
        <v>50.528190357744819</v>
      </c>
      <c r="G29" s="25"/>
      <c r="H29" s="14"/>
      <c r="I29" s="14"/>
    </row>
    <row r="30" spans="1:9" x14ac:dyDescent="0.2">
      <c r="A30" s="21"/>
      <c r="B30" s="21"/>
      <c r="C30" s="21"/>
      <c r="D30" s="21"/>
      <c r="E30" s="22"/>
      <c r="F30" s="23"/>
      <c r="G30" s="22"/>
    </row>
    <row r="31" spans="1:9" x14ac:dyDescent="0.2">
      <c r="A31" s="20" t="s">
        <v>1100</v>
      </c>
      <c r="B31" s="21"/>
      <c r="C31" s="21"/>
      <c r="D31" s="21"/>
      <c r="E31" s="22"/>
      <c r="F31" s="23"/>
      <c r="G31" s="22"/>
    </row>
    <row r="32" spans="1:9" x14ac:dyDescent="0.2">
      <c r="A32" s="21" t="s">
        <v>1101</v>
      </c>
      <c r="B32" s="21" t="s">
        <v>1102</v>
      </c>
      <c r="C32" s="21" t="s">
        <v>1103</v>
      </c>
      <c r="D32" s="24">
        <v>884.07799999999997</v>
      </c>
      <c r="E32" s="22">
        <v>99.810537299999993</v>
      </c>
      <c r="F32" s="23">
        <v>0.28341384114283102</v>
      </c>
      <c r="G32" s="22">
        <v>5.58</v>
      </c>
    </row>
    <row r="33" spans="1:9" x14ac:dyDescent="0.2">
      <c r="A33" s="20" t="s">
        <v>28</v>
      </c>
      <c r="B33" s="20"/>
      <c r="C33" s="20"/>
      <c r="D33" s="20"/>
      <c r="E33" s="25">
        <f>SUM(E32:E32)</f>
        <v>99.810537299999993</v>
      </c>
      <c r="F33" s="26">
        <f>SUM(F32:F32)</f>
        <v>0.28341384114283102</v>
      </c>
      <c r="G33" s="25"/>
      <c r="H33" s="14"/>
      <c r="I33" s="14"/>
    </row>
    <row r="34" spans="1:9" x14ac:dyDescent="0.2">
      <c r="A34" s="21"/>
      <c r="B34" s="21"/>
      <c r="C34" s="21"/>
      <c r="D34" s="21"/>
      <c r="E34" s="22"/>
      <c r="F34" s="23"/>
      <c r="G34" s="22"/>
    </row>
    <row r="35" spans="1:9" x14ac:dyDescent="0.2">
      <c r="A35" s="20" t="s">
        <v>37</v>
      </c>
      <c r="B35" s="20"/>
      <c r="C35" s="20"/>
      <c r="D35" s="20"/>
      <c r="E35" s="25">
        <f>E14+E19+E29+E33</f>
        <v>33735.304134899998</v>
      </c>
      <c r="F35" s="26">
        <f>F14+F19+F29+F33</f>
        <v>95.792011401121414</v>
      </c>
      <c r="G35" s="25"/>
      <c r="H35" s="14"/>
      <c r="I35" s="14"/>
    </row>
    <row r="36" spans="1:9" x14ac:dyDescent="0.2">
      <c r="A36" s="20"/>
      <c r="B36" s="20"/>
      <c r="C36" s="20"/>
      <c r="D36" s="20"/>
      <c r="E36" s="25"/>
      <c r="F36" s="26"/>
      <c r="G36" s="25"/>
      <c r="H36" s="14"/>
      <c r="I36" s="14"/>
    </row>
    <row r="37" spans="1:9" x14ac:dyDescent="0.2">
      <c r="A37" s="20" t="s">
        <v>310</v>
      </c>
      <c r="B37" s="20"/>
      <c r="C37" s="20"/>
      <c r="D37" s="20"/>
      <c r="E37" s="25">
        <v>2.4890800400000002</v>
      </c>
      <c r="F37" s="26">
        <v>0.01</v>
      </c>
      <c r="G37" s="25"/>
      <c r="H37" s="14"/>
      <c r="I37" s="14"/>
    </row>
    <row r="38" spans="1:9" x14ac:dyDescent="0.2">
      <c r="A38" s="20"/>
      <c r="B38" s="20"/>
      <c r="C38" s="20"/>
      <c r="D38" s="20"/>
      <c r="E38" s="25"/>
      <c r="F38" s="26"/>
      <c r="G38" s="25"/>
      <c r="H38" s="14"/>
      <c r="I38" s="14"/>
    </row>
    <row r="39" spans="1:9" x14ac:dyDescent="0.2">
      <c r="A39" s="20" t="s">
        <v>39</v>
      </c>
      <c r="B39" s="20"/>
      <c r="C39" s="20"/>
      <c r="D39" s="20"/>
      <c r="E39" s="26">
        <f>E41-(E14+E19+E29+E33+E37)</f>
        <v>1479.4484333599976</v>
      </c>
      <c r="F39" s="26">
        <f>F41-(F14+F19+F29+F33+F37)</f>
        <v>4.197988598878581</v>
      </c>
      <c r="G39" s="25"/>
      <c r="H39" s="14"/>
      <c r="I39" s="14"/>
    </row>
    <row r="40" spans="1:9" x14ac:dyDescent="0.2">
      <c r="A40" s="20"/>
      <c r="B40" s="20"/>
      <c r="C40" s="20"/>
      <c r="D40" s="20"/>
      <c r="E40" s="25"/>
      <c r="F40" s="26"/>
      <c r="G40" s="25"/>
      <c r="H40" s="14"/>
      <c r="I40" s="14"/>
    </row>
    <row r="41" spans="1:9" x14ac:dyDescent="0.2">
      <c r="A41" s="27" t="s">
        <v>38</v>
      </c>
      <c r="B41" s="27"/>
      <c r="C41" s="27"/>
      <c r="D41" s="27"/>
      <c r="E41" s="28">
        <v>35217.241648299998</v>
      </c>
      <c r="F41" s="29">
        <v>100</v>
      </c>
      <c r="G41" s="28"/>
      <c r="H41" s="14"/>
      <c r="I41" s="14"/>
    </row>
    <row r="43" spans="1:9" x14ac:dyDescent="0.2">
      <c r="A43" s="71" t="s">
        <v>1258</v>
      </c>
      <c r="B43" s="71"/>
      <c r="C43" s="71"/>
      <c r="D43" s="71"/>
      <c r="E43" s="72"/>
      <c r="F43" s="72"/>
      <c r="G43" s="72"/>
    </row>
    <row r="44" spans="1:9" x14ac:dyDescent="0.2">
      <c r="A44" s="73"/>
      <c r="B44" s="73"/>
      <c r="C44" s="73"/>
      <c r="D44" s="73"/>
      <c r="E44" s="26"/>
      <c r="F44" s="26"/>
      <c r="G44" s="26"/>
    </row>
    <row r="45" spans="1:9" x14ac:dyDescent="0.2">
      <c r="A45" s="74" t="s">
        <v>1259</v>
      </c>
      <c r="B45" s="75"/>
      <c r="C45" s="75"/>
      <c r="D45" s="73"/>
      <c r="E45" s="76" t="s">
        <v>1260</v>
      </c>
      <c r="F45" s="74" t="s">
        <v>3</v>
      </c>
      <c r="G45" s="26"/>
    </row>
    <row r="46" spans="1:9" x14ac:dyDescent="0.2">
      <c r="A46" s="75" t="s">
        <v>1261</v>
      </c>
      <c r="B46" s="75"/>
      <c r="C46" s="75"/>
      <c r="D46" s="73"/>
      <c r="E46" s="77">
        <v>2500</v>
      </c>
      <c r="F46" s="78">
        <f>E46/$E$41*100</f>
        <v>7.0987955983789544</v>
      </c>
      <c r="G46" s="26"/>
    </row>
    <row r="47" spans="1:9" x14ac:dyDescent="0.2">
      <c r="A47" s="75" t="s">
        <v>1261</v>
      </c>
      <c r="B47" s="75"/>
      <c r="C47" s="75"/>
      <c r="D47" s="73"/>
      <c r="E47" s="77">
        <v>2500</v>
      </c>
      <c r="F47" s="78">
        <f>E47/$E$41*100</f>
        <v>7.0987955983789544</v>
      </c>
      <c r="G47" s="26"/>
    </row>
    <row r="48" spans="1:9" x14ac:dyDescent="0.2">
      <c r="A48" s="75" t="s">
        <v>1261</v>
      </c>
      <c r="B48" s="75"/>
      <c r="C48" s="75"/>
      <c r="D48" s="73"/>
      <c r="E48" s="77">
        <v>2500</v>
      </c>
      <c r="F48" s="78">
        <f>E48/$E$41*100</f>
        <v>7.0987955983789544</v>
      </c>
      <c r="G48" s="26"/>
    </row>
    <row r="49" spans="1:7" x14ac:dyDescent="0.2">
      <c r="A49" s="75" t="s">
        <v>1261</v>
      </c>
      <c r="B49" s="75"/>
      <c r="C49" s="75"/>
      <c r="D49" s="73"/>
      <c r="E49" s="77">
        <v>2500</v>
      </c>
      <c r="F49" s="78">
        <f>E49/$E$41*100</f>
        <v>7.0987955983789544</v>
      </c>
      <c r="G49" s="26"/>
    </row>
    <row r="50" spans="1:7" x14ac:dyDescent="0.2">
      <c r="A50" s="79" t="s">
        <v>1262</v>
      </c>
      <c r="B50" s="80"/>
      <c r="C50" s="80"/>
      <c r="D50" s="79"/>
      <c r="E50" s="81">
        <f>SUM(E46:E49)</f>
        <v>10000</v>
      </c>
      <c r="F50" s="81">
        <f>SUM(F46:F49)</f>
        <v>28.395182393515817</v>
      </c>
      <c r="G50" s="29"/>
    </row>
    <row r="52" spans="1:7" x14ac:dyDescent="0.2">
      <c r="A52" s="14" t="s">
        <v>40</v>
      </c>
    </row>
    <row r="53" spans="1:7" x14ac:dyDescent="0.2">
      <c r="A53" s="14" t="s">
        <v>1105</v>
      </c>
    </row>
    <row r="54" spans="1:7" x14ac:dyDescent="0.2">
      <c r="A54" s="14" t="s">
        <v>1263</v>
      </c>
    </row>
    <row r="55" spans="1:7" x14ac:dyDescent="0.2">
      <c r="A55" s="14"/>
    </row>
    <row r="56" spans="1:7" ht="33.75" customHeight="1" x14ac:dyDescent="0.2">
      <c r="A56" s="103" t="s">
        <v>1264</v>
      </c>
      <c r="B56" s="103"/>
      <c r="C56" s="103"/>
      <c r="D56" s="103"/>
      <c r="E56" s="103"/>
      <c r="F56" s="103"/>
      <c r="G56" s="103"/>
    </row>
    <row r="57" spans="1:7" x14ac:dyDescent="0.2">
      <c r="A57" s="14"/>
    </row>
    <row r="58" spans="1:7" x14ac:dyDescent="0.2">
      <c r="A58" s="14" t="s">
        <v>41</v>
      </c>
    </row>
    <row r="59" spans="1:7" x14ac:dyDescent="0.2">
      <c r="A59" s="14" t="s">
        <v>42</v>
      </c>
    </row>
    <row r="60" spans="1:7" x14ac:dyDescent="0.2">
      <c r="A60" s="14" t="s">
        <v>43</v>
      </c>
      <c r="B60" s="14"/>
      <c r="C60" s="30" t="s">
        <v>45</v>
      </c>
      <c r="D60" s="14" t="s">
        <v>44</v>
      </c>
    </row>
    <row r="61" spans="1:7" x14ac:dyDescent="0.2">
      <c r="A61" s="7" t="s">
        <v>46</v>
      </c>
      <c r="C61" s="31">
        <v>39.167299999999997</v>
      </c>
      <c r="D61" s="31">
        <v>41.253100000000003</v>
      </c>
    </row>
    <row r="62" spans="1:7" x14ac:dyDescent="0.2">
      <c r="A62" s="7" t="s">
        <v>1127</v>
      </c>
      <c r="C62" s="31">
        <v>10.2486</v>
      </c>
      <c r="D62" s="31">
        <v>10.3254</v>
      </c>
    </row>
    <row r="63" spans="1:7" x14ac:dyDescent="0.2">
      <c r="A63" s="7" t="s">
        <v>48</v>
      </c>
      <c r="C63" s="31">
        <v>42.629600000000003</v>
      </c>
      <c r="D63" s="31">
        <v>45.059699999999999</v>
      </c>
    </row>
    <row r="64" spans="1:7" x14ac:dyDescent="0.2">
      <c r="A64" s="7" t="s">
        <v>1129</v>
      </c>
      <c r="C64" s="31">
        <v>10.146800000000001</v>
      </c>
      <c r="D64" s="31">
        <v>10.224</v>
      </c>
    </row>
    <row r="66" spans="1:5" x14ac:dyDescent="0.2">
      <c r="A66" s="14" t="s">
        <v>50</v>
      </c>
    </row>
    <row r="67" spans="1:5" x14ac:dyDescent="0.2">
      <c r="A67" s="101" t="s">
        <v>51</v>
      </c>
      <c r="B67" s="102"/>
      <c r="C67" s="32" t="s">
        <v>52</v>
      </c>
    </row>
    <row r="68" spans="1:5" x14ac:dyDescent="0.2">
      <c r="A68" s="97" t="s">
        <v>1127</v>
      </c>
      <c r="B68" s="98"/>
      <c r="C68" s="33">
        <v>0.45872135000000003</v>
      </c>
    </row>
    <row r="69" spans="1:5" x14ac:dyDescent="0.2">
      <c r="A69" s="97" t="s">
        <v>1129</v>
      </c>
      <c r="B69" s="98"/>
      <c r="C69" s="33">
        <v>0.48182443000000003</v>
      </c>
    </row>
    <row r="70" spans="1:5" x14ac:dyDescent="0.2">
      <c r="A70" s="7" t="s">
        <v>53</v>
      </c>
    </row>
    <row r="71" spans="1:5" x14ac:dyDescent="0.2">
      <c r="A71" s="7" t="s">
        <v>54</v>
      </c>
    </row>
    <row r="73" spans="1:5" x14ac:dyDescent="0.2">
      <c r="A73" s="60" t="s">
        <v>1265</v>
      </c>
    </row>
    <row r="74" spans="1:5" x14ac:dyDescent="0.2">
      <c r="A74" s="60"/>
    </row>
    <row r="75" spans="1:5" x14ac:dyDescent="0.2">
      <c r="A75" s="57" t="s">
        <v>1266</v>
      </c>
    </row>
    <row r="76" spans="1:5" x14ac:dyDescent="0.2">
      <c r="A76" s="57" t="s">
        <v>1267</v>
      </c>
    </row>
    <row r="78" spans="1:5" x14ac:dyDescent="0.2">
      <c r="A78" s="14" t="s">
        <v>344</v>
      </c>
      <c r="D78" s="34">
        <v>8.1456942656333595</v>
      </c>
      <c r="E78" s="10" t="s">
        <v>55</v>
      </c>
    </row>
    <row r="80" spans="1:5" x14ac:dyDescent="0.2">
      <c r="A80" s="14" t="s">
        <v>345</v>
      </c>
      <c r="D80" s="30" t="s">
        <v>56</v>
      </c>
    </row>
    <row r="82" spans="1:9" x14ac:dyDescent="0.2">
      <c r="A82" s="60" t="s">
        <v>1124</v>
      </c>
      <c r="B82" s="57"/>
      <c r="C82" s="57"/>
      <c r="D82" s="57"/>
      <c r="E82" s="11"/>
      <c r="G82" s="11"/>
      <c r="H82" s="57"/>
      <c r="I82" s="57"/>
    </row>
    <row r="83" spans="1:9" ht="15" x14ac:dyDescent="0.25">
      <c r="A83" s="82"/>
      <c r="B83" s="57"/>
      <c r="C83" s="57"/>
      <c r="D83" s="57"/>
      <c r="E83" s="11"/>
      <c r="G83" s="11"/>
      <c r="H83" s="57"/>
      <c r="I83" s="57"/>
    </row>
    <row r="84" spans="1:9" x14ac:dyDescent="0.2">
      <c r="A84" s="60" t="s">
        <v>969</v>
      </c>
      <c r="B84" s="57"/>
      <c r="C84" s="57"/>
      <c r="D84" s="57"/>
      <c r="E84" s="11"/>
      <c r="G84" s="11"/>
      <c r="H84" s="57"/>
      <c r="I84" s="57"/>
    </row>
    <row r="85" spans="1:9" x14ac:dyDescent="0.2">
      <c r="A85" s="57"/>
      <c r="B85" s="57"/>
      <c r="C85" s="57"/>
      <c r="D85" s="57"/>
      <c r="E85" s="11"/>
      <c r="G85" s="11"/>
      <c r="H85" s="57"/>
      <c r="I85" s="57"/>
    </row>
    <row r="86" spans="1:9" x14ac:dyDescent="0.2">
      <c r="A86" s="57"/>
      <c r="B86" s="57"/>
      <c r="C86" s="57"/>
      <c r="D86" s="57"/>
      <c r="E86" s="11"/>
      <c r="G86" s="11"/>
      <c r="H86" s="57"/>
      <c r="I86" s="57"/>
    </row>
    <row r="87" spans="1:9" x14ac:dyDescent="0.2">
      <c r="A87" s="57"/>
      <c r="B87" s="57"/>
      <c r="C87" s="57"/>
      <c r="D87" s="57"/>
      <c r="E87" s="11"/>
      <c r="G87" s="11"/>
      <c r="H87" s="57"/>
      <c r="I87" s="57"/>
    </row>
    <row r="88" spans="1:9" x14ac:dyDescent="0.2">
      <c r="A88" s="57"/>
      <c r="B88" s="57"/>
      <c r="C88" s="57"/>
      <c r="D88" s="57"/>
      <c r="E88" s="11"/>
      <c r="G88" s="11"/>
      <c r="H88" s="57"/>
      <c r="I88" s="57"/>
    </row>
    <row r="89" spans="1:9" x14ac:dyDescent="0.2">
      <c r="A89" s="57"/>
      <c r="B89" s="57"/>
      <c r="C89" s="57"/>
      <c r="D89" s="57"/>
      <c r="E89" s="11"/>
      <c r="G89" s="11"/>
      <c r="H89" s="57"/>
      <c r="I89" s="57"/>
    </row>
    <row r="90" spans="1:9" x14ac:dyDescent="0.2">
      <c r="A90" s="57"/>
      <c r="B90" s="57"/>
      <c r="C90" s="57"/>
      <c r="D90" s="57"/>
      <c r="E90" s="11"/>
      <c r="G90" s="11"/>
      <c r="H90" s="57"/>
      <c r="I90" s="57"/>
    </row>
    <row r="91" spans="1:9" x14ac:dyDescent="0.2">
      <c r="A91" s="57"/>
      <c r="B91" s="57"/>
      <c r="C91" s="57"/>
      <c r="D91" s="57"/>
      <c r="E91" s="11"/>
      <c r="G91" s="11"/>
      <c r="H91" s="57"/>
      <c r="I91" s="57"/>
    </row>
    <row r="92" spans="1:9" x14ac:dyDescent="0.2">
      <c r="A92" s="57"/>
      <c r="B92" s="57"/>
      <c r="C92" s="57"/>
      <c r="D92" s="57"/>
      <c r="E92" s="11"/>
      <c r="G92" s="11"/>
      <c r="H92" s="57"/>
      <c r="I92" s="57"/>
    </row>
    <row r="93" spans="1:9" x14ac:dyDescent="0.2">
      <c r="A93" s="57"/>
      <c r="B93" s="57"/>
      <c r="C93" s="57"/>
      <c r="D93" s="57"/>
      <c r="E93" s="11"/>
      <c r="G93" s="11"/>
      <c r="H93" s="57"/>
      <c r="I93" s="57"/>
    </row>
    <row r="94" spans="1:9" x14ac:dyDescent="0.2">
      <c r="A94" s="57"/>
      <c r="B94" s="57"/>
      <c r="C94" s="57"/>
      <c r="D94" s="57"/>
      <c r="E94" s="11"/>
      <c r="G94" s="11"/>
      <c r="H94" s="57"/>
      <c r="I94" s="57"/>
    </row>
    <row r="95" spans="1:9" x14ac:dyDescent="0.2">
      <c r="A95" s="57"/>
      <c r="B95" s="57"/>
      <c r="C95" s="57"/>
      <c r="D95" s="57"/>
      <c r="E95" s="11"/>
      <c r="G95" s="11"/>
      <c r="H95" s="57"/>
      <c r="I95" s="57"/>
    </row>
    <row r="96" spans="1:9" x14ac:dyDescent="0.2">
      <c r="A96" s="57"/>
      <c r="B96" s="57"/>
      <c r="C96" s="57"/>
      <c r="D96" s="57"/>
      <c r="E96" s="11"/>
      <c r="G96" s="11"/>
      <c r="H96" s="57"/>
      <c r="I96" s="57"/>
    </row>
    <row r="97" spans="1:9" x14ac:dyDescent="0.2">
      <c r="A97" s="57"/>
      <c r="B97" s="57"/>
      <c r="C97" s="57"/>
      <c r="D97" s="57"/>
      <c r="E97" s="11"/>
      <c r="G97" s="11"/>
      <c r="H97" s="57"/>
      <c r="I97" s="57"/>
    </row>
    <row r="98" spans="1:9" x14ac:dyDescent="0.2">
      <c r="A98" s="57"/>
      <c r="B98" s="57"/>
      <c r="C98" s="57"/>
      <c r="D98" s="57"/>
      <c r="E98" s="11"/>
      <c r="G98" s="11"/>
      <c r="H98" s="57"/>
      <c r="I98" s="57"/>
    </row>
    <row r="99" spans="1:9" x14ac:dyDescent="0.2">
      <c r="A99" s="57"/>
      <c r="B99" s="57"/>
      <c r="C99" s="57"/>
      <c r="D99" s="57"/>
      <c r="E99" s="11"/>
      <c r="G99" s="11"/>
      <c r="H99" s="57"/>
      <c r="I99" s="57"/>
    </row>
    <row r="100" spans="1:9" x14ac:dyDescent="0.2">
      <c r="A100" s="60" t="s">
        <v>1268</v>
      </c>
      <c r="B100" s="57"/>
      <c r="C100" s="57"/>
      <c r="D100" s="57"/>
      <c r="E100" s="11"/>
      <c r="G100" s="11"/>
      <c r="H100" s="57"/>
      <c r="I100" s="57"/>
    </row>
    <row r="101" spans="1:9" x14ac:dyDescent="0.2">
      <c r="A101" s="57"/>
      <c r="B101" s="57"/>
      <c r="C101" s="57"/>
      <c r="D101" s="57"/>
      <c r="E101" s="11"/>
      <c r="G101" s="11"/>
      <c r="H101" s="57"/>
      <c r="I101" s="57"/>
    </row>
    <row r="102" spans="1:9" x14ac:dyDescent="0.2">
      <c r="A102" s="60" t="s">
        <v>970</v>
      </c>
      <c r="B102" s="57"/>
      <c r="C102" s="57"/>
      <c r="D102" s="57"/>
      <c r="E102" s="11"/>
      <c r="G102" s="11"/>
      <c r="H102" s="57"/>
      <c r="I102" s="57"/>
    </row>
    <row r="103" spans="1:9" x14ac:dyDescent="0.2">
      <c r="A103" s="57"/>
      <c r="B103" s="57"/>
      <c r="C103" s="57"/>
      <c r="D103" s="57"/>
      <c r="E103" s="11"/>
      <c r="G103" s="11"/>
      <c r="H103" s="57"/>
      <c r="I103" s="57"/>
    </row>
    <row r="104" spans="1:9" x14ac:dyDescent="0.2">
      <c r="A104" s="57"/>
      <c r="B104" s="57"/>
      <c r="C104" s="57"/>
      <c r="D104" s="57"/>
      <c r="E104" s="11"/>
      <c r="G104" s="11"/>
      <c r="H104" s="57"/>
      <c r="I104" s="57"/>
    </row>
    <row r="105" spans="1:9" x14ac:dyDescent="0.2">
      <c r="A105" s="57"/>
      <c r="B105" s="57"/>
      <c r="C105" s="57"/>
      <c r="D105" s="57"/>
      <c r="E105" s="11"/>
      <c r="G105" s="11"/>
      <c r="H105" s="57"/>
      <c r="I105" s="57"/>
    </row>
    <row r="106" spans="1:9" x14ac:dyDescent="0.2">
      <c r="A106" s="57"/>
      <c r="B106" s="57"/>
      <c r="C106" s="57"/>
      <c r="D106" s="57"/>
      <c r="E106" s="11"/>
      <c r="G106" s="11"/>
      <c r="H106" s="57"/>
      <c r="I106" s="57"/>
    </row>
    <row r="107" spans="1:9" x14ac:dyDescent="0.2">
      <c r="A107" s="57"/>
      <c r="B107" s="57"/>
      <c r="C107" s="57"/>
      <c r="D107" s="57"/>
      <c r="E107" s="11"/>
      <c r="G107" s="11"/>
      <c r="H107" s="57"/>
      <c r="I107" s="57"/>
    </row>
    <row r="108" spans="1:9" x14ac:dyDescent="0.2">
      <c r="A108" s="57"/>
      <c r="B108" s="57"/>
      <c r="C108" s="57"/>
      <c r="D108" s="57"/>
      <c r="E108" s="11"/>
      <c r="G108" s="11"/>
      <c r="H108" s="57"/>
      <c r="I108" s="57"/>
    </row>
    <row r="109" spans="1:9" x14ac:dyDescent="0.2">
      <c r="A109" s="57"/>
      <c r="B109" s="57"/>
      <c r="C109" s="57"/>
      <c r="D109" s="57"/>
      <c r="E109" s="11"/>
      <c r="G109" s="11"/>
      <c r="H109" s="57"/>
      <c r="I109" s="57"/>
    </row>
    <row r="110" spans="1:9" x14ac:dyDescent="0.2">
      <c r="A110" s="57"/>
      <c r="B110" s="57"/>
      <c r="C110" s="57"/>
      <c r="D110" s="57"/>
      <c r="E110" s="11"/>
      <c r="G110" s="11"/>
      <c r="H110" s="57"/>
      <c r="I110" s="57"/>
    </row>
    <row r="111" spans="1:9" x14ac:dyDescent="0.2">
      <c r="A111" s="57"/>
      <c r="B111" s="57"/>
      <c r="C111" s="57"/>
      <c r="D111" s="57"/>
      <c r="E111" s="11"/>
      <c r="G111" s="11"/>
      <c r="H111" s="57"/>
      <c r="I111" s="57"/>
    </row>
    <row r="112" spans="1:9" x14ac:dyDescent="0.2">
      <c r="A112" s="57"/>
      <c r="B112" s="57"/>
      <c r="C112" s="57"/>
      <c r="D112" s="57"/>
      <c r="E112" s="11"/>
      <c r="G112" s="11"/>
      <c r="H112" s="57"/>
      <c r="I112" s="57"/>
    </row>
    <row r="113" spans="1:9" x14ac:dyDescent="0.2">
      <c r="A113" s="57"/>
      <c r="B113" s="57"/>
      <c r="C113" s="57"/>
      <c r="D113" s="57"/>
      <c r="E113" s="11"/>
      <c r="G113" s="11"/>
      <c r="H113" s="57"/>
      <c r="I113" s="57"/>
    </row>
    <row r="114" spans="1:9" x14ac:dyDescent="0.2">
      <c r="A114" s="57"/>
      <c r="B114" s="57"/>
      <c r="C114" s="57"/>
      <c r="D114" s="57"/>
      <c r="E114" s="11"/>
      <c r="G114" s="11"/>
      <c r="H114" s="57"/>
      <c r="I114" s="57"/>
    </row>
    <row r="115" spans="1:9" x14ac:dyDescent="0.2">
      <c r="A115" s="57"/>
      <c r="B115" s="57"/>
      <c r="C115" s="57"/>
      <c r="D115" s="57"/>
      <c r="E115" s="11"/>
      <c r="G115" s="11"/>
      <c r="H115" s="57"/>
      <c r="I115" s="57"/>
    </row>
    <row r="116" spans="1:9" x14ac:dyDescent="0.2">
      <c r="A116" s="57"/>
      <c r="B116" s="57"/>
      <c r="C116" s="57"/>
      <c r="D116" s="57"/>
      <c r="E116" s="11"/>
      <c r="G116" s="11"/>
      <c r="H116" s="57"/>
      <c r="I116" s="57"/>
    </row>
    <row r="117" spans="1:9" x14ac:dyDescent="0.2">
      <c r="A117" s="57" t="s">
        <v>968</v>
      </c>
      <c r="B117" s="57"/>
      <c r="C117" s="57"/>
      <c r="D117" s="57"/>
      <c r="E117" s="11"/>
      <c r="G117" s="11"/>
      <c r="H117" s="57"/>
      <c r="I117" s="57"/>
    </row>
    <row r="118" spans="1:9" x14ac:dyDescent="0.2">
      <c r="A118" s="65"/>
      <c r="B118" s="57"/>
      <c r="C118" s="57"/>
      <c r="D118" s="57"/>
      <c r="E118" s="11"/>
      <c r="G118" s="11"/>
      <c r="H118" s="57"/>
      <c r="I118" s="57"/>
    </row>
    <row r="119" spans="1:9" x14ac:dyDescent="0.2">
      <c r="A119" s="57"/>
      <c r="B119" s="57"/>
      <c r="C119" s="57"/>
      <c r="D119" s="57"/>
      <c r="E119" s="11"/>
      <c r="G119" s="11"/>
      <c r="H119" s="57"/>
      <c r="I119" s="57"/>
    </row>
    <row r="120" spans="1:9" x14ac:dyDescent="0.2">
      <c r="A120" s="57"/>
      <c r="B120" s="57"/>
      <c r="C120" s="57"/>
      <c r="D120" s="57"/>
      <c r="E120" s="11"/>
      <c r="G120" s="11"/>
      <c r="H120" s="57"/>
      <c r="I120" s="57"/>
    </row>
    <row r="121" spans="1:9" x14ac:dyDescent="0.2">
      <c r="A121" s="65"/>
      <c r="B121" s="57"/>
      <c r="C121" s="57"/>
      <c r="D121" s="57"/>
      <c r="E121" s="11"/>
      <c r="G121" s="11"/>
      <c r="H121" s="57"/>
      <c r="I121" s="57"/>
    </row>
    <row r="122" spans="1:9" x14ac:dyDescent="0.2">
      <c r="A122" s="65"/>
      <c r="B122" s="57"/>
      <c r="C122" s="57"/>
      <c r="D122" s="57"/>
      <c r="E122" s="11"/>
      <c r="G122" s="11"/>
      <c r="H122" s="57"/>
      <c r="I122" s="57"/>
    </row>
    <row r="123" spans="1:9" x14ac:dyDescent="0.2">
      <c r="A123" s="57"/>
      <c r="B123" s="57"/>
      <c r="C123" s="57"/>
      <c r="D123" s="57"/>
      <c r="E123" s="11"/>
      <c r="G123" s="11"/>
      <c r="H123" s="57"/>
      <c r="I123" s="57"/>
    </row>
    <row r="124" spans="1:9" x14ac:dyDescent="0.2">
      <c r="A124" s="57"/>
      <c r="B124" s="57"/>
      <c r="C124" s="57"/>
      <c r="D124" s="57"/>
      <c r="E124" s="11"/>
      <c r="G124" s="11"/>
      <c r="H124" s="57"/>
      <c r="I124" s="57"/>
    </row>
    <row r="125" spans="1:9" x14ac:dyDescent="0.2">
      <c r="A125" s="57"/>
      <c r="B125" s="57"/>
      <c r="C125" s="57"/>
      <c r="D125" s="57"/>
      <c r="E125" s="11"/>
      <c r="G125" s="11"/>
      <c r="H125" s="57"/>
      <c r="I125" s="57"/>
    </row>
    <row r="126" spans="1:9" x14ac:dyDescent="0.2">
      <c r="A126" s="57"/>
      <c r="B126" s="57"/>
      <c r="C126" s="57"/>
      <c r="D126" s="57"/>
      <c r="E126" s="11"/>
      <c r="G126" s="11"/>
      <c r="H126" s="57"/>
      <c r="I126" s="57"/>
    </row>
    <row r="127" spans="1:9" x14ac:dyDescent="0.2">
      <c r="A127" s="57"/>
      <c r="B127" s="57"/>
      <c r="C127" s="57"/>
      <c r="D127" s="57"/>
      <c r="E127" s="11"/>
      <c r="G127" s="11"/>
      <c r="H127" s="57"/>
      <c r="I127" s="57"/>
    </row>
    <row r="128" spans="1:9" x14ac:dyDescent="0.2">
      <c r="A128" s="57"/>
      <c r="B128" s="57"/>
      <c r="C128" s="57"/>
      <c r="D128" s="57"/>
      <c r="E128" s="11"/>
      <c r="G128" s="11"/>
      <c r="H128" s="57"/>
      <c r="I128" s="57"/>
    </row>
    <row r="129" spans="1:9" x14ac:dyDescent="0.2">
      <c r="A129" s="57"/>
      <c r="B129" s="57"/>
      <c r="C129" s="57"/>
      <c r="D129" s="57"/>
      <c r="E129" s="11"/>
      <c r="G129" s="11"/>
      <c r="H129" s="57"/>
      <c r="I129" s="57"/>
    </row>
    <row r="130" spans="1:9" x14ac:dyDescent="0.2">
      <c r="A130" s="57"/>
      <c r="B130" s="57"/>
      <c r="C130" s="57"/>
      <c r="D130" s="57"/>
      <c r="E130" s="11"/>
      <c r="G130" s="11"/>
      <c r="H130" s="57"/>
      <c r="I130" s="57"/>
    </row>
    <row r="131" spans="1:9" x14ac:dyDescent="0.2">
      <c r="A131" s="57"/>
      <c r="B131" s="57"/>
      <c r="C131" s="57"/>
      <c r="D131" s="57"/>
      <c r="E131" s="11"/>
      <c r="G131" s="11"/>
      <c r="H131" s="57"/>
      <c r="I131" s="57"/>
    </row>
    <row r="132" spans="1:9" x14ac:dyDescent="0.2">
      <c r="A132" s="57"/>
      <c r="B132" s="57"/>
      <c r="C132" s="57"/>
      <c r="D132" s="57"/>
      <c r="E132" s="11"/>
      <c r="G132" s="11"/>
      <c r="H132" s="57"/>
      <c r="I132" s="57"/>
    </row>
    <row r="133" spans="1:9" x14ac:dyDescent="0.2">
      <c r="A133" s="57"/>
      <c r="B133" s="57"/>
      <c r="C133" s="57"/>
      <c r="D133" s="57"/>
      <c r="E133" s="11"/>
      <c r="G133" s="11"/>
      <c r="H133" s="57"/>
      <c r="I133" s="57"/>
    </row>
    <row r="134" spans="1:9" x14ac:dyDescent="0.2">
      <c r="A134" s="57"/>
      <c r="B134" s="57"/>
      <c r="C134" s="57"/>
      <c r="D134" s="57"/>
      <c r="E134" s="11"/>
      <c r="G134" s="11"/>
      <c r="H134" s="57"/>
      <c r="I134" s="57"/>
    </row>
    <row r="135" spans="1:9" x14ac:dyDescent="0.2">
      <c r="A135" s="57"/>
      <c r="B135" s="57"/>
      <c r="C135" s="57"/>
      <c r="D135" s="57"/>
      <c r="E135" s="11"/>
      <c r="G135" s="11"/>
      <c r="H135" s="57"/>
      <c r="I135" s="57"/>
    </row>
    <row r="136" spans="1:9" x14ac:dyDescent="0.2">
      <c r="A136" s="57"/>
      <c r="B136" s="57"/>
      <c r="C136" s="57"/>
      <c r="D136" s="57"/>
      <c r="E136" s="11"/>
      <c r="G136" s="11"/>
      <c r="H136" s="57"/>
      <c r="I136" s="57"/>
    </row>
    <row r="137" spans="1:9" x14ac:dyDescent="0.2">
      <c r="A137" s="57"/>
      <c r="B137" s="57"/>
      <c r="C137" s="57"/>
      <c r="D137" s="57"/>
      <c r="E137" s="11"/>
      <c r="G137" s="11"/>
      <c r="H137" s="57"/>
      <c r="I137" s="57"/>
    </row>
    <row r="138" spans="1:9" x14ac:dyDescent="0.2">
      <c r="A138" s="57"/>
      <c r="B138" s="57"/>
      <c r="C138" s="57"/>
      <c r="D138" s="57"/>
      <c r="E138" s="11"/>
      <c r="G138" s="11"/>
      <c r="H138" s="57"/>
      <c r="I138" s="57"/>
    </row>
    <row r="139" spans="1:9" x14ac:dyDescent="0.2">
      <c r="A139" s="57"/>
      <c r="B139" s="57"/>
      <c r="C139" s="57"/>
      <c r="D139" s="57"/>
      <c r="E139" s="11"/>
      <c r="G139" s="11"/>
      <c r="H139" s="57"/>
      <c r="I139" s="57"/>
    </row>
    <row r="140" spans="1:9" x14ac:dyDescent="0.2">
      <c r="A140" s="57"/>
      <c r="B140" s="57"/>
      <c r="C140" s="57"/>
      <c r="D140" s="57"/>
      <c r="E140" s="11"/>
      <c r="G140" s="11"/>
      <c r="H140" s="57"/>
      <c r="I140" s="57"/>
    </row>
    <row r="141" spans="1:9" x14ac:dyDescent="0.2">
      <c r="A141" s="57"/>
      <c r="B141" s="57"/>
      <c r="C141" s="57"/>
      <c r="D141" s="57"/>
      <c r="E141" s="11"/>
      <c r="G141" s="11"/>
      <c r="H141" s="57"/>
      <c r="I141" s="57"/>
    </row>
    <row r="142" spans="1:9" x14ac:dyDescent="0.2">
      <c r="A142" s="57"/>
      <c r="B142" s="57"/>
      <c r="C142" s="57"/>
      <c r="D142" s="57"/>
      <c r="E142" s="11"/>
      <c r="G142" s="11"/>
      <c r="H142" s="57"/>
      <c r="I142" s="57"/>
    </row>
    <row r="143" spans="1:9" x14ac:dyDescent="0.2">
      <c r="A143" s="57"/>
      <c r="B143" s="57"/>
      <c r="C143" s="57"/>
      <c r="D143" s="57"/>
      <c r="E143" s="11"/>
      <c r="G143" s="11"/>
      <c r="H143" s="57"/>
      <c r="I143" s="57"/>
    </row>
    <row r="144" spans="1:9" x14ac:dyDescent="0.2">
      <c r="A144" s="57"/>
      <c r="B144" s="57"/>
      <c r="C144" s="57"/>
      <c r="D144" s="57"/>
      <c r="E144" s="11"/>
      <c r="G144" s="11"/>
      <c r="H144" s="57"/>
      <c r="I144" s="57"/>
    </row>
    <row r="145" spans="1:9" x14ac:dyDescent="0.2">
      <c r="A145" s="57"/>
      <c r="B145" s="57"/>
      <c r="C145" s="57"/>
      <c r="D145" s="57"/>
      <c r="E145" s="11"/>
      <c r="G145" s="11"/>
      <c r="H145" s="57"/>
      <c r="I145" s="57"/>
    </row>
    <row r="146" spans="1:9" x14ac:dyDescent="0.2">
      <c r="A146" s="57"/>
      <c r="B146" s="57"/>
      <c r="C146" s="57"/>
      <c r="D146" s="57"/>
      <c r="E146" s="11"/>
      <c r="G146" s="11"/>
      <c r="H146" s="57"/>
      <c r="I146" s="57"/>
    </row>
    <row r="147" spans="1:9" x14ac:dyDescent="0.2">
      <c r="A147" s="57"/>
      <c r="B147" s="57"/>
      <c r="C147" s="57"/>
      <c r="D147" s="57"/>
      <c r="E147" s="11"/>
      <c r="G147" s="11"/>
      <c r="H147" s="57"/>
      <c r="I147" s="57"/>
    </row>
    <row r="148" spans="1:9" x14ac:dyDescent="0.2">
      <c r="A148" s="57"/>
      <c r="B148" s="57"/>
      <c r="C148" s="57"/>
      <c r="D148" s="57"/>
      <c r="E148" s="11"/>
      <c r="G148" s="11"/>
      <c r="H148" s="57"/>
      <c r="I148" s="57"/>
    </row>
    <row r="149" spans="1:9" x14ac:dyDescent="0.2">
      <c r="A149" s="57"/>
      <c r="B149" s="57"/>
      <c r="C149" s="57"/>
      <c r="D149" s="57"/>
      <c r="E149" s="11"/>
      <c r="G149" s="11"/>
      <c r="H149" s="57"/>
      <c r="I149" s="57"/>
    </row>
    <row r="150" spans="1:9" x14ac:dyDescent="0.2">
      <c r="A150" s="57"/>
      <c r="B150" s="57"/>
      <c r="C150" s="57"/>
      <c r="D150" s="57"/>
      <c r="E150" s="11"/>
      <c r="G150" s="11"/>
      <c r="H150" s="57"/>
      <c r="I150" s="57"/>
    </row>
    <row r="151" spans="1:9" x14ac:dyDescent="0.2">
      <c r="A151" s="57"/>
      <c r="B151" s="57"/>
      <c r="C151" s="57"/>
      <c r="D151" s="57"/>
      <c r="E151" s="11"/>
      <c r="G151" s="11"/>
      <c r="H151" s="57"/>
      <c r="I151" s="57"/>
    </row>
    <row r="152" spans="1:9" x14ac:dyDescent="0.2">
      <c r="A152" s="57"/>
      <c r="B152" s="57"/>
      <c r="C152" s="57"/>
      <c r="D152" s="57"/>
      <c r="E152" s="11"/>
      <c r="G152" s="11"/>
      <c r="H152" s="57"/>
      <c r="I152" s="57"/>
    </row>
    <row r="153" spans="1:9" x14ac:dyDescent="0.2">
      <c r="A153" s="57"/>
      <c r="B153" s="57"/>
      <c r="C153" s="57"/>
      <c r="D153" s="57"/>
      <c r="E153" s="11"/>
      <c r="G153" s="11"/>
      <c r="H153" s="57"/>
      <c r="I153" s="57"/>
    </row>
    <row r="154" spans="1:9" x14ac:dyDescent="0.2">
      <c r="A154" s="57"/>
      <c r="B154" s="57"/>
      <c r="C154" s="57"/>
      <c r="D154" s="57"/>
      <c r="E154" s="11"/>
      <c r="G154" s="11"/>
      <c r="H154" s="57"/>
      <c r="I154" s="57"/>
    </row>
    <row r="155" spans="1:9" x14ac:dyDescent="0.2">
      <c r="A155" s="57"/>
      <c r="B155" s="57"/>
      <c r="C155" s="57"/>
      <c r="D155" s="57"/>
      <c r="E155" s="11"/>
      <c r="G155" s="11"/>
      <c r="H155" s="57"/>
      <c r="I155" s="57"/>
    </row>
    <row r="156" spans="1:9" x14ac:dyDescent="0.2">
      <c r="A156" s="57"/>
      <c r="B156" s="57"/>
      <c r="C156" s="57"/>
      <c r="D156" s="57"/>
      <c r="E156" s="11"/>
      <c r="G156" s="11"/>
      <c r="H156" s="57"/>
      <c r="I156" s="57"/>
    </row>
    <row r="157" spans="1:9" x14ac:dyDescent="0.2">
      <c r="A157" s="57"/>
      <c r="B157" s="57"/>
      <c r="C157" s="57"/>
      <c r="D157" s="57"/>
      <c r="E157" s="11"/>
      <c r="G157" s="11"/>
      <c r="H157" s="57"/>
      <c r="I157" s="57"/>
    </row>
    <row r="158" spans="1:9" x14ac:dyDescent="0.2">
      <c r="A158" s="57"/>
      <c r="B158" s="57"/>
      <c r="C158" s="57"/>
      <c r="D158" s="57"/>
      <c r="E158" s="11"/>
      <c r="G158" s="11"/>
      <c r="H158" s="57"/>
      <c r="I158" s="57"/>
    </row>
    <row r="159" spans="1:9" x14ac:dyDescent="0.2">
      <c r="A159" s="57"/>
      <c r="B159" s="57"/>
      <c r="C159" s="57"/>
      <c r="D159" s="57"/>
      <c r="E159" s="11"/>
      <c r="G159" s="11"/>
      <c r="H159" s="57"/>
      <c r="I159" s="57"/>
    </row>
    <row r="160" spans="1:9" x14ac:dyDescent="0.2">
      <c r="A160" s="57"/>
      <c r="B160" s="57"/>
      <c r="C160" s="57"/>
      <c r="D160" s="57"/>
      <c r="E160" s="11"/>
      <c r="G160" s="11"/>
      <c r="H160" s="57"/>
      <c r="I160" s="57"/>
    </row>
    <row r="161" spans="1:9" x14ac:dyDescent="0.2">
      <c r="A161" s="57"/>
      <c r="B161" s="57"/>
      <c r="C161" s="57"/>
      <c r="D161" s="57"/>
      <c r="E161" s="11"/>
      <c r="G161" s="11"/>
      <c r="H161" s="57"/>
      <c r="I161" s="57"/>
    </row>
    <row r="162" spans="1:9" x14ac:dyDescent="0.2">
      <c r="A162" s="57"/>
      <c r="B162" s="57"/>
      <c r="C162" s="57"/>
      <c r="D162" s="57"/>
      <c r="E162" s="11"/>
      <c r="G162" s="11"/>
      <c r="H162" s="57"/>
      <c r="I162" s="57"/>
    </row>
    <row r="163" spans="1:9" x14ac:dyDescent="0.2">
      <c r="A163" s="57"/>
      <c r="B163" s="57"/>
      <c r="C163" s="57"/>
      <c r="D163" s="57"/>
      <c r="E163" s="11"/>
      <c r="G163" s="11"/>
      <c r="H163" s="57"/>
      <c r="I163" s="57"/>
    </row>
    <row r="164" spans="1:9" x14ac:dyDescent="0.2">
      <c r="A164" s="57"/>
      <c r="B164" s="57"/>
      <c r="C164" s="57"/>
      <c r="D164" s="57"/>
      <c r="E164" s="11"/>
      <c r="G164" s="11"/>
      <c r="H164" s="57"/>
      <c r="I164" s="57"/>
    </row>
    <row r="165" spans="1:9" x14ac:dyDescent="0.2">
      <c r="A165" s="57"/>
      <c r="B165" s="57"/>
      <c r="C165" s="57"/>
      <c r="D165" s="57"/>
      <c r="E165" s="11"/>
      <c r="G165" s="11"/>
      <c r="H165" s="57"/>
      <c r="I165" s="57"/>
    </row>
    <row r="166" spans="1:9" x14ac:dyDescent="0.2">
      <c r="A166" s="57"/>
      <c r="B166" s="57"/>
      <c r="C166" s="57"/>
      <c r="D166" s="57"/>
      <c r="E166" s="11"/>
      <c r="G166" s="11"/>
      <c r="H166" s="57"/>
      <c r="I166" s="57"/>
    </row>
    <row r="167" spans="1:9" x14ac:dyDescent="0.2">
      <c r="A167" s="57"/>
      <c r="B167" s="57"/>
      <c r="C167" s="57"/>
      <c r="D167" s="57"/>
      <c r="E167" s="11"/>
      <c r="G167" s="11"/>
      <c r="H167" s="57"/>
      <c r="I167" s="57"/>
    </row>
    <row r="168" spans="1:9" x14ac:dyDescent="0.2">
      <c r="A168" s="57"/>
      <c r="B168" s="57"/>
      <c r="C168" s="57"/>
      <c r="D168" s="57"/>
      <c r="E168" s="11"/>
      <c r="G168" s="11"/>
      <c r="H168" s="57"/>
      <c r="I168" s="57"/>
    </row>
    <row r="169" spans="1:9" x14ac:dyDescent="0.2">
      <c r="A169" s="57"/>
      <c r="B169" s="57"/>
      <c r="C169" s="57"/>
      <c r="D169" s="57"/>
      <c r="E169" s="11"/>
      <c r="G169" s="11"/>
      <c r="H169" s="57"/>
      <c r="I169" s="57"/>
    </row>
    <row r="170" spans="1:9" x14ac:dyDescent="0.2">
      <c r="A170" s="57"/>
      <c r="B170" s="57"/>
      <c r="C170" s="57"/>
      <c r="D170" s="57"/>
      <c r="E170" s="11"/>
      <c r="G170" s="11"/>
      <c r="H170" s="57"/>
      <c r="I170" s="57"/>
    </row>
    <row r="171" spans="1:9" x14ac:dyDescent="0.2">
      <c r="A171" s="57"/>
      <c r="B171" s="57"/>
      <c r="C171" s="57"/>
      <c r="D171" s="57"/>
      <c r="E171" s="11"/>
      <c r="G171" s="11"/>
      <c r="H171" s="57"/>
      <c r="I171" s="57"/>
    </row>
    <row r="172" spans="1:9" x14ac:dyDescent="0.2">
      <c r="A172" s="57"/>
      <c r="B172" s="57"/>
      <c r="C172" s="57"/>
      <c r="D172" s="57"/>
      <c r="E172" s="11"/>
      <c r="G172" s="11"/>
      <c r="H172" s="57"/>
      <c r="I172" s="57"/>
    </row>
    <row r="173" spans="1:9" x14ac:dyDescent="0.2">
      <c r="A173" s="57"/>
      <c r="B173" s="57"/>
      <c r="C173" s="57"/>
      <c r="D173" s="57"/>
      <c r="E173" s="11"/>
      <c r="G173" s="11"/>
      <c r="H173" s="57"/>
      <c r="I173" s="57"/>
    </row>
    <row r="174" spans="1:9" x14ac:dyDescent="0.2">
      <c r="A174" s="57"/>
      <c r="B174" s="57"/>
      <c r="C174" s="57"/>
      <c r="D174" s="57"/>
      <c r="E174" s="11"/>
      <c r="G174" s="11"/>
      <c r="H174" s="57"/>
      <c r="I174" s="57"/>
    </row>
    <row r="175" spans="1:9" x14ac:dyDescent="0.2">
      <c r="A175" s="57"/>
      <c r="B175" s="57"/>
      <c r="C175" s="57"/>
      <c r="D175" s="57"/>
      <c r="E175" s="11"/>
      <c r="G175" s="11"/>
      <c r="H175" s="57"/>
      <c r="I175" s="57"/>
    </row>
    <row r="176" spans="1:9" x14ac:dyDescent="0.2">
      <c r="A176" s="57"/>
      <c r="B176" s="57"/>
      <c r="C176" s="57"/>
      <c r="D176" s="57"/>
      <c r="E176" s="11"/>
      <c r="G176" s="11"/>
      <c r="H176" s="57"/>
      <c r="I176" s="57"/>
    </row>
    <row r="177" spans="1:9" x14ac:dyDescent="0.2">
      <c r="A177" s="57"/>
      <c r="B177" s="57"/>
      <c r="C177" s="57"/>
      <c r="D177" s="57"/>
      <c r="E177" s="11"/>
      <c r="G177" s="11"/>
      <c r="H177" s="57"/>
      <c r="I177" s="57"/>
    </row>
    <row r="178" spans="1:9" x14ac:dyDescent="0.2">
      <c r="A178" s="57"/>
      <c r="B178" s="57"/>
      <c r="C178" s="57"/>
      <c r="D178" s="57"/>
      <c r="E178" s="11"/>
      <c r="G178" s="11"/>
      <c r="H178" s="57"/>
      <c r="I178" s="57"/>
    </row>
    <row r="179" spans="1:9" x14ac:dyDescent="0.2">
      <c r="A179" s="57"/>
      <c r="B179" s="57"/>
      <c r="C179" s="57"/>
      <c r="D179" s="57"/>
      <c r="E179" s="11"/>
      <c r="G179" s="11"/>
      <c r="H179" s="57"/>
      <c r="I179" s="57"/>
    </row>
    <row r="180" spans="1:9" x14ac:dyDescent="0.2">
      <c r="A180" s="57"/>
      <c r="B180" s="57"/>
      <c r="C180" s="57"/>
      <c r="D180" s="57"/>
      <c r="E180" s="11"/>
      <c r="G180" s="11"/>
      <c r="H180" s="57"/>
      <c r="I180" s="57"/>
    </row>
    <row r="181" spans="1:9" x14ac:dyDescent="0.2">
      <c r="A181" s="57"/>
      <c r="B181" s="57"/>
      <c r="C181" s="57"/>
      <c r="D181" s="57"/>
      <c r="E181" s="11"/>
      <c r="G181" s="11"/>
      <c r="H181" s="57"/>
      <c r="I181" s="57"/>
    </row>
    <row r="182" spans="1:9" x14ac:dyDescent="0.2">
      <c r="A182" s="57"/>
      <c r="B182" s="57"/>
      <c r="C182" s="57"/>
      <c r="D182" s="57"/>
      <c r="E182" s="11"/>
      <c r="G182" s="11"/>
      <c r="H182" s="57"/>
      <c r="I182" s="57"/>
    </row>
    <row r="183" spans="1:9" x14ac:dyDescent="0.2">
      <c r="A183" s="57"/>
      <c r="B183" s="57"/>
      <c r="C183" s="57"/>
      <c r="D183" s="57"/>
      <c r="E183" s="11"/>
      <c r="G183" s="11"/>
      <c r="H183" s="57"/>
      <c r="I183" s="57"/>
    </row>
    <row r="184" spans="1:9" x14ac:dyDescent="0.2">
      <c r="A184" s="57"/>
      <c r="B184" s="57"/>
      <c r="C184" s="57"/>
      <c r="D184" s="57"/>
      <c r="E184" s="11"/>
      <c r="G184" s="11"/>
      <c r="H184" s="57"/>
      <c r="I184" s="57"/>
    </row>
    <row r="185" spans="1:9" x14ac:dyDescent="0.2">
      <c r="A185" s="57"/>
      <c r="B185" s="57"/>
      <c r="C185" s="57"/>
      <c r="D185" s="57"/>
      <c r="E185" s="11"/>
      <c r="G185" s="11"/>
      <c r="H185" s="57"/>
      <c r="I185" s="57"/>
    </row>
    <row r="186" spans="1:9" x14ac:dyDescent="0.2">
      <c r="A186" s="57"/>
      <c r="B186" s="57"/>
      <c r="C186" s="57"/>
      <c r="D186" s="57"/>
      <c r="E186" s="11"/>
      <c r="G186" s="11"/>
      <c r="H186" s="57"/>
      <c r="I186" s="57"/>
    </row>
    <row r="187" spans="1:9" x14ac:dyDescent="0.2">
      <c r="A187" s="57"/>
      <c r="B187" s="57"/>
      <c r="C187" s="57"/>
      <c r="D187" s="57"/>
      <c r="E187" s="11"/>
      <c r="G187" s="11"/>
      <c r="H187" s="57"/>
      <c r="I187" s="57"/>
    </row>
    <row r="188" spans="1:9" x14ac:dyDescent="0.2">
      <c r="A188" s="57"/>
      <c r="B188" s="57"/>
      <c r="C188" s="57"/>
      <c r="D188" s="57"/>
      <c r="E188" s="11"/>
      <c r="G188" s="11"/>
      <c r="H188" s="57"/>
      <c r="I188" s="57"/>
    </row>
    <row r="189" spans="1:9" x14ac:dyDescent="0.2">
      <c r="A189" s="57"/>
      <c r="B189" s="57"/>
      <c r="C189" s="57"/>
      <c r="D189" s="57"/>
      <c r="E189" s="11"/>
      <c r="G189" s="11"/>
      <c r="H189" s="57"/>
      <c r="I189" s="57"/>
    </row>
    <row r="190" spans="1:9" x14ac:dyDescent="0.2">
      <c r="A190" s="57"/>
      <c r="B190" s="57"/>
      <c r="C190" s="57"/>
      <c r="D190" s="57"/>
      <c r="E190" s="11"/>
      <c r="G190" s="11"/>
      <c r="H190" s="57"/>
      <c r="I190" s="57"/>
    </row>
    <row r="191" spans="1:9" x14ac:dyDescent="0.2">
      <c r="A191" s="57"/>
      <c r="B191" s="57"/>
      <c r="C191" s="57"/>
      <c r="D191" s="57"/>
      <c r="E191" s="11"/>
      <c r="G191" s="11"/>
      <c r="H191" s="57"/>
      <c r="I191" s="57"/>
    </row>
    <row r="192" spans="1:9" x14ac:dyDescent="0.2">
      <c r="A192" s="57"/>
      <c r="B192" s="57"/>
      <c r="C192" s="57"/>
      <c r="D192" s="57"/>
      <c r="E192" s="11"/>
      <c r="G192" s="11"/>
      <c r="H192" s="57"/>
      <c r="I192" s="57"/>
    </row>
    <row r="193" spans="1:9" x14ac:dyDescent="0.2">
      <c r="A193" s="57"/>
      <c r="B193" s="57"/>
      <c r="C193" s="57"/>
      <c r="D193" s="57"/>
      <c r="E193" s="11"/>
      <c r="G193" s="11"/>
      <c r="H193" s="57"/>
      <c r="I193" s="57"/>
    </row>
    <row r="194" spans="1:9" x14ac:dyDescent="0.2">
      <c r="A194" s="57"/>
      <c r="B194" s="57"/>
      <c r="C194" s="57"/>
      <c r="D194" s="57"/>
      <c r="E194" s="11"/>
      <c r="G194" s="11"/>
      <c r="H194" s="57"/>
      <c r="I194" s="57"/>
    </row>
    <row r="195" spans="1:9" x14ac:dyDescent="0.2">
      <c r="A195" s="57"/>
      <c r="B195" s="57"/>
      <c r="C195" s="57"/>
      <c r="D195" s="57"/>
      <c r="E195" s="11"/>
      <c r="G195" s="11"/>
      <c r="H195" s="57"/>
      <c r="I195" s="57"/>
    </row>
    <row r="196" spans="1:9" x14ac:dyDescent="0.2">
      <c r="A196" s="57"/>
      <c r="B196" s="57"/>
      <c r="C196" s="57"/>
      <c r="D196" s="57"/>
      <c r="E196" s="11"/>
      <c r="G196" s="11"/>
      <c r="H196" s="57"/>
      <c r="I196" s="57"/>
    </row>
    <row r="197" spans="1:9" x14ac:dyDescent="0.2">
      <c r="A197" s="57"/>
      <c r="B197" s="57"/>
      <c r="C197" s="57"/>
      <c r="D197" s="57"/>
      <c r="E197" s="11"/>
      <c r="G197" s="11"/>
      <c r="H197" s="57"/>
      <c r="I197" s="57"/>
    </row>
    <row r="198" spans="1:9" x14ac:dyDescent="0.2">
      <c r="A198" s="57"/>
      <c r="B198" s="57"/>
      <c r="C198" s="57"/>
      <c r="D198" s="57"/>
      <c r="E198" s="11"/>
      <c r="G198" s="11"/>
      <c r="H198" s="57"/>
      <c r="I198" s="57"/>
    </row>
    <row r="199" spans="1:9" x14ac:dyDescent="0.2">
      <c r="A199" s="57"/>
      <c r="B199" s="57"/>
      <c r="C199" s="57"/>
      <c r="D199" s="57"/>
      <c r="E199" s="11"/>
      <c r="G199" s="11"/>
      <c r="H199" s="57"/>
      <c r="I199" s="57"/>
    </row>
    <row r="200" spans="1:9" x14ac:dyDescent="0.2">
      <c r="A200" s="57"/>
      <c r="B200" s="57"/>
      <c r="C200" s="57"/>
      <c r="D200" s="57"/>
      <c r="E200" s="11"/>
      <c r="G200" s="11"/>
      <c r="H200" s="57"/>
      <c r="I200" s="57"/>
    </row>
    <row r="201" spans="1:9" x14ac:dyDescent="0.2">
      <c r="A201" s="57"/>
      <c r="B201" s="57"/>
      <c r="C201" s="57"/>
      <c r="D201" s="57"/>
      <c r="E201" s="11"/>
      <c r="G201" s="11"/>
      <c r="H201" s="57"/>
      <c r="I201" s="57"/>
    </row>
    <row r="202" spans="1:9" x14ac:dyDescent="0.2">
      <c r="A202" s="57"/>
      <c r="B202" s="57"/>
      <c r="C202" s="57"/>
      <c r="D202" s="57"/>
      <c r="E202" s="11"/>
      <c r="G202" s="11"/>
      <c r="H202" s="57"/>
      <c r="I202" s="57"/>
    </row>
    <row r="203" spans="1:9" x14ac:dyDescent="0.2">
      <c r="A203" s="57"/>
      <c r="B203" s="57"/>
      <c r="C203" s="57"/>
      <c r="D203" s="57"/>
      <c r="E203" s="11"/>
      <c r="G203" s="11"/>
      <c r="H203" s="57"/>
      <c r="I203" s="57"/>
    </row>
    <row r="204" spans="1:9" x14ac:dyDescent="0.2">
      <c r="A204" s="57"/>
      <c r="B204" s="57"/>
      <c r="C204" s="57"/>
      <c r="D204" s="57"/>
      <c r="E204" s="11"/>
      <c r="G204" s="11"/>
      <c r="H204" s="57"/>
      <c r="I204" s="57"/>
    </row>
    <row r="205" spans="1:9" x14ac:dyDescent="0.2">
      <c r="A205" s="57"/>
      <c r="B205" s="57"/>
      <c r="C205" s="57"/>
      <c r="D205" s="57"/>
      <c r="E205" s="11"/>
      <c r="G205" s="11"/>
      <c r="H205" s="57"/>
      <c r="I205" s="57"/>
    </row>
    <row r="206" spans="1:9" x14ac:dyDescent="0.2">
      <c r="A206" s="57"/>
      <c r="B206" s="57"/>
      <c r="C206" s="57"/>
      <c r="D206" s="57"/>
      <c r="E206" s="11"/>
      <c r="G206" s="11"/>
      <c r="H206" s="57"/>
      <c r="I206" s="57"/>
    </row>
    <row r="207" spans="1:9" x14ac:dyDescent="0.2">
      <c r="A207" s="57"/>
      <c r="B207" s="57"/>
      <c r="C207" s="57"/>
      <c r="D207" s="57"/>
      <c r="E207" s="11"/>
      <c r="G207" s="11"/>
      <c r="H207" s="57"/>
      <c r="I207" s="57"/>
    </row>
    <row r="208" spans="1:9" x14ac:dyDescent="0.2">
      <c r="A208" s="57"/>
      <c r="B208" s="57"/>
      <c r="C208" s="57"/>
      <c r="D208" s="57"/>
      <c r="E208" s="11"/>
      <c r="G208" s="11"/>
      <c r="H208" s="57"/>
      <c r="I208" s="57"/>
    </row>
    <row r="209" spans="1:9" x14ac:dyDescent="0.2">
      <c r="A209" s="57"/>
      <c r="B209" s="57"/>
      <c r="C209" s="57"/>
      <c r="D209" s="57"/>
      <c r="E209" s="11"/>
      <c r="G209" s="11"/>
      <c r="H209" s="57"/>
      <c r="I209" s="57"/>
    </row>
    <row r="210" spans="1:9" x14ac:dyDescent="0.2">
      <c r="A210" s="57"/>
      <c r="B210" s="57"/>
      <c r="C210" s="57"/>
      <c r="D210" s="57"/>
      <c r="E210" s="11"/>
      <c r="G210" s="11"/>
      <c r="H210" s="57"/>
      <c r="I210" s="57"/>
    </row>
    <row r="211" spans="1:9" x14ac:dyDescent="0.2">
      <c r="A211" s="57"/>
      <c r="B211" s="57"/>
      <c r="C211" s="57"/>
      <c r="D211" s="57"/>
      <c r="E211" s="11"/>
      <c r="G211" s="11"/>
      <c r="H211" s="57"/>
      <c r="I211" s="57"/>
    </row>
    <row r="212" spans="1:9" x14ac:dyDescent="0.2">
      <c r="A212" s="57"/>
      <c r="B212" s="57"/>
      <c r="C212" s="57"/>
      <c r="D212" s="57"/>
      <c r="E212" s="11"/>
      <c r="G212" s="11"/>
      <c r="H212" s="57"/>
      <c r="I212" s="57"/>
    </row>
    <row r="213" spans="1:9" x14ac:dyDescent="0.2">
      <c r="A213" s="57"/>
      <c r="B213" s="57"/>
      <c r="C213" s="57"/>
      <c r="D213" s="57"/>
      <c r="E213" s="11"/>
      <c r="G213" s="11"/>
      <c r="H213" s="57"/>
      <c r="I213" s="57"/>
    </row>
    <row r="214" spans="1:9" x14ac:dyDescent="0.2">
      <c r="A214" s="57"/>
      <c r="B214" s="57"/>
      <c r="C214" s="57"/>
      <c r="D214" s="57"/>
      <c r="E214" s="11"/>
      <c r="G214" s="11"/>
      <c r="H214" s="57"/>
      <c r="I214" s="57"/>
    </row>
    <row r="215" spans="1:9" x14ac:dyDescent="0.2">
      <c r="A215" s="57"/>
      <c r="B215" s="57"/>
      <c r="C215" s="57"/>
      <c r="D215" s="57"/>
      <c r="E215" s="11"/>
      <c r="G215" s="11"/>
      <c r="H215" s="57"/>
      <c r="I215" s="57"/>
    </row>
    <row r="216" spans="1:9" x14ac:dyDescent="0.2">
      <c r="A216" s="57"/>
      <c r="B216" s="57"/>
      <c r="C216" s="57"/>
      <c r="D216" s="57"/>
      <c r="E216" s="11"/>
      <c r="G216" s="11"/>
      <c r="H216" s="57"/>
      <c r="I216" s="57"/>
    </row>
    <row r="217" spans="1:9" x14ac:dyDescent="0.2">
      <c r="A217" s="57"/>
      <c r="B217" s="57"/>
      <c r="C217" s="57"/>
      <c r="D217" s="57"/>
      <c r="E217" s="11"/>
      <c r="G217" s="11"/>
      <c r="H217" s="57"/>
      <c r="I217" s="57"/>
    </row>
    <row r="218" spans="1:9" x14ac:dyDescent="0.2">
      <c r="A218" s="57"/>
      <c r="B218" s="57"/>
      <c r="C218" s="57"/>
      <c r="D218" s="57"/>
      <c r="E218" s="11"/>
      <c r="G218" s="11"/>
      <c r="H218" s="57"/>
      <c r="I218" s="57"/>
    </row>
    <row r="219" spans="1:9" x14ac:dyDescent="0.2">
      <c r="A219" s="57"/>
      <c r="B219" s="57"/>
      <c r="C219" s="57"/>
      <c r="D219" s="57"/>
      <c r="E219" s="11"/>
      <c r="G219" s="11"/>
      <c r="H219" s="57"/>
      <c r="I219" s="57"/>
    </row>
    <row r="220" spans="1:9" x14ac:dyDescent="0.2">
      <c r="A220" s="57"/>
      <c r="B220" s="57"/>
      <c r="C220" s="57"/>
      <c r="D220" s="57"/>
      <c r="E220" s="11"/>
      <c r="G220" s="11"/>
      <c r="H220" s="57"/>
      <c r="I220" s="57"/>
    </row>
    <row r="221" spans="1:9" x14ac:dyDescent="0.2">
      <c r="A221" s="57"/>
      <c r="B221" s="57"/>
      <c r="C221" s="57"/>
      <c r="D221" s="57"/>
      <c r="E221" s="11"/>
      <c r="G221" s="11"/>
      <c r="H221" s="57"/>
      <c r="I221" s="57"/>
    </row>
    <row r="222" spans="1:9" x14ac:dyDescent="0.2">
      <c r="A222" s="57"/>
      <c r="B222" s="57"/>
      <c r="C222" s="57"/>
      <c r="D222" s="57"/>
      <c r="E222" s="11"/>
      <c r="G222" s="11"/>
      <c r="H222" s="57"/>
      <c r="I222" s="57"/>
    </row>
    <row r="223" spans="1:9" x14ac:dyDescent="0.2">
      <c r="A223" s="57"/>
      <c r="B223" s="57"/>
      <c r="C223" s="57"/>
      <c r="D223" s="57"/>
      <c r="E223" s="11"/>
      <c r="G223" s="11"/>
      <c r="H223" s="57"/>
      <c r="I223" s="57"/>
    </row>
    <row r="224" spans="1:9" x14ac:dyDescent="0.2">
      <c r="A224" s="57"/>
      <c r="B224" s="57"/>
      <c r="C224" s="57"/>
      <c r="D224" s="57"/>
      <c r="E224" s="11"/>
      <c r="G224" s="11"/>
      <c r="H224" s="57"/>
      <c r="I224" s="57"/>
    </row>
  </sheetData>
  <mergeCells count="5">
    <mergeCell ref="A1:G1"/>
    <mergeCell ref="A56:G56"/>
    <mergeCell ref="A67:B67"/>
    <mergeCell ref="A68:B68"/>
    <mergeCell ref="A69:B69"/>
  </mergeCells>
  <conditionalFormatting sqref="E39">
    <cfRule type="cellIs" dxfId="124" priority="3" stopIfTrue="1" operator="between">
      <formula>0.009</formula>
      <formula>-0.009</formula>
    </cfRule>
  </conditionalFormatting>
  <conditionalFormatting sqref="F2:F3">
    <cfRule type="cellIs" dxfId="123" priority="5" stopIfTrue="1" operator="between">
      <formula>0.009</formula>
      <formula>-0.009</formula>
    </cfRule>
  </conditionalFormatting>
  <conditionalFormatting sqref="F5:F49">
    <cfRule type="cellIs" dxfId="122" priority="1" stopIfTrue="1" operator="between">
      <formula>0.009</formula>
      <formula>-0.009</formula>
    </cfRule>
  </conditionalFormatting>
  <conditionalFormatting sqref="F51:F55">
    <cfRule type="cellIs" dxfId="121" priority="4" stopIfTrue="1" operator="between">
      <formula>0.009</formula>
      <formula>-0.009</formula>
    </cfRule>
  </conditionalFormatting>
  <conditionalFormatting sqref="F57:F65536">
    <cfRule type="cellIs" dxfId="120"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46"/>
  <sheetViews>
    <sheetView workbookViewId="0">
      <selection sqref="A1:G1"/>
    </sheetView>
  </sheetViews>
  <sheetFormatPr defaultColWidth="9.140625" defaultRowHeight="11.25" x14ac:dyDescent="0.2"/>
  <cols>
    <col min="1" max="1" width="38.7109375" style="7" bestFit="1" customWidth="1"/>
    <col min="2" max="2" width="60.42578125" style="7" bestFit="1" customWidth="1"/>
    <col min="3" max="3" width="24.7109375" style="7" bestFit="1" customWidth="1"/>
    <col min="4" max="4" width="14.7109375" style="7" bestFit="1" customWidth="1"/>
    <col min="5" max="5" width="26.7109375" style="10" customWidth="1"/>
    <col min="6" max="6" width="13.5703125" style="11" bestFit="1" customWidth="1"/>
    <col min="7" max="7" width="4.5703125" style="10" bestFit="1" customWidth="1"/>
    <col min="8" max="16384" width="9.140625" style="7"/>
  </cols>
  <sheetData>
    <row r="1" spans="1:7" s="1" customFormat="1" ht="15" x14ac:dyDescent="0.2">
      <c r="A1" s="99" t="s">
        <v>1269</v>
      </c>
      <c r="B1" s="100"/>
      <c r="C1" s="100"/>
      <c r="D1" s="100"/>
      <c r="E1" s="100"/>
      <c r="F1" s="100"/>
      <c r="G1" s="100"/>
    </row>
    <row r="2" spans="1:7" s="1" customFormat="1" ht="12" x14ac:dyDescent="0.2">
      <c r="E2" s="5"/>
      <c r="F2" s="9"/>
      <c r="G2" s="10"/>
    </row>
    <row r="3" spans="1:7" s="1" customFormat="1" ht="12" x14ac:dyDescent="0.2">
      <c r="A3" s="8" t="s">
        <v>7</v>
      </c>
      <c r="B3" s="2"/>
      <c r="C3" s="3"/>
      <c r="D3" s="3"/>
      <c r="E3" s="4"/>
      <c r="F3" s="9"/>
      <c r="G3" s="10"/>
    </row>
    <row r="4" spans="1:7" s="1" customFormat="1" ht="27" customHeight="1" x14ac:dyDescent="0.2">
      <c r="A4" s="6" t="s">
        <v>2</v>
      </c>
      <c r="B4" s="6" t="s">
        <v>0</v>
      </c>
      <c r="C4" s="13" t="s">
        <v>1010</v>
      </c>
      <c r="D4" s="13" t="s">
        <v>1</v>
      </c>
      <c r="E4" s="53" t="s">
        <v>6</v>
      </c>
      <c r="F4" s="12" t="s">
        <v>3</v>
      </c>
      <c r="G4" s="12" t="s">
        <v>5</v>
      </c>
    </row>
    <row r="5" spans="1:7" x14ac:dyDescent="0.2">
      <c r="A5" s="16" t="s">
        <v>18</v>
      </c>
      <c r="B5" s="17"/>
      <c r="C5" s="17"/>
      <c r="D5" s="17"/>
      <c r="E5" s="18"/>
      <c r="F5" s="19"/>
      <c r="G5" s="18"/>
    </row>
    <row r="6" spans="1:7" x14ac:dyDescent="0.2">
      <c r="A6" s="20" t="s">
        <v>19</v>
      </c>
      <c r="B6" s="21"/>
      <c r="C6" s="21"/>
      <c r="D6" s="21"/>
      <c r="E6" s="22"/>
      <c r="F6" s="23"/>
      <c r="G6" s="22"/>
    </row>
    <row r="7" spans="1:7" x14ac:dyDescent="0.2">
      <c r="A7" s="21" t="s">
        <v>24</v>
      </c>
      <c r="B7" s="21" t="s">
        <v>23</v>
      </c>
      <c r="C7" s="21" t="s">
        <v>25</v>
      </c>
      <c r="D7" s="24">
        <v>6576</v>
      </c>
      <c r="E7" s="22">
        <v>6831.9905280000003</v>
      </c>
      <c r="F7" s="23">
        <v>6.1618446339902304</v>
      </c>
      <c r="G7" s="22">
        <v>8.2177000000000007</v>
      </c>
    </row>
    <row r="8" spans="1:7" x14ac:dyDescent="0.2">
      <c r="A8" s="21" t="s">
        <v>1270</v>
      </c>
      <c r="B8" s="21" t="s">
        <v>1271</v>
      </c>
      <c r="C8" s="21" t="s">
        <v>1272</v>
      </c>
      <c r="D8" s="24">
        <v>60</v>
      </c>
      <c r="E8" s="22">
        <v>6150.0281918000001</v>
      </c>
      <c r="F8" s="23">
        <v>5.5467755783942803</v>
      </c>
      <c r="G8" s="22">
        <v>6.6749999999999998</v>
      </c>
    </row>
    <row r="9" spans="1:7" x14ac:dyDescent="0.2">
      <c r="A9" s="21" t="s">
        <v>1273</v>
      </c>
      <c r="B9" s="21" t="s">
        <v>1274</v>
      </c>
      <c r="C9" s="21" t="s">
        <v>59</v>
      </c>
      <c r="D9" s="24">
        <v>500</v>
      </c>
      <c r="E9" s="22">
        <v>5273.9311643999999</v>
      </c>
      <c r="F9" s="23">
        <v>4.7566143881796696</v>
      </c>
      <c r="G9" s="22">
        <v>6.3548999999999998</v>
      </c>
    </row>
    <row r="10" spans="1:7" x14ac:dyDescent="0.2">
      <c r="A10" s="21" t="s">
        <v>88</v>
      </c>
      <c r="B10" s="21" t="s">
        <v>87</v>
      </c>
      <c r="C10" s="21" t="s">
        <v>22</v>
      </c>
      <c r="D10" s="24">
        <v>5000</v>
      </c>
      <c r="E10" s="22">
        <v>5172.8455479000004</v>
      </c>
      <c r="F10" s="23">
        <v>4.6654441997768297</v>
      </c>
      <c r="G10" s="22">
        <v>7.335</v>
      </c>
    </row>
    <row r="11" spans="1:7" x14ac:dyDescent="0.2">
      <c r="A11" s="21" t="s">
        <v>21</v>
      </c>
      <c r="B11" s="21" t="s">
        <v>20</v>
      </c>
      <c r="C11" s="21" t="s">
        <v>22</v>
      </c>
      <c r="D11" s="24">
        <v>500</v>
      </c>
      <c r="E11" s="22">
        <v>5136.0181506999998</v>
      </c>
      <c r="F11" s="23">
        <v>4.6322291800998299</v>
      </c>
      <c r="G11" s="22">
        <v>6.2515999999999998</v>
      </c>
    </row>
    <row r="12" spans="1:7" x14ac:dyDescent="0.2">
      <c r="A12" s="21" t="s">
        <v>1275</v>
      </c>
      <c r="B12" s="21" t="s">
        <v>1276</v>
      </c>
      <c r="C12" s="21" t="s">
        <v>22</v>
      </c>
      <c r="D12" s="24">
        <v>500</v>
      </c>
      <c r="E12" s="22">
        <v>5098.0104110000002</v>
      </c>
      <c r="F12" s="23">
        <v>4.5979495970177497</v>
      </c>
      <c r="G12" s="22">
        <v>6.4950000000000001</v>
      </c>
    </row>
    <row r="13" spans="1:7" x14ac:dyDescent="0.2">
      <c r="A13" s="21" t="s">
        <v>90</v>
      </c>
      <c r="B13" s="21" t="s">
        <v>89</v>
      </c>
      <c r="C13" s="21" t="s">
        <v>22</v>
      </c>
      <c r="D13" s="24">
        <v>5000</v>
      </c>
      <c r="E13" s="22">
        <v>5069.0204795</v>
      </c>
      <c r="F13" s="23">
        <v>4.5718032706841703</v>
      </c>
      <c r="G13" s="22">
        <v>7.0755999999999997</v>
      </c>
    </row>
    <row r="14" spans="1:7" x14ac:dyDescent="0.2">
      <c r="A14" s="21" t="s">
        <v>65</v>
      </c>
      <c r="B14" s="21" t="s">
        <v>64</v>
      </c>
      <c r="C14" s="21" t="s">
        <v>22</v>
      </c>
      <c r="D14" s="24">
        <v>5000</v>
      </c>
      <c r="E14" s="22">
        <v>5051.0733561999996</v>
      </c>
      <c r="F14" s="23">
        <v>4.5556165700515399</v>
      </c>
      <c r="G14" s="22">
        <v>6.5101000000000004</v>
      </c>
    </row>
    <row r="15" spans="1:7" x14ac:dyDescent="0.2">
      <c r="A15" s="21" t="s">
        <v>92</v>
      </c>
      <c r="B15" s="21" t="s">
        <v>91</v>
      </c>
      <c r="C15" s="21" t="s">
        <v>22</v>
      </c>
      <c r="D15" s="24">
        <v>9000</v>
      </c>
      <c r="E15" s="22">
        <v>5037.1559999999999</v>
      </c>
      <c r="F15" s="23">
        <v>4.5430643590569799</v>
      </c>
      <c r="G15" s="22">
        <v>6.47</v>
      </c>
    </row>
    <row r="16" spans="1:7" x14ac:dyDescent="0.2">
      <c r="A16" s="21" t="s">
        <v>1277</v>
      </c>
      <c r="B16" s="21" t="s">
        <v>1278</v>
      </c>
      <c r="C16" s="21" t="s">
        <v>1272</v>
      </c>
      <c r="D16" s="24">
        <v>4550</v>
      </c>
      <c r="E16" s="22">
        <v>4790.1675115999997</v>
      </c>
      <c r="F16" s="23">
        <v>4.32030282482072</v>
      </c>
      <c r="G16" s="22">
        <v>6.9749999999999996</v>
      </c>
    </row>
    <row r="17" spans="1:7" x14ac:dyDescent="0.2">
      <c r="A17" s="21" t="s">
        <v>27</v>
      </c>
      <c r="B17" s="21" t="s">
        <v>26</v>
      </c>
      <c r="C17" s="21" t="s">
        <v>25</v>
      </c>
      <c r="D17" s="24">
        <v>4269</v>
      </c>
      <c r="E17" s="22">
        <v>4410.0648359999996</v>
      </c>
      <c r="F17" s="23">
        <v>3.9774841949628099</v>
      </c>
      <c r="G17" s="22">
        <v>8.2776999999999994</v>
      </c>
    </row>
    <row r="18" spans="1:7" x14ac:dyDescent="0.2">
      <c r="A18" s="21" t="s">
        <v>84</v>
      </c>
      <c r="B18" s="21" t="s">
        <v>83</v>
      </c>
      <c r="C18" s="21" t="s">
        <v>22</v>
      </c>
      <c r="D18" s="24">
        <v>300</v>
      </c>
      <c r="E18" s="22">
        <v>3117.7096849</v>
      </c>
      <c r="F18" s="23">
        <v>2.8118953932250599</v>
      </c>
      <c r="G18" s="22">
        <v>6.65</v>
      </c>
    </row>
    <row r="19" spans="1:7" x14ac:dyDescent="0.2">
      <c r="A19" s="21" t="s">
        <v>1279</v>
      </c>
      <c r="B19" s="21" t="s">
        <v>1280</v>
      </c>
      <c r="C19" s="21" t="s">
        <v>1272</v>
      </c>
      <c r="D19" s="24">
        <v>2500</v>
      </c>
      <c r="E19" s="22">
        <v>2622.9556507000002</v>
      </c>
      <c r="F19" s="23">
        <v>2.36567148845148</v>
      </c>
      <c r="G19" s="22">
        <v>6.7000999999999999</v>
      </c>
    </row>
    <row r="20" spans="1:7" x14ac:dyDescent="0.2">
      <c r="A20" s="21" t="s">
        <v>1281</v>
      </c>
      <c r="B20" s="21" t="s">
        <v>1282</v>
      </c>
      <c r="C20" s="21" t="s">
        <v>22</v>
      </c>
      <c r="D20" s="24">
        <v>250</v>
      </c>
      <c r="E20" s="22">
        <v>2619.0301712</v>
      </c>
      <c r="F20" s="23">
        <v>2.3621310569046599</v>
      </c>
      <c r="G20" s="22">
        <v>6.42</v>
      </c>
    </row>
    <row r="21" spans="1:7" x14ac:dyDescent="0.2">
      <c r="A21" s="21" t="s">
        <v>94</v>
      </c>
      <c r="B21" s="21" t="s">
        <v>93</v>
      </c>
      <c r="C21" s="21" t="s">
        <v>22</v>
      </c>
      <c r="D21" s="24">
        <v>250</v>
      </c>
      <c r="E21" s="22">
        <v>2597.9383904000001</v>
      </c>
      <c r="F21" s="23">
        <v>2.3431081563588898</v>
      </c>
      <c r="G21" s="22">
        <v>6.9749999999999996</v>
      </c>
    </row>
    <row r="22" spans="1:7" x14ac:dyDescent="0.2">
      <c r="A22" s="21" t="s">
        <v>1283</v>
      </c>
      <c r="B22" s="21" t="s">
        <v>1284</v>
      </c>
      <c r="C22" s="21" t="s">
        <v>22</v>
      </c>
      <c r="D22" s="24">
        <v>250</v>
      </c>
      <c r="E22" s="22">
        <v>2595.8276918000001</v>
      </c>
      <c r="F22" s="23">
        <v>2.3412044949312101</v>
      </c>
      <c r="G22" s="22">
        <v>6.4199000000000002</v>
      </c>
    </row>
    <row r="23" spans="1:7" x14ac:dyDescent="0.2">
      <c r="A23" s="21" t="s">
        <v>1285</v>
      </c>
      <c r="B23" s="21" t="s">
        <v>1286</v>
      </c>
      <c r="C23" s="21" t="s">
        <v>22</v>
      </c>
      <c r="D23" s="24">
        <v>2500</v>
      </c>
      <c r="E23" s="22">
        <v>2595.8016232999998</v>
      </c>
      <c r="F23" s="23">
        <v>2.3411809834748998</v>
      </c>
      <c r="G23" s="22">
        <v>7.1</v>
      </c>
    </row>
    <row r="24" spans="1:7" x14ac:dyDescent="0.2">
      <c r="A24" s="21" t="s">
        <v>1287</v>
      </c>
      <c r="B24" s="21" t="s">
        <v>1288</v>
      </c>
      <c r="C24" s="21" t="s">
        <v>22</v>
      </c>
      <c r="D24" s="24">
        <v>2500</v>
      </c>
      <c r="E24" s="22">
        <v>2567.0032876999999</v>
      </c>
      <c r="F24" s="23">
        <v>2.3152074595132599</v>
      </c>
      <c r="G24" s="22">
        <v>6.8975</v>
      </c>
    </row>
    <row r="25" spans="1:7" x14ac:dyDescent="0.2">
      <c r="A25" s="21" t="s">
        <v>1289</v>
      </c>
      <c r="B25" s="21" t="s">
        <v>1290</v>
      </c>
      <c r="C25" s="21" t="s">
        <v>59</v>
      </c>
      <c r="D25" s="24">
        <v>2500</v>
      </c>
      <c r="E25" s="22">
        <v>2558.8998972999998</v>
      </c>
      <c r="F25" s="23">
        <v>2.3078989258657501</v>
      </c>
      <c r="G25" s="22">
        <v>6.81</v>
      </c>
    </row>
    <row r="26" spans="1:7" x14ac:dyDescent="0.2">
      <c r="A26" s="21" t="s">
        <v>96</v>
      </c>
      <c r="B26" s="21" t="s">
        <v>95</v>
      </c>
      <c r="C26" s="21" t="s">
        <v>22</v>
      </c>
      <c r="D26" s="24">
        <v>2500</v>
      </c>
      <c r="E26" s="22">
        <v>2557.8827055000002</v>
      </c>
      <c r="F26" s="23">
        <v>2.3069815098053899</v>
      </c>
      <c r="G26" s="22">
        <v>7.5007000000000001</v>
      </c>
    </row>
    <row r="27" spans="1:7" x14ac:dyDescent="0.2">
      <c r="A27" s="21" t="s">
        <v>1291</v>
      </c>
      <c r="B27" s="21" t="s">
        <v>1292</v>
      </c>
      <c r="C27" s="21" t="s">
        <v>1272</v>
      </c>
      <c r="D27" s="24">
        <v>2500</v>
      </c>
      <c r="E27" s="22">
        <v>2542.1927740000001</v>
      </c>
      <c r="F27" s="23">
        <v>2.2928305943694398</v>
      </c>
      <c r="G27" s="22">
        <v>6.93</v>
      </c>
    </row>
    <row r="28" spans="1:7" x14ac:dyDescent="0.2">
      <c r="A28" s="21" t="s">
        <v>1293</v>
      </c>
      <c r="B28" s="21" t="s">
        <v>1294</v>
      </c>
      <c r="C28" s="21" t="s">
        <v>22</v>
      </c>
      <c r="D28" s="24">
        <v>2000</v>
      </c>
      <c r="E28" s="22">
        <v>2297.5555616000001</v>
      </c>
      <c r="F28" s="23">
        <v>2.0721897008665402</v>
      </c>
      <c r="G28" s="22">
        <v>7.6060999999999996</v>
      </c>
    </row>
    <row r="29" spans="1:7" x14ac:dyDescent="0.2">
      <c r="A29" s="21" t="s">
        <v>1295</v>
      </c>
      <c r="B29" s="21" t="s">
        <v>1296</v>
      </c>
      <c r="C29" s="21" t="s">
        <v>22</v>
      </c>
      <c r="D29" s="24">
        <v>2000</v>
      </c>
      <c r="E29" s="22">
        <v>2209.9366027000001</v>
      </c>
      <c r="F29" s="23">
        <v>1.9931652336163199</v>
      </c>
      <c r="G29" s="22">
        <v>7.2885</v>
      </c>
    </row>
    <row r="30" spans="1:7" x14ac:dyDescent="0.2">
      <c r="A30" s="21" t="s">
        <v>1297</v>
      </c>
      <c r="B30" s="21" t="s">
        <v>1298</v>
      </c>
      <c r="C30" s="21" t="s">
        <v>59</v>
      </c>
      <c r="D30" s="24">
        <v>2050</v>
      </c>
      <c r="E30" s="22">
        <v>2175.5600006999998</v>
      </c>
      <c r="F30" s="23">
        <v>1.9621606120934401</v>
      </c>
      <c r="G30" s="22">
        <v>6.5625</v>
      </c>
    </row>
    <row r="31" spans="1:7" x14ac:dyDescent="0.2">
      <c r="A31" s="21" t="s">
        <v>98</v>
      </c>
      <c r="B31" s="21" t="s">
        <v>97</v>
      </c>
      <c r="C31" s="21" t="s">
        <v>22</v>
      </c>
      <c r="D31" s="24">
        <v>1000</v>
      </c>
      <c r="E31" s="22">
        <v>1031.0642301</v>
      </c>
      <c r="F31" s="23">
        <v>0.92992775202233902</v>
      </c>
      <c r="G31" s="22">
        <v>7.0949999999999998</v>
      </c>
    </row>
    <row r="32" spans="1:7" x14ac:dyDescent="0.2">
      <c r="A32" s="21" t="s">
        <v>1299</v>
      </c>
      <c r="B32" s="21" t="s">
        <v>1300</v>
      </c>
      <c r="C32" s="21" t="s">
        <v>22</v>
      </c>
      <c r="D32" s="24">
        <v>50</v>
      </c>
      <c r="E32" s="22">
        <v>537.79093839999996</v>
      </c>
      <c r="F32" s="23">
        <v>0.48503934459620701</v>
      </c>
      <c r="G32" s="22">
        <v>6.59</v>
      </c>
    </row>
    <row r="33" spans="1:9" x14ac:dyDescent="0.2">
      <c r="A33" s="20" t="s">
        <v>28</v>
      </c>
      <c r="B33" s="20"/>
      <c r="C33" s="20"/>
      <c r="D33" s="20"/>
      <c r="E33" s="25">
        <f>SUM(E6:E32)</f>
        <v>92647.455387400027</v>
      </c>
      <c r="F33" s="26">
        <f>SUM(F6:F32)</f>
        <v>83.559721503129708</v>
      </c>
      <c r="G33" s="25"/>
      <c r="H33" s="14"/>
      <c r="I33" s="14"/>
    </row>
    <row r="34" spans="1:9" x14ac:dyDescent="0.2">
      <c r="A34" s="21"/>
      <c r="B34" s="21"/>
      <c r="C34" s="21"/>
      <c r="D34" s="21"/>
      <c r="E34" s="22"/>
      <c r="F34" s="23"/>
      <c r="G34" s="22"/>
    </row>
    <row r="35" spans="1:9" x14ac:dyDescent="0.2">
      <c r="A35" s="20" t="s">
        <v>34</v>
      </c>
      <c r="B35" s="21"/>
      <c r="C35" s="21"/>
      <c r="D35" s="21"/>
      <c r="E35" s="22"/>
      <c r="F35" s="23"/>
      <c r="G35" s="22"/>
    </row>
    <row r="36" spans="1:9" x14ac:dyDescent="0.2">
      <c r="A36" s="21" t="s">
        <v>61</v>
      </c>
      <c r="B36" s="21" t="s">
        <v>1301</v>
      </c>
      <c r="C36" s="21" t="s">
        <v>35</v>
      </c>
      <c r="D36" s="24">
        <v>5554500</v>
      </c>
      <c r="E36" s="22">
        <v>5533.2466320000003</v>
      </c>
      <c r="F36" s="23">
        <v>4.9904937555460398</v>
      </c>
      <c r="G36" s="22">
        <v>7.2067827824499897</v>
      </c>
    </row>
    <row r="37" spans="1:9" x14ac:dyDescent="0.2">
      <c r="A37" s="21" t="s">
        <v>71</v>
      </c>
      <c r="B37" s="21" t="s">
        <v>70</v>
      </c>
      <c r="C37" s="21" t="s">
        <v>35</v>
      </c>
      <c r="D37" s="24">
        <v>2000000</v>
      </c>
      <c r="E37" s="22">
        <v>1983.5540000000001</v>
      </c>
      <c r="F37" s="23">
        <v>1.78898836598766</v>
      </c>
      <c r="G37" s="22">
        <v>7.19151642361249</v>
      </c>
    </row>
    <row r="38" spans="1:9" x14ac:dyDescent="0.2">
      <c r="A38" s="21" t="s">
        <v>69</v>
      </c>
      <c r="B38" s="21" t="s">
        <v>68</v>
      </c>
      <c r="C38" s="21" t="s">
        <v>35</v>
      </c>
      <c r="D38" s="24">
        <v>1500000</v>
      </c>
      <c r="E38" s="22">
        <v>1563.2373333</v>
      </c>
      <c r="F38" s="23">
        <v>1.40990031153741</v>
      </c>
      <c r="G38" s="22">
        <v>7.1525085512500004</v>
      </c>
    </row>
    <row r="39" spans="1:9" x14ac:dyDescent="0.2">
      <c r="A39" s="21" t="s">
        <v>73</v>
      </c>
      <c r="B39" s="21" t="s">
        <v>72</v>
      </c>
      <c r="C39" s="21" t="s">
        <v>35</v>
      </c>
      <c r="D39" s="24">
        <v>52560</v>
      </c>
      <c r="E39" s="22">
        <v>55.547545399999997</v>
      </c>
      <c r="F39" s="23">
        <v>5.0098919656218599E-2</v>
      </c>
      <c r="G39" s="22">
        <v>7.09504807201251</v>
      </c>
    </row>
    <row r="40" spans="1:9" x14ac:dyDescent="0.2">
      <c r="A40" s="21" t="s">
        <v>75</v>
      </c>
      <c r="B40" s="21" t="s">
        <v>74</v>
      </c>
      <c r="C40" s="21" t="s">
        <v>35</v>
      </c>
      <c r="D40" s="24">
        <v>50000</v>
      </c>
      <c r="E40" s="22">
        <v>52.394683299999997</v>
      </c>
      <c r="F40" s="23">
        <v>4.7255319927417001E-2</v>
      </c>
      <c r="G40" s="22">
        <v>7.2237101628124902</v>
      </c>
    </row>
    <row r="41" spans="1:9" x14ac:dyDescent="0.2">
      <c r="A41" s="21" t="s">
        <v>77</v>
      </c>
      <c r="B41" s="21" t="s">
        <v>76</v>
      </c>
      <c r="C41" s="21" t="s">
        <v>35</v>
      </c>
      <c r="D41" s="24">
        <v>41700</v>
      </c>
      <c r="E41" s="22">
        <v>42.577317000000001</v>
      </c>
      <c r="F41" s="23">
        <v>3.8400933258166098E-2</v>
      </c>
      <c r="G41" s="22">
        <v>7.2622745000000002</v>
      </c>
    </row>
    <row r="42" spans="1:9" x14ac:dyDescent="0.2">
      <c r="A42" s="20" t="s">
        <v>28</v>
      </c>
      <c r="B42" s="20"/>
      <c r="C42" s="20"/>
      <c r="D42" s="20"/>
      <c r="E42" s="25">
        <f>SUM(E36:E41)</f>
        <v>9230.5575109999991</v>
      </c>
      <c r="F42" s="26">
        <f>SUM(F36:F41)</f>
        <v>8.3251376059129125</v>
      </c>
      <c r="G42" s="25"/>
      <c r="H42" s="14"/>
      <c r="I42" s="14"/>
    </row>
    <row r="43" spans="1:9" x14ac:dyDescent="0.2">
      <c r="A43" s="21"/>
      <c r="B43" s="21"/>
      <c r="C43" s="21"/>
      <c r="D43" s="21"/>
      <c r="E43" s="22"/>
      <c r="F43" s="23"/>
      <c r="G43" s="22"/>
    </row>
    <row r="44" spans="1:9" x14ac:dyDescent="0.2">
      <c r="A44" s="20" t="s">
        <v>1100</v>
      </c>
      <c r="B44" s="21"/>
      <c r="C44" s="21"/>
      <c r="D44" s="21"/>
      <c r="E44" s="22"/>
      <c r="F44" s="23"/>
      <c r="G44" s="22"/>
    </row>
    <row r="45" spans="1:9" x14ac:dyDescent="0.2">
      <c r="A45" s="21" t="s">
        <v>1101</v>
      </c>
      <c r="B45" s="21" t="s">
        <v>1102</v>
      </c>
      <c r="C45" s="21" t="s">
        <v>1103</v>
      </c>
      <c r="D45" s="24">
        <v>2645.6950000000002</v>
      </c>
      <c r="E45" s="22">
        <v>298.69337250000001</v>
      </c>
      <c r="F45" s="23">
        <v>0.26939471695760098</v>
      </c>
      <c r="G45" s="22">
        <v>5.58</v>
      </c>
    </row>
    <row r="46" spans="1:9" x14ac:dyDescent="0.2">
      <c r="A46" s="20" t="s">
        <v>28</v>
      </c>
      <c r="B46" s="20"/>
      <c r="C46" s="20"/>
      <c r="D46" s="20"/>
      <c r="E46" s="25">
        <f>SUM(E45:E45)</f>
        <v>298.69337250000001</v>
      </c>
      <c r="F46" s="26">
        <f>SUM(F45:F45)</f>
        <v>0.26939471695760098</v>
      </c>
      <c r="G46" s="25"/>
      <c r="H46" s="14"/>
      <c r="I46" s="14"/>
    </row>
    <row r="47" spans="1:9" x14ac:dyDescent="0.2">
      <c r="A47" s="21"/>
      <c r="B47" s="21"/>
      <c r="C47" s="21"/>
      <c r="D47" s="21"/>
      <c r="E47" s="22"/>
      <c r="F47" s="23"/>
      <c r="G47" s="22"/>
    </row>
    <row r="48" spans="1:9" x14ac:dyDescent="0.2">
      <c r="A48" s="20" t="s">
        <v>37</v>
      </c>
      <c r="B48" s="20"/>
      <c r="C48" s="20"/>
      <c r="D48" s="20"/>
      <c r="E48" s="25">
        <f>E33+E42+E46</f>
        <v>102176.70627090002</v>
      </c>
      <c r="F48" s="26">
        <f>F33+F42+F46</f>
        <v>92.154253826000229</v>
      </c>
      <c r="G48" s="25"/>
      <c r="H48" s="14"/>
      <c r="I48" s="14"/>
    </row>
    <row r="49" spans="1:9" x14ac:dyDescent="0.2">
      <c r="A49" s="20"/>
      <c r="B49" s="20"/>
      <c r="C49" s="20"/>
      <c r="D49" s="20"/>
      <c r="E49" s="25"/>
      <c r="F49" s="26"/>
      <c r="G49" s="25"/>
      <c r="H49" s="14"/>
      <c r="I49" s="14"/>
    </row>
    <row r="50" spans="1:9" x14ac:dyDescent="0.2">
      <c r="A50" s="20" t="s">
        <v>310</v>
      </c>
      <c r="B50" s="20"/>
      <c r="C50" s="20"/>
      <c r="D50" s="20"/>
      <c r="E50" s="25">
        <v>13.459757105000003</v>
      </c>
      <c r="F50" s="26">
        <f>+E50/E54*100</f>
        <v>1.2139497523064504E-2</v>
      </c>
      <c r="G50" s="25"/>
      <c r="H50" s="14"/>
      <c r="I50" s="14"/>
    </row>
    <row r="51" spans="1:9" x14ac:dyDescent="0.2">
      <c r="A51" s="20"/>
      <c r="B51" s="20"/>
      <c r="C51" s="20"/>
      <c r="D51" s="20"/>
      <c r="E51" s="25"/>
      <c r="F51" s="26"/>
      <c r="G51" s="25"/>
      <c r="H51" s="14"/>
      <c r="I51" s="14"/>
    </row>
    <row r="52" spans="1:9" x14ac:dyDescent="0.2">
      <c r="A52" s="20" t="s">
        <v>39</v>
      </c>
      <c r="B52" s="20"/>
      <c r="C52" s="20"/>
      <c r="D52" s="20"/>
      <c r="E52" s="25">
        <f>E54-(E33+E42+E46+E50)</f>
        <v>8685.568980194992</v>
      </c>
      <c r="F52" s="25">
        <f>F54-(F33+F42+F46+F50)</f>
        <v>7.8336066764767054</v>
      </c>
      <c r="G52" s="25"/>
      <c r="H52" s="14"/>
      <c r="I52" s="14"/>
    </row>
    <row r="53" spans="1:9" x14ac:dyDescent="0.2">
      <c r="A53" s="20"/>
      <c r="B53" s="20"/>
      <c r="C53" s="20"/>
      <c r="D53" s="20"/>
      <c r="E53" s="25"/>
      <c r="F53" s="26"/>
      <c r="G53" s="25"/>
      <c r="H53" s="14"/>
      <c r="I53" s="14"/>
    </row>
    <row r="54" spans="1:9" x14ac:dyDescent="0.2">
      <c r="A54" s="27" t="s">
        <v>38</v>
      </c>
      <c r="B54" s="27"/>
      <c r="C54" s="27"/>
      <c r="D54" s="27"/>
      <c r="E54" s="28">
        <v>110875.7350082</v>
      </c>
      <c r="F54" s="29">
        <v>100</v>
      </c>
      <c r="G54" s="28"/>
      <c r="H54" s="14"/>
      <c r="I54" s="14"/>
    </row>
    <row r="56" spans="1:9" x14ac:dyDescent="0.2">
      <c r="A56" s="71" t="s">
        <v>1258</v>
      </c>
      <c r="B56" s="71"/>
      <c r="C56" s="71"/>
      <c r="D56" s="71"/>
      <c r="E56" s="72"/>
      <c r="F56" s="72"/>
      <c r="G56" s="72"/>
    </row>
    <row r="57" spans="1:9" x14ac:dyDescent="0.2">
      <c r="A57" s="73"/>
      <c r="B57" s="73"/>
      <c r="C57" s="73"/>
      <c r="D57" s="73"/>
      <c r="E57" s="26"/>
      <c r="F57" s="26"/>
      <c r="G57" s="26"/>
    </row>
    <row r="58" spans="1:9" x14ac:dyDescent="0.2">
      <c r="A58" s="74" t="s">
        <v>1259</v>
      </c>
      <c r="B58" s="75"/>
      <c r="C58" s="75"/>
      <c r="D58" s="73"/>
      <c r="E58" s="76" t="s">
        <v>1260</v>
      </c>
      <c r="F58" s="74" t="s">
        <v>3</v>
      </c>
      <c r="G58" s="26"/>
    </row>
    <row r="59" spans="1:9" x14ac:dyDescent="0.2">
      <c r="A59" s="75" t="s">
        <v>1302</v>
      </c>
      <c r="B59" s="75"/>
      <c r="C59" s="75"/>
      <c r="D59" s="73"/>
      <c r="E59" s="77">
        <v>1500</v>
      </c>
      <c r="F59" s="78">
        <f>E59/$E$54*100</f>
        <v>1.3528658907100504</v>
      </c>
      <c r="G59" s="26"/>
    </row>
    <row r="60" spans="1:9" x14ac:dyDescent="0.2">
      <c r="A60" s="75" t="s">
        <v>1302</v>
      </c>
      <c r="B60" s="75"/>
      <c r="C60" s="75"/>
      <c r="D60" s="73"/>
      <c r="E60" s="77">
        <v>2500</v>
      </c>
      <c r="F60" s="78">
        <f>E60/$E$54*100</f>
        <v>2.2547764845167504</v>
      </c>
      <c r="G60" s="26"/>
    </row>
    <row r="61" spans="1:9" x14ac:dyDescent="0.2">
      <c r="A61" s="75" t="s">
        <v>1261</v>
      </c>
      <c r="B61" s="75"/>
      <c r="C61" s="75"/>
      <c r="D61" s="73"/>
      <c r="E61" s="77">
        <v>2500</v>
      </c>
      <c r="F61" s="78">
        <f>E61/$E$54*100</f>
        <v>2.2547764845167504</v>
      </c>
      <c r="G61" s="26"/>
    </row>
    <row r="62" spans="1:9" x14ac:dyDescent="0.2">
      <c r="A62" s="75" t="s">
        <v>1261</v>
      </c>
      <c r="B62" s="75"/>
      <c r="C62" s="75"/>
      <c r="D62" s="73"/>
      <c r="E62" s="77">
        <v>6500</v>
      </c>
      <c r="F62" s="78">
        <f>E62/$E$54*100</f>
        <v>5.8624188597435509</v>
      </c>
      <c r="G62" s="26"/>
    </row>
    <row r="63" spans="1:9" x14ac:dyDescent="0.2">
      <c r="A63" s="75" t="s">
        <v>1261</v>
      </c>
      <c r="B63" s="75"/>
      <c r="C63" s="75"/>
      <c r="D63" s="73"/>
      <c r="E63" s="77">
        <v>2500</v>
      </c>
      <c r="F63" s="78">
        <f>E63/$E$54*100</f>
        <v>2.2547764845167504</v>
      </c>
      <c r="G63" s="26"/>
    </row>
    <row r="64" spans="1:9" x14ac:dyDescent="0.2">
      <c r="A64" s="79" t="s">
        <v>1262</v>
      </c>
      <c r="B64" s="80"/>
      <c r="C64" s="80"/>
      <c r="D64" s="79"/>
      <c r="E64" s="81">
        <f>SUM(E59:E63)</f>
        <v>15500</v>
      </c>
      <c r="F64" s="81">
        <f>SUM(F59:F63)</f>
        <v>13.979614204003852</v>
      </c>
      <c r="G64" s="29"/>
    </row>
    <row r="66" spans="1:4" x14ac:dyDescent="0.2">
      <c r="A66" s="14" t="s">
        <v>40</v>
      </c>
    </row>
    <row r="67" spans="1:4" x14ac:dyDescent="0.2">
      <c r="A67" s="14" t="s">
        <v>1105</v>
      </c>
    </row>
    <row r="69" spans="1:4" x14ac:dyDescent="0.2">
      <c r="A69" s="14" t="s">
        <v>41</v>
      </c>
    </row>
    <row r="70" spans="1:4" x14ac:dyDescent="0.2">
      <c r="A70" s="14" t="s">
        <v>42</v>
      </c>
    </row>
    <row r="71" spans="1:4" x14ac:dyDescent="0.2">
      <c r="A71" s="14" t="s">
        <v>43</v>
      </c>
      <c r="B71" s="14"/>
      <c r="C71" s="30" t="s">
        <v>45</v>
      </c>
      <c r="D71" s="14" t="s">
        <v>44</v>
      </c>
    </row>
    <row r="72" spans="1:4" x14ac:dyDescent="0.2">
      <c r="A72" s="7" t="s">
        <v>46</v>
      </c>
      <c r="C72" s="31">
        <v>94.631100000000004</v>
      </c>
      <c r="D72" s="31">
        <v>100.60809999999999</v>
      </c>
    </row>
    <row r="73" spans="1:4" x14ac:dyDescent="0.2">
      <c r="A73" s="7" t="s">
        <v>99</v>
      </c>
      <c r="C73" s="31">
        <v>14.9953</v>
      </c>
      <c r="D73" s="31">
        <v>15.424799999999999</v>
      </c>
    </row>
    <row r="74" spans="1:4" x14ac:dyDescent="0.2">
      <c r="A74" s="7" t="s">
        <v>100</v>
      </c>
      <c r="C74" s="31">
        <v>11.887600000000001</v>
      </c>
      <c r="D74" s="31">
        <v>12.1656</v>
      </c>
    </row>
    <row r="75" spans="1:4" x14ac:dyDescent="0.2">
      <c r="A75" s="7" t="s">
        <v>1303</v>
      </c>
      <c r="C75" s="31">
        <v>12.704599999999999</v>
      </c>
      <c r="D75" s="31">
        <v>12.9824</v>
      </c>
    </row>
    <row r="76" spans="1:4" x14ac:dyDescent="0.2">
      <c r="A76" s="7" t="s">
        <v>1304</v>
      </c>
      <c r="C76" s="31">
        <v>17.190899999999999</v>
      </c>
      <c r="D76" s="31">
        <v>17.174900000000001</v>
      </c>
    </row>
    <row r="77" spans="1:4" x14ac:dyDescent="0.2">
      <c r="A77" s="7" t="s">
        <v>48</v>
      </c>
      <c r="C77" s="31">
        <v>102.23009999999999</v>
      </c>
      <c r="D77" s="31">
        <v>109.0013</v>
      </c>
    </row>
    <row r="78" spans="1:4" x14ac:dyDescent="0.2">
      <c r="A78" s="7" t="s">
        <v>101</v>
      </c>
      <c r="C78" s="31">
        <v>16.8233</v>
      </c>
      <c r="D78" s="31">
        <v>17.338100000000001</v>
      </c>
    </row>
    <row r="79" spans="1:4" x14ac:dyDescent="0.2">
      <c r="A79" s="7" t="s">
        <v>102</v>
      </c>
      <c r="C79" s="31">
        <v>13.4975</v>
      </c>
      <c r="D79" s="31">
        <v>13.8567</v>
      </c>
    </row>
    <row r="80" spans="1:4" x14ac:dyDescent="0.2">
      <c r="A80" s="7" t="s">
        <v>1305</v>
      </c>
      <c r="C80" s="31">
        <v>14.8705</v>
      </c>
      <c r="D80" s="31">
        <v>15.3002</v>
      </c>
    </row>
    <row r="81" spans="1:4" x14ac:dyDescent="0.2">
      <c r="A81" s="7" t="s">
        <v>1306</v>
      </c>
      <c r="C81" s="31">
        <v>19.327400000000001</v>
      </c>
      <c r="D81" s="31">
        <v>19.293900000000001</v>
      </c>
    </row>
    <row r="83" spans="1:4" x14ac:dyDescent="0.2">
      <c r="A83" s="14" t="s">
        <v>50</v>
      </c>
    </row>
    <row r="84" spans="1:4" x14ac:dyDescent="0.2">
      <c r="A84" s="101" t="s">
        <v>51</v>
      </c>
      <c r="B84" s="102"/>
      <c r="C84" s="32" t="s">
        <v>52</v>
      </c>
    </row>
    <row r="85" spans="1:4" x14ac:dyDescent="0.2">
      <c r="A85" s="97" t="s">
        <v>99</v>
      </c>
      <c r="B85" s="98"/>
      <c r="C85" s="33">
        <v>0.505</v>
      </c>
    </row>
    <row r="86" spans="1:4" x14ac:dyDescent="0.2">
      <c r="A86" s="97" t="s">
        <v>100</v>
      </c>
      <c r="B86" s="98"/>
      <c r="C86" s="33">
        <v>0.46</v>
      </c>
    </row>
    <row r="87" spans="1:4" x14ac:dyDescent="0.2">
      <c r="A87" s="97" t="s">
        <v>1303</v>
      </c>
      <c r="B87" s="98"/>
      <c r="C87" s="33">
        <v>0.5</v>
      </c>
    </row>
    <row r="88" spans="1:4" x14ac:dyDescent="0.2">
      <c r="A88" s="97" t="s">
        <v>1304</v>
      </c>
      <c r="B88" s="98"/>
      <c r="C88" s="33">
        <v>1.05</v>
      </c>
    </row>
    <row r="89" spans="1:4" x14ac:dyDescent="0.2">
      <c r="A89" s="97" t="s">
        <v>101</v>
      </c>
      <c r="B89" s="98"/>
      <c r="C89" s="33">
        <v>0.58499999999999996</v>
      </c>
    </row>
    <row r="90" spans="1:4" x14ac:dyDescent="0.2">
      <c r="A90" s="97" t="s">
        <v>102</v>
      </c>
      <c r="B90" s="98"/>
      <c r="C90" s="33">
        <v>0.52</v>
      </c>
    </row>
    <row r="91" spans="1:4" x14ac:dyDescent="0.2">
      <c r="A91" s="97" t="s">
        <v>1305</v>
      </c>
      <c r="B91" s="98"/>
      <c r="C91" s="33">
        <v>0.53</v>
      </c>
    </row>
    <row r="92" spans="1:4" x14ac:dyDescent="0.2">
      <c r="A92" s="97" t="s">
        <v>1306</v>
      </c>
      <c r="B92" s="98"/>
      <c r="C92" s="33">
        <v>1.25</v>
      </c>
    </row>
    <row r="93" spans="1:4" x14ac:dyDescent="0.2">
      <c r="A93" s="7" t="s">
        <v>53</v>
      </c>
    </row>
    <row r="94" spans="1:4" x14ac:dyDescent="0.2">
      <c r="A94" s="7" t="s">
        <v>54</v>
      </c>
    </row>
    <row r="96" spans="1:4" x14ac:dyDescent="0.2">
      <c r="A96" s="60" t="s">
        <v>1265</v>
      </c>
    </row>
    <row r="97" spans="1:9" x14ac:dyDescent="0.2">
      <c r="A97" s="60"/>
    </row>
    <row r="98" spans="1:9" x14ac:dyDescent="0.2">
      <c r="A98" s="57" t="s">
        <v>1307</v>
      </c>
    </row>
    <row r="99" spans="1:9" x14ac:dyDescent="0.2">
      <c r="A99" s="57" t="s">
        <v>1308</v>
      </c>
    </row>
    <row r="101" spans="1:9" x14ac:dyDescent="0.2">
      <c r="A101" s="14" t="s">
        <v>344</v>
      </c>
      <c r="D101" s="34">
        <v>5.0892073913673004</v>
      </c>
      <c r="E101" s="10" t="s">
        <v>55</v>
      </c>
    </row>
    <row r="103" spans="1:9" x14ac:dyDescent="0.2">
      <c r="A103" s="14" t="s">
        <v>345</v>
      </c>
      <c r="D103" s="30" t="s">
        <v>56</v>
      </c>
    </row>
    <row r="105" spans="1:9" x14ac:dyDescent="0.2">
      <c r="A105" s="60" t="s">
        <v>1309</v>
      </c>
      <c r="B105" s="57"/>
      <c r="C105" s="57"/>
      <c r="D105" s="57"/>
      <c r="E105" s="11"/>
      <c r="G105" s="11"/>
      <c r="H105" s="57"/>
      <c r="I105" s="57"/>
    </row>
    <row r="106" spans="1:9" x14ac:dyDescent="0.2">
      <c r="A106" s="60"/>
      <c r="B106" s="57"/>
      <c r="C106" s="57"/>
      <c r="D106" s="57"/>
      <c r="E106" s="11"/>
      <c r="G106" s="11"/>
      <c r="H106" s="57"/>
      <c r="I106" s="57"/>
    </row>
    <row r="107" spans="1:9" x14ac:dyDescent="0.2">
      <c r="A107" s="60" t="s">
        <v>969</v>
      </c>
      <c r="B107" s="57"/>
      <c r="C107" s="57"/>
      <c r="D107" s="57"/>
      <c r="E107" s="11"/>
      <c r="G107" s="11"/>
      <c r="H107" s="57"/>
      <c r="I107" s="57"/>
    </row>
    <row r="108" spans="1:9" x14ac:dyDescent="0.2">
      <c r="A108" s="65"/>
      <c r="B108" s="57"/>
      <c r="C108" s="57"/>
      <c r="D108" s="57"/>
      <c r="E108" s="11"/>
      <c r="G108" s="11"/>
      <c r="H108" s="57"/>
      <c r="I108" s="57"/>
    </row>
    <row r="109" spans="1:9" x14ac:dyDescent="0.2">
      <c r="A109" s="57"/>
      <c r="B109" s="57"/>
      <c r="C109" s="57"/>
      <c r="D109" s="57"/>
      <c r="E109" s="11"/>
      <c r="G109" s="11"/>
      <c r="H109" s="57"/>
      <c r="I109" s="57"/>
    </row>
    <row r="110" spans="1:9" x14ac:dyDescent="0.2">
      <c r="A110" s="57"/>
      <c r="B110" s="57"/>
      <c r="C110" s="57"/>
      <c r="D110" s="57"/>
      <c r="E110" s="11"/>
      <c r="G110" s="11"/>
      <c r="H110" s="57"/>
      <c r="I110" s="57"/>
    </row>
    <row r="111" spans="1:9" x14ac:dyDescent="0.2">
      <c r="A111" s="57"/>
      <c r="B111" s="57"/>
      <c r="C111" s="57"/>
      <c r="D111" s="57"/>
      <c r="E111" s="11"/>
      <c r="G111" s="11"/>
      <c r="H111" s="57"/>
      <c r="I111" s="57"/>
    </row>
    <row r="112" spans="1:9" x14ac:dyDescent="0.2">
      <c r="A112" s="57"/>
      <c r="B112" s="57"/>
      <c r="C112" s="57"/>
      <c r="D112" s="57"/>
      <c r="E112" s="11"/>
      <c r="G112" s="11"/>
      <c r="H112" s="57"/>
      <c r="I112" s="57"/>
    </row>
    <row r="113" spans="1:9" x14ac:dyDescent="0.2">
      <c r="A113" s="57"/>
      <c r="B113" s="57"/>
      <c r="C113" s="57"/>
      <c r="D113" s="57"/>
      <c r="E113" s="11"/>
      <c r="G113" s="11"/>
      <c r="H113" s="57"/>
      <c r="I113" s="57"/>
    </row>
    <row r="114" spans="1:9" x14ac:dyDescent="0.2">
      <c r="A114" s="57"/>
      <c r="B114" s="57"/>
      <c r="C114" s="57"/>
      <c r="D114" s="57"/>
      <c r="E114" s="11"/>
      <c r="G114" s="11"/>
      <c r="H114" s="57"/>
      <c r="I114" s="57"/>
    </row>
    <row r="115" spans="1:9" x14ac:dyDescent="0.2">
      <c r="A115" s="57"/>
      <c r="B115" s="57"/>
      <c r="C115" s="57"/>
      <c r="D115" s="57"/>
      <c r="E115" s="11"/>
      <c r="G115" s="11"/>
      <c r="H115" s="57"/>
      <c r="I115" s="57"/>
    </row>
    <row r="116" spans="1:9" x14ac:dyDescent="0.2">
      <c r="A116" s="57"/>
      <c r="B116" s="57"/>
      <c r="C116" s="57"/>
      <c r="D116" s="57"/>
      <c r="E116" s="11"/>
      <c r="G116" s="11"/>
      <c r="H116" s="57"/>
      <c r="I116" s="57"/>
    </row>
    <row r="117" spans="1:9" x14ac:dyDescent="0.2">
      <c r="A117" s="57"/>
      <c r="B117" s="57"/>
      <c r="C117" s="57"/>
      <c r="D117" s="57"/>
      <c r="E117" s="11"/>
      <c r="G117" s="11"/>
      <c r="H117" s="57"/>
      <c r="I117" s="57"/>
    </row>
    <row r="118" spans="1:9" x14ac:dyDescent="0.2">
      <c r="A118" s="57"/>
      <c r="B118" s="57"/>
      <c r="C118" s="57"/>
      <c r="D118" s="57"/>
      <c r="E118" s="11"/>
      <c r="G118" s="11"/>
      <c r="H118" s="57"/>
      <c r="I118" s="57"/>
    </row>
    <row r="119" spans="1:9" x14ac:dyDescent="0.2">
      <c r="A119" s="57"/>
      <c r="B119" s="57"/>
      <c r="C119" s="57"/>
      <c r="D119" s="57"/>
      <c r="E119" s="11"/>
      <c r="G119" s="11"/>
      <c r="H119" s="57"/>
      <c r="I119" s="57"/>
    </row>
    <row r="120" spans="1:9" x14ac:dyDescent="0.2">
      <c r="A120" s="57"/>
      <c r="B120" s="57"/>
      <c r="C120" s="57"/>
      <c r="D120" s="57"/>
      <c r="E120" s="11"/>
      <c r="G120" s="11"/>
      <c r="H120" s="57"/>
      <c r="I120" s="57"/>
    </row>
    <row r="121" spans="1:9" x14ac:dyDescent="0.2">
      <c r="A121" s="57"/>
      <c r="B121" s="57"/>
      <c r="C121" s="57"/>
      <c r="D121" s="57"/>
      <c r="E121" s="11"/>
      <c r="G121" s="11"/>
      <c r="H121" s="57"/>
      <c r="I121" s="57"/>
    </row>
    <row r="122" spans="1:9" x14ac:dyDescent="0.2">
      <c r="A122" s="57"/>
      <c r="B122" s="57"/>
      <c r="C122" s="57"/>
      <c r="D122" s="57"/>
      <c r="E122" s="11"/>
      <c r="G122" s="11"/>
      <c r="H122" s="57"/>
      <c r="I122" s="57"/>
    </row>
    <row r="123" spans="1:9" x14ac:dyDescent="0.2">
      <c r="A123" s="60" t="s">
        <v>1310</v>
      </c>
      <c r="B123" s="57"/>
      <c r="C123" s="57"/>
      <c r="D123" s="57"/>
      <c r="E123" s="11"/>
      <c r="G123" s="11"/>
      <c r="H123" s="57"/>
      <c r="I123" s="57"/>
    </row>
    <row r="124" spans="1:9" x14ac:dyDescent="0.2">
      <c r="A124" s="57"/>
      <c r="B124" s="57"/>
      <c r="C124" s="57"/>
      <c r="D124" s="57"/>
      <c r="E124" s="11"/>
      <c r="G124" s="11"/>
      <c r="H124" s="57"/>
      <c r="I124" s="57"/>
    </row>
    <row r="125" spans="1:9" x14ac:dyDescent="0.2">
      <c r="A125" s="60" t="s">
        <v>970</v>
      </c>
      <c r="B125" s="57"/>
      <c r="C125" s="57"/>
      <c r="D125" s="57"/>
      <c r="E125" s="11"/>
      <c r="G125" s="11"/>
      <c r="H125" s="57"/>
      <c r="I125" s="57"/>
    </row>
    <row r="126" spans="1:9" x14ac:dyDescent="0.2">
      <c r="A126" s="57"/>
      <c r="B126" s="57"/>
      <c r="C126" s="57"/>
      <c r="D126" s="57"/>
      <c r="E126" s="11"/>
      <c r="G126" s="11"/>
      <c r="H126" s="57"/>
      <c r="I126" s="57"/>
    </row>
    <row r="127" spans="1:9" x14ac:dyDescent="0.2">
      <c r="A127" s="57"/>
      <c r="B127" s="57"/>
      <c r="C127" s="57"/>
      <c r="D127" s="57"/>
      <c r="E127" s="11"/>
      <c r="G127" s="11"/>
      <c r="H127" s="57"/>
      <c r="I127" s="57"/>
    </row>
    <row r="128" spans="1:9" x14ac:dyDescent="0.2">
      <c r="A128" s="57"/>
      <c r="B128" s="57"/>
      <c r="C128" s="57"/>
      <c r="D128" s="57"/>
      <c r="E128" s="11"/>
      <c r="G128" s="11"/>
      <c r="H128" s="57"/>
      <c r="I128" s="57"/>
    </row>
    <row r="129" spans="1:9" x14ac:dyDescent="0.2">
      <c r="A129" s="57"/>
      <c r="B129" s="57"/>
      <c r="C129" s="57"/>
      <c r="D129" s="57"/>
      <c r="E129" s="11"/>
      <c r="G129" s="11"/>
      <c r="H129" s="57"/>
      <c r="I129" s="57"/>
    </row>
    <row r="130" spans="1:9" x14ac:dyDescent="0.2">
      <c r="A130" s="57"/>
      <c r="B130" s="57"/>
      <c r="C130" s="57"/>
      <c r="D130" s="57"/>
      <c r="E130" s="11"/>
      <c r="G130" s="11"/>
      <c r="H130" s="57"/>
      <c r="I130" s="57"/>
    </row>
    <row r="131" spans="1:9" x14ac:dyDescent="0.2">
      <c r="A131" s="57"/>
      <c r="B131" s="57"/>
      <c r="C131" s="57"/>
      <c r="D131" s="57"/>
      <c r="E131" s="11"/>
      <c r="G131" s="11"/>
      <c r="H131" s="57"/>
      <c r="I131" s="57"/>
    </row>
    <row r="132" spans="1:9" x14ac:dyDescent="0.2">
      <c r="A132" s="57"/>
      <c r="B132" s="57"/>
      <c r="C132" s="57"/>
      <c r="D132" s="57"/>
      <c r="E132" s="11"/>
      <c r="G132" s="11"/>
      <c r="H132" s="57"/>
      <c r="I132" s="57"/>
    </row>
    <row r="133" spans="1:9" x14ac:dyDescent="0.2">
      <c r="A133" s="57"/>
      <c r="B133" s="57"/>
      <c r="C133" s="57"/>
      <c r="D133" s="57"/>
      <c r="E133" s="11"/>
      <c r="G133" s="11"/>
      <c r="H133" s="57"/>
      <c r="I133" s="57"/>
    </row>
    <row r="134" spans="1:9" x14ac:dyDescent="0.2">
      <c r="A134" s="57"/>
      <c r="B134" s="57"/>
      <c r="C134" s="57"/>
      <c r="D134" s="57"/>
      <c r="E134" s="11"/>
      <c r="G134" s="11"/>
      <c r="H134" s="57"/>
      <c r="I134" s="57"/>
    </row>
    <row r="135" spans="1:9" x14ac:dyDescent="0.2">
      <c r="A135" s="57"/>
      <c r="B135" s="57"/>
      <c r="C135" s="57"/>
      <c r="D135" s="57"/>
      <c r="E135" s="11"/>
      <c r="G135" s="11"/>
      <c r="H135" s="57"/>
      <c r="I135" s="57"/>
    </row>
    <row r="136" spans="1:9" x14ac:dyDescent="0.2">
      <c r="A136" s="57"/>
      <c r="B136" s="57"/>
      <c r="C136" s="57"/>
      <c r="D136" s="57"/>
      <c r="E136" s="11"/>
      <c r="G136" s="11"/>
      <c r="H136" s="57"/>
      <c r="I136" s="57"/>
    </row>
    <row r="137" spans="1:9" x14ac:dyDescent="0.2">
      <c r="A137" s="57"/>
      <c r="B137" s="57"/>
      <c r="C137" s="57"/>
      <c r="D137" s="57"/>
      <c r="E137" s="11"/>
      <c r="G137" s="11"/>
      <c r="H137" s="57"/>
      <c r="I137" s="57"/>
    </row>
    <row r="138" spans="1:9" x14ac:dyDescent="0.2">
      <c r="A138" s="57"/>
      <c r="B138" s="57"/>
      <c r="C138" s="57"/>
      <c r="D138" s="57"/>
      <c r="E138" s="11"/>
      <c r="G138" s="11"/>
      <c r="H138" s="57"/>
      <c r="I138" s="57"/>
    </row>
    <row r="139" spans="1:9" x14ac:dyDescent="0.2">
      <c r="A139" s="57"/>
      <c r="B139" s="57"/>
      <c r="C139" s="57"/>
      <c r="D139" s="57"/>
      <c r="E139" s="11"/>
      <c r="G139" s="11"/>
      <c r="H139" s="57"/>
      <c r="I139" s="57"/>
    </row>
    <row r="140" spans="1:9" x14ac:dyDescent="0.2">
      <c r="A140" s="57"/>
      <c r="B140" s="57"/>
      <c r="C140" s="57"/>
      <c r="D140" s="57"/>
      <c r="E140" s="11"/>
      <c r="G140" s="11"/>
      <c r="H140" s="57"/>
      <c r="I140" s="57"/>
    </row>
    <row r="141" spans="1:9" x14ac:dyDescent="0.2">
      <c r="A141" s="57" t="s">
        <v>968</v>
      </c>
      <c r="B141" s="57"/>
      <c r="C141" s="57"/>
      <c r="D141" s="57"/>
      <c r="E141" s="11"/>
      <c r="G141" s="11"/>
      <c r="H141" s="57"/>
      <c r="I141" s="57"/>
    </row>
    <row r="142" spans="1:9" x14ac:dyDescent="0.2">
      <c r="A142" s="57"/>
      <c r="B142" s="57"/>
      <c r="C142" s="57"/>
      <c r="D142" s="57"/>
      <c r="E142" s="11"/>
      <c r="G142" s="11"/>
      <c r="H142" s="57"/>
      <c r="I142" s="57"/>
    </row>
    <row r="143" spans="1:9" x14ac:dyDescent="0.2">
      <c r="A143" s="57"/>
      <c r="B143" s="57"/>
      <c r="C143" s="57"/>
      <c r="D143" s="57"/>
      <c r="E143" s="11"/>
      <c r="G143" s="11"/>
      <c r="H143" s="57"/>
      <c r="I143" s="57"/>
    </row>
    <row r="144" spans="1:9" x14ac:dyDescent="0.2">
      <c r="A144" s="57"/>
      <c r="B144" s="57"/>
      <c r="C144" s="57"/>
      <c r="D144" s="57"/>
      <c r="E144" s="11"/>
      <c r="G144" s="11"/>
      <c r="H144" s="57"/>
      <c r="I144" s="57"/>
    </row>
    <row r="145" spans="1:9" x14ac:dyDescent="0.2">
      <c r="A145" s="57"/>
      <c r="B145" s="57"/>
      <c r="C145" s="57"/>
      <c r="D145" s="57"/>
      <c r="E145" s="11"/>
      <c r="G145" s="11"/>
      <c r="H145" s="57"/>
      <c r="I145" s="57"/>
    </row>
    <row r="146" spans="1:9" x14ac:dyDescent="0.2">
      <c r="A146" s="65"/>
      <c r="B146" s="57"/>
      <c r="C146" s="57"/>
      <c r="D146" s="57"/>
      <c r="E146" s="11"/>
      <c r="G146" s="11"/>
      <c r="H146" s="57"/>
      <c r="I146" s="57"/>
    </row>
    <row r="147" spans="1:9" x14ac:dyDescent="0.2">
      <c r="A147" s="57"/>
      <c r="B147" s="57"/>
      <c r="C147" s="57"/>
      <c r="D147" s="57"/>
      <c r="E147" s="11"/>
      <c r="G147" s="11"/>
      <c r="H147" s="57"/>
      <c r="I147" s="57"/>
    </row>
    <row r="148" spans="1:9" x14ac:dyDescent="0.2">
      <c r="A148" s="57"/>
      <c r="B148" s="57"/>
      <c r="C148" s="57"/>
      <c r="D148" s="57"/>
      <c r="E148" s="11"/>
      <c r="G148" s="11"/>
      <c r="H148" s="57"/>
      <c r="I148" s="57"/>
    </row>
    <row r="149" spans="1:9" x14ac:dyDescent="0.2">
      <c r="A149" s="57"/>
      <c r="B149" s="57"/>
      <c r="C149" s="57"/>
      <c r="D149" s="57"/>
      <c r="E149" s="11"/>
      <c r="G149" s="11"/>
      <c r="H149" s="57"/>
      <c r="I149" s="57"/>
    </row>
    <row r="150" spans="1:9" x14ac:dyDescent="0.2">
      <c r="A150" s="57"/>
      <c r="B150" s="57"/>
      <c r="C150" s="57"/>
      <c r="D150" s="57"/>
      <c r="E150" s="11"/>
      <c r="G150" s="11"/>
      <c r="H150" s="57"/>
      <c r="I150" s="57"/>
    </row>
    <row r="151" spans="1:9" x14ac:dyDescent="0.2">
      <c r="A151" s="57"/>
      <c r="B151" s="57"/>
      <c r="C151" s="57"/>
      <c r="D151" s="57"/>
      <c r="E151" s="11"/>
      <c r="G151" s="11"/>
      <c r="H151" s="57"/>
      <c r="I151" s="57"/>
    </row>
    <row r="152" spans="1:9" x14ac:dyDescent="0.2">
      <c r="A152" s="57"/>
      <c r="B152" s="57"/>
      <c r="C152" s="57"/>
      <c r="D152" s="57"/>
      <c r="E152" s="11"/>
      <c r="G152" s="11"/>
      <c r="H152" s="57"/>
      <c r="I152" s="57"/>
    </row>
    <row r="153" spans="1:9" x14ac:dyDescent="0.2">
      <c r="A153" s="57"/>
      <c r="B153" s="57"/>
      <c r="C153" s="57"/>
      <c r="D153" s="57"/>
      <c r="E153" s="11"/>
      <c r="G153" s="11"/>
      <c r="H153" s="57"/>
      <c r="I153" s="57"/>
    </row>
    <row r="154" spans="1:9" x14ac:dyDescent="0.2">
      <c r="A154" s="57"/>
      <c r="B154" s="57"/>
      <c r="C154" s="57"/>
      <c r="D154" s="57"/>
      <c r="E154" s="11"/>
      <c r="G154" s="11"/>
      <c r="H154" s="57"/>
      <c r="I154" s="57"/>
    </row>
    <row r="155" spans="1:9" x14ac:dyDescent="0.2">
      <c r="A155" s="57"/>
      <c r="B155" s="57"/>
      <c r="C155" s="57"/>
      <c r="D155" s="57"/>
      <c r="E155" s="11"/>
      <c r="G155" s="11"/>
      <c r="H155" s="57"/>
      <c r="I155" s="57"/>
    </row>
    <row r="156" spans="1:9" x14ac:dyDescent="0.2">
      <c r="A156" s="57"/>
      <c r="B156" s="57"/>
      <c r="C156" s="57"/>
      <c r="D156" s="57"/>
      <c r="E156" s="11"/>
      <c r="G156" s="11"/>
      <c r="H156" s="57"/>
      <c r="I156" s="57"/>
    </row>
    <row r="157" spans="1:9" x14ac:dyDescent="0.2">
      <c r="A157" s="57"/>
      <c r="B157" s="57"/>
      <c r="C157" s="57"/>
      <c r="D157" s="57"/>
      <c r="E157" s="11"/>
      <c r="G157" s="11"/>
      <c r="H157" s="57"/>
      <c r="I157" s="57"/>
    </row>
    <row r="158" spans="1:9" x14ac:dyDescent="0.2">
      <c r="A158" s="57"/>
      <c r="B158" s="57"/>
      <c r="C158" s="57"/>
      <c r="D158" s="57"/>
      <c r="E158" s="11"/>
      <c r="G158" s="11"/>
      <c r="H158" s="57"/>
      <c r="I158" s="57"/>
    </row>
    <row r="159" spans="1:9" x14ac:dyDescent="0.2">
      <c r="A159" s="57"/>
      <c r="B159" s="57"/>
      <c r="C159" s="57"/>
      <c r="D159" s="57"/>
      <c r="E159" s="11"/>
      <c r="G159" s="11"/>
      <c r="H159" s="57"/>
      <c r="I159" s="57"/>
    </row>
    <row r="160" spans="1:9" x14ac:dyDescent="0.2">
      <c r="A160" s="57"/>
      <c r="B160" s="57"/>
      <c r="C160" s="57"/>
      <c r="D160" s="57"/>
      <c r="E160" s="11"/>
      <c r="G160" s="11"/>
      <c r="H160" s="57"/>
      <c r="I160" s="57"/>
    </row>
    <row r="161" spans="1:9" x14ac:dyDescent="0.2">
      <c r="A161" s="57"/>
      <c r="B161" s="57"/>
      <c r="C161" s="57"/>
      <c r="D161" s="57"/>
      <c r="E161" s="11"/>
      <c r="G161" s="11"/>
      <c r="H161" s="57"/>
      <c r="I161" s="57"/>
    </row>
    <row r="162" spans="1:9" x14ac:dyDescent="0.2">
      <c r="A162" s="57"/>
      <c r="B162" s="57"/>
      <c r="C162" s="57"/>
      <c r="D162" s="57"/>
      <c r="E162" s="11"/>
      <c r="G162" s="11"/>
      <c r="H162" s="57"/>
      <c r="I162" s="57"/>
    </row>
    <row r="163" spans="1:9" x14ac:dyDescent="0.2">
      <c r="A163" s="57"/>
      <c r="B163" s="57"/>
      <c r="C163" s="57"/>
      <c r="D163" s="57"/>
      <c r="E163" s="11"/>
      <c r="G163" s="11"/>
      <c r="H163" s="57"/>
      <c r="I163" s="57"/>
    </row>
    <row r="164" spans="1:9" x14ac:dyDescent="0.2">
      <c r="A164" s="57"/>
      <c r="B164" s="57"/>
      <c r="C164" s="57"/>
      <c r="D164" s="57"/>
      <c r="E164" s="11"/>
      <c r="G164" s="11"/>
      <c r="H164" s="57"/>
      <c r="I164" s="57"/>
    </row>
    <row r="165" spans="1:9" x14ac:dyDescent="0.2">
      <c r="A165" s="57"/>
      <c r="B165" s="57"/>
      <c r="C165" s="57"/>
      <c r="D165" s="57"/>
      <c r="E165" s="11"/>
      <c r="G165" s="11"/>
      <c r="H165" s="57"/>
      <c r="I165" s="57"/>
    </row>
    <row r="166" spans="1:9" x14ac:dyDescent="0.2">
      <c r="A166" s="57"/>
      <c r="B166" s="57"/>
      <c r="C166" s="57"/>
      <c r="D166" s="57"/>
      <c r="E166" s="11"/>
      <c r="G166" s="11"/>
      <c r="H166" s="57"/>
      <c r="I166" s="57"/>
    </row>
    <row r="167" spans="1:9" x14ac:dyDescent="0.2">
      <c r="A167" s="57"/>
      <c r="B167" s="57"/>
      <c r="C167" s="57"/>
      <c r="D167" s="57"/>
      <c r="E167" s="11"/>
      <c r="G167" s="11"/>
      <c r="H167" s="57"/>
      <c r="I167" s="57"/>
    </row>
    <row r="168" spans="1:9" x14ac:dyDescent="0.2">
      <c r="A168" s="57"/>
      <c r="B168" s="57"/>
      <c r="C168" s="57"/>
      <c r="D168" s="57"/>
      <c r="E168" s="11"/>
      <c r="G168" s="11"/>
      <c r="H168" s="57"/>
      <c r="I168" s="57"/>
    </row>
    <row r="169" spans="1:9" x14ac:dyDescent="0.2">
      <c r="A169" s="57"/>
      <c r="B169" s="57"/>
      <c r="C169" s="57"/>
      <c r="D169" s="57"/>
      <c r="E169" s="11"/>
      <c r="G169" s="11"/>
      <c r="H169" s="57"/>
      <c r="I169" s="57"/>
    </row>
    <row r="170" spans="1:9" x14ac:dyDescent="0.2">
      <c r="A170" s="57"/>
      <c r="B170" s="57"/>
      <c r="C170" s="57"/>
      <c r="D170" s="57"/>
      <c r="E170" s="11"/>
      <c r="G170" s="11"/>
      <c r="H170" s="57"/>
      <c r="I170" s="57"/>
    </row>
    <row r="171" spans="1:9" x14ac:dyDescent="0.2">
      <c r="A171" s="57"/>
      <c r="B171" s="57"/>
      <c r="C171" s="57"/>
      <c r="D171" s="57"/>
      <c r="E171" s="11"/>
      <c r="G171" s="11"/>
      <c r="H171" s="57"/>
      <c r="I171" s="57"/>
    </row>
    <row r="172" spans="1:9" x14ac:dyDescent="0.2">
      <c r="A172" s="57"/>
      <c r="B172" s="57"/>
      <c r="C172" s="57"/>
      <c r="D172" s="57"/>
      <c r="E172" s="11"/>
      <c r="G172" s="11"/>
      <c r="H172" s="57"/>
      <c r="I172" s="57"/>
    </row>
    <row r="173" spans="1:9" x14ac:dyDescent="0.2">
      <c r="A173" s="57"/>
      <c r="B173" s="57"/>
      <c r="C173" s="57"/>
      <c r="D173" s="57"/>
      <c r="E173" s="11"/>
      <c r="G173" s="11"/>
      <c r="H173" s="57"/>
      <c r="I173" s="57"/>
    </row>
    <row r="174" spans="1:9" x14ac:dyDescent="0.2">
      <c r="A174" s="57"/>
      <c r="B174" s="57"/>
      <c r="C174" s="57"/>
      <c r="D174" s="57"/>
      <c r="E174" s="11"/>
      <c r="G174" s="11"/>
      <c r="H174" s="57"/>
      <c r="I174" s="57"/>
    </row>
    <row r="175" spans="1:9" x14ac:dyDescent="0.2">
      <c r="A175" s="57"/>
      <c r="B175" s="57"/>
      <c r="C175" s="57"/>
      <c r="D175" s="57"/>
      <c r="E175" s="11"/>
      <c r="G175" s="11"/>
      <c r="H175" s="57"/>
      <c r="I175" s="57"/>
    </row>
    <row r="176" spans="1:9" x14ac:dyDescent="0.2">
      <c r="A176" s="57"/>
      <c r="B176" s="57"/>
      <c r="C176" s="57"/>
      <c r="D176" s="57"/>
      <c r="E176" s="11"/>
      <c r="G176" s="11"/>
      <c r="H176" s="57"/>
      <c r="I176" s="57"/>
    </row>
    <row r="177" spans="1:9" x14ac:dyDescent="0.2">
      <c r="A177" s="57"/>
      <c r="B177" s="57"/>
      <c r="C177" s="57"/>
      <c r="D177" s="57"/>
      <c r="E177" s="11"/>
      <c r="G177" s="11"/>
      <c r="H177" s="57"/>
      <c r="I177" s="57"/>
    </row>
    <row r="178" spans="1:9" x14ac:dyDescent="0.2">
      <c r="A178" s="57"/>
      <c r="B178" s="57"/>
      <c r="C178" s="57"/>
      <c r="D178" s="57"/>
      <c r="E178" s="11"/>
      <c r="G178" s="11"/>
      <c r="H178" s="57"/>
      <c r="I178" s="57"/>
    </row>
    <row r="179" spans="1:9" x14ac:dyDescent="0.2">
      <c r="A179" s="57"/>
      <c r="B179" s="57"/>
      <c r="C179" s="57"/>
      <c r="D179" s="57"/>
      <c r="E179" s="11"/>
      <c r="G179" s="11"/>
      <c r="H179" s="57"/>
      <c r="I179" s="57"/>
    </row>
    <row r="180" spans="1:9" x14ac:dyDescent="0.2">
      <c r="A180" s="57"/>
      <c r="B180" s="57"/>
      <c r="C180" s="57"/>
      <c r="D180" s="57"/>
      <c r="E180" s="11"/>
      <c r="G180" s="11"/>
      <c r="H180" s="57"/>
      <c r="I180" s="57"/>
    </row>
    <row r="181" spans="1:9" x14ac:dyDescent="0.2">
      <c r="A181" s="57"/>
      <c r="B181" s="57"/>
      <c r="C181" s="57"/>
      <c r="D181" s="57"/>
      <c r="E181" s="11"/>
      <c r="G181" s="11"/>
      <c r="H181" s="57"/>
      <c r="I181" s="57"/>
    </row>
    <row r="182" spans="1:9" x14ac:dyDescent="0.2">
      <c r="A182" s="57"/>
      <c r="B182" s="57"/>
      <c r="C182" s="57"/>
      <c r="D182" s="57"/>
      <c r="E182" s="11"/>
      <c r="G182" s="11"/>
      <c r="H182" s="57"/>
      <c r="I182" s="57"/>
    </row>
    <row r="183" spans="1:9" x14ac:dyDescent="0.2">
      <c r="A183" s="57"/>
      <c r="B183" s="57"/>
      <c r="C183" s="57"/>
      <c r="D183" s="57"/>
      <c r="E183" s="11"/>
      <c r="G183" s="11"/>
      <c r="H183" s="57"/>
      <c r="I183" s="57"/>
    </row>
    <row r="184" spans="1:9" x14ac:dyDescent="0.2">
      <c r="A184" s="57"/>
      <c r="B184" s="57"/>
      <c r="C184" s="57"/>
      <c r="D184" s="57"/>
      <c r="E184" s="11"/>
      <c r="G184" s="11"/>
      <c r="H184" s="57"/>
      <c r="I184" s="57"/>
    </row>
    <row r="185" spans="1:9" x14ac:dyDescent="0.2">
      <c r="A185" s="57"/>
      <c r="B185" s="57"/>
      <c r="C185" s="57"/>
      <c r="D185" s="57"/>
      <c r="E185" s="11"/>
      <c r="G185" s="11"/>
      <c r="H185" s="57"/>
      <c r="I185" s="57"/>
    </row>
    <row r="186" spans="1:9" x14ac:dyDescent="0.2">
      <c r="A186" s="57"/>
      <c r="B186" s="57"/>
      <c r="C186" s="57"/>
      <c r="D186" s="57"/>
      <c r="E186" s="11"/>
      <c r="G186" s="11"/>
      <c r="H186" s="57"/>
      <c r="I186" s="57"/>
    </row>
    <row r="187" spans="1:9" x14ac:dyDescent="0.2">
      <c r="A187" s="57"/>
      <c r="B187" s="57"/>
      <c r="C187" s="57"/>
      <c r="D187" s="57"/>
      <c r="E187" s="11"/>
      <c r="G187" s="11"/>
      <c r="H187" s="57"/>
      <c r="I187" s="57"/>
    </row>
    <row r="188" spans="1:9" x14ac:dyDescent="0.2">
      <c r="A188" s="57"/>
      <c r="B188" s="57"/>
      <c r="C188" s="57"/>
      <c r="D188" s="57"/>
      <c r="E188" s="11"/>
      <c r="G188" s="11"/>
      <c r="H188" s="57"/>
      <c r="I188" s="57"/>
    </row>
    <row r="189" spans="1:9" x14ac:dyDescent="0.2">
      <c r="A189" s="57"/>
      <c r="B189" s="57"/>
      <c r="C189" s="57"/>
      <c r="D189" s="57"/>
      <c r="E189" s="11"/>
      <c r="G189" s="11"/>
      <c r="H189" s="57"/>
      <c r="I189" s="57"/>
    </row>
    <row r="190" spans="1:9" x14ac:dyDescent="0.2">
      <c r="A190" s="57"/>
      <c r="B190" s="57"/>
      <c r="C190" s="57"/>
      <c r="D190" s="57"/>
      <c r="E190" s="11"/>
      <c r="G190" s="11"/>
      <c r="H190" s="57"/>
      <c r="I190" s="57"/>
    </row>
    <row r="191" spans="1:9" x14ac:dyDescent="0.2">
      <c r="A191" s="57"/>
      <c r="B191" s="57"/>
      <c r="C191" s="57"/>
      <c r="D191" s="57"/>
      <c r="E191" s="11"/>
      <c r="G191" s="11"/>
      <c r="H191" s="57"/>
      <c r="I191" s="57"/>
    </row>
    <row r="192" spans="1:9" x14ac:dyDescent="0.2">
      <c r="A192" s="57"/>
      <c r="B192" s="57"/>
      <c r="C192" s="57"/>
      <c r="D192" s="57"/>
      <c r="E192" s="11"/>
      <c r="G192" s="11"/>
      <c r="H192" s="57"/>
      <c r="I192" s="57"/>
    </row>
    <row r="193" spans="1:9" x14ac:dyDescent="0.2">
      <c r="A193" s="57"/>
      <c r="B193" s="57"/>
      <c r="C193" s="57"/>
      <c r="D193" s="57"/>
      <c r="E193" s="11"/>
      <c r="G193" s="11"/>
      <c r="H193" s="57"/>
      <c r="I193" s="57"/>
    </row>
    <row r="194" spans="1:9" x14ac:dyDescent="0.2">
      <c r="A194" s="57"/>
      <c r="B194" s="57"/>
      <c r="C194" s="57"/>
      <c r="D194" s="57"/>
      <c r="E194" s="11"/>
      <c r="G194" s="11"/>
      <c r="H194" s="57"/>
      <c r="I194" s="57"/>
    </row>
    <row r="195" spans="1:9" x14ac:dyDescent="0.2">
      <c r="A195" s="57"/>
      <c r="B195" s="57"/>
      <c r="C195" s="57"/>
      <c r="D195" s="57"/>
      <c r="E195" s="11"/>
      <c r="G195" s="11"/>
      <c r="H195" s="57"/>
      <c r="I195" s="57"/>
    </row>
    <row r="196" spans="1:9" x14ac:dyDescent="0.2">
      <c r="A196" s="57"/>
      <c r="B196" s="57"/>
      <c r="C196" s="57"/>
      <c r="D196" s="57"/>
      <c r="E196" s="11"/>
      <c r="G196" s="11"/>
      <c r="H196" s="57"/>
      <c r="I196" s="57"/>
    </row>
    <row r="197" spans="1:9" x14ac:dyDescent="0.2">
      <c r="A197" s="57"/>
      <c r="B197" s="57"/>
      <c r="C197" s="57"/>
      <c r="D197" s="57"/>
      <c r="E197" s="11"/>
      <c r="G197" s="11"/>
      <c r="H197" s="57"/>
      <c r="I197" s="57"/>
    </row>
    <row r="198" spans="1:9" x14ac:dyDescent="0.2">
      <c r="A198" s="57"/>
      <c r="B198" s="57"/>
      <c r="C198" s="57"/>
      <c r="D198" s="57"/>
      <c r="E198" s="11"/>
      <c r="G198" s="11"/>
      <c r="H198" s="57"/>
      <c r="I198" s="57"/>
    </row>
    <row r="199" spans="1:9" x14ac:dyDescent="0.2">
      <c r="A199" s="57"/>
      <c r="B199" s="57"/>
      <c r="C199" s="57"/>
      <c r="D199" s="57"/>
      <c r="E199" s="11"/>
      <c r="G199" s="11"/>
      <c r="H199" s="57"/>
      <c r="I199" s="57"/>
    </row>
    <row r="200" spans="1:9" x14ac:dyDescent="0.2">
      <c r="A200" s="57"/>
      <c r="B200" s="57"/>
      <c r="C200" s="57"/>
      <c r="D200" s="57"/>
      <c r="E200" s="11"/>
      <c r="G200" s="11"/>
      <c r="H200" s="57"/>
      <c r="I200" s="57"/>
    </row>
    <row r="201" spans="1:9" x14ac:dyDescent="0.2">
      <c r="A201" s="57"/>
      <c r="B201" s="57"/>
      <c r="C201" s="57"/>
      <c r="D201" s="57"/>
      <c r="E201" s="11"/>
      <c r="G201" s="11"/>
      <c r="H201" s="57"/>
      <c r="I201" s="57"/>
    </row>
    <row r="202" spans="1:9" x14ac:dyDescent="0.2">
      <c r="A202" s="57"/>
      <c r="B202" s="57"/>
      <c r="C202" s="57"/>
      <c r="D202" s="57"/>
      <c r="E202" s="11"/>
      <c r="G202" s="11"/>
      <c r="H202" s="57"/>
      <c r="I202" s="57"/>
    </row>
    <row r="203" spans="1:9" x14ac:dyDescent="0.2">
      <c r="A203" s="57"/>
      <c r="B203" s="57"/>
      <c r="C203" s="57"/>
      <c r="D203" s="57"/>
      <c r="E203" s="11"/>
      <c r="G203" s="11"/>
      <c r="H203" s="57"/>
      <c r="I203" s="57"/>
    </row>
    <row r="204" spans="1:9" x14ac:dyDescent="0.2">
      <c r="A204" s="57"/>
      <c r="B204" s="57"/>
      <c r="C204" s="57"/>
      <c r="D204" s="57"/>
      <c r="E204" s="11"/>
      <c r="G204" s="11"/>
      <c r="H204" s="57"/>
      <c r="I204" s="57"/>
    </row>
    <row r="205" spans="1:9" x14ac:dyDescent="0.2">
      <c r="A205" s="57"/>
      <c r="B205" s="57"/>
      <c r="C205" s="57"/>
      <c r="D205" s="57"/>
      <c r="E205" s="11"/>
      <c r="G205" s="11"/>
      <c r="H205" s="57"/>
      <c r="I205" s="57"/>
    </row>
    <row r="206" spans="1:9" x14ac:dyDescent="0.2">
      <c r="A206" s="57"/>
      <c r="B206" s="57"/>
      <c r="C206" s="57"/>
      <c r="D206" s="57"/>
      <c r="E206" s="11"/>
      <c r="G206" s="11"/>
      <c r="H206" s="57"/>
      <c r="I206" s="57"/>
    </row>
    <row r="207" spans="1:9" x14ac:dyDescent="0.2">
      <c r="A207" s="57"/>
      <c r="B207" s="57"/>
      <c r="C207" s="57"/>
      <c r="D207" s="57"/>
      <c r="E207" s="11"/>
      <c r="G207" s="11"/>
      <c r="H207" s="57"/>
      <c r="I207" s="57"/>
    </row>
    <row r="208" spans="1:9" x14ac:dyDescent="0.2">
      <c r="A208" s="57"/>
      <c r="B208" s="57"/>
      <c r="C208" s="57"/>
      <c r="D208" s="57"/>
      <c r="E208" s="11"/>
      <c r="G208" s="11"/>
      <c r="H208" s="57"/>
      <c r="I208" s="57"/>
    </row>
    <row r="209" spans="1:9" x14ac:dyDescent="0.2">
      <c r="A209" s="57"/>
      <c r="B209" s="57"/>
      <c r="C209" s="57"/>
      <c r="D209" s="57"/>
      <c r="E209" s="11"/>
      <c r="G209" s="11"/>
      <c r="H209" s="57"/>
      <c r="I209" s="57"/>
    </row>
    <row r="210" spans="1:9" x14ac:dyDescent="0.2">
      <c r="A210" s="57"/>
      <c r="B210" s="57"/>
      <c r="C210" s="57"/>
      <c r="D210" s="57"/>
      <c r="E210" s="11"/>
      <c r="G210" s="11"/>
      <c r="H210" s="57"/>
      <c r="I210" s="57"/>
    </row>
    <row r="211" spans="1:9" x14ac:dyDescent="0.2">
      <c r="A211" s="57"/>
      <c r="B211" s="57"/>
      <c r="C211" s="57"/>
      <c r="D211" s="57"/>
      <c r="E211" s="11"/>
      <c r="G211" s="11"/>
      <c r="H211" s="57"/>
      <c r="I211" s="57"/>
    </row>
    <row r="212" spans="1:9" x14ac:dyDescent="0.2">
      <c r="A212" s="57"/>
      <c r="B212" s="57"/>
      <c r="C212" s="57"/>
      <c r="D212" s="57"/>
      <c r="E212" s="11"/>
      <c r="G212" s="11"/>
      <c r="H212" s="57"/>
      <c r="I212" s="57"/>
    </row>
    <row r="213" spans="1:9" x14ac:dyDescent="0.2">
      <c r="A213" s="57"/>
      <c r="B213" s="57"/>
      <c r="C213" s="57"/>
      <c r="D213" s="57"/>
      <c r="E213" s="11"/>
      <c r="G213" s="11"/>
      <c r="H213" s="57"/>
      <c r="I213" s="57"/>
    </row>
    <row r="214" spans="1:9" x14ac:dyDescent="0.2">
      <c r="A214" s="57"/>
      <c r="B214" s="57"/>
      <c r="C214" s="57"/>
      <c r="D214" s="57"/>
      <c r="E214" s="11"/>
      <c r="G214" s="11"/>
      <c r="H214" s="57"/>
      <c r="I214" s="57"/>
    </row>
    <row r="215" spans="1:9" x14ac:dyDescent="0.2">
      <c r="A215" s="57"/>
      <c r="B215" s="57"/>
      <c r="C215" s="57"/>
      <c r="D215" s="57"/>
      <c r="E215" s="11"/>
      <c r="G215" s="11"/>
      <c r="H215" s="57"/>
      <c r="I215" s="57"/>
    </row>
    <row r="216" spans="1:9" x14ac:dyDescent="0.2">
      <c r="A216" s="57"/>
      <c r="B216" s="57"/>
      <c r="C216" s="57"/>
      <c r="D216" s="57"/>
      <c r="E216" s="11"/>
      <c r="G216" s="11"/>
      <c r="H216" s="57"/>
      <c r="I216" s="57"/>
    </row>
    <row r="217" spans="1:9" x14ac:dyDescent="0.2">
      <c r="A217" s="57"/>
      <c r="B217" s="57"/>
      <c r="C217" s="57"/>
      <c r="D217" s="57"/>
      <c r="E217" s="11"/>
      <c r="G217" s="11"/>
      <c r="H217" s="57"/>
      <c r="I217" s="57"/>
    </row>
    <row r="218" spans="1:9" x14ac:dyDescent="0.2">
      <c r="A218" s="57"/>
      <c r="B218" s="57"/>
      <c r="C218" s="57"/>
      <c r="D218" s="57"/>
      <c r="E218" s="11"/>
      <c r="G218" s="11"/>
      <c r="H218" s="57"/>
      <c r="I218" s="57"/>
    </row>
    <row r="219" spans="1:9" x14ac:dyDescent="0.2">
      <c r="A219" s="57"/>
      <c r="B219" s="57"/>
      <c r="C219" s="57"/>
      <c r="D219" s="57"/>
      <c r="E219" s="11"/>
      <c r="G219" s="11"/>
      <c r="H219" s="57"/>
      <c r="I219" s="57"/>
    </row>
    <row r="220" spans="1:9" x14ac:dyDescent="0.2">
      <c r="A220" s="57"/>
      <c r="B220" s="57"/>
      <c r="C220" s="57"/>
      <c r="D220" s="57"/>
      <c r="E220" s="11"/>
      <c r="G220" s="11"/>
      <c r="H220" s="57"/>
      <c r="I220" s="57"/>
    </row>
    <row r="221" spans="1:9" x14ac:dyDescent="0.2">
      <c r="A221" s="57"/>
      <c r="B221" s="57"/>
      <c r="C221" s="57"/>
      <c r="D221" s="57"/>
      <c r="E221" s="11"/>
      <c r="G221" s="11"/>
      <c r="H221" s="57"/>
      <c r="I221" s="57"/>
    </row>
    <row r="222" spans="1:9" x14ac:dyDescent="0.2">
      <c r="A222" s="57"/>
      <c r="B222" s="57"/>
      <c r="C222" s="57"/>
      <c r="D222" s="57"/>
      <c r="E222" s="11"/>
      <c r="G222" s="11"/>
      <c r="H222" s="57"/>
      <c r="I222" s="57"/>
    </row>
    <row r="223" spans="1:9" x14ac:dyDescent="0.2">
      <c r="A223" s="57"/>
      <c r="B223" s="57"/>
      <c r="C223" s="57"/>
      <c r="D223" s="57"/>
      <c r="E223" s="11"/>
      <c r="G223" s="11"/>
      <c r="H223" s="57"/>
      <c r="I223" s="57"/>
    </row>
    <row r="224" spans="1:9" x14ac:dyDescent="0.2">
      <c r="A224" s="57"/>
      <c r="B224" s="57"/>
      <c r="C224" s="57"/>
      <c r="D224" s="57"/>
      <c r="E224" s="11"/>
      <c r="G224" s="11"/>
      <c r="H224" s="57"/>
      <c r="I224" s="57"/>
    </row>
    <row r="225" spans="1:9" x14ac:dyDescent="0.2">
      <c r="A225" s="57"/>
      <c r="B225" s="57"/>
      <c r="C225" s="57"/>
      <c r="D225" s="57"/>
      <c r="E225" s="11"/>
      <c r="G225" s="11"/>
      <c r="H225" s="57"/>
      <c r="I225" s="57"/>
    </row>
    <row r="226" spans="1:9" x14ac:dyDescent="0.2">
      <c r="A226" s="57"/>
      <c r="B226" s="57"/>
      <c r="C226" s="57"/>
      <c r="D226" s="57"/>
      <c r="E226" s="11"/>
      <c r="G226" s="11"/>
      <c r="H226" s="57"/>
      <c r="I226" s="57"/>
    </row>
    <row r="227" spans="1:9" x14ac:dyDescent="0.2">
      <c r="A227" s="57"/>
      <c r="B227" s="57"/>
      <c r="C227" s="57"/>
      <c r="D227" s="57"/>
      <c r="E227" s="11"/>
      <c r="G227" s="11"/>
      <c r="H227" s="57"/>
      <c r="I227" s="57"/>
    </row>
    <row r="228" spans="1:9" x14ac:dyDescent="0.2">
      <c r="A228" s="57"/>
      <c r="B228" s="57"/>
      <c r="C228" s="57"/>
      <c r="D228" s="57"/>
      <c r="E228" s="11"/>
      <c r="G228" s="11"/>
      <c r="H228" s="57"/>
      <c r="I228" s="57"/>
    </row>
    <row r="229" spans="1:9" x14ac:dyDescent="0.2">
      <c r="A229" s="57"/>
      <c r="B229" s="57"/>
      <c r="C229" s="57"/>
      <c r="D229" s="57"/>
      <c r="E229" s="11"/>
      <c r="G229" s="11"/>
      <c r="H229" s="57"/>
      <c r="I229" s="57"/>
    </row>
    <row r="230" spans="1:9" x14ac:dyDescent="0.2">
      <c r="A230" s="57"/>
      <c r="B230" s="57"/>
      <c r="C230" s="57"/>
      <c r="D230" s="57"/>
      <c r="E230" s="11"/>
      <c r="G230" s="11"/>
      <c r="H230" s="57"/>
      <c r="I230" s="57"/>
    </row>
    <row r="231" spans="1:9" x14ac:dyDescent="0.2">
      <c r="A231" s="57"/>
      <c r="B231" s="57"/>
      <c r="C231" s="57"/>
      <c r="D231" s="57"/>
      <c r="E231" s="11"/>
      <c r="G231" s="11"/>
      <c r="H231" s="57"/>
      <c r="I231" s="57"/>
    </row>
    <row r="232" spans="1:9" x14ac:dyDescent="0.2">
      <c r="A232" s="57"/>
      <c r="B232" s="57"/>
      <c r="C232" s="57"/>
      <c r="D232" s="57"/>
      <c r="E232" s="11"/>
      <c r="G232" s="11"/>
      <c r="H232" s="57"/>
      <c r="I232" s="57"/>
    </row>
    <row r="233" spans="1:9" x14ac:dyDescent="0.2">
      <c r="A233" s="57"/>
      <c r="B233" s="57"/>
      <c r="C233" s="57"/>
      <c r="D233" s="57"/>
      <c r="E233" s="11"/>
      <c r="G233" s="11"/>
      <c r="H233" s="57"/>
      <c r="I233" s="57"/>
    </row>
    <row r="234" spans="1:9" x14ac:dyDescent="0.2">
      <c r="A234" s="57"/>
      <c r="B234" s="57"/>
      <c r="C234" s="57"/>
      <c r="D234" s="57"/>
      <c r="E234" s="11"/>
      <c r="G234" s="11"/>
      <c r="H234" s="57"/>
      <c r="I234" s="57"/>
    </row>
    <row r="235" spans="1:9" x14ac:dyDescent="0.2">
      <c r="A235" s="57"/>
      <c r="B235" s="57"/>
      <c r="C235" s="57"/>
      <c r="D235" s="57"/>
      <c r="E235" s="11"/>
      <c r="G235" s="11"/>
      <c r="H235" s="57"/>
      <c r="I235" s="57"/>
    </row>
    <row r="236" spans="1:9" x14ac:dyDescent="0.2">
      <c r="A236" s="57"/>
      <c r="B236" s="57"/>
      <c r="C236" s="57"/>
      <c r="D236" s="57"/>
      <c r="E236" s="11"/>
      <c r="G236" s="11"/>
      <c r="H236" s="57"/>
      <c r="I236" s="57"/>
    </row>
    <row r="237" spans="1:9" x14ac:dyDescent="0.2">
      <c r="A237" s="57"/>
      <c r="B237" s="57"/>
      <c r="C237" s="57"/>
      <c r="D237" s="57"/>
      <c r="E237" s="11"/>
      <c r="G237" s="11"/>
      <c r="H237" s="57"/>
      <c r="I237" s="57"/>
    </row>
    <row r="238" spans="1:9" x14ac:dyDescent="0.2">
      <c r="A238" s="57"/>
      <c r="B238" s="57"/>
      <c r="C238" s="57"/>
      <c r="D238" s="57"/>
      <c r="E238" s="11"/>
      <c r="G238" s="11"/>
      <c r="H238" s="57"/>
      <c r="I238" s="57"/>
    </row>
    <row r="239" spans="1:9" x14ac:dyDescent="0.2">
      <c r="A239" s="57"/>
      <c r="B239" s="57"/>
      <c r="C239" s="57"/>
      <c r="D239" s="57"/>
      <c r="E239" s="11"/>
      <c r="G239" s="11"/>
      <c r="H239" s="57"/>
      <c r="I239" s="57"/>
    </row>
    <row r="240" spans="1:9" x14ac:dyDescent="0.2">
      <c r="A240" s="57"/>
      <c r="B240" s="57"/>
      <c r="C240" s="57"/>
      <c r="D240" s="57"/>
      <c r="E240" s="11"/>
      <c r="G240" s="11"/>
      <c r="H240" s="57"/>
      <c r="I240" s="57"/>
    </row>
    <row r="241" spans="1:9" x14ac:dyDescent="0.2">
      <c r="A241" s="57"/>
      <c r="B241" s="57"/>
      <c r="C241" s="57"/>
      <c r="D241" s="57"/>
      <c r="E241" s="11"/>
      <c r="G241" s="11"/>
      <c r="H241" s="57"/>
      <c r="I241" s="57"/>
    </row>
    <row r="242" spans="1:9" x14ac:dyDescent="0.2">
      <c r="A242" s="57"/>
      <c r="B242" s="57"/>
      <c r="C242" s="57"/>
      <c r="D242" s="57"/>
      <c r="E242" s="11"/>
      <c r="G242" s="11"/>
      <c r="H242" s="57"/>
      <c r="I242" s="57"/>
    </row>
    <row r="243" spans="1:9" x14ac:dyDescent="0.2">
      <c r="A243" s="57"/>
      <c r="B243" s="57"/>
      <c r="C243" s="57"/>
      <c r="D243" s="57"/>
      <c r="E243" s="11"/>
      <c r="G243" s="11"/>
      <c r="H243" s="57"/>
      <c r="I243" s="57"/>
    </row>
    <row r="244" spans="1:9" x14ac:dyDescent="0.2">
      <c r="A244" s="57"/>
      <c r="B244" s="57"/>
      <c r="C244" s="57"/>
      <c r="D244" s="57"/>
      <c r="E244" s="11"/>
      <c r="G244" s="11"/>
      <c r="H244" s="57"/>
      <c r="I244" s="57"/>
    </row>
    <row r="245" spans="1:9" x14ac:dyDescent="0.2">
      <c r="A245" s="57"/>
      <c r="B245" s="57"/>
      <c r="C245" s="57"/>
      <c r="D245" s="57"/>
      <c r="E245" s="11"/>
      <c r="G245" s="11"/>
      <c r="H245" s="57"/>
      <c r="I245" s="57"/>
    </row>
    <row r="246" spans="1:9" x14ac:dyDescent="0.2">
      <c r="A246" s="57"/>
      <c r="B246" s="57"/>
      <c r="C246" s="57"/>
      <c r="D246" s="57"/>
      <c r="E246" s="11"/>
      <c r="G246" s="11"/>
      <c r="H246" s="57"/>
      <c r="I246" s="57"/>
    </row>
  </sheetData>
  <mergeCells count="10">
    <mergeCell ref="A89:B89"/>
    <mergeCell ref="A90:B90"/>
    <mergeCell ref="A91:B91"/>
    <mergeCell ref="A92:B92"/>
    <mergeCell ref="A1:G1"/>
    <mergeCell ref="A84:B84"/>
    <mergeCell ref="A85:B85"/>
    <mergeCell ref="A86:B86"/>
    <mergeCell ref="A87:B87"/>
    <mergeCell ref="A88:B88"/>
  </mergeCells>
  <conditionalFormatting sqref="F2:F3">
    <cfRule type="cellIs" dxfId="119" priority="4" stopIfTrue="1" operator="between">
      <formula>0.009</formula>
      <formula>-0.009</formula>
    </cfRule>
  </conditionalFormatting>
  <conditionalFormatting sqref="F5:F51">
    <cfRule type="cellIs" dxfId="118" priority="2" stopIfTrue="1" operator="between">
      <formula>0.009</formula>
      <formula>-0.009</formula>
    </cfRule>
  </conditionalFormatting>
  <conditionalFormatting sqref="F53:F63">
    <cfRule type="cellIs" dxfId="117" priority="3" stopIfTrue="1" operator="between">
      <formula>0.009</formula>
      <formula>-0.009</formula>
    </cfRule>
  </conditionalFormatting>
  <conditionalFormatting sqref="F65:F65533">
    <cfRule type="cellIs" dxfId="11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334"/>
  <sheetViews>
    <sheetView workbookViewId="0">
      <selection sqref="A1:G1"/>
    </sheetView>
  </sheetViews>
  <sheetFormatPr defaultColWidth="9.140625" defaultRowHeight="11.25" x14ac:dyDescent="0.2"/>
  <cols>
    <col min="1" max="1" width="38.7109375" style="7" bestFit="1" customWidth="1"/>
    <col min="2" max="2" width="52.7109375" style="7" bestFit="1" customWidth="1"/>
    <col min="3" max="3" width="24.7109375" style="7" bestFit="1" customWidth="1"/>
    <col min="4" max="4" width="14.7109375" style="7" bestFit="1" customWidth="1"/>
    <col min="5" max="5" width="26.7109375" style="10" customWidth="1"/>
    <col min="6" max="6" width="13.5703125" style="11" bestFit="1" customWidth="1"/>
    <col min="7" max="7" width="4.5703125" style="10" bestFit="1" customWidth="1"/>
    <col min="8" max="16384" width="9.140625" style="7"/>
  </cols>
  <sheetData>
    <row r="1" spans="1:8" s="1" customFormat="1" ht="15" x14ac:dyDescent="0.2">
      <c r="A1" s="99" t="s">
        <v>1311</v>
      </c>
      <c r="B1" s="100"/>
      <c r="C1" s="100"/>
      <c r="D1" s="100"/>
      <c r="E1" s="100"/>
      <c r="F1" s="100"/>
      <c r="G1" s="100"/>
    </row>
    <row r="2" spans="1:8" s="1" customFormat="1" ht="12" x14ac:dyDescent="0.2">
      <c r="E2" s="5"/>
      <c r="F2" s="9"/>
      <c r="G2" s="10"/>
    </row>
    <row r="3" spans="1:8" s="1" customFormat="1" ht="12" x14ac:dyDescent="0.2">
      <c r="A3" s="8" t="s">
        <v>7</v>
      </c>
      <c r="B3" s="2"/>
      <c r="C3" s="3"/>
      <c r="D3" s="3"/>
      <c r="E3" s="4"/>
      <c r="F3" s="9"/>
      <c r="G3" s="10"/>
    </row>
    <row r="4" spans="1:8" s="1" customFormat="1" ht="27" customHeight="1" x14ac:dyDescent="0.2">
      <c r="A4" s="6" t="s">
        <v>2</v>
      </c>
      <c r="B4" s="6" t="s">
        <v>0</v>
      </c>
      <c r="C4" s="13" t="s">
        <v>1010</v>
      </c>
      <c r="D4" s="13" t="s">
        <v>1</v>
      </c>
      <c r="E4" s="53" t="s">
        <v>6</v>
      </c>
      <c r="F4" s="12" t="s">
        <v>3</v>
      </c>
      <c r="G4" s="12" t="s">
        <v>5</v>
      </c>
      <c r="H4" s="12" t="s">
        <v>1312</v>
      </c>
    </row>
    <row r="5" spans="1:8" x14ac:dyDescent="0.2">
      <c r="A5" s="16" t="s">
        <v>18</v>
      </c>
      <c r="B5" s="17"/>
      <c r="C5" s="17"/>
      <c r="D5" s="17"/>
      <c r="E5" s="18"/>
      <c r="F5" s="19"/>
      <c r="G5" s="18"/>
      <c r="H5" s="18"/>
    </row>
    <row r="6" spans="1:8" x14ac:dyDescent="0.2">
      <c r="A6" s="20" t="s">
        <v>19</v>
      </c>
      <c r="B6" s="21"/>
      <c r="C6" s="21"/>
      <c r="D6" s="21"/>
      <c r="E6" s="22"/>
      <c r="F6" s="23"/>
      <c r="G6" s="22"/>
      <c r="H6" s="22"/>
    </row>
    <row r="7" spans="1:8" x14ac:dyDescent="0.2">
      <c r="A7" s="21" t="s">
        <v>1313</v>
      </c>
      <c r="B7" s="21" t="s">
        <v>1314</v>
      </c>
      <c r="C7" s="21" t="s">
        <v>82</v>
      </c>
      <c r="D7" s="24">
        <v>5000</v>
      </c>
      <c r="E7" s="22">
        <v>5250.3191780999996</v>
      </c>
      <c r="F7" s="23">
        <v>9.7483539775271293</v>
      </c>
      <c r="G7" s="22">
        <v>6.8967999999999998</v>
      </c>
      <c r="H7" s="22"/>
    </row>
    <row r="8" spans="1:8" x14ac:dyDescent="0.2">
      <c r="A8" s="21" t="s">
        <v>24</v>
      </c>
      <c r="B8" s="21" t="s">
        <v>23</v>
      </c>
      <c r="C8" s="21" t="s">
        <v>25</v>
      </c>
      <c r="D8" s="24">
        <v>3847</v>
      </c>
      <c r="E8" s="22">
        <v>3996.7560159999998</v>
      </c>
      <c r="F8" s="23">
        <v>7.4208426353002599</v>
      </c>
      <c r="G8" s="22">
        <v>8.2177000000000007</v>
      </c>
      <c r="H8" s="22"/>
    </row>
    <row r="9" spans="1:8" x14ac:dyDescent="0.2">
      <c r="A9" s="21" t="s">
        <v>92</v>
      </c>
      <c r="B9" s="21" t="s">
        <v>91</v>
      </c>
      <c r="C9" s="21" t="s">
        <v>22</v>
      </c>
      <c r="D9" s="24">
        <v>6000</v>
      </c>
      <c r="E9" s="22">
        <v>3358.1039999999998</v>
      </c>
      <c r="F9" s="23">
        <v>6.2350469323650399</v>
      </c>
      <c r="G9" s="22">
        <v>6.47</v>
      </c>
      <c r="H9" s="22"/>
    </row>
    <row r="10" spans="1:8" x14ac:dyDescent="0.2">
      <c r="A10" s="21" t="s">
        <v>1315</v>
      </c>
      <c r="B10" s="21" t="s">
        <v>1316</v>
      </c>
      <c r="C10" s="21" t="s">
        <v>1272</v>
      </c>
      <c r="D10" s="24">
        <v>250</v>
      </c>
      <c r="E10" s="22">
        <v>2705.2741437999998</v>
      </c>
      <c r="F10" s="23">
        <v>5.0229270003271704</v>
      </c>
      <c r="G10" s="22">
        <v>7.03</v>
      </c>
      <c r="H10" s="22"/>
    </row>
    <row r="11" spans="1:8" x14ac:dyDescent="0.2">
      <c r="A11" s="21" t="s">
        <v>1317</v>
      </c>
      <c r="B11" s="21" t="s">
        <v>1318</v>
      </c>
      <c r="C11" s="21" t="s">
        <v>22</v>
      </c>
      <c r="D11" s="24">
        <v>2500</v>
      </c>
      <c r="E11" s="22">
        <v>2696.0165410999998</v>
      </c>
      <c r="F11" s="23">
        <v>5.0057382571209699</v>
      </c>
      <c r="G11" s="22">
        <v>6.5374999999999996</v>
      </c>
      <c r="H11" s="22"/>
    </row>
    <row r="12" spans="1:8" x14ac:dyDescent="0.2">
      <c r="A12" s="21" t="s">
        <v>1273</v>
      </c>
      <c r="B12" s="21" t="s">
        <v>1274</v>
      </c>
      <c r="C12" s="21" t="s">
        <v>59</v>
      </c>
      <c r="D12" s="24">
        <v>250</v>
      </c>
      <c r="E12" s="22">
        <v>2636.9655822</v>
      </c>
      <c r="F12" s="23">
        <v>4.8960973704353101</v>
      </c>
      <c r="G12" s="22">
        <v>6.3548999999999998</v>
      </c>
      <c r="H12" s="83"/>
    </row>
    <row r="13" spans="1:8" x14ac:dyDescent="0.2">
      <c r="A13" s="21" t="s">
        <v>1319</v>
      </c>
      <c r="B13" s="21" t="s">
        <v>1320</v>
      </c>
      <c r="C13" s="21" t="s">
        <v>22</v>
      </c>
      <c r="D13" s="24">
        <v>250</v>
      </c>
      <c r="E13" s="22">
        <v>2632.9752397000002</v>
      </c>
      <c r="F13" s="23">
        <v>4.8886884358806597</v>
      </c>
      <c r="G13" s="22">
        <v>6.2462</v>
      </c>
      <c r="H13" s="84">
        <v>6.2720000000000002</v>
      </c>
    </row>
    <row r="14" spans="1:8" x14ac:dyDescent="0.2">
      <c r="A14" s="21" t="s">
        <v>1277</v>
      </c>
      <c r="B14" s="21" t="s">
        <v>1278</v>
      </c>
      <c r="C14" s="21" t="s">
        <v>1272</v>
      </c>
      <c r="D14" s="24">
        <v>2500</v>
      </c>
      <c r="E14" s="22">
        <v>2631.9601711999999</v>
      </c>
      <c r="F14" s="23">
        <v>4.8868037415004197</v>
      </c>
      <c r="G14" s="22">
        <v>6.9749999999999996</v>
      </c>
      <c r="H14" s="83"/>
    </row>
    <row r="15" spans="1:8" x14ac:dyDescent="0.2">
      <c r="A15" s="21" t="s">
        <v>1291</v>
      </c>
      <c r="B15" s="21" t="s">
        <v>1292</v>
      </c>
      <c r="C15" s="21" t="s">
        <v>1272</v>
      </c>
      <c r="D15" s="24">
        <v>2500</v>
      </c>
      <c r="E15" s="22">
        <v>2542.1927740000001</v>
      </c>
      <c r="F15" s="23">
        <v>4.7201311385857299</v>
      </c>
      <c r="G15" s="22">
        <v>6.93</v>
      </c>
      <c r="H15" s="83"/>
    </row>
    <row r="16" spans="1:8" x14ac:dyDescent="0.2">
      <c r="A16" s="21" t="s">
        <v>1321</v>
      </c>
      <c r="B16" s="21" t="s">
        <v>1322</v>
      </c>
      <c r="C16" s="21" t="s">
        <v>59</v>
      </c>
      <c r="D16" s="24">
        <v>25</v>
      </c>
      <c r="E16" s="22">
        <v>2510.5145889999999</v>
      </c>
      <c r="F16" s="23">
        <v>4.6613137314395701</v>
      </c>
      <c r="G16" s="22">
        <v>7.4806999999999997</v>
      </c>
      <c r="H16" s="83">
        <v>7.4897</v>
      </c>
    </row>
    <row r="17" spans="1:9" x14ac:dyDescent="0.2">
      <c r="A17" s="21" t="s">
        <v>79</v>
      </c>
      <c r="B17" s="21" t="s">
        <v>78</v>
      </c>
      <c r="C17" s="21" t="s">
        <v>22</v>
      </c>
      <c r="D17" s="24">
        <v>2000</v>
      </c>
      <c r="E17" s="22">
        <v>2223.3726026999998</v>
      </c>
      <c r="F17" s="23">
        <v>4.1281724824392301</v>
      </c>
      <c r="G17" s="22">
        <v>7.4016000000000002</v>
      </c>
      <c r="H17" s="22"/>
    </row>
    <row r="18" spans="1:9" x14ac:dyDescent="0.2">
      <c r="A18" s="21" t="s">
        <v>1323</v>
      </c>
      <c r="B18" s="21" t="s">
        <v>1324</v>
      </c>
      <c r="C18" s="21" t="s">
        <v>22</v>
      </c>
      <c r="D18" s="24">
        <v>20</v>
      </c>
      <c r="E18" s="22">
        <v>2060.1867397000001</v>
      </c>
      <c r="F18" s="23">
        <v>3.8251826064546002</v>
      </c>
      <c r="G18" s="22">
        <v>6.64</v>
      </c>
      <c r="H18" s="83"/>
    </row>
    <row r="19" spans="1:9" x14ac:dyDescent="0.2">
      <c r="A19" s="21" t="s">
        <v>1325</v>
      </c>
      <c r="B19" s="21" t="s">
        <v>1326</v>
      </c>
      <c r="C19" s="21" t="s">
        <v>59</v>
      </c>
      <c r="D19" s="24">
        <v>1500</v>
      </c>
      <c r="E19" s="22">
        <v>1654.3385548000001</v>
      </c>
      <c r="F19" s="23">
        <v>3.0716376059821102</v>
      </c>
      <c r="G19" s="22">
        <v>6.45</v>
      </c>
      <c r="H19" s="83"/>
    </row>
    <row r="20" spans="1:9" x14ac:dyDescent="0.2">
      <c r="A20" s="21" t="s">
        <v>1327</v>
      </c>
      <c r="B20" s="21" t="s">
        <v>1328</v>
      </c>
      <c r="C20" s="21" t="s">
        <v>22</v>
      </c>
      <c r="D20" s="24">
        <v>1500</v>
      </c>
      <c r="E20" s="22">
        <v>1530.805726</v>
      </c>
      <c r="F20" s="23">
        <v>2.8422721708270902</v>
      </c>
      <c r="G20" s="22">
        <v>6.42</v>
      </c>
      <c r="H20" s="22"/>
    </row>
    <row r="21" spans="1:9" x14ac:dyDescent="0.2">
      <c r="A21" s="21" t="s">
        <v>27</v>
      </c>
      <c r="B21" s="21" t="s">
        <v>26</v>
      </c>
      <c r="C21" s="21" t="s">
        <v>25</v>
      </c>
      <c r="D21" s="24">
        <v>1154</v>
      </c>
      <c r="E21" s="22">
        <v>1192.1327759999999</v>
      </c>
      <c r="F21" s="23">
        <v>2.2134525339211102</v>
      </c>
      <c r="G21" s="22">
        <v>8.2776999999999994</v>
      </c>
      <c r="H21" s="22"/>
    </row>
    <row r="22" spans="1:9" x14ac:dyDescent="0.2">
      <c r="A22" s="21" t="s">
        <v>104</v>
      </c>
      <c r="B22" s="21" t="s">
        <v>103</v>
      </c>
      <c r="C22" s="21" t="s">
        <v>22</v>
      </c>
      <c r="D22" s="24">
        <v>1000</v>
      </c>
      <c r="E22" s="22">
        <v>1046.8826027</v>
      </c>
      <c r="F22" s="23">
        <v>1.94376414801655</v>
      </c>
      <c r="G22" s="22">
        <v>6.5925000000000002</v>
      </c>
      <c r="H22" s="22"/>
    </row>
    <row r="23" spans="1:9" x14ac:dyDescent="0.2">
      <c r="A23" s="21" t="s">
        <v>1329</v>
      </c>
      <c r="B23" s="21" t="s">
        <v>1330</v>
      </c>
      <c r="C23" s="21" t="s">
        <v>1272</v>
      </c>
      <c r="D23" s="24">
        <v>1000</v>
      </c>
      <c r="E23" s="22">
        <v>1033.2394795</v>
      </c>
      <c r="F23" s="23">
        <v>1.91843273676304</v>
      </c>
      <c r="G23" s="22">
        <v>6.41</v>
      </c>
      <c r="H23" s="22"/>
    </row>
    <row r="24" spans="1:9" x14ac:dyDescent="0.2">
      <c r="A24" s="21" t="s">
        <v>1331</v>
      </c>
      <c r="B24" s="21" t="s">
        <v>1332</v>
      </c>
      <c r="C24" s="21" t="s">
        <v>22</v>
      </c>
      <c r="D24" s="24">
        <v>1000</v>
      </c>
      <c r="E24" s="22">
        <v>1032.7355479</v>
      </c>
      <c r="F24" s="23">
        <v>1.9174970786724399</v>
      </c>
      <c r="G24" s="22">
        <v>6.48</v>
      </c>
      <c r="H24" s="22"/>
    </row>
    <row r="25" spans="1:9" x14ac:dyDescent="0.2">
      <c r="A25" s="21" t="s">
        <v>65</v>
      </c>
      <c r="B25" s="21" t="s">
        <v>64</v>
      </c>
      <c r="C25" s="21" t="s">
        <v>22</v>
      </c>
      <c r="D25" s="24">
        <v>1000</v>
      </c>
      <c r="E25" s="22">
        <v>1010.2146712</v>
      </c>
      <c r="F25" s="23">
        <v>1.8756821964703101</v>
      </c>
      <c r="G25" s="22">
        <v>6.5101000000000004</v>
      </c>
      <c r="H25" s="22"/>
    </row>
    <row r="26" spans="1:9" x14ac:dyDescent="0.2">
      <c r="A26" s="21" t="s">
        <v>1333</v>
      </c>
      <c r="B26" s="21" t="s">
        <v>1334</v>
      </c>
      <c r="C26" s="21" t="s">
        <v>22</v>
      </c>
      <c r="D26" s="24">
        <v>5</v>
      </c>
      <c r="E26" s="22">
        <v>520.92706850000002</v>
      </c>
      <c r="F26" s="23">
        <v>0.96721385652047698</v>
      </c>
      <c r="G26" s="22">
        <v>6.7662000000000004</v>
      </c>
      <c r="H26" s="22"/>
    </row>
    <row r="27" spans="1:9" x14ac:dyDescent="0.2">
      <c r="A27" s="20" t="s">
        <v>28</v>
      </c>
      <c r="B27" s="20"/>
      <c r="C27" s="20"/>
      <c r="D27" s="20"/>
      <c r="E27" s="25">
        <f>SUM(E6:E26)</f>
        <v>44265.914004100006</v>
      </c>
      <c r="F27" s="26">
        <f>SUM(F6:F26)</f>
        <v>82.189250636549218</v>
      </c>
      <c r="G27" s="25"/>
      <c r="H27" s="22"/>
      <c r="I27" s="14"/>
    </row>
    <row r="28" spans="1:9" x14ac:dyDescent="0.2">
      <c r="A28" s="21"/>
      <c r="B28" s="21"/>
      <c r="C28" s="21"/>
      <c r="D28" s="21"/>
      <c r="E28" s="22"/>
      <c r="F28" s="23"/>
      <c r="G28" s="22"/>
      <c r="H28" s="22"/>
    </row>
    <row r="29" spans="1:9" x14ac:dyDescent="0.2">
      <c r="A29" s="20" t="s">
        <v>29</v>
      </c>
      <c r="B29" s="21"/>
      <c r="C29" s="21"/>
      <c r="D29" s="21"/>
      <c r="E29" s="22"/>
      <c r="F29" s="23"/>
      <c r="G29" s="22"/>
      <c r="H29" s="22"/>
    </row>
    <row r="30" spans="1:9" x14ac:dyDescent="0.2">
      <c r="A30" s="20" t="s">
        <v>30</v>
      </c>
      <c r="B30" s="21"/>
      <c r="C30" s="21"/>
      <c r="D30" s="21"/>
      <c r="E30" s="22"/>
      <c r="F30" s="23"/>
      <c r="G30" s="22"/>
      <c r="H30" s="22"/>
    </row>
    <row r="31" spans="1:9" x14ac:dyDescent="0.2">
      <c r="A31" s="21" t="s">
        <v>1193</v>
      </c>
      <c r="B31" s="21" t="s">
        <v>1194</v>
      </c>
      <c r="C31" s="21" t="s">
        <v>32</v>
      </c>
      <c r="D31" s="24">
        <v>500</v>
      </c>
      <c r="E31" s="22">
        <v>2447.1875</v>
      </c>
      <c r="F31" s="23">
        <v>4.54373328366158</v>
      </c>
      <c r="G31" s="22">
        <v>5.9226000000000001</v>
      </c>
      <c r="H31" s="22"/>
    </row>
    <row r="32" spans="1:9" x14ac:dyDescent="0.2">
      <c r="A32" s="21" t="s">
        <v>58</v>
      </c>
      <c r="B32" s="21" t="s">
        <v>57</v>
      </c>
      <c r="C32" s="21" t="s">
        <v>32</v>
      </c>
      <c r="D32" s="24">
        <v>200</v>
      </c>
      <c r="E32" s="22">
        <v>965.75400000000002</v>
      </c>
      <c r="F32" s="23">
        <v>1.79313133694468</v>
      </c>
      <c r="G32" s="22">
        <v>6.02</v>
      </c>
      <c r="H32" s="22"/>
    </row>
    <row r="33" spans="1:9" x14ac:dyDescent="0.2">
      <c r="A33" s="20" t="s">
        <v>28</v>
      </c>
      <c r="B33" s="20"/>
      <c r="C33" s="20"/>
      <c r="D33" s="20"/>
      <c r="E33" s="25">
        <f>SUM(E30:E32)</f>
        <v>3412.9414999999999</v>
      </c>
      <c r="F33" s="26">
        <f>SUM(F30:F32)</f>
        <v>6.33686462060626</v>
      </c>
      <c r="G33" s="25"/>
      <c r="H33" s="25"/>
      <c r="I33" s="14"/>
    </row>
    <row r="34" spans="1:9" x14ac:dyDescent="0.2">
      <c r="A34" s="21"/>
      <c r="B34" s="21"/>
      <c r="C34" s="21"/>
      <c r="D34" s="21"/>
      <c r="E34" s="22"/>
      <c r="F34" s="23"/>
      <c r="G34" s="22"/>
      <c r="H34" s="22"/>
    </row>
    <row r="35" spans="1:9" x14ac:dyDescent="0.2">
      <c r="A35" s="20" t="s">
        <v>34</v>
      </c>
      <c r="B35" s="21"/>
      <c r="C35" s="21"/>
      <c r="D35" s="21"/>
      <c r="E35" s="22"/>
      <c r="F35" s="23"/>
      <c r="G35" s="22"/>
      <c r="H35" s="22"/>
    </row>
    <row r="36" spans="1:9" x14ac:dyDescent="0.2">
      <c r="A36" s="21" t="s">
        <v>71</v>
      </c>
      <c r="B36" s="21" t="s">
        <v>70</v>
      </c>
      <c r="C36" s="21" t="s">
        <v>35</v>
      </c>
      <c r="D36" s="24">
        <v>1500000</v>
      </c>
      <c r="E36" s="22">
        <v>1487.6655000000001</v>
      </c>
      <c r="F36" s="23">
        <v>2.7621730036235599</v>
      </c>
      <c r="G36" s="22">
        <v>7.19151642361249</v>
      </c>
      <c r="H36" s="22"/>
    </row>
    <row r="37" spans="1:9" x14ac:dyDescent="0.2">
      <c r="A37" s="21" t="s">
        <v>61</v>
      </c>
      <c r="B37" s="21" t="s">
        <v>60</v>
      </c>
      <c r="C37" s="21" t="s">
        <v>35</v>
      </c>
      <c r="D37" s="24">
        <v>954600</v>
      </c>
      <c r="E37" s="22">
        <v>950.94738219999999</v>
      </c>
      <c r="F37" s="23">
        <v>1.7656396461296799</v>
      </c>
      <c r="G37" s="22">
        <v>7.2067827824499897</v>
      </c>
      <c r="H37" s="25"/>
    </row>
    <row r="38" spans="1:9" x14ac:dyDescent="0.2">
      <c r="A38" s="21" t="s">
        <v>73</v>
      </c>
      <c r="B38" s="21" t="s">
        <v>72</v>
      </c>
      <c r="C38" s="21" t="s">
        <v>35</v>
      </c>
      <c r="D38" s="24">
        <v>52560</v>
      </c>
      <c r="E38" s="22">
        <v>55.547545399999997</v>
      </c>
      <c r="F38" s="23">
        <v>0.10313604121453</v>
      </c>
      <c r="G38" s="22">
        <v>7.09504807201251</v>
      </c>
      <c r="H38" s="22"/>
    </row>
    <row r="39" spans="1:9" x14ac:dyDescent="0.2">
      <c r="A39" s="21" t="s">
        <v>75</v>
      </c>
      <c r="B39" s="21" t="s">
        <v>74</v>
      </c>
      <c r="C39" s="21" t="s">
        <v>35</v>
      </c>
      <c r="D39" s="24">
        <v>50000</v>
      </c>
      <c r="E39" s="22">
        <v>52.394683299999997</v>
      </c>
      <c r="F39" s="23">
        <v>9.7282070293803605E-2</v>
      </c>
      <c r="G39" s="22">
        <v>7.2237101628124902</v>
      </c>
      <c r="H39" s="22"/>
    </row>
    <row r="40" spans="1:9" x14ac:dyDescent="0.2">
      <c r="A40" s="21" t="s">
        <v>77</v>
      </c>
      <c r="B40" s="21" t="s">
        <v>76</v>
      </c>
      <c r="C40" s="21" t="s">
        <v>35</v>
      </c>
      <c r="D40" s="24">
        <v>41700</v>
      </c>
      <c r="E40" s="22">
        <v>42.577317000000001</v>
      </c>
      <c r="F40" s="23">
        <v>7.90540048042538E-2</v>
      </c>
      <c r="G40" s="22">
        <v>7.2622745000000002</v>
      </c>
      <c r="H40" s="22"/>
    </row>
    <row r="41" spans="1:9" x14ac:dyDescent="0.2">
      <c r="A41" s="20" t="s">
        <v>28</v>
      </c>
      <c r="B41" s="20"/>
      <c r="C41" s="20"/>
      <c r="D41" s="20"/>
      <c r="E41" s="25">
        <f>SUM(E36:E40)</f>
        <v>2589.1324279000005</v>
      </c>
      <c r="F41" s="26">
        <f>SUM(F36:F40)</f>
        <v>4.8072847660658269</v>
      </c>
      <c r="G41" s="25"/>
      <c r="H41" s="25"/>
      <c r="I41" s="14"/>
    </row>
    <row r="42" spans="1:9" x14ac:dyDescent="0.2">
      <c r="A42" s="21"/>
      <c r="B42" s="21"/>
      <c r="C42" s="21"/>
      <c r="D42" s="21"/>
      <c r="E42" s="22"/>
      <c r="F42" s="23"/>
      <c r="G42" s="22"/>
      <c r="H42" s="22"/>
    </row>
    <row r="43" spans="1:9" x14ac:dyDescent="0.2">
      <c r="A43" s="20" t="s">
        <v>1100</v>
      </c>
      <c r="B43" s="21"/>
      <c r="C43" s="21"/>
      <c r="D43" s="21"/>
      <c r="E43" s="22"/>
      <c r="F43" s="23"/>
      <c r="G43" s="22"/>
      <c r="H43" s="22"/>
    </row>
    <row r="44" spans="1:9" x14ac:dyDescent="0.2">
      <c r="A44" s="21" t="s">
        <v>1101</v>
      </c>
      <c r="B44" s="21" t="s">
        <v>1102</v>
      </c>
      <c r="C44" s="21" t="s">
        <v>1103</v>
      </c>
      <c r="D44" s="24">
        <v>1762.3119999999999</v>
      </c>
      <c r="E44" s="22">
        <v>198.96129930000001</v>
      </c>
      <c r="F44" s="23">
        <v>0.36941471701288198</v>
      </c>
      <c r="G44" s="22">
        <v>5.58</v>
      </c>
      <c r="H44" s="20"/>
    </row>
    <row r="45" spans="1:9" x14ac:dyDescent="0.2">
      <c r="A45" s="20" t="s">
        <v>28</v>
      </c>
      <c r="B45" s="20"/>
      <c r="C45" s="20"/>
      <c r="D45" s="20"/>
      <c r="E45" s="25">
        <f>SUM(E44:E44)</f>
        <v>198.96129930000001</v>
      </c>
      <c r="F45" s="26">
        <f>SUM(F44:F44)</f>
        <v>0.36941471701288198</v>
      </c>
      <c r="G45" s="25"/>
      <c r="H45" s="20"/>
      <c r="I45" s="14"/>
    </row>
    <row r="46" spans="1:9" x14ac:dyDescent="0.2">
      <c r="A46" s="21"/>
      <c r="B46" s="21"/>
      <c r="C46" s="21"/>
      <c r="D46" s="21"/>
      <c r="E46" s="22"/>
      <c r="F46" s="23"/>
      <c r="G46" s="22"/>
      <c r="H46" s="20"/>
    </row>
    <row r="47" spans="1:9" x14ac:dyDescent="0.2">
      <c r="A47" s="20" t="s">
        <v>37</v>
      </c>
      <c r="B47" s="20"/>
      <c r="C47" s="20"/>
      <c r="D47" s="20"/>
      <c r="E47" s="25">
        <f>E27+E33+E41+E45</f>
        <v>50466.949231300008</v>
      </c>
      <c r="F47" s="26">
        <f>F27+F33+F41+F45</f>
        <v>93.702814740234203</v>
      </c>
      <c r="G47" s="25"/>
      <c r="H47" s="20"/>
      <c r="I47" s="14"/>
    </row>
    <row r="48" spans="1:9" x14ac:dyDescent="0.2">
      <c r="A48" s="20"/>
      <c r="B48" s="20"/>
      <c r="C48" s="20"/>
      <c r="D48" s="20"/>
      <c r="E48" s="25"/>
      <c r="F48" s="26"/>
      <c r="G48" s="25"/>
      <c r="H48" s="20"/>
      <c r="I48" s="14"/>
    </row>
    <row r="49" spans="1:9" x14ac:dyDescent="0.2">
      <c r="A49" s="20" t="s">
        <v>310</v>
      </c>
      <c r="B49" s="20"/>
      <c r="C49" s="20"/>
      <c r="D49" s="20"/>
      <c r="E49" s="25">
        <v>9.6469640900000009</v>
      </c>
      <c r="F49" s="26">
        <f>+E49/E53*100</f>
        <v>1.7911676903392577E-2</v>
      </c>
      <c r="G49" s="25"/>
      <c r="H49" s="14"/>
      <c r="I49" s="14"/>
    </row>
    <row r="50" spans="1:9" x14ac:dyDescent="0.2">
      <c r="A50" s="20"/>
      <c r="B50" s="20"/>
      <c r="C50" s="20"/>
      <c r="D50" s="20"/>
      <c r="E50" s="25"/>
      <c r="F50" s="26"/>
      <c r="G50" s="25"/>
      <c r="H50" s="20"/>
      <c r="I50" s="14"/>
    </row>
    <row r="51" spans="1:9" x14ac:dyDescent="0.2">
      <c r="A51" s="20" t="s">
        <v>39</v>
      </c>
      <c r="B51" s="20"/>
      <c r="C51" s="20"/>
      <c r="D51" s="20"/>
      <c r="E51" s="25">
        <f>E53-(E27+E33+E41+E45+E49)</f>
        <v>3381.9238194099889</v>
      </c>
      <c r="F51" s="25">
        <f>F53-(F27+F33+F41+F45+F49)</f>
        <v>6.2792735828624018</v>
      </c>
      <c r="G51" s="25"/>
      <c r="H51" s="20"/>
      <c r="I51" s="14"/>
    </row>
    <row r="52" spans="1:9" x14ac:dyDescent="0.2">
      <c r="A52" s="20"/>
      <c r="B52" s="20"/>
      <c r="C52" s="20"/>
      <c r="D52" s="20"/>
      <c r="E52" s="25"/>
      <c r="F52" s="26"/>
      <c r="G52" s="25"/>
      <c r="H52" s="20"/>
      <c r="I52" s="14"/>
    </row>
    <row r="53" spans="1:9" x14ac:dyDescent="0.2">
      <c r="A53" s="27" t="s">
        <v>38</v>
      </c>
      <c r="B53" s="27"/>
      <c r="C53" s="27"/>
      <c r="D53" s="27"/>
      <c r="E53" s="28">
        <v>53858.5200148</v>
      </c>
      <c r="F53" s="29">
        <v>100</v>
      </c>
      <c r="G53" s="28"/>
      <c r="H53" s="27"/>
      <c r="I53" s="14"/>
    </row>
    <row r="54" spans="1:9" x14ac:dyDescent="0.2">
      <c r="H54" s="85"/>
      <c r="I54" s="10"/>
    </row>
    <row r="55" spans="1:9" x14ac:dyDescent="0.2">
      <c r="A55" s="71" t="s">
        <v>1258</v>
      </c>
      <c r="B55" s="71"/>
      <c r="C55" s="71"/>
      <c r="D55" s="71"/>
      <c r="E55" s="72"/>
      <c r="F55" s="72"/>
      <c r="G55" s="72"/>
      <c r="H55" s="20"/>
    </row>
    <row r="56" spans="1:9" x14ac:dyDescent="0.2">
      <c r="A56" s="73"/>
      <c r="B56" s="73"/>
      <c r="C56" s="73"/>
      <c r="D56" s="73"/>
      <c r="E56" s="26"/>
      <c r="F56" s="26"/>
      <c r="G56" s="26"/>
      <c r="H56" s="20"/>
    </row>
    <row r="57" spans="1:9" x14ac:dyDescent="0.2">
      <c r="A57" s="74" t="s">
        <v>1259</v>
      </c>
      <c r="B57" s="75"/>
      <c r="C57" s="75"/>
      <c r="D57" s="73"/>
      <c r="E57" s="76" t="s">
        <v>1260</v>
      </c>
      <c r="F57" s="74" t="s">
        <v>3</v>
      </c>
      <c r="G57" s="26"/>
      <c r="H57" s="20"/>
    </row>
    <row r="58" spans="1:9" x14ac:dyDescent="0.2">
      <c r="A58" s="75" t="s">
        <v>1261</v>
      </c>
      <c r="B58" s="75"/>
      <c r="C58" s="75"/>
      <c r="D58" s="73"/>
      <c r="E58" s="77">
        <v>2500</v>
      </c>
      <c r="F58" s="78">
        <f>E58/$E$53*100</f>
        <v>4.6417911210947027</v>
      </c>
      <c r="G58" s="26"/>
      <c r="H58" s="20"/>
    </row>
    <row r="59" spans="1:9" x14ac:dyDescent="0.2">
      <c r="A59" s="75" t="s">
        <v>1261</v>
      </c>
      <c r="B59" s="75"/>
      <c r="C59" s="75"/>
      <c r="D59" s="73"/>
      <c r="E59" s="77">
        <v>3500</v>
      </c>
      <c r="F59" s="78">
        <f>E59/$E$53*100</f>
        <v>6.4985075695325838</v>
      </c>
      <c r="G59" s="26"/>
      <c r="H59" s="20"/>
    </row>
    <row r="60" spans="1:9" x14ac:dyDescent="0.2">
      <c r="A60" s="75" t="s">
        <v>1261</v>
      </c>
      <c r="B60" s="75"/>
      <c r="C60" s="75"/>
      <c r="D60" s="73"/>
      <c r="E60" s="77">
        <v>2500</v>
      </c>
      <c r="F60" s="78">
        <f>E60/$E$53*100</f>
        <v>4.6417911210947027</v>
      </c>
      <c r="G60" s="86"/>
      <c r="H60" s="20"/>
    </row>
    <row r="61" spans="1:9" x14ac:dyDescent="0.2">
      <c r="A61" s="75" t="s">
        <v>1302</v>
      </c>
      <c r="B61" s="75"/>
      <c r="C61" s="75"/>
      <c r="D61" s="73"/>
      <c r="E61" s="77">
        <v>2500</v>
      </c>
      <c r="F61" s="78">
        <f>E61/$E$53*100</f>
        <v>4.6417911210947027</v>
      </c>
      <c r="G61" s="86"/>
      <c r="H61" s="20"/>
    </row>
    <row r="62" spans="1:9" x14ac:dyDescent="0.2">
      <c r="A62" s="79" t="s">
        <v>1262</v>
      </c>
      <c r="B62" s="80"/>
      <c r="C62" s="80"/>
      <c r="D62" s="79"/>
      <c r="E62" s="81">
        <f>SUM(E58:E61)</f>
        <v>11000</v>
      </c>
      <c r="F62" s="81">
        <f>SUM(F58:F61)</f>
        <v>20.42388093281669</v>
      </c>
      <c r="G62" s="29"/>
      <c r="H62" s="27"/>
    </row>
    <row r="63" spans="1:9" x14ac:dyDescent="0.2">
      <c r="H63" s="10"/>
      <c r="I63" s="10"/>
    </row>
    <row r="64" spans="1:9" x14ac:dyDescent="0.2">
      <c r="A64" s="14" t="s">
        <v>40</v>
      </c>
      <c r="H64" s="10"/>
      <c r="I64" s="10"/>
    </row>
    <row r="65" spans="1:9" x14ac:dyDescent="0.2">
      <c r="A65" s="14" t="s">
        <v>1105</v>
      </c>
      <c r="H65" s="10"/>
      <c r="I65" s="10"/>
    </row>
    <row r="66" spans="1:9" x14ac:dyDescent="0.2">
      <c r="H66" s="10"/>
      <c r="I66" s="10"/>
    </row>
    <row r="67" spans="1:9" x14ac:dyDescent="0.2">
      <c r="A67" s="14" t="s">
        <v>41</v>
      </c>
      <c r="H67" s="10"/>
      <c r="I67" s="10"/>
    </row>
    <row r="68" spans="1:9" x14ac:dyDescent="0.2">
      <c r="A68" s="14" t="s">
        <v>42</v>
      </c>
      <c r="H68" s="10"/>
      <c r="I68" s="10"/>
    </row>
    <row r="69" spans="1:9" x14ac:dyDescent="0.2">
      <c r="A69" s="14" t="s">
        <v>43</v>
      </c>
      <c r="B69" s="14"/>
      <c r="C69" s="30" t="s">
        <v>45</v>
      </c>
      <c r="D69" s="14" t="s">
        <v>44</v>
      </c>
      <c r="H69" s="10"/>
      <c r="I69" s="10"/>
    </row>
    <row r="70" spans="1:9" x14ac:dyDescent="0.2">
      <c r="A70" s="7" t="s">
        <v>46</v>
      </c>
      <c r="C70" s="31">
        <v>21.602499999999999</v>
      </c>
      <c r="D70" s="31">
        <v>22.648900000000001</v>
      </c>
      <c r="H70" s="10"/>
      <c r="I70" s="10"/>
    </row>
    <row r="71" spans="1:9" x14ac:dyDescent="0.2">
      <c r="A71" s="7" t="s">
        <v>47</v>
      </c>
      <c r="C71" s="31">
        <v>10.698399999999999</v>
      </c>
      <c r="D71" s="31">
        <v>10.9255</v>
      </c>
      <c r="H71" s="10"/>
      <c r="I71" s="10"/>
    </row>
    <row r="72" spans="1:9" x14ac:dyDescent="0.2">
      <c r="A72" s="7" t="s">
        <v>48</v>
      </c>
      <c r="C72" s="31">
        <v>22.536300000000001</v>
      </c>
      <c r="D72" s="31">
        <v>23.6678</v>
      </c>
      <c r="H72" s="10"/>
      <c r="I72" s="10"/>
    </row>
    <row r="73" spans="1:9" x14ac:dyDescent="0.2">
      <c r="A73" s="7" t="s">
        <v>49</v>
      </c>
      <c r="C73" s="31">
        <v>11.3017</v>
      </c>
      <c r="D73" s="31">
        <v>11.549300000000001</v>
      </c>
      <c r="H73" s="10"/>
      <c r="I73" s="10"/>
    </row>
    <row r="74" spans="1:9" x14ac:dyDescent="0.2">
      <c r="H74" s="10"/>
      <c r="I74" s="10"/>
    </row>
    <row r="75" spans="1:9" x14ac:dyDescent="0.2">
      <c r="A75" s="14" t="s">
        <v>50</v>
      </c>
      <c r="H75" s="11"/>
    </row>
    <row r="76" spans="1:9" x14ac:dyDescent="0.2">
      <c r="A76" s="101" t="s">
        <v>51</v>
      </c>
      <c r="B76" s="102"/>
      <c r="C76" s="32" t="s">
        <v>52</v>
      </c>
      <c r="H76" s="11"/>
    </row>
    <row r="77" spans="1:9" x14ac:dyDescent="0.2">
      <c r="A77" s="97" t="s">
        <v>47</v>
      </c>
      <c r="B77" s="98"/>
      <c r="C77" s="33">
        <v>0.28499999999999998</v>
      </c>
      <c r="H77" s="11"/>
    </row>
    <row r="78" spans="1:9" x14ac:dyDescent="0.2">
      <c r="A78" s="97" t="s">
        <v>49</v>
      </c>
      <c r="B78" s="98"/>
      <c r="C78" s="33">
        <v>0.31</v>
      </c>
      <c r="H78" s="11"/>
    </row>
    <row r="79" spans="1:9" x14ac:dyDescent="0.2">
      <c r="A79" s="7" t="s">
        <v>53</v>
      </c>
      <c r="H79" s="11"/>
    </row>
    <row r="80" spans="1:9" x14ac:dyDescent="0.2">
      <c r="A80" s="7" t="s">
        <v>54</v>
      </c>
      <c r="H80" s="11"/>
    </row>
    <row r="81" spans="1:9" x14ac:dyDescent="0.2">
      <c r="H81" s="11"/>
    </row>
    <row r="82" spans="1:9" x14ac:dyDescent="0.2">
      <c r="A82" s="60" t="s">
        <v>1265</v>
      </c>
    </row>
    <row r="83" spans="1:9" x14ac:dyDescent="0.2">
      <c r="A83" s="60"/>
    </row>
    <row r="84" spans="1:9" x14ac:dyDescent="0.2">
      <c r="A84" s="57" t="s">
        <v>1335</v>
      </c>
    </row>
    <row r="85" spans="1:9" x14ac:dyDescent="0.2">
      <c r="A85" s="57" t="s">
        <v>1336</v>
      </c>
    </row>
    <row r="86" spans="1:9" x14ac:dyDescent="0.2">
      <c r="H86" s="11"/>
    </row>
    <row r="87" spans="1:9" x14ac:dyDescent="0.2">
      <c r="A87" s="14" t="s">
        <v>344</v>
      </c>
      <c r="D87" s="34">
        <v>4.8108915202455904</v>
      </c>
      <c r="E87" s="10" t="s">
        <v>55</v>
      </c>
      <c r="H87" s="11"/>
    </row>
    <row r="88" spans="1:9" x14ac:dyDescent="0.2">
      <c r="H88" s="11"/>
    </row>
    <row r="89" spans="1:9" x14ac:dyDescent="0.2">
      <c r="A89" s="14" t="s">
        <v>345</v>
      </c>
      <c r="D89" s="30" t="s">
        <v>56</v>
      </c>
      <c r="H89" s="11"/>
    </row>
    <row r="90" spans="1:9" x14ac:dyDescent="0.2">
      <c r="H90" s="11"/>
    </row>
    <row r="91" spans="1:9" x14ac:dyDescent="0.2">
      <c r="A91" s="60" t="s">
        <v>1309</v>
      </c>
      <c r="B91" s="57"/>
      <c r="C91" s="57"/>
      <c r="D91" s="57"/>
      <c r="E91" s="11"/>
      <c r="G91" s="11"/>
      <c r="H91" s="11"/>
      <c r="I91" s="57"/>
    </row>
    <row r="92" spans="1:9" ht="15" x14ac:dyDescent="0.25">
      <c r="A92" s="82"/>
      <c r="B92" s="57"/>
      <c r="C92" s="57"/>
      <c r="D92" s="57"/>
      <c r="E92" s="11"/>
      <c r="G92" s="11"/>
      <c r="H92" s="11"/>
      <c r="I92" s="57"/>
    </row>
    <row r="93" spans="1:9" x14ac:dyDescent="0.2">
      <c r="A93" s="60" t="s">
        <v>969</v>
      </c>
      <c r="B93" s="57"/>
      <c r="C93" s="57"/>
      <c r="D93" s="57"/>
      <c r="E93" s="11"/>
      <c r="G93" s="11"/>
      <c r="H93" s="11"/>
      <c r="I93" s="57"/>
    </row>
    <row r="94" spans="1:9" x14ac:dyDescent="0.2">
      <c r="A94" s="65"/>
      <c r="B94" s="57"/>
      <c r="C94" s="57"/>
      <c r="D94" s="57"/>
      <c r="E94" s="11"/>
      <c r="G94" s="11"/>
      <c r="H94" s="11"/>
      <c r="I94" s="57"/>
    </row>
    <row r="95" spans="1:9" x14ac:dyDescent="0.2">
      <c r="A95" s="57"/>
      <c r="B95" s="57"/>
      <c r="C95" s="57"/>
      <c r="D95" s="57"/>
      <c r="E95" s="11"/>
      <c r="G95" s="11"/>
      <c r="H95" s="11"/>
      <c r="I95" s="57"/>
    </row>
    <row r="96" spans="1:9" x14ac:dyDescent="0.2">
      <c r="A96" s="57"/>
      <c r="B96" s="57"/>
      <c r="C96" s="57"/>
      <c r="D96" s="57"/>
      <c r="E96" s="11"/>
      <c r="G96" s="11"/>
      <c r="H96" s="11"/>
      <c r="I96" s="57"/>
    </row>
    <row r="97" spans="1:9" x14ac:dyDescent="0.2">
      <c r="A97" s="57"/>
      <c r="B97" s="57"/>
      <c r="C97" s="57"/>
      <c r="D97" s="57"/>
      <c r="E97" s="11"/>
      <c r="G97" s="11"/>
      <c r="H97" s="11"/>
      <c r="I97" s="57"/>
    </row>
    <row r="98" spans="1:9" x14ac:dyDescent="0.2">
      <c r="A98" s="57"/>
      <c r="B98" s="57"/>
      <c r="C98" s="57"/>
      <c r="D98" s="57"/>
      <c r="E98" s="11"/>
      <c r="G98" s="11"/>
      <c r="H98" s="11"/>
      <c r="I98" s="57"/>
    </row>
    <row r="99" spans="1:9" x14ac:dyDescent="0.2">
      <c r="A99" s="57"/>
      <c r="B99" s="57"/>
      <c r="C99" s="57"/>
      <c r="D99" s="57"/>
      <c r="E99" s="11"/>
      <c r="G99" s="11"/>
      <c r="H99" s="11"/>
      <c r="I99" s="57"/>
    </row>
    <row r="100" spans="1:9" x14ac:dyDescent="0.2">
      <c r="A100" s="57"/>
      <c r="B100" s="57"/>
      <c r="C100" s="57"/>
      <c r="D100" s="57"/>
      <c r="E100" s="11"/>
      <c r="G100" s="11"/>
      <c r="H100" s="11"/>
      <c r="I100" s="57"/>
    </row>
    <row r="101" spans="1:9" x14ac:dyDescent="0.2">
      <c r="A101" s="57"/>
      <c r="B101" s="57"/>
      <c r="C101" s="57"/>
      <c r="D101" s="57"/>
      <c r="E101" s="11"/>
      <c r="G101" s="11"/>
      <c r="H101" s="11"/>
      <c r="I101" s="57"/>
    </row>
    <row r="102" spans="1:9" x14ac:dyDescent="0.2">
      <c r="A102" s="57"/>
      <c r="B102" s="57"/>
      <c r="C102" s="57"/>
      <c r="D102" s="57"/>
      <c r="E102" s="11"/>
      <c r="G102" s="11"/>
      <c r="H102" s="11"/>
      <c r="I102" s="57"/>
    </row>
    <row r="103" spans="1:9" x14ac:dyDescent="0.2">
      <c r="A103" s="57"/>
      <c r="B103" s="57"/>
      <c r="C103" s="57"/>
      <c r="D103" s="57"/>
      <c r="E103" s="11"/>
      <c r="G103" s="11"/>
      <c r="H103" s="11"/>
      <c r="I103" s="57"/>
    </row>
    <row r="104" spans="1:9" x14ac:dyDescent="0.2">
      <c r="A104" s="57"/>
      <c r="B104" s="57"/>
      <c r="C104" s="57"/>
      <c r="D104" s="57"/>
      <c r="E104" s="11"/>
      <c r="G104" s="11"/>
      <c r="H104" s="11"/>
      <c r="I104" s="57"/>
    </row>
    <row r="105" spans="1:9" x14ac:dyDescent="0.2">
      <c r="A105" s="57"/>
      <c r="B105" s="57"/>
      <c r="C105" s="57"/>
      <c r="D105" s="57"/>
      <c r="E105" s="11"/>
      <c r="G105" s="11"/>
      <c r="H105" s="11"/>
      <c r="I105" s="57"/>
    </row>
    <row r="106" spans="1:9" x14ac:dyDescent="0.2">
      <c r="A106" s="57"/>
      <c r="B106" s="57"/>
      <c r="C106" s="57"/>
      <c r="D106" s="57"/>
      <c r="E106" s="11"/>
      <c r="G106" s="11"/>
      <c r="H106" s="11"/>
      <c r="I106" s="57"/>
    </row>
    <row r="107" spans="1:9" x14ac:dyDescent="0.2">
      <c r="A107" s="57"/>
      <c r="B107" s="57"/>
      <c r="C107" s="57"/>
      <c r="D107" s="57"/>
      <c r="E107" s="11"/>
      <c r="G107" s="11"/>
      <c r="H107" s="11"/>
      <c r="I107" s="57"/>
    </row>
    <row r="108" spans="1:9" x14ac:dyDescent="0.2">
      <c r="A108" s="57"/>
      <c r="B108" s="57"/>
      <c r="C108" s="57"/>
      <c r="D108" s="57"/>
      <c r="E108" s="11"/>
      <c r="G108" s="11"/>
      <c r="H108" s="11"/>
      <c r="I108" s="57"/>
    </row>
    <row r="109" spans="1:9" x14ac:dyDescent="0.2">
      <c r="A109" s="57"/>
      <c r="B109" s="57"/>
      <c r="C109" s="57"/>
      <c r="D109" s="57"/>
      <c r="E109" s="11"/>
      <c r="G109" s="11"/>
      <c r="H109" s="11"/>
      <c r="I109" s="57"/>
    </row>
    <row r="110" spans="1:9" x14ac:dyDescent="0.2">
      <c r="A110" s="60" t="s">
        <v>1337</v>
      </c>
      <c r="B110" s="57"/>
      <c r="C110" s="57"/>
      <c r="D110" s="57"/>
      <c r="E110" s="11"/>
      <c r="G110" s="11"/>
      <c r="H110" s="11"/>
      <c r="I110" s="57"/>
    </row>
    <row r="111" spans="1:9" x14ac:dyDescent="0.2">
      <c r="A111" s="57"/>
      <c r="B111" s="57"/>
      <c r="C111" s="57"/>
      <c r="D111" s="57"/>
      <c r="E111" s="11"/>
      <c r="G111" s="11"/>
      <c r="H111" s="11"/>
      <c r="I111" s="57"/>
    </row>
    <row r="112" spans="1:9" x14ac:dyDescent="0.2">
      <c r="A112" s="60" t="s">
        <v>970</v>
      </c>
      <c r="B112" s="57"/>
      <c r="C112" s="57"/>
      <c r="D112" s="57"/>
      <c r="E112" s="11"/>
      <c r="G112" s="11"/>
      <c r="H112" s="11"/>
      <c r="I112" s="57"/>
    </row>
    <row r="113" spans="1:9" x14ac:dyDescent="0.2">
      <c r="A113" s="57"/>
      <c r="B113" s="57"/>
      <c r="C113" s="57"/>
      <c r="D113" s="57"/>
      <c r="E113" s="11"/>
      <c r="G113" s="11"/>
      <c r="H113" s="11"/>
      <c r="I113" s="57"/>
    </row>
    <row r="114" spans="1:9" x14ac:dyDescent="0.2">
      <c r="A114" s="57"/>
      <c r="B114" s="57"/>
      <c r="C114" s="57"/>
      <c r="D114" s="57"/>
      <c r="E114" s="11"/>
      <c r="G114" s="11"/>
      <c r="H114" s="11"/>
      <c r="I114" s="57"/>
    </row>
    <row r="115" spans="1:9" x14ac:dyDescent="0.2">
      <c r="A115" s="57"/>
      <c r="B115" s="57"/>
      <c r="C115" s="57"/>
      <c r="D115" s="57"/>
      <c r="E115" s="11"/>
      <c r="G115" s="11"/>
      <c r="H115" s="11"/>
      <c r="I115" s="57"/>
    </row>
    <row r="116" spans="1:9" x14ac:dyDescent="0.2">
      <c r="A116" s="57"/>
      <c r="B116" s="57"/>
      <c r="C116" s="57"/>
      <c r="D116" s="57"/>
      <c r="E116" s="11"/>
      <c r="G116" s="11"/>
      <c r="H116" s="11"/>
      <c r="I116" s="57"/>
    </row>
    <row r="117" spans="1:9" x14ac:dyDescent="0.2">
      <c r="A117" s="57"/>
      <c r="B117" s="57"/>
      <c r="C117" s="57"/>
      <c r="D117" s="57"/>
      <c r="E117" s="11"/>
      <c r="G117" s="11"/>
      <c r="H117" s="11"/>
      <c r="I117" s="57"/>
    </row>
    <row r="118" spans="1:9" x14ac:dyDescent="0.2">
      <c r="A118" s="57"/>
      <c r="B118" s="57"/>
      <c r="C118" s="57"/>
      <c r="D118" s="57"/>
      <c r="E118" s="11"/>
      <c r="G118" s="11"/>
      <c r="H118" s="11"/>
      <c r="I118" s="57"/>
    </row>
    <row r="119" spans="1:9" x14ac:dyDescent="0.2">
      <c r="A119" s="57"/>
      <c r="B119" s="57"/>
      <c r="C119" s="57"/>
      <c r="D119" s="57"/>
      <c r="E119" s="11"/>
      <c r="G119" s="11"/>
      <c r="H119" s="11"/>
      <c r="I119" s="57"/>
    </row>
    <row r="120" spans="1:9" x14ac:dyDescent="0.2">
      <c r="A120" s="57"/>
      <c r="B120" s="57"/>
      <c r="C120" s="57"/>
      <c r="D120" s="57"/>
      <c r="E120" s="11"/>
      <c r="G120" s="11"/>
      <c r="H120" s="11"/>
      <c r="I120" s="57"/>
    </row>
    <row r="121" spans="1:9" x14ac:dyDescent="0.2">
      <c r="A121" s="57"/>
      <c r="B121" s="57"/>
      <c r="C121" s="57"/>
      <c r="D121" s="57"/>
      <c r="E121" s="11"/>
      <c r="G121" s="11"/>
      <c r="H121" s="11"/>
      <c r="I121" s="57"/>
    </row>
    <row r="122" spans="1:9" x14ac:dyDescent="0.2">
      <c r="A122" s="57"/>
      <c r="B122" s="57"/>
      <c r="C122" s="57"/>
      <c r="D122" s="57"/>
      <c r="E122" s="11"/>
      <c r="G122" s="11"/>
      <c r="H122" s="11"/>
      <c r="I122" s="57"/>
    </row>
    <row r="123" spans="1:9" x14ac:dyDescent="0.2">
      <c r="A123" s="57"/>
      <c r="B123" s="57"/>
      <c r="C123" s="57"/>
      <c r="D123" s="57"/>
      <c r="E123" s="11"/>
      <c r="G123" s="11"/>
      <c r="H123" s="11"/>
      <c r="I123" s="57"/>
    </row>
    <row r="124" spans="1:9" x14ac:dyDescent="0.2">
      <c r="A124" s="57"/>
      <c r="B124" s="57"/>
      <c r="C124" s="57"/>
      <c r="D124" s="57"/>
      <c r="E124" s="11"/>
      <c r="G124" s="11"/>
      <c r="H124" s="11"/>
      <c r="I124" s="57"/>
    </row>
    <row r="125" spans="1:9" x14ac:dyDescent="0.2">
      <c r="A125" s="57"/>
      <c r="B125" s="57"/>
      <c r="C125" s="57"/>
      <c r="D125" s="57"/>
      <c r="E125" s="11"/>
      <c r="G125" s="11"/>
      <c r="H125" s="11"/>
      <c r="I125" s="57"/>
    </row>
    <row r="126" spans="1:9" x14ac:dyDescent="0.2">
      <c r="A126" s="57"/>
      <c r="B126" s="57"/>
      <c r="C126" s="57"/>
      <c r="D126" s="57"/>
      <c r="E126" s="11"/>
      <c r="G126" s="11"/>
      <c r="H126" s="11"/>
      <c r="I126" s="57"/>
    </row>
    <row r="127" spans="1:9" x14ac:dyDescent="0.2">
      <c r="A127" s="57" t="s">
        <v>968</v>
      </c>
      <c r="B127" s="57"/>
      <c r="C127" s="57"/>
      <c r="D127" s="57"/>
      <c r="E127" s="11"/>
      <c r="G127" s="11"/>
      <c r="H127" s="11"/>
      <c r="I127" s="57"/>
    </row>
    <row r="128" spans="1:9" x14ac:dyDescent="0.2">
      <c r="A128" s="57"/>
      <c r="B128" s="57"/>
      <c r="C128" s="57"/>
      <c r="D128" s="57"/>
      <c r="E128" s="11"/>
      <c r="G128" s="11"/>
      <c r="H128" s="11"/>
      <c r="I128" s="57"/>
    </row>
    <row r="129" spans="1:9" x14ac:dyDescent="0.2">
      <c r="A129" s="57"/>
      <c r="B129" s="57"/>
      <c r="C129" s="57"/>
      <c r="D129" s="57"/>
      <c r="E129" s="11"/>
      <c r="G129" s="11"/>
      <c r="H129" s="11"/>
      <c r="I129" s="57"/>
    </row>
    <row r="130" spans="1:9" x14ac:dyDescent="0.2">
      <c r="A130" s="57"/>
      <c r="B130" s="57"/>
      <c r="C130" s="57"/>
      <c r="D130" s="57"/>
      <c r="E130" s="11"/>
      <c r="G130" s="11"/>
      <c r="H130" s="11"/>
      <c r="I130" s="57"/>
    </row>
    <row r="131" spans="1:9" x14ac:dyDescent="0.2">
      <c r="A131" s="65"/>
      <c r="B131" s="57"/>
      <c r="C131" s="57"/>
      <c r="D131" s="57"/>
      <c r="E131" s="11"/>
      <c r="G131" s="11"/>
      <c r="H131" s="11"/>
      <c r="I131" s="57"/>
    </row>
    <row r="132" spans="1:9" x14ac:dyDescent="0.2">
      <c r="A132" s="57"/>
      <c r="B132" s="57"/>
      <c r="C132" s="57"/>
      <c r="D132" s="57"/>
      <c r="E132" s="11"/>
      <c r="G132" s="11"/>
      <c r="H132" s="11"/>
      <c r="I132" s="57"/>
    </row>
    <row r="133" spans="1:9" x14ac:dyDescent="0.2">
      <c r="A133" s="57"/>
      <c r="B133" s="57"/>
      <c r="C133" s="57"/>
      <c r="D133" s="57"/>
      <c r="E133" s="11"/>
      <c r="G133" s="11"/>
      <c r="H133" s="11"/>
      <c r="I133" s="57"/>
    </row>
    <row r="134" spans="1:9" x14ac:dyDescent="0.2">
      <c r="A134" s="57"/>
      <c r="B134" s="57"/>
      <c r="C134" s="57"/>
      <c r="D134" s="57"/>
      <c r="E134" s="11"/>
      <c r="G134" s="11"/>
      <c r="H134" s="11"/>
      <c r="I134" s="57"/>
    </row>
    <row r="135" spans="1:9" x14ac:dyDescent="0.2">
      <c r="A135" s="57"/>
      <c r="B135" s="57"/>
      <c r="C135" s="57"/>
      <c r="D135" s="57"/>
      <c r="E135" s="11"/>
      <c r="G135" s="11"/>
      <c r="H135" s="11"/>
      <c r="I135" s="57"/>
    </row>
    <row r="136" spans="1:9" x14ac:dyDescent="0.2">
      <c r="A136" s="57"/>
      <c r="B136" s="57"/>
      <c r="C136" s="57"/>
      <c r="D136" s="57"/>
      <c r="E136" s="11"/>
      <c r="G136" s="11"/>
      <c r="H136" s="11"/>
      <c r="I136" s="57"/>
    </row>
    <row r="137" spans="1:9" x14ac:dyDescent="0.2">
      <c r="A137" s="57"/>
      <c r="B137" s="57"/>
      <c r="C137" s="57"/>
      <c r="D137" s="57"/>
      <c r="E137" s="11"/>
      <c r="G137" s="11"/>
      <c r="H137" s="11"/>
      <c r="I137" s="57"/>
    </row>
    <row r="138" spans="1:9" x14ac:dyDescent="0.2">
      <c r="A138" s="57"/>
      <c r="B138" s="57"/>
      <c r="C138" s="57"/>
      <c r="D138" s="57"/>
      <c r="E138" s="11"/>
      <c r="G138" s="11"/>
      <c r="H138" s="11"/>
      <c r="I138" s="57"/>
    </row>
    <row r="139" spans="1:9" x14ac:dyDescent="0.2">
      <c r="A139" s="57"/>
      <c r="B139" s="57"/>
      <c r="C139" s="57"/>
      <c r="D139" s="57"/>
      <c r="E139" s="11"/>
      <c r="G139" s="11"/>
      <c r="H139" s="11"/>
      <c r="I139" s="57"/>
    </row>
    <row r="140" spans="1:9" x14ac:dyDescent="0.2">
      <c r="A140" s="57"/>
      <c r="B140" s="57"/>
      <c r="C140" s="57"/>
      <c r="D140" s="57"/>
      <c r="E140" s="11"/>
      <c r="G140" s="11"/>
      <c r="H140" s="11"/>
      <c r="I140" s="57"/>
    </row>
    <row r="141" spans="1:9" x14ac:dyDescent="0.2">
      <c r="A141" s="57"/>
      <c r="B141" s="57"/>
      <c r="C141" s="57"/>
      <c r="D141" s="57"/>
      <c r="E141" s="11"/>
      <c r="G141" s="11"/>
      <c r="H141" s="11"/>
      <c r="I141" s="57"/>
    </row>
    <row r="142" spans="1:9" x14ac:dyDescent="0.2">
      <c r="A142" s="57"/>
      <c r="B142" s="57"/>
      <c r="C142" s="57"/>
      <c r="D142" s="57"/>
      <c r="E142" s="11"/>
      <c r="G142" s="11"/>
      <c r="H142" s="11"/>
      <c r="I142" s="57"/>
    </row>
    <row r="143" spans="1:9" x14ac:dyDescent="0.2">
      <c r="A143" s="57"/>
      <c r="B143" s="57"/>
      <c r="C143" s="57"/>
      <c r="D143" s="57"/>
      <c r="E143" s="11"/>
      <c r="G143" s="11"/>
      <c r="H143" s="11"/>
      <c r="I143" s="57"/>
    </row>
    <row r="144" spans="1:9" x14ac:dyDescent="0.2">
      <c r="A144" s="57"/>
      <c r="B144" s="57"/>
      <c r="C144" s="57"/>
      <c r="D144" s="57"/>
      <c r="E144" s="11"/>
      <c r="G144" s="11"/>
      <c r="H144" s="11"/>
      <c r="I144" s="57"/>
    </row>
    <row r="145" spans="1:9" x14ac:dyDescent="0.2">
      <c r="A145" s="57"/>
      <c r="B145" s="57"/>
      <c r="C145" s="57"/>
      <c r="D145" s="57"/>
      <c r="E145" s="11"/>
      <c r="G145" s="11"/>
      <c r="H145" s="11"/>
      <c r="I145" s="57"/>
    </row>
    <row r="146" spans="1:9" x14ac:dyDescent="0.2">
      <c r="A146" s="57"/>
      <c r="B146" s="57"/>
      <c r="C146" s="57"/>
      <c r="D146" s="57"/>
      <c r="E146" s="11"/>
      <c r="G146" s="11"/>
      <c r="H146" s="11"/>
      <c r="I146" s="57"/>
    </row>
    <row r="147" spans="1:9" x14ac:dyDescent="0.2">
      <c r="A147" s="57"/>
      <c r="B147" s="57"/>
      <c r="C147" s="57"/>
      <c r="D147" s="57"/>
      <c r="E147" s="11"/>
      <c r="G147" s="11"/>
      <c r="H147" s="11"/>
      <c r="I147" s="57"/>
    </row>
    <row r="148" spans="1:9" x14ac:dyDescent="0.2">
      <c r="A148" s="57"/>
      <c r="B148" s="57"/>
      <c r="C148" s="57"/>
      <c r="D148" s="57"/>
      <c r="E148" s="11"/>
      <c r="G148" s="11"/>
      <c r="H148" s="11"/>
      <c r="I148" s="57"/>
    </row>
    <row r="149" spans="1:9" x14ac:dyDescent="0.2">
      <c r="A149" s="57"/>
      <c r="B149" s="57"/>
      <c r="C149" s="57"/>
      <c r="D149" s="57"/>
      <c r="E149" s="11"/>
      <c r="G149" s="11"/>
      <c r="H149" s="11"/>
      <c r="I149" s="57"/>
    </row>
    <row r="150" spans="1:9" x14ac:dyDescent="0.2">
      <c r="A150" s="57"/>
      <c r="B150" s="57"/>
      <c r="C150" s="57"/>
      <c r="D150" s="57"/>
      <c r="E150" s="11"/>
      <c r="G150" s="11"/>
      <c r="H150" s="11"/>
      <c r="I150" s="57"/>
    </row>
    <row r="151" spans="1:9" x14ac:dyDescent="0.2">
      <c r="A151" s="57"/>
      <c r="B151" s="57"/>
      <c r="C151" s="57"/>
      <c r="D151" s="57"/>
      <c r="E151" s="11"/>
      <c r="G151" s="11"/>
      <c r="H151" s="11"/>
      <c r="I151" s="57"/>
    </row>
    <row r="152" spans="1:9" x14ac:dyDescent="0.2">
      <c r="A152" s="57"/>
      <c r="B152" s="57"/>
      <c r="C152" s="57"/>
      <c r="D152" s="57"/>
      <c r="E152" s="11"/>
      <c r="G152" s="11"/>
      <c r="H152" s="11"/>
      <c r="I152" s="57"/>
    </row>
    <row r="153" spans="1:9" x14ac:dyDescent="0.2">
      <c r="A153" s="57"/>
      <c r="B153" s="57"/>
      <c r="C153" s="57"/>
      <c r="D153" s="57"/>
      <c r="E153" s="11"/>
      <c r="G153" s="11"/>
      <c r="H153" s="11"/>
      <c r="I153" s="57"/>
    </row>
    <row r="154" spans="1:9" x14ac:dyDescent="0.2">
      <c r="A154" s="57"/>
      <c r="B154" s="57"/>
      <c r="C154" s="57"/>
      <c r="D154" s="57"/>
      <c r="E154" s="11"/>
      <c r="G154" s="11"/>
      <c r="H154" s="11"/>
      <c r="I154" s="57"/>
    </row>
    <row r="155" spans="1:9" x14ac:dyDescent="0.2">
      <c r="A155" s="57"/>
      <c r="B155" s="57"/>
      <c r="C155" s="57"/>
      <c r="D155" s="57"/>
      <c r="E155" s="11"/>
      <c r="G155" s="11"/>
      <c r="H155" s="11"/>
      <c r="I155" s="57"/>
    </row>
    <row r="156" spans="1:9" x14ac:dyDescent="0.2">
      <c r="A156" s="57"/>
      <c r="B156" s="57"/>
      <c r="C156" s="57"/>
      <c r="D156" s="57"/>
      <c r="E156" s="11"/>
      <c r="G156" s="11"/>
      <c r="H156" s="11"/>
      <c r="I156" s="57"/>
    </row>
    <row r="157" spans="1:9" x14ac:dyDescent="0.2">
      <c r="A157" s="57"/>
      <c r="B157" s="57"/>
      <c r="C157" s="57"/>
      <c r="D157" s="57"/>
      <c r="E157" s="11"/>
      <c r="G157" s="11"/>
      <c r="H157" s="11"/>
      <c r="I157" s="57"/>
    </row>
    <row r="158" spans="1:9" x14ac:dyDescent="0.2">
      <c r="A158" s="57"/>
      <c r="B158" s="57"/>
      <c r="C158" s="57"/>
      <c r="D158" s="57"/>
      <c r="E158" s="11"/>
      <c r="G158" s="11"/>
      <c r="H158" s="11"/>
      <c r="I158" s="57"/>
    </row>
    <row r="159" spans="1:9" x14ac:dyDescent="0.2">
      <c r="A159" s="57"/>
      <c r="B159" s="57"/>
      <c r="C159" s="57"/>
      <c r="D159" s="57"/>
      <c r="E159" s="11"/>
      <c r="G159" s="11"/>
      <c r="H159" s="11"/>
      <c r="I159" s="57"/>
    </row>
    <row r="160" spans="1:9" x14ac:dyDescent="0.2">
      <c r="A160" s="57"/>
      <c r="B160" s="57"/>
      <c r="C160" s="57"/>
      <c r="D160" s="57"/>
      <c r="E160" s="11"/>
      <c r="G160" s="11"/>
      <c r="H160" s="11"/>
      <c r="I160" s="57"/>
    </row>
    <row r="161" spans="1:9" x14ac:dyDescent="0.2">
      <c r="A161" s="57"/>
      <c r="B161" s="57"/>
      <c r="C161" s="57"/>
      <c r="D161" s="57"/>
      <c r="E161" s="11"/>
      <c r="G161" s="11"/>
      <c r="H161" s="11"/>
      <c r="I161" s="57"/>
    </row>
    <row r="162" spans="1:9" x14ac:dyDescent="0.2">
      <c r="A162" s="57"/>
      <c r="B162" s="57"/>
      <c r="C162" s="57"/>
      <c r="D162" s="57"/>
      <c r="E162" s="11"/>
      <c r="G162" s="11"/>
      <c r="H162" s="11"/>
      <c r="I162" s="57"/>
    </row>
    <row r="163" spans="1:9" x14ac:dyDescent="0.2">
      <c r="A163" s="57"/>
      <c r="B163" s="57"/>
      <c r="C163" s="57"/>
      <c r="D163" s="57"/>
      <c r="E163" s="11"/>
      <c r="G163" s="11"/>
      <c r="H163" s="11"/>
      <c r="I163" s="57"/>
    </row>
    <row r="164" spans="1:9" x14ac:dyDescent="0.2">
      <c r="A164" s="57"/>
      <c r="B164" s="57"/>
      <c r="C164" s="57"/>
      <c r="D164" s="57"/>
      <c r="E164" s="11"/>
      <c r="G164" s="11"/>
      <c r="H164" s="11"/>
      <c r="I164" s="57"/>
    </row>
    <row r="165" spans="1:9" x14ac:dyDescent="0.2">
      <c r="A165" s="57"/>
      <c r="B165" s="57"/>
      <c r="C165" s="57"/>
      <c r="D165" s="57"/>
      <c r="E165" s="11"/>
      <c r="G165" s="11"/>
      <c r="H165" s="11"/>
      <c r="I165" s="57"/>
    </row>
    <row r="166" spans="1:9" x14ac:dyDescent="0.2">
      <c r="A166" s="57"/>
      <c r="B166" s="57"/>
      <c r="C166" s="57"/>
      <c r="D166" s="57"/>
      <c r="E166" s="11"/>
      <c r="G166" s="11"/>
      <c r="H166" s="11"/>
      <c r="I166" s="57"/>
    </row>
    <row r="167" spans="1:9" x14ac:dyDescent="0.2">
      <c r="A167" s="57"/>
      <c r="B167" s="57"/>
      <c r="C167" s="57"/>
      <c r="D167" s="57"/>
      <c r="E167" s="11"/>
      <c r="G167" s="11"/>
      <c r="H167" s="11"/>
      <c r="I167" s="57"/>
    </row>
    <row r="168" spans="1:9" x14ac:dyDescent="0.2">
      <c r="A168" s="57"/>
      <c r="B168" s="57"/>
      <c r="C168" s="57"/>
      <c r="D168" s="57"/>
      <c r="E168" s="11"/>
      <c r="G168" s="11"/>
      <c r="H168" s="11"/>
      <c r="I168" s="57"/>
    </row>
    <row r="169" spans="1:9" x14ac:dyDescent="0.2">
      <c r="A169" s="57"/>
      <c r="B169" s="57"/>
      <c r="C169" s="57"/>
      <c r="D169" s="57"/>
      <c r="E169" s="11"/>
      <c r="G169" s="11"/>
      <c r="H169" s="11"/>
      <c r="I169" s="57"/>
    </row>
    <row r="170" spans="1:9" x14ac:dyDescent="0.2">
      <c r="A170" s="57"/>
      <c r="B170" s="57"/>
      <c r="C170" s="57"/>
      <c r="D170" s="57"/>
      <c r="E170" s="11"/>
      <c r="G170" s="11"/>
      <c r="H170" s="11"/>
      <c r="I170" s="57"/>
    </row>
    <row r="171" spans="1:9" x14ac:dyDescent="0.2">
      <c r="A171" s="57"/>
      <c r="B171" s="57"/>
      <c r="C171" s="57"/>
      <c r="D171" s="57"/>
      <c r="E171" s="11"/>
      <c r="G171" s="11"/>
      <c r="H171" s="11"/>
      <c r="I171" s="57"/>
    </row>
    <row r="172" spans="1:9" x14ac:dyDescent="0.2">
      <c r="A172" s="57"/>
      <c r="B172" s="57"/>
      <c r="C172" s="57"/>
      <c r="D172" s="57"/>
      <c r="E172" s="11"/>
      <c r="G172" s="11"/>
      <c r="H172" s="11"/>
      <c r="I172" s="57"/>
    </row>
    <row r="173" spans="1:9" x14ac:dyDescent="0.2">
      <c r="A173" s="57"/>
      <c r="B173" s="57"/>
      <c r="C173" s="57"/>
      <c r="D173" s="57"/>
      <c r="E173" s="11"/>
      <c r="G173" s="11"/>
      <c r="H173" s="11"/>
      <c r="I173" s="57"/>
    </row>
    <row r="174" spans="1:9" x14ac:dyDescent="0.2">
      <c r="A174" s="57"/>
      <c r="B174" s="57"/>
      <c r="C174" s="57"/>
      <c r="D174" s="57"/>
      <c r="E174" s="11"/>
      <c r="G174" s="11"/>
      <c r="H174" s="11"/>
      <c r="I174" s="57"/>
    </row>
    <row r="175" spans="1:9" x14ac:dyDescent="0.2">
      <c r="A175" s="57"/>
      <c r="B175" s="57"/>
      <c r="C175" s="57"/>
      <c r="D175" s="57"/>
      <c r="E175" s="11"/>
      <c r="G175" s="11"/>
      <c r="H175" s="11"/>
      <c r="I175" s="57"/>
    </row>
    <row r="176" spans="1:9" x14ac:dyDescent="0.2">
      <c r="A176" s="57"/>
      <c r="B176" s="57"/>
      <c r="C176" s="57"/>
      <c r="D176" s="57"/>
      <c r="E176" s="11"/>
      <c r="G176" s="11"/>
      <c r="H176" s="11"/>
      <c r="I176" s="57"/>
    </row>
    <row r="177" spans="1:9" x14ac:dyDescent="0.2">
      <c r="A177" s="57"/>
      <c r="B177" s="57"/>
      <c r="C177" s="57"/>
      <c r="D177" s="57"/>
      <c r="E177" s="11"/>
      <c r="G177" s="11"/>
      <c r="H177" s="11"/>
      <c r="I177" s="57"/>
    </row>
    <row r="178" spans="1:9" x14ac:dyDescent="0.2">
      <c r="A178" s="57"/>
      <c r="B178" s="57"/>
      <c r="C178" s="57"/>
      <c r="D178" s="57"/>
      <c r="E178" s="11"/>
      <c r="G178" s="11"/>
      <c r="H178" s="11"/>
      <c r="I178" s="57"/>
    </row>
    <row r="179" spans="1:9" x14ac:dyDescent="0.2">
      <c r="A179" s="57"/>
      <c r="B179" s="57"/>
      <c r="C179" s="57"/>
      <c r="D179" s="57"/>
      <c r="E179" s="11"/>
      <c r="G179" s="11"/>
      <c r="H179" s="11"/>
      <c r="I179" s="57"/>
    </row>
    <row r="180" spans="1:9" x14ac:dyDescent="0.2">
      <c r="A180" s="57"/>
      <c r="B180" s="57"/>
      <c r="C180" s="57"/>
      <c r="D180" s="57"/>
      <c r="E180" s="11"/>
      <c r="G180" s="11"/>
      <c r="H180" s="11"/>
      <c r="I180" s="57"/>
    </row>
    <row r="181" spans="1:9" x14ac:dyDescent="0.2">
      <c r="A181" s="57"/>
      <c r="B181" s="57"/>
      <c r="C181" s="57"/>
      <c r="D181" s="57"/>
      <c r="E181" s="11"/>
      <c r="G181" s="11"/>
      <c r="H181" s="11"/>
      <c r="I181" s="57"/>
    </row>
    <row r="182" spans="1:9" x14ac:dyDescent="0.2">
      <c r="A182" s="57"/>
      <c r="B182" s="57"/>
      <c r="C182" s="57"/>
      <c r="D182" s="57"/>
      <c r="E182" s="11"/>
      <c r="G182" s="11"/>
      <c r="H182" s="11"/>
      <c r="I182" s="57"/>
    </row>
    <row r="183" spans="1:9" x14ac:dyDescent="0.2">
      <c r="A183" s="57"/>
      <c r="B183" s="57"/>
      <c r="C183" s="57"/>
      <c r="D183" s="57"/>
      <c r="E183" s="11"/>
      <c r="G183" s="11"/>
      <c r="H183" s="11"/>
      <c r="I183" s="57"/>
    </row>
    <row r="184" spans="1:9" x14ac:dyDescent="0.2">
      <c r="A184" s="57"/>
      <c r="B184" s="57"/>
      <c r="C184" s="57"/>
      <c r="D184" s="57"/>
      <c r="E184" s="11"/>
      <c r="G184" s="11"/>
      <c r="H184" s="11"/>
      <c r="I184" s="57"/>
    </row>
    <row r="185" spans="1:9" x14ac:dyDescent="0.2">
      <c r="A185" s="57"/>
      <c r="B185" s="57"/>
      <c r="C185" s="57"/>
      <c r="D185" s="57"/>
      <c r="E185" s="11"/>
      <c r="G185" s="11"/>
      <c r="H185" s="11"/>
      <c r="I185" s="57"/>
    </row>
    <row r="186" spans="1:9" x14ac:dyDescent="0.2">
      <c r="A186" s="57"/>
      <c r="B186" s="57"/>
      <c r="C186" s="57"/>
      <c r="D186" s="57"/>
      <c r="E186" s="11"/>
      <c r="G186" s="11"/>
      <c r="H186" s="11"/>
      <c r="I186" s="57"/>
    </row>
    <row r="187" spans="1:9" x14ac:dyDescent="0.2">
      <c r="A187" s="57"/>
      <c r="B187" s="57"/>
      <c r="C187" s="57"/>
      <c r="D187" s="57"/>
      <c r="E187" s="11"/>
      <c r="G187" s="11"/>
      <c r="H187" s="11"/>
      <c r="I187" s="57"/>
    </row>
    <row r="188" spans="1:9" x14ac:dyDescent="0.2">
      <c r="A188" s="57"/>
      <c r="B188" s="57"/>
      <c r="C188" s="57"/>
      <c r="D188" s="57"/>
      <c r="E188" s="11"/>
      <c r="G188" s="11"/>
      <c r="H188" s="11"/>
      <c r="I188" s="57"/>
    </row>
    <row r="189" spans="1:9" x14ac:dyDescent="0.2">
      <c r="A189" s="57"/>
      <c r="B189" s="57"/>
      <c r="C189" s="57"/>
      <c r="D189" s="57"/>
      <c r="E189" s="11"/>
      <c r="G189" s="11"/>
      <c r="H189" s="11"/>
      <c r="I189" s="57"/>
    </row>
    <row r="190" spans="1:9" x14ac:dyDescent="0.2">
      <c r="A190" s="57"/>
      <c r="B190" s="57"/>
      <c r="C190" s="57"/>
      <c r="D190" s="57"/>
      <c r="E190" s="11"/>
      <c r="G190" s="11"/>
      <c r="H190" s="11"/>
      <c r="I190" s="57"/>
    </row>
    <row r="191" spans="1:9" x14ac:dyDescent="0.2">
      <c r="A191" s="57"/>
      <c r="B191" s="57"/>
      <c r="C191" s="57"/>
      <c r="D191" s="57"/>
      <c r="E191" s="11"/>
      <c r="G191" s="11"/>
      <c r="H191" s="11"/>
      <c r="I191" s="57"/>
    </row>
    <row r="192" spans="1:9" x14ac:dyDescent="0.2">
      <c r="A192" s="57"/>
      <c r="B192" s="57"/>
      <c r="C192" s="57"/>
      <c r="D192" s="57"/>
      <c r="E192" s="11"/>
      <c r="G192" s="11"/>
      <c r="H192" s="11"/>
      <c r="I192" s="57"/>
    </row>
    <row r="193" spans="1:9" x14ac:dyDescent="0.2">
      <c r="A193" s="57"/>
      <c r="B193" s="57"/>
      <c r="C193" s="57"/>
      <c r="D193" s="57"/>
      <c r="E193" s="11"/>
      <c r="G193" s="11"/>
      <c r="H193" s="11"/>
      <c r="I193" s="57"/>
    </row>
    <row r="194" spans="1:9" x14ac:dyDescent="0.2">
      <c r="A194" s="57"/>
      <c r="B194" s="57"/>
      <c r="C194" s="57"/>
      <c r="D194" s="57"/>
      <c r="E194" s="11"/>
      <c r="G194" s="11"/>
      <c r="H194" s="11"/>
      <c r="I194" s="57"/>
    </row>
    <row r="195" spans="1:9" x14ac:dyDescent="0.2">
      <c r="A195" s="57"/>
      <c r="B195" s="57"/>
      <c r="C195" s="57"/>
      <c r="D195" s="57"/>
      <c r="E195" s="11"/>
      <c r="G195" s="11"/>
      <c r="H195" s="11"/>
      <c r="I195" s="57"/>
    </row>
    <row r="196" spans="1:9" x14ac:dyDescent="0.2">
      <c r="A196" s="57"/>
      <c r="B196" s="57"/>
      <c r="C196" s="57"/>
      <c r="D196" s="57"/>
      <c r="E196" s="11"/>
      <c r="G196" s="11"/>
      <c r="H196" s="11"/>
      <c r="I196" s="57"/>
    </row>
    <row r="197" spans="1:9" x14ac:dyDescent="0.2">
      <c r="A197" s="57"/>
      <c r="B197" s="57"/>
      <c r="C197" s="57"/>
      <c r="D197" s="57"/>
      <c r="E197" s="11"/>
      <c r="G197" s="11"/>
      <c r="H197" s="11"/>
      <c r="I197" s="57"/>
    </row>
    <row r="198" spans="1:9" x14ac:dyDescent="0.2">
      <c r="A198" s="57"/>
      <c r="B198" s="57"/>
      <c r="C198" s="57"/>
      <c r="D198" s="57"/>
      <c r="E198" s="11"/>
      <c r="G198" s="11"/>
      <c r="H198" s="11"/>
      <c r="I198" s="57"/>
    </row>
    <row r="199" spans="1:9" x14ac:dyDescent="0.2">
      <c r="A199" s="57"/>
      <c r="B199" s="57"/>
      <c r="C199" s="57"/>
      <c r="D199" s="57"/>
      <c r="E199" s="11"/>
      <c r="G199" s="11"/>
      <c r="H199" s="11"/>
      <c r="I199" s="57"/>
    </row>
    <row r="200" spans="1:9" x14ac:dyDescent="0.2">
      <c r="A200" s="57"/>
      <c r="B200" s="57"/>
      <c r="C200" s="57"/>
      <c r="D200" s="57"/>
      <c r="E200" s="11"/>
      <c r="G200" s="11"/>
      <c r="H200" s="11"/>
      <c r="I200" s="57"/>
    </row>
    <row r="201" spans="1:9" x14ac:dyDescent="0.2">
      <c r="A201" s="57"/>
      <c r="B201" s="57"/>
      <c r="C201" s="57"/>
      <c r="D201" s="57"/>
      <c r="E201" s="11"/>
      <c r="G201" s="11"/>
      <c r="H201" s="11"/>
      <c r="I201" s="57"/>
    </row>
    <row r="202" spans="1:9" x14ac:dyDescent="0.2">
      <c r="A202" s="57"/>
      <c r="B202" s="57"/>
      <c r="C202" s="57"/>
      <c r="D202" s="57"/>
      <c r="E202" s="11"/>
      <c r="G202" s="11"/>
      <c r="H202" s="11"/>
      <c r="I202" s="57"/>
    </row>
    <row r="203" spans="1:9" x14ac:dyDescent="0.2">
      <c r="A203" s="57"/>
      <c r="B203" s="57"/>
      <c r="C203" s="57"/>
      <c r="D203" s="57"/>
      <c r="E203" s="11"/>
      <c r="G203" s="11"/>
      <c r="H203" s="11"/>
      <c r="I203" s="57"/>
    </row>
    <row r="204" spans="1:9" x14ac:dyDescent="0.2">
      <c r="A204" s="57"/>
      <c r="B204" s="57"/>
      <c r="C204" s="57"/>
      <c r="D204" s="57"/>
      <c r="E204" s="11"/>
      <c r="G204" s="11"/>
      <c r="H204" s="11"/>
      <c r="I204" s="57"/>
    </row>
    <row r="205" spans="1:9" x14ac:dyDescent="0.2">
      <c r="A205" s="57"/>
      <c r="B205" s="57"/>
      <c r="C205" s="57"/>
      <c r="D205" s="57"/>
      <c r="E205" s="11"/>
      <c r="G205" s="11"/>
      <c r="H205" s="11"/>
      <c r="I205" s="57"/>
    </row>
    <row r="206" spans="1:9" x14ac:dyDescent="0.2">
      <c r="A206" s="57"/>
      <c r="B206" s="57"/>
      <c r="C206" s="57"/>
      <c r="D206" s="57"/>
      <c r="E206" s="11"/>
      <c r="G206" s="11"/>
      <c r="H206" s="11"/>
      <c r="I206" s="57"/>
    </row>
    <row r="207" spans="1:9" x14ac:dyDescent="0.2">
      <c r="A207" s="57"/>
      <c r="B207" s="57"/>
      <c r="C207" s="57"/>
      <c r="D207" s="57"/>
      <c r="E207" s="11"/>
      <c r="G207" s="11"/>
      <c r="H207" s="11"/>
      <c r="I207" s="57"/>
    </row>
    <row r="208" spans="1:9" x14ac:dyDescent="0.2">
      <c r="A208" s="57"/>
      <c r="B208" s="57"/>
      <c r="C208" s="57"/>
      <c r="D208" s="57"/>
      <c r="E208" s="11"/>
      <c r="G208" s="11"/>
      <c r="H208" s="11"/>
      <c r="I208" s="57"/>
    </row>
    <row r="209" spans="1:9" x14ac:dyDescent="0.2">
      <c r="A209" s="57"/>
      <c r="B209" s="57"/>
      <c r="C209" s="57"/>
      <c r="D209" s="57"/>
      <c r="E209" s="11"/>
      <c r="G209" s="11"/>
      <c r="H209" s="11"/>
      <c r="I209" s="57"/>
    </row>
    <row r="210" spans="1:9" x14ac:dyDescent="0.2">
      <c r="A210" s="57"/>
      <c r="B210" s="57"/>
      <c r="C210" s="57"/>
      <c r="D210" s="57"/>
      <c r="E210" s="11"/>
      <c r="G210" s="11"/>
      <c r="H210" s="11"/>
      <c r="I210" s="57"/>
    </row>
    <row r="211" spans="1:9" x14ac:dyDescent="0.2">
      <c r="A211" s="57"/>
      <c r="B211" s="57"/>
      <c r="C211" s="57"/>
      <c r="D211" s="57"/>
      <c r="E211" s="11"/>
      <c r="G211" s="11"/>
      <c r="H211" s="11"/>
      <c r="I211" s="57"/>
    </row>
    <row r="212" spans="1:9" x14ac:dyDescent="0.2">
      <c r="A212" s="57"/>
      <c r="B212" s="57"/>
      <c r="C212" s="57"/>
      <c r="D212" s="57"/>
      <c r="E212" s="11"/>
      <c r="G212" s="11"/>
      <c r="H212" s="11"/>
      <c r="I212" s="57"/>
    </row>
    <row r="213" spans="1:9" x14ac:dyDescent="0.2">
      <c r="A213" s="57"/>
      <c r="B213" s="57"/>
      <c r="C213" s="57"/>
      <c r="D213" s="57"/>
      <c r="E213" s="11"/>
      <c r="G213" s="11"/>
      <c r="H213" s="11"/>
      <c r="I213" s="57"/>
    </row>
    <row r="214" spans="1:9" x14ac:dyDescent="0.2">
      <c r="A214" s="57"/>
      <c r="B214" s="57"/>
      <c r="C214" s="57"/>
      <c r="D214" s="57"/>
      <c r="E214" s="11"/>
      <c r="G214" s="11"/>
      <c r="H214" s="11"/>
      <c r="I214" s="57"/>
    </row>
    <row r="215" spans="1:9" x14ac:dyDescent="0.2">
      <c r="A215" s="57"/>
      <c r="B215" s="57"/>
      <c r="C215" s="57"/>
      <c r="D215" s="57"/>
      <c r="E215" s="11"/>
      <c r="G215" s="11"/>
      <c r="H215" s="11"/>
      <c r="I215" s="57"/>
    </row>
    <row r="216" spans="1:9" x14ac:dyDescent="0.2">
      <c r="A216" s="57"/>
      <c r="B216" s="57"/>
      <c r="C216" s="57"/>
      <c r="D216" s="57"/>
      <c r="E216" s="11"/>
      <c r="G216" s="11"/>
      <c r="H216" s="11"/>
      <c r="I216" s="57"/>
    </row>
    <row r="217" spans="1:9" x14ac:dyDescent="0.2">
      <c r="A217" s="57"/>
      <c r="B217" s="57"/>
      <c r="C217" s="57"/>
      <c r="D217" s="57"/>
      <c r="E217" s="11"/>
      <c r="G217" s="11"/>
      <c r="H217" s="11"/>
      <c r="I217" s="57"/>
    </row>
    <row r="218" spans="1:9" x14ac:dyDescent="0.2">
      <c r="A218" s="57"/>
      <c r="B218" s="57"/>
      <c r="C218" s="57"/>
      <c r="D218" s="57"/>
      <c r="E218" s="11"/>
      <c r="G218" s="11"/>
      <c r="H218" s="11"/>
      <c r="I218" s="57"/>
    </row>
    <row r="219" spans="1:9" x14ac:dyDescent="0.2">
      <c r="A219" s="57"/>
      <c r="B219" s="57"/>
      <c r="C219" s="57"/>
      <c r="D219" s="57"/>
      <c r="E219" s="11"/>
      <c r="G219" s="11"/>
      <c r="H219" s="11"/>
      <c r="I219" s="57"/>
    </row>
    <row r="220" spans="1:9" x14ac:dyDescent="0.2">
      <c r="A220" s="57"/>
      <c r="B220" s="57"/>
      <c r="C220" s="57"/>
      <c r="D220" s="57"/>
      <c r="E220" s="11"/>
      <c r="G220" s="11"/>
      <c r="H220" s="11"/>
      <c r="I220" s="57"/>
    </row>
    <row r="221" spans="1:9" x14ac:dyDescent="0.2">
      <c r="A221" s="57"/>
      <c r="B221" s="57"/>
      <c r="C221" s="57"/>
      <c r="D221" s="57"/>
      <c r="E221" s="11"/>
      <c r="G221" s="11"/>
      <c r="H221" s="11"/>
      <c r="I221" s="57"/>
    </row>
    <row r="222" spans="1:9" x14ac:dyDescent="0.2">
      <c r="A222" s="57"/>
      <c r="B222" s="57"/>
      <c r="C222" s="57"/>
      <c r="D222" s="57"/>
      <c r="E222" s="11"/>
      <c r="G222" s="11"/>
      <c r="H222" s="11"/>
      <c r="I222" s="57"/>
    </row>
    <row r="223" spans="1:9" x14ac:dyDescent="0.2">
      <c r="A223" s="57"/>
      <c r="B223" s="57"/>
      <c r="C223" s="57"/>
      <c r="D223" s="57"/>
      <c r="E223" s="11"/>
      <c r="G223" s="11"/>
      <c r="H223" s="11"/>
      <c r="I223" s="57"/>
    </row>
    <row r="224" spans="1:9" x14ac:dyDescent="0.2">
      <c r="A224" s="57"/>
      <c r="B224" s="57"/>
      <c r="C224" s="57"/>
      <c r="D224" s="57"/>
      <c r="E224" s="11"/>
      <c r="G224" s="11"/>
      <c r="H224" s="11"/>
      <c r="I224" s="57"/>
    </row>
    <row r="225" spans="1:9" x14ac:dyDescent="0.2">
      <c r="A225" s="57"/>
      <c r="B225" s="57"/>
      <c r="C225" s="57"/>
      <c r="D225" s="57"/>
      <c r="E225" s="11"/>
      <c r="G225" s="11"/>
      <c r="H225" s="11"/>
      <c r="I225" s="57"/>
    </row>
    <row r="226" spans="1:9" x14ac:dyDescent="0.2">
      <c r="A226" s="57"/>
      <c r="B226" s="57"/>
      <c r="C226" s="57"/>
      <c r="D226" s="57"/>
      <c r="E226" s="11"/>
      <c r="G226" s="11"/>
      <c r="H226" s="11"/>
      <c r="I226" s="57"/>
    </row>
    <row r="227" spans="1:9" x14ac:dyDescent="0.2">
      <c r="A227" s="57"/>
      <c r="B227" s="57"/>
      <c r="C227" s="57"/>
      <c r="D227" s="57"/>
      <c r="E227" s="11"/>
      <c r="G227" s="11"/>
      <c r="H227" s="11"/>
      <c r="I227" s="57"/>
    </row>
    <row r="228" spans="1:9" x14ac:dyDescent="0.2">
      <c r="A228" s="57"/>
      <c r="B228" s="57"/>
      <c r="C228" s="57"/>
      <c r="D228" s="57"/>
      <c r="E228" s="11"/>
      <c r="G228" s="11"/>
      <c r="H228" s="11"/>
      <c r="I228" s="57"/>
    </row>
    <row r="229" spans="1:9" x14ac:dyDescent="0.2">
      <c r="A229" s="57"/>
      <c r="B229" s="57"/>
      <c r="C229" s="57"/>
      <c r="D229" s="57"/>
      <c r="E229" s="11"/>
      <c r="G229" s="11"/>
      <c r="H229" s="11"/>
      <c r="I229" s="57"/>
    </row>
    <row r="230" spans="1:9" x14ac:dyDescent="0.2">
      <c r="A230" s="57"/>
      <c r="B230" s="57"/>
      <c r="C230" s="57"/>
      <c r="D230" s="57"/>
      <c r="E230" s="11"/>
      <c r="G230" s="11"/>
      <c r="H230" s="11"/>
      <c r="I230" s="57"/>
    </row>
    <row r="231" spans="1:9" x14ac:dyDescent="0.2">
      <c r="A231" s="57"/>
      <c r="B231" s="57"/>
      <c r="C231" s="57"/>
      <c r="D231" s="57"/>
      <c r="E231" s="11"/>
      <c r="G231" s="11"/>
      <c r="H231" s="11"/>
      <c r="I231" s="57"/>
    </row>
    <row r="232" spans="1:9" x14ac:dyDescent="0.2">
      <c r="A232" s="57"/>
      <c r="B232" s="57"/>
      <c r="C232" s="57"/>
      <c r="D232" s="57"/>
      <c r="E232" s="11"/>
      <c r="G232" s="11"/>
      <c r="H232" s="11"/>
      <c r="I232" s="57"/>
    </row>
    <row r="233" spans="1:9" x14ac:dyDescent="0.2">
      <c r="A233" s="57"/>
      <c r="B233" s="57"/>
      <c r="C233" s="57"/>
      <c r="D233" s="57"/>
      <c r="E233" s="11"/>
      <c r="G233" s="11"/>
      <c r="H233" s="57"/>
      <c r="I233" s="57"/>
    </row>
    <row r="234" spans="1:9" x14ac:dyDescent="0.2">
      <c r="A234" s="57"/>
      <c r="B234" s="57"/>
      <c r="C234" s="57"/>
      <c r="D234" s="57"/>
      <c r="E234" s="11"/>
      <c r="G234" s="11"/>
      <c r="H234" s="57"/>
      <c r="I234" s="57"/>
    </row>
    <row r="235" spans="1:9" x14ac:dyDescent="0.2">
      <c r="A235" s="57"/>
      <c r="B235" s="57"/>
      <c r="C235" s="57"/>
      <c r="D235" s="57"/>
      <c r="E235" s="11"/>
      <c r="G235" s="11"/>
      <c r="H235" s="57"/>
      <c r="I235" s="57"/>
    </row>
    <row r="236" spans="1:9" x14ac:dyDescent="0.2">
      <c r="A236" s="57"/>
      <c r="B236" s="57"/>
      <c r="C236" s="57"/>
      <c r="D236" s="57"/>
      <c r="E236" s="11"/>
      <c r="G236" s="11"/>
      <c r="H236" s="57"/>
      <c r="I236" s="57"/>
    </row>
    <row r="237" spans="1:9" x14ac:dyDescent="0.2">
      <c r="A237" s="57"/>
      <c r="B237" s="57"/>
      <c r="C237" s="57"/>
      <c r="D237" s="57"/>
      <c r="E237" s="11"/>
      <c r="G237" s="11"/>
      <c r="H237" s="57"/>
      <c r="I237" s="57"/>
    </row>
    <row r="238" spans="1:9" x14ac:dyDescent="0.2">
      <c r="A238" s="57"/>
      <c r="B238" s="57"/>
      <c r="C238" s="57"/>
      <c r="D238" s="57"/>
      <c r="E238" s="11"/>
      <c r="G238" s="11"/>
      <c r="H238" s="57"/>
      <c r="I238" s="57"/>
    </row>
    <row r="239" spans="1:9" x14ac:dyDescent="0.2">
      <c r="A239" s="57"/>
      <c r="B239" s="57"/>
      <c r="C239" s="57"/>
      <c r="D239" s="57"/>
      <c r="E239" s="11"/>
      <c r="G239" s="11"/>
      <c r="H239" s="57"/>
      <c r="I239" s="57"/>
    </row>
    <row r="240" spans="1:9" x14ac:dyDescent="0.2">
      <c r="A240" s="57"/>
      <c r="B240" s="57"/>
      <c r="C240" s="57"/>
      <c r="D240" s="57"/>
      <c r="E240" s="11"/>
      <c r="G240" s="11"/>
      <c r="H240" s="57"/>
      <c r="I240" s="57"/>
    </row>
    <row r="241" spans="1:9" x14ac:dyDescent="0.2">
      <c r="A241" s="57"/>
      <c r="B241" s="57"/>
      <c r="C241" s="57"/>
      <c r="D241" s="57"/>
      <c r="E241" s="11"/>
      <c r="G241" s="11"/>
      <c r="H241" s="57"/>
      <c r="I241" s="57"/>
    </row>
    <row r="242" spans="1:9" x14ac:dyDescent="0.2">
      <c r="A242" s="57"/>
      <c r="B242" s="57"/>
      <c r="C242" s="57"/>
      <c r="D242" s="57"/>
      <c r="E242" s="11"/>
      <c r="G242" s="11"/>
      <c r="H242" s="57"/>
      <c r="I242" s="57"/>
    </row>
    <row r="243" spans="1:9" x14ac:dyDescent="0.2">
      <c r="A243" s="57"/>
      <c r="B243" s="57"/>
      <c r="C243" s="57"/>
      <c r="D243" s="57"/>
      <c r="E243" s="11"/>
      <c r="G243" s="11"/>
      <c r="H243" s="57"/>
      <c r="I243" s="57"/>
    </row>
    <row r="244" spans="1:9" x14ac:dyDescent="0.2">
      <c r="A244" s="57"/>
      <c r="B244" s="57"/>
      <c r="C244" s="57"/>
      <c r="D244" s="57"/>
      <c r="E244" s="11"/>
      <c r="G244" s="11"/>
      <c r="H244" s="57"/>
      <c r="I244" s="57"/>
    </row>
    <row r="245" spans="1:9" x14ac:dyDescent="0.2">
      <c r="A245" s="57"/>
      <c r="B245" s="57"/>
      <c r="C245" s="57"/>
      <c r="D245" s="57"/>
      <c r="E245" s="11"/>
      <c r="G245" s="11"/>
      <c r="H245" s="57"/>
      <c r="I245" s="57"/>
    </row>
    <row r="246" spans="1:9" x14ac:dyDescent="0.2">
      <c r="A246" s="57"/>
      <c r="B246" s="57"/>
      <c r="C246" s="57"/>
      <c r="D246" s="57"/>
      <c r="E246" s="11"/>
      <c r="G246" s="11"/>
      <c r="H246" s="57"/>
      <c r="I246" s="57"/>
    </row>
    <row r="247" spans="1:9" x14ac:dyDescent="0.2">
      <c r="A247" s="57"/>
      <c r="B247" s="57"/>
      <c r="C247" s="57"/>
      <c r="D247" s="57"/>
      <c r="E247" s="11"/>
      <c r="G247" s="11"/>
      <c r="H247" s="57"/>
      <c r="I247" s="57"/>
    </row>
    <row r="248" spans="1:9" x14ac:dyDescent="0.2">
      <c r="A248" s="57"/>
      <c r="B248" s="57"/>
      <c r="C248" s="57"/>
      <c r="D248" s="57"/>
      <c r="E248" s="11"/>
      <c r="G248" s="11"/>
      <c r="H248" s="57"/>
      <c r="I248" s="57"/>
    </row>
    <row r="249" spans="1:9" x14ac:dyDescent="0.2">
      <c r="A249" s="57"/>
      <c r="B249" s="57"/>
      <c r="C249" s="57"/>
      <c r="D249" s="57"/>
      <c r="E249" s="11"/>
      <c r="G249" s="11"/>
      <c r="H249" s="57"/>
      <c r="I249" s="57"/>
    </row>
    <row r="250" spans="1:9" x14ac:dyDescent="0.2">
      <c r="A250" s="57"/>
      <c r="B250" s="57"/>
      <c r="C250" s="57"/>
      <c r="D250" s="57"/>
      <c r="E250" s="11"/>
      <c r="G250" s="11"/>
      <c r="H250" s="57"/>
      <c r="I250" s="57"/>
    </row>
    <row r="251" spans="1:9" x14ac:dyDescent="0.2">
      <c r="A251" s="57"/>
      <c r="B251" s="57"/>
      <c r="C251" s="57"/>
      <c r="D251" s="57"/>
      <c r="E251" s="11"/>
      <c r="G251" s="11"/>
      <c r="H251" s="57"/>
      <c r="I251" s="57"/>
    </row>
    <row r="252" spans="1:9" x14ac:dyDescent="0.2">
      <c r="A252" s="57"/>
      <c r="B252" s="57"/>
      <c r="C252" s="57"/>
      <c r="D252" s="57"/>
      <c r="E252" s="11"/>
      <c r="G252" s="11"/>
      <c r="H252" s="57"/>
      <c r="I252" s="57"/>
    </row>
    <row r="253" spans="1:9" x14ac:dyDescent="0.2">
      <c r="A253" s="57"/>
      <c r="B253" s="57"/>
      <c r="C253" s="57"/>
      <c r="D253" s="57"/>
      <c r="E253" s="11"/>
      <c r="G253" s="11"/>
      <c r="H253" s="57"/>
      <c r="I253" s="57"/>
    </row>
    <row r="254" spans="1:9" x14ac:dyDescent="0.2">
      <c r="A254" s="57"/>
      <c r="B254" s="57"/>
      <c r="C254" s="57"/>
      <c r="D254" s="57"/>
      <c r="E254" s="11"/>
      <c r="G254" s="11"/>
      <c r="H254" s="57"/>
      <c r="I254" s="57"/>
    </row>
    <row r="255" spans="1:9" x14ac:dyDescent="0.2">
      <c r="A255" s="57"/>
      <c r="B255" s="57"/>
      <c r="C255" s="57"/>
      <c r="D255" s="57"/>
      <c r="E255" s="11"/>
      <c r="G255" s="11"/>
      <c r="H255" s="57"/>
      <c r="I255" s="57"/>
    </row>
    <row r="256" spans="1:9" x14ac:dyDescent="0.2">
      <c r="A256" s="57"/>
      <c r="B256" s="57"/>
      <c r="C256" s="57"/>
      <c r="D256" s="57"/>
      <c r="E256" s="11"/>
      <c r="G256" s="11"/>
      <c r="H256" s="57"/>
      <c r="I256" s="57"/>
    </row>
    <row r="257" spans="1:9" x14ac:dyDescent="0.2">
      <c r="A257" s="57"/>
      <c r="B257" s="57"/>
      <c r="C257" s="57"/>
      <c r="D257" s="57"/>
      <c r="E257" s="11"/>
      <c r="G257" s="11"/>
      <c r="H257" s="57"/>
      <c r="I257" s="57"/>
    </row>
    <row r="258" spans="1:9" x14ac:dyDescent="0.2">
      <c r="A258" s="57"/>
      <c r="B258" s="57"/>
      <c r="C258" s="57"/>
      <c r="D258" s="57"/>
      <c r="E258" s="11"/>
      <c r="G258" s="11"/>
      <c r="H258" s="57"/>
      <c r="I258" s="57"/>
    </row>
    <row r="259" spans="1:9" x14ac:dyDescent="0.2">
      <c r="A259" s="57"/>
      <c r="B259" s="57"/>
      <c r="C259" s="57"/>
      <c r="D259" s="57"/>
      <c r="E259" s="11"/>
      <c r="G259" s="11"/>
      <c r="H259" s="57"/>
      <c r="I259" s="57"/>
    </row>
    <row r="260" spans="1:9" x14ac:dyDescent="0.2">
      <c r="A260" s="57"/>
      <c r="B260" s="57"/>
      <c r="C260" s="57"/>
      <c r="D260" s="57"/>
      <c r="E260" s="11"/>
      <c r="G260" s="11"/>
      <c r="H260" s="57"/>
      <c r="I260" s="57"/>
    </row>
    <row r="261" spans="1:9" x14ac:dyDescent="0.2">
      <c r="A261" s="57"/>
      <c r="B261" s="57"/>
      <c r="C261" s="57"/>
      <c r="D261" s="57"/>
      <c r="E261" s="11"/>
      <c r="G261" s="11"/>
      <c r="H261" s="57"/>
      <c r="I261" s="57"/>
    </row>
    <row r="262" spans="1:9" x14ac:dyDescent="0.2">
      <c r="A262" s="57"/>
      <c r="B262" s="57"/>
      <c r="C262" s="57"/>
      <c r="D262" s="57"/>
      <c r="E262" s="11"/>
      <c r="G262" s="11"/>
      <c r="H262" s="57"/>
      <c r="I262" s="57"/>
    </row>
    <row r="263" spans="1:9" x14ac:dyDescent="0.2">
      <c r="A263" s="57"/>
      <c r="B263" s="57"/>
      <c r="C263" s="57"/>
      <c r="D263" s="57"/>
      <c r="E263" s="11"/>
      <c r="G263" s="11"/>
      <c r="H263" s="57"/>
      <c r="I263" s="57"/>
    </row>
    <row r="264" spans="1:9" x14ac:dyDescent="0.2">
      <c r="A264" s="57"/>
      <c r="B264" s="57"/>
      <c r="C264" s="57"/>
      <c r="D264" s="57"/>
      <c r="E264" s="11"/>
      <c r="G264" s="11"/>
      <c r="H264" s="57"/>
      <c r="I264" s="57"/>
    </row>
    <row r="265" spans="1:9" x14ac:dyDescent="0.2">
      <c r="A265" s="57"/>
      <c r="B265" s="57"/>
      <c r="C265" s="57"/>
      <c r="D265" s="57"/>
      <c r="E265" s="11"/>
      <c r="G265" s="11"/>
      <c r="H265" s="57"/>
      <c r="I265" s="57"/>
    </row>
    <row r="266" spans="1:9" x14ac:dyDescent="0.2">
      <c r="A266" s="57"/>
      <c r="B266" s="57"/>
      <c r="C266" s="57"/>
      <c r="D266" s="57"/>
      <c r="E266" s="11"/>
      <c r="G266" s="11"/>
      <c r="H266" s="57"/>
      <c r="I266" s="57"/>
    </row>
    <row r="267" spans="1:9" x14ac:dyDescent="0.2">
      <c r="A267" s="57"/>
      <c r="B267" s="57"/>
      <c r="C267" s="57"/>
      <c r="D267" s="57"/>
      <c r="E267" s="11"/>
      <c r="G267" s="11"/>
      <c r="H267" s="57"/>
      <c r="I267" s="57"/>
    </row>
    <row r="268" spans="1:9" x14ac:dyDescent="0.2">
      <c r="A268" s="57"/>
      <c r="B268" s="57"/>
      <c r="C268" s="57"/>
      <c r="D268" s="57"/>
      <c r="E268" s="11"/>
      <c r="G268" s="11"/>
      <c r="H268" s="57"/>
      <c r="I268" s="57"/>
    </row>
    <row r="269" spans="1:9" x14ac:dyDescent="0.2">
      <c r="A269" s="57"/>
      <c r="B269" s="57"/>
      <c r="C269" s="57"/>
      <c r="D269" s="57"/>
      <c r="E269" s="11"/>
      <c r="G269" s="11"/>
      <c r="H269" s="57"/>
      <c r="I269" s="57"/>
    </row>
    <row r="270" spans="1:9" x14ac:dyDescent="0.2">
      <c r="A270" s="57"/>
      <c r="B270" s="57"/>
      <c r="C270" s="57"/>
      <c r="D270" s="57"/>
      <c r="E270" s="11"/>
      <c r="G270" s="11"/>
      <c r="H270" s="57"/>
      <c r="I270" s="57"/>
    </row>
    <row r="271" spans="1:9" x14ac:dyDescent="0.2">
      <c r="A271" s="57"/>
      <c r="B271" s="57"/>
      <c r="C271" s="57"/>
      <c r="D271" s="57"/>
      <c r="E271" s="11"/>
      <c r="G271" s="11"/>
      <c r="H271" s="57"/>
      <c r="I271" s="57"/>
    </row>
    <row r="272" spans="1:9" x14ac:dyDescent="0.2">
      <c r="A272" s="57"/>
      <c r="B272" s="57"/>
      <c r="C272" s="57"/>
      <c r="D272" s="57"/>
      <c r="E272" s="11"/>
      <c r="G272" s="11"/>
      <c r="H272" s="57"/>
      <c r="I272" s="57"/>
    </row>
    <row r="273" spans="1:9" x14ac:dyDescent="0.2">
      <c r="A273" s="57"/>
      <c r="B273" s="57"/>
      <c r="C273" s="57"/>
      <c r="D273" s="57"/>
      <c r="E273" s="11"/>
      <c r="G273" s="11"/>
      <c r="H273" s="57"/>
      <c r="I273" s="57"/>
    </row>
    <row r="274" spans="1:9" x14ac:dyDescent="0.2">
      <c r="A274" s="57"/>
      <c r="B274" s="57"/>
      <c r="C274" s="57"/>
      <c r="D274" s="57"/>
      <c r="E274" s="11"/>
      <c r="G274" s="11"/>
      <c r="H274" s="57"/>
      <c r="I274" s="57"/>
    </row>
    <row r="275" spans="1:9" x14ac:dyDescent="0.2">
      <c r="A275" s="57"/>
      <c r="B275" s="57"/>
      <c r="C275" s="57"/>
      <c r="D275" s="57"/>
      <c r="E275" s="11"/>
      <c r="G275" s="11"/>
      <c r="H275" s="57"/>
      <c r="I275" s="57"/>
    </row>
    <row r="276" spans="1:9" x14ac:dyDescent="0.2">
      <c r="A276" s="57"/>
      <c r="B276" s="57"/>
      <c r="C276" s="57"/>
      <c r="D276" s="57"/>
      <c r="E276" s="11"/>
      <c r="G276" s="11"/>
      <c r="H276" s="57"/>
      <c r="I276" s="57"/>
    </row>
    <row r="277" spans="1:9" x14ac:dyDescent="0.2">
      <c r="A277" s="57"/>
      <c r="B277" s="57"/>
      <c r="C277" s="57"/>
      <c r="D277" s="57"/>
      <c r="E277" s="11"/>
      <c r="G277" s="11"/>
      <c r="H277" s="57"/>
      <c r="I277" s="57"/>
    </row>
    <row r="278" spans="1:9" x14ac:dyDescent="0.2">
      <c r="A278" s="57"/>
      <c r="B278" s="57"/>
      <c r="C278" s="57"/>
      <c r="D278" s="57"/>
      <c r="E278" s="11"/>
      <c r="G278" s="11"/>
      <c r="H278" s="57"/>
      <c r="I278" s="57"/>
    </row>
    <row r="279" spans="1:9" x14ac:dyDescent="0.2">
      <c r="A279" s="57"/>
      <c r="B279" s="57"/>
      <c r="C279" s="57"/>
      <c r="D279" s="57"/>
      <c r="E279" s="11"/>
      <c r="G279" s="11"/>
      <c r="H279" s="57"/>
      <c r="I279" s="57"/>
    </row>
    <row r="280" spans="1:9" x14ac:dyDescent="0.2">
      <c r="A280" s="57"/>
      <c r="B280" s="57"/>
      <c r="C280" s="57"/>
      <c r="D280" s="57"/>
      <c r="E280" s="11"/>
      <c r="G280" s="11"/>
      <c r="H280" s="57"/>
      <c r="I280" s="57"/>
    </row>
    <row r="281" spans="1:9" x14ac:dyDescent="0.2">
      <c r="A281" s="57"/>
      <c r="B281" s="57"/>
      <c r="C281" s="57"/>
      <c r="D281" s="57"/>
      <c r="E281" s="11"/>
      <c r="G281" s="11"/>
      <c r="H281" s="57"/>
      <c r="I281" s="57"/>
    </row>
    <row r="282" spans="1:9" x14ac:dyDescent="0.2">
      <c r="A282" s="57"/>
      <c r="B282" s="57"/>
      <c r="C282" s="57"/>
      <c r="D282" s="57"/>
      <c r="E282" s="11"/>
      <c r="G282" s="11"/>
      <c r="H282" s="57"/>
      <c r="I282" s="57"/>
    </row>
    <row r="283" spans="1:9" x14ac:dyDescent="0.2">
      <c r="A283" s="57"/>
      <c r="B283" s="57"/>
      <c r="C283" s="57"/>
      <c r="D283" s="57"/>
      <c r="E283" s="11"/>
      <c r="G283" s="11"/>
      <c r="H283" s="57"/>
      <c r="I283" s="57"/>
    </row>
    <row r="284" spans="1:9" x14ac:dyDescent="0.2">
      <c r="A284" s="57"/>
      <c r="B284" s="57"/>
      <c r="C284" s="57"/>
      <c r="D284" s="57"/>
      <c r="E284" s="11"/>
      <c r="G284" s="11"/>
      <c r="H284" s="57"/>
      <c r="I284" s="57"/>
    </row>
    <row r="285" spans="1:9" x14ac:dyDescent="0.2">
      <c r="A285" s="57"/>
      <c r="B285" s="57"/>
      <c r="C285" s="57"/>
      <c r="D285" s="57"/>
      <c r="E285" s="11"/>
      <c r="G285" s="11"/>
      <c r="H285" s="57"/>
      <c r="I285" s="57"/>
    </row>
    <row r="286" spans="1:9" x14ac:dyDescent="0.2">
      <c r="A286" s="57"/>
      <c r="B286" s="57"/>
      <c r="C286" s="57"/>
      <c r="D286" s="57"/>
      <c r="E286" s="11"/>
      <c r="G286" s="11"/>
      <c r="H286" s="57"/>
      <c r="I286" s="57"/>
    </row>
    <row r="287" spans="1:9" x14ac:dyDescent="0.2">
      <c r="A287" s="57"/>
      <c r="B287" s="57"/>
      <c r="C287" s="57"/>
      <c r="D287" s="57"/>
      <c r="E287" s="11"/>
      <c r="G287" s="11"/>
      <c r="H287" s="57"/>
      <c r="I287" s="57"/>
    </row>
    <row r="288" spans="1:9" x14ac:dyDescent="0.2">
      <c r="A288" s="57"/>
      <c r="B288" s="57"/>
      <c r="C288" s="57"/>
      <c r="D288" s="57"/>
      <c r="E288" s="11"/>
      <c r="G288" s="11"/>
      <c r="H288" s="57"/>
      <c r="I288" s="57"/>
    </row>
    <row r="289" spans="1:9" x14ac:dyDescent="0.2">
      <c r="A289" s="57"/>
      <c r="B289" s="57"/>
      <c r="C289" s="57"/>
      <c r="D289" s="57"/>
      <c r="E289" s="11"/>
      <c r="G289" s="11"/>
      <c r="H289" s="57"/>
      <c r="I289" s="57"/>
    </row>
    <row r="290" spans="1:9" x14ac:dyDescent="0.2">
      <c r="A290" s="57"/>
      <c r="B290" s="57"/>
      <c r="C290" s="57"/>
      <c r="D290" s="57"/>
      <c r="E290" s="11"/>
      <c r="G290" s="11"/>
      <c r="H290" s="57"/>
      <c r="I290" s="57"/>
    </row>
    <row r="291" spans="1:9" x14ac:dyDescent="0.2">
      <c r="A291" s="57"/>
      <c r="B291" s="57"/>
      <c r="C291" s="57"/>
      <c r="D291" s="57"/>
      <c r="E291" s="11"/>
      <c r="G291" s="11"/>
      <c r="H291" s="57"/>
      <c r="I291" s="57"/>
    </row>
    <row r="292" spans="1:9" x14ac:dyDescent="0.2">
      <c r="A292" s="57"/>
      <c r="B292" s="57"/>
      <c r="C292" s="57"/>
      <c r="D292" s="57"/>
      <c r="E292" s="11"/>
      <c r="G292" s="11"/>
      <c r="H292" s="57"/>
      <c r="I292" s="57"/>
    </row>
    <row r="293" spans="1:9" x14ac:dyDescent="0.2">
      <c r="A293" s="57"/>
      <c r="B293" s="57"/>
      <c r="C293" s="57"/>
      <c r="D293" s="57"/>
      <c r="E293" s="11"/>
      <c r="G293" s="11"/>
      <c r="H293" s="57"/>
      <c r="I293" s="57"/>
    </row>
    <row r="294" spans="1:9" x14ac:dyDescent="0.2">
      <c r="A294" s="57"/>
      <c r="B294" s="57"/>
      <c r="C294" s="57"/>
      <c r="D294" s="57"/>
      <c r="E294" s="11"/>
      <c r="G294" s="11"/>
      <c r="H294" s="57"/>
      <c r="I294" s="57"/>
    </row>
    <row r="295" spans="1:9" x14ac:dyDescent="0.2">
      <c r="A295" s="57"/>
      <c r="B295" s="57"/>
      <c r="C295" s="57"/>
      <c r="D295" s="57"/>
      <c r="E295" s="11"/>
      <c r="G295" s="11"/>
      <c r="H295" s="57"/>
      <c r="I295" s="57"/>
    </row>
    <row r="296" spans="1:9" x14ac:dyDescent="0.2">
      <c r="A296" s="57"/>
      <c r="B296" s="57"/>
      <c r="C296" s="57"/>
      <c r="D296" s="57"/>
      <c r="E296" s="11"/>
      <c r="G296" s="11"/>
      <c r="H296" s="57"/>
      <c r="I296" s="57"/>
    </row>
    <row r="297" spans="1:9" x14ac:dyDescent="0.2">
      <c r="A297" s="57"/>
      <c r="B297" s="57"/>
      <c r="C297" s="57"/>
      <c r="D297" s="57"/>
      <c r="E297" s="11"/>
      <c r="G297" s="11"/>
      <c r="H297" s="57"/>
      <c r="I297" s="57"/>
    </row>
    <row r="298" spans="1:9" x14ac:dyDescent="0.2">
      <c r="A298" s="57"/>
      <c r="B298" s="57"/>
      <c r="C298" s="57"/>
      <c r="D298" s="57"/>
      <c r="E298" s="11"/>
      <c r="G298" s="11"/>
      <c r="H298" s="57"/>
      <c r="I298" s="57"/>
    </row>
    <row r="299" spans="1:9" x14ac:dyDescent="0.2">
      <c r="A299" s="57"/>
      <c r="B299" s="57"/>
      <c r="C299" s="57"/>
      <c r="D299" s="57"/>
      <c r="E299" s="11"/>
      <c r="G299" s="11"/>
      <c r="H299" s="57"/>
      <c r="I299" s="57"/>
    </row>
    <row r="300" spans="1:9" x14ac:dyDescent="0.2">
      <c r="A300" s="57"/>
      <c r="B300" s="57"/>
      <c r="C300" s="57"/>
      <c r="D300" s="57"/>
      <c r="E300" s="11"/>
      <c r="G300" s="11"/>
      <c r="H300" s="57"/>
      <c r="I300" s="57"/>
    </row>
    <row r="301" spans="1:9" x14ac:dyDescent="0.2">
      <c r="A301" s="57"/>
      <c r="B301" s="57"/>
      <c r="C301" s="57"/>
      <c r="D301" s="57"/>
      <c r="E301" s="11"/>
      <c r="G301" s="11"/>
      <c r="H301" s="57"/>
      <c r="I301" s="57"/>
    </row>
    <row r="302" spans="1:9" x14ac:dyDescent="0.2">
      <c r="A302" s="57"/>
      <c r="B302" s="57"/>
      <c r="C302" s="57"/>
      <c r="D302" s="57"/>
      <c r="E302" s="11"/>
      <c r="G302" s="11"/>
      <c r="H302" s="57"/>
      <c r="I302" s="57"/>
    </row>
    <row r="303" spans="1:9" x14ac:dyDescent="0.2">
      <c r="A303" s="57"/>
      <c r="B303" s="57"/>
      <c r="C303" s="57"/>
      <c r="D303" s="57"/>
      <c r="E303" s="11"/>
      <c r="G303" s="11"/>
      <c r="H303" s="57"/>
      <c r="I303" s="57"/>
    </row>
    <row r="304" spans="1:9" x14ac:dyDescent="0.2">
      <c r="A304" s="57"/>
      <c r="B304" s="57"/>
      <c r="C304" s="57"/>
      <c r="D304" s="57"/>
      <c r="E304" s="11"/>
      <c r="G304" s="11"/>
      <c r="H304" s="57"/>
      <c r="I304" s="57"/>
    </row>
    <row r="305" spans="1:9" x14ac:dyDescent="0.2">
      <c r="A305" s="57"/>
      <c r="B305" s="57"/>
      <c r="C305" s="57"/>
      <c r="D305" s="57"/>
      <c r="E305" s="11"/>
      <c r="G305" s="11"/>
      <c r="H305" s="57"/>
      <c r="I305" s="57"/>
    </row>
    <row r="306" spans="1:9" x14ac:dyDescent="0.2">
      <c r="A306" s="57"/>
      <c r="B306" s="57"/>
      <c r="C306" s="57"/>
      <c r="D306" s="57"/>
      <c r="E306" s="11"/>
      <c r="G306" s="11"/>
      <c r="H306" s="57"/>
      <c r="I306" s="57"/>
    </row>
    <row r="307" spans="1:9" x14ac:dyDescent="0.2">
      <c r="A307" s="57"/>
      <c r="B307" s="57"/>
      <c r="C307" s="57"/>
      <c r="D307" s="57"/>
      <c r="E307" s="11"/>
      <c r="G307" s="11"/>
      <c r="H307" s="57"/>
      <c r="I307" s="57"/>
    </row>
    <row r="308" spans="1:9" x14ac:dyDescent="0.2">
      <c r="A308" s="57"/>
      <c r="B308" s="57"/>
      <c r="C308" s="57"/>
      <c r="D308" s="57"/>
      <c r="E308" s="11"/>
      <c r="G308" s="11"/>
      <c r="H308" s="57"/>
      <c r="I308" s="57"/>
    </row>
    <row r="309" spans="1:9" x14ac:dyDescent="0.2">
      <c r="A309" s="57"/>
      <c r="B309" s="57"/>
      <c r="C309" s="57"/>
      <c r="D309" s="57"/>
      <c r="E309" s="11"/>
      <c r="G309" s="11"/>
      <c r="H309" s="57"/>
      <c r="I309" s="57"/>
    </row>
    <row r="310" spans="1:9" x14ac:dyDescent="0.2">
      <c r="A310" s="57"/>
      <c r="B310" s="57"/>
      <c r="C310" s="57"/>
      <c r="D310" s="57"/>
      <c r="E310" s="11"/>
      <c r="G310" s="11"/>
      <c r="H310" s="57"/>
      <c r="I310" s="57"/>
    </row>
    <row r="311" spans="1:9" x14ac:dyDescent="0.2">
      <c r="A311" s="57"/>
      <c r="B311" s="57"/>
      <c r="C311" s="57"/>
      <c r="D311" s="57"/>
      <c r="E311" s="11"/>
      <c r="G311" s="11"/>
      <c r="H311" s="57"/>
      <c r="I311" s="57"/>
    </row>
    <row r="312" spans="1:9" x14ac:dyDescent="0.2">
      <c r="A312" s="57"/>
      <c r="B312" s="57"/>
      <c r="C312" s="57"/>
      <c r="D312" s="57"/>
      <c r="E312" s="11"/>
      <c r="G312" s="11"/>
      <c r="H312" s="57"/>
      <c r="I312" s="57"/>
    </row>
    <row r="313" spans="1:9" x14ac:dyDescent="0.2">
      <c r="A313" s="57"/>
      <c r="B313" s="57"/>
      <c r="C313" s="57"/>
      <c r="D313" s="57"/>
      <c r="E313" s="11"/>
      <c r="G313" s="11"/>
      <c r="H313" s="57"/>
      <c r="I313" s="57"/>
    </row>
    <row r="314" spans="1:9" x14ac:dyDescent="0.2">
      <c r="A314" s="57"/>
      <c r="B314" s="57"/>
      <c r="C314" s="57"/>
      <c r="D314" s="57"/>
      <c r="E314" s="11"/>
      <c r="G314" s="11"/>
      <c r="H314" s="57"/>
      <c r="I314" s="57"/>
    </row>
    <row r="315" spans="1:9" x14ac:dyDescent="0.2">
      <c r="A315" s="57"/>
      <c r="B315" s="57"/>
      <c r="C315" s="57"/>
      <c r="D315" s="57"/>
      <c r="E315" s="11"/>
      <c r="G315" s="11"/>
      <c r="H315" s="57"/>
      <c r="I315" s="57"/>
    </row>
    <row r="316" spans="1:9" x14ac:dyDescent="0.2">
      <c r="A316" s="57"/>
      <c r="B316" s="57"/>
      <c r="C316" s="57"/>
      <c r="D316" s="57"/>
      <c r="E316" s="11"/>
      <c r="G316" s="11"/>
      <c r="H316" s="57"/>
      <c r="I316" s="57"/>
    </row>
    <row r="317" spans="1:9" x14ac:dyDescent="0.2">
      <c r="A317" s="57"/>
      <c r="B317" s="57"/>
      <c r="C317" s="57"/>
      <c r="D317" s="57"/>
      <c r="E317" s="11"/>
      <c r="G317" s="11"/>
      <c r="H317" s="57"/>
      <c r="I317" s="57"/>
    </row>
    <row r="318" spans="1:9" x14ac:dyDescent="0.2">
      <c r="A318" s="57"/>
      <c r="B318" s="57"/>
      <c r="C318" s="57"/>
      <c r="D318" s="57"/>
      <c r="E318" s="11"/>
      <c r="G318" s="11"/>
      <c r="H318" s="57"/>
      <c r="I318" s="57"/>
    </row>
    <row r="319" spans="1:9" x14ac:dyDescent="0.2">
      <c r="A319" s="57"/>
      <c r="B319" s="57"/>
      <c r="C319" s="57"/>
      <c r="D319" s="57"/>
      <c r="E319" s="11"/>
      <c r="G319" s="11"/>
      <c r="H319" s="57"/>
      <c r="I319" s="57"/>
    </row>
    <row r="320" spans="1:9" x14ac:dyDescent="0.2">
      <c r="A320" s="57"/>
      <c r="B320" s="57"/>
      <c r="C320" s="57"/>
      <c r="D320" s="57"/>
      <c r="E320" s="11"/>
      <c r="G320" s="11"/>
      <c r="H320" s="57"/>
      <c r="I320" s="57"/>
    </row>
    <row r="321" spans="1:9" x14ac:dyDescent="0.2">
      <c r="A321" s="57"/>
      <c r="B321" s="57"/>
      <c r="C321" s="57"/>
      <c r="D321" s="57"/>
      <c r="E321" s="11"/>
      <c r="G321" s="11"/>
      <c r="H321" s="57"/>
      <c r="I321" s="57"/>
    </row>
    <row r="322" spans="1:9" x14ac:dyDescent="0.2">
      <c r="A322" s="57"/>
      <c r="B322" s="57"/>
      <c r="C322" s="57"/>
      <c r="D322" s="57"/>
      <c r="E322" s="11"/>
      <c r="G322" s="11"/>
      <c r="H322" s="57"/>
      <c r="I322" s="57"/>
    </row>
    <row r="323" spans="1:9" x14ac:dyDescent="0.2">
      <c r="A323" s="57"/>
      <c r="B323" s="57"/>
      <c r="C323" s="57"/>
      <c r="D323" s="57"/>
      <c r="E323" s="11"/>
      <c r="G323" s="11"/>
      <c r="H323" s="57"/>
      <c r="I323" s="57"/>
    </row>
    <row r="324" spans="1:9" x14ac:dyDescent="0.2">
      <c r="A324" s="57"/>
      <c r="B324" s="57"/>
      <c r="C324" s="57"/>
      <c r="D324" s="57"/>
      <c r="E324" s="11"/>
      <c r="G324" s="11"/>
      <c r="H324" s="57"/>
      <c r="I324" s="57"/>
    </row>
    <row r="325" spans="1:9" x14ac:dyDescent="0.2">
      <c r="A325" s="57"/>
      <c r="B325" s="57"/>
      <c r="C325" s="57"/>
      <c r="D325" s="57"/>
      <c r="E325" s="11"/>
      <c r="G325" s="11"/>
      <c r="H325" s="57"/>
      <c r="I325" s="57"/>
    </row>
    <row r="326" spans="1:9" x14ac:dyDescent="0.2">
      <c r="A326" s="57"/>
      <c r="B326" s="57"/>
      <c r="C326" s="57"/>
      <c r="D326" s="57"/>
      <c r="E326" s="11"/>
      <c r="G326" s="11"/>
      <c r="H326" s="57"/>
      <c r="I326" s="57"/>
    </row>
    <row r="327" spans="1:9" x14ac:dyDescent="0.2">
      <c r="A327" s="57"/>
      <c r="B327" s="57"/>
      <c r="C327" s="57"/>
      <c r="D327" s="57"/>
      <c r="E327" s="11"/>
      <c r="G327" s="11"/>
      <c r="H327" s="57"/>
      <c r="I327" s="57"/>
    </row>
    <row r="328" spans="1:9" x14ac:dyDescent="0.2">
      <c r="A328" s="57"/>
      <c r="B328" s="57"/>
      <c r="C328" s="57"/>
      <c r="D328" s="57"/>
      <c r="E328" s="11"/>
      <c r="G328" s="11"/>
      <c r="H328" s="57"/>
      <c r="I328" s="57"/>
    </row>
    <row r="329" spans="1:9" x14ac:dyDescent="0.2">
      <c r="A329" s="57"/>
      <c r="B329" s="57"/>
      <c r="C329" s="57"/>
      <c r="D329" s="57"/>
      <c r="E329" s="11"/>
      <c r="G329" s="11"/>
      <c r="H329" s="57"/>
      <c r="I329" s="57"/>
    </row>
    <row r="330" spans="1:9" x14ac:dyDescent="0.2">
      <c r="A330" s="57"/>
      <c r="B330" s="57"/>
      <c r="C330" s="57"/>
      <c r="D330" s="57"/>
      <c r="E330" s="11"/>
      <c r="G330" s="11"/>
      <c r="H330" s="57"/>
      <c r="I330" s="57"/>
    </row>
    <row r="331" spans="1:9" x14ac:dyDescent="0.2">
      <c r="A331" s="57"/>
      <c r="B331" s="57"/>
      <c r="C331" s="57"/>
      <c r="D331" s="57"/>
      <c r="E331" s="11"/>
      <c r="G331" s="11"/>
      <c r="H331" s="57"/>
      <c r="I331" s="57"/>
    </row>
    <row r="332" spans="1:9" x14ac:dyDescent="0.2">
      <c r="A332" s="57"/>
      <c r="B332" s="57"/>
      <c r="C332" s="57"/>
      <c r="D332" s="57"/>
      <c r="E332" s="11"/>
      <c r="G332" s="11"/>
      <c r="H332" s="57"/>
      <c r="I332" s="57"/>
    </row>
    <row r="333" spans="1:9" x14ac:dyDescent="0.2">
      <c r="A333" s="57"/>
      <c r="B333" s="57"/>
      <c r="C333" s="57"/>
      <c r="D333" s="57"/>
      <c r="E333" s="11"/>
      <c r="G333" s="11"/>
      <c r="H333" s="57"/>
      <c r="I333" s="57"/>
    </row>
    <row r="334" spans="1:9" x14ac:dyDescent="0.2">
      <c r="A334" s="57"/>
      <c r="B334" s="57"/>
      <c r="C334" s="57"/>
      <c r="D334" s="57"/>
      <c r="E334" s="11"/>
      <c r="G334" s="11"/>
      <c r="H334" s="57"/>
      <c r="I334" s="57"/>
    </row>
  </sheetData>
  <mergeCells count="4">
    <mergeCell ref="A1:G1"/>
    <mergeCell ref="A76:B76"/>
    <mergeCell ref="A77:B77"/>
    <mergeCell ref="A78:B78"/>
  </mergeCells>
  <conditionalFormatting sqref="F2:F3">
    <cfRule type="cellIs" dxfId="115" priority="5" stopIfTrue="1" operator="between">
      <formula>0.009</formula>
      <formula>-0.009</formula>
    </cfRule>
  </conditionalFormatting>
  <conditionalFormatting sqref="F5:F50">
    <cfRule type="cellIs" dxfId="114" priority="2" stopIfTrue="1" operator="between">
      <formula>0.009</formula>
      <formula>-0.009</formula>
    </cfRule>
  </conditionalFormatting>
  <conditionalFormatting sqref="F52:F61">
    <cfRule type="cellIs" dxfId="113" priority="3" stopIfTrue="1" operator="between">
      <formula>0.009</formula>
      <formula>-0.009</formula>
    </cfRule>
  </conditionalFormatting>
  <conditionalFormatting sqref="F63:F65536">
    <cfRule type="cellIs" dxfId="112" priority="1" stopIfTrue="1" operator="between">
      <formula>0.009</formula>
      <formula>-0.009</formula>
    </cfRule>
  </conditionalFormatting>
  <conditionalFormatting sqref="H75:H81 H86:H90">
    <cfRule type="cellIs" dxfId="111" priority="4"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234"/>
  <sheetViews>
    <sheetView workbookViewId="0">
      <selection sqref="A1:G1"/>
    </sheetView>
  </sheetViews>
  <sheetFormatPr defaultColWidth="9.140625" defaultRowHeight="11.25" x14ac:dyDescent="0.2"/>
  <cols>
    <col min="1" max="1" width="38.7109375" style="7" bestFit="1" customWidth="1"/>
    <col min="2" max="2" width="41.85546875" style="7" bestFit="1" customWidth="1"/>
    <col min="3" max="3" width="24.7109375" style="7" bestFit="1" customWidth="1"/>
    <col min="4" max="4" width="14.7109375" style="7" bestFit="1" customWidth="1"/>
    <col min="5" max="5" width="26.7109375" style="10" customWidth="1"/>
    <col min="6" max="6" width="13.5703125" style="11" bestFit="1" customWidth="1"/>
    <col min="7" max="7" width="4.5703125" style="10" bestFit="1" customWidth="1"/>
    <col min="8" max="16384" width="9.140625" style="7"/>
  </cols>
  <sheetData>
    <row r="1" spans="1:9" s="1" customFormat="1" ht="15" x14ac:dyDescent="0.2">
      <c r="A1" s="99" t="s">
        <v>1338</v>
      </c>
      <c r="B1" s="100"/>
      <c r="C1" s="100"/>
      <c r="D1" s="100"/>
      <c r="E1" s="100"/>
      <c r="F1" s="100"/>
      <c r="G1" s="100"/>
    </row>
    <row r="2" spans="1:9" s="1" customFormat="1" ht="12" x14ac:dyDescent="0.2">
      <c r="E2" s="5"/>
      <c r="F2" s="9"/>
      <c r="G2" s="10"/>
    </row>
    <row r="3" spans="1:9" s="1" customFormat="1" ht="12" x14ac:dyDescent="0.2">
      <c r="A3" s="8" t="s">
        <v>7</v>
      </c>
      <c r="B3" s="2"/>
      <c r="C3" s="3"/>
      <c r="D3" s="3"/>
      <c r="E3" s="4"/>
      <c r="F3" s="9"/>
      <c r="G3" s="10"/>
    </row>
    <row r="4" spans="1:9" s="1" customFormat="1" ht="27" customHeight="1" x14ac:dyDescent="0.2">
      <c r="A4" s="6" t="s">
        <v>2</v>
      </c>
      <c r="B4" s="6" t="s">
        <v>0</v>
      </c>
      <c r="C4" s="13" t="s">
        <v>1010</v>
      </c>
      <c r="D4" s="13" t="s">
        <v>1</v>
      </c>
      <c r="E4" s="53" t="s">
        <v>6</v>
      </c>
      <c r="F4" s="12" t="s">
        <v>3</v>
      </c>
      <c r="G4" s="12" t="s">
        <v>5</v>
      </c>
    </row>
    <row r="5" spans="1:9" x14ac:dyDescent="0.2">
      <c r="A5" s="16" t="s">
        <v>18</v>
      </c>
      <c r="B5" s="17"/>
      <c r="C5" s="17"/>
      <c r="D5" s="17"/>
      <c r="E5" s="18"/>
      <c r="F5" s="19"/>
      <c r="G5" s="18"/>
    </row>
    <row r="6" spans="1:9" x14ac:dyDescent="0.2">
      <c r="A6" s="20" t="s">
        <v>19</v>
      </c>
      <c r="B6" s="21"/>
      <c r="C6" s="21"/>
      <c r="D6" s="21"/>
      <c r="E6" s="22"/>
      <c r="F6" s="23"/>
      <c r="G6" s="22"/>
    </row>
    <row r="7" spans="1:9" x14ac:dyDescent="0.2">
      <c r="A7" s="21" t="s">
        <v>21</v>
      </c>
      <c r="B7" s="21" t="s">
        <v>20</v>
      </c>
      <c r="C7" s="21" t="s">
        <v>22</v>
      </c>
      <c r="D7" s="24">
        <v>250</v>
      </c>
      <c r="E7" s="22">
        <v>2568.0090752999999</v>
      </c>
      <c r="F7" s="23">
        <v>8.64144485876737</v>
      </c>
      <c r="G7" s="22">
        <v>6.2515999999999998</v>
      </c>
    </row>
    <row r="8" spans="1:9" x14ac:dyDescent="0.2">
      <c r="A8" s="21" t="s">
        <v>24</v>
      </c>
      <c r="B8" s="21" t="s">
        <v>23</v>
      </c>
      <c r="C8" s="21" t="s">
        <v>25</v>
      </c>
      <c r="D8" s="24">
        <v>1761</v>
      </c>
      <c r="E8" s="22">
        <v>1829.5522080000001</v>
      </c>
      <c r="F8" s="23">
        <v>6.1565103775270504</v>
      </c>
      <c r="G8" s="22">
        <v>8.2177000000000007</v>
      </c>
    </row>
    <row r="9" spans="1:9" x14ac:dyDescent="0.2">
      <c r="A9" s="21" t="s">
        <v>1339</v>
      </c>
      <c r="B9" s="21" t="s">
        <v>1340</v>
      </c>
      <c r="C9" s="21" t="s">
        <v>22</v>
      </c>
      <c r="D9" s="24">
        <v>150</v>
      </c>
      <c r="E9" s="22">
        <v>1598.8833904000001</v>
      </c>
      <c r="F9" s="23">
        <v>5.3803013340700696</v>
      </c>
      <c r="G9" s="22">
        <v>6.75</v>
      </c>
    </row>
    <row r="10" spans="1:9" x14ac:dyDescent="0.2">
      <c r="A10" s="21" t="s">
        <v>1283</v>
      </c>
      <c r="B10" s="21" t="s">
        <v>1284</v>
      </c>
      <c r="C10" s="21" t="s">
        <v>22</v>
      </c>
      <c r="D10" s="24">
        <v>150</v>
      </c>
      <c r="E10" s="22">
        <v>1557.4966151000001</v>
      </c>
      <c r="F10" s="23">
        <v>5.2410333150910597</v>
      </c>
      <c r="G10" s="22">
        <v>6.4199000000000002</v>
      </c>
    </row>
    <row r="11" spans="1:9" x14ac:dyDescent="0.2">
      <c r="A11" s="21" t="s">
        <v>27</v>
      </c>
      <c r="B11" s="21" t="s">
        <v>26</v>
      </c>
      <c r="C11" s="21" t="s">
        <v>25</v>
      </c>
      <c r="D11" s="24">
        <v>780</v>
      </c>
      <c r="E11" s="22">
        <v>805.77431999999999</v>
      </c>
      <c r="F11" s="23">
        <v>2.7114601820779498</v>
      </c>
      <c r="G11" s="22">
        <v>8.2776999999999994</v>
      </c>
    </row>
    <row r="12" spans="1:9" x14ac:dyDescent="0.2">
      <c r="A12" s="20" t="s">
        <v>28</v>
      </c>
      <c r="B12" s="20"/>
      <c r="C12" s="20"/>
      <c r="D12" s="20"/>
      <c r="E12" s="25">
        <f>SUM(E6:E11)</f>
        <v>8359.7156087999992</v>
      </c>
      <c r="F12" s="26">
        <f>SUM(F6:F11)</f>
        <v>28.130750067533498</v>
      </c>
      <c r="G12" s="25"/>
      <c r="H12" s="14"/>
      <c r="I12" s="14"/>
    </row>
    <row r="13" spans="1:9" x14ac:dyDescent="0.2">
      <c r="A13" s="21"/>
      <c r="B13" s="21"/>
      <c r="C13" s="21"/>
      <c r="D13" s="21"/>
      <c r="E13" s="22"/>
      <c r="F13" s="23"/>
      <c r="G13" s="22"/>
    </row>
    <row r="14" spans="1:9" x14ac:dyDescent="0.2">
      <c r="A14" s="20" t="s">
        <v>29</v>
      </c>
      <c r="B14" s="21"/>
      <c r="C14" s="21"/>
      <c r="D14" s="21"/>
      <c r="E14" s="22"/>
      <c r="F14" s="23"/>
      <c r="G14" s="22"/>
    </row>
    <row r="15" spans="1:9" x14ac:dyDescent="0.2">
      <c r="A15" s="20" t="s">
        <v>30</v>
      </c>
      <c r="B15" s="21"/>
      <c r="C15" s="21"/>
      <c r="D15" s="21"/>
      <c r="E15" s="22"/>
      <c r="F15" s="23"/>
      <c r="G15" s="22"/>
    </row>
    <row r="16" spans="1:9" x14ac:dyDescent="0.2">
      <c r="A16" s="21" t="s">
        <v>1341</v>
      </c>
      <c r="B16" s="21" t="s">
        <v>1342</v>
      </c>
      <c r="C16" s="21" t="s">
        <v>31</v>
      </c>
      <c r="D16" s="24">
        <v>500</v>
      </c>
      <c r="E16" s="22">
        <v>2449.5174999999999</v>
      </c>
      <c r="F16" s="23">
        <v>8.2427163558068397</v>
      </c>
      <c r="G16" s="22">
        <v>5.9701000000000004</v>
      </c>
    </row>
    <row r="17" spans="1:9" x14ac:dyDescent="0.2">
      <c r="A17" s="21" t="s">
        <v>1343</v>
      </c>
      <c r="B17" s="21" t="s">
        <v>1344</v>
      </c>
      <c r="C17" s="21" t="s">
        <v>1037</v>
      </c>
      <c r="D17" s="24">
        <v>500</v>
      </c>
      <c r="E17" s="22">
        <v>2444.8975</v>
      </c>
      <c r="F17" s="23">
        <v>8.2271698861189009</v>
      </c>
      <c r="G17" s="22">
        <v>5.9181999999999997</v>
      </c>
    </row>
    <row r="18" spans="1:9" x14ac:dyDescent="0.2">
      <c r="A18" s="21" t="s">
        <v>1345</v>
      </c>
      <c r="B18" s="21" t="s">
        <v>1346</v>
      </c>
      <c r="C18" s="21" t="s">
        <v>32</v>
      </c>
      <c r="D18" s="24">
        <v>500</v>
      </c>
      <c r="E18" s="22">
        <v>2435.5174999999999</v>
      </c>
      <c r="F18" s="23">
        <v>8.1956058416009601</v>
      </c>
      <c r="G18" s="22">
        <v>6.0399000000000003</v>
      </c>
    </row>
    <row r="19" spans="1:9" x14ac:dyDescent="0.2">
      <c r="A19" s="21" t="s">
        <v>1145</v>
      </c>
      <c r="B19" s="21" t="s">
        <v>1146</v>
      </c>
      <c r="C19" s="21" t="s">
        <v>32</v>
      </c>
      <c r="D19" s="24">
        <v>300</v>
      </c>
      <c r="E19" s="22">
        <v>1475.1420000000001</v>
      </c>
      <c r="F19" s="23">
        <v>4.9639070104776204</v>
      </c>
      <c r="G19" s="22">
        <v>5.9142999999999999</v>
      </c>
    </row>
    <row r="20" spans="1:9" x14ac:dyDescent="0.2">
      <c r="A20" s="21" t="s">
        <v>1193</v>
      </c>
      <c r="B20" s="21" t="s">
        <v>1194</v>
      </c>
      <c r="C20" s="21" t="s">
        <v>32</v>
      </c>
      <c r="D20" s="24">
        <v>200</v>
      </c>
      <c r="E20" s="22">
        <v>978.875</v>
      </c>
      <c r="F20" s="23">
        <v>3.29395032809132</v>
      </c>
      <c r="G20" s="22">
        <v>5.9226000000000001</v>
      </c>
    </row>
    <row r="21" spans="1:9" x14ac:dyDescent="0.2">
      <c r="A21" s="21" t="s">
        <v>1195</v>
      </c>
      <c r="B21" s="21" t="s">
        <v>1196</v>
      </c>
      <c r="C21" s="21" t="s">
        <v>32</v>
      </c>
      <c r="D21" s="24">
        <v>200</v>
      </c>
      <c r="E21" s="22">
        <v>965.41200000000003</v>
      </c>
      <c r="F21" s="23">
        <v>3.2486468386089098</v>
      </c>
      <c r="G21" s="22">
        <v>6.0823999999999998</v>
      </c>
    </row>
    <row r="22" spans="1:9" x14ac:dyDescent="0.2">
      <c r="A22" s="21" t="s">
        <v>1143</v>
      </c>
      <c r="B22" s="21" t="s">
        <v>1144</v>
      </c>
      <c r="C22" s="21" t="s">
        <v>32</v>
      </c>
      <c r="D22" s="24">
        <v>200</v>
      </c>
      <c r="E22" s="22">
        <v>964.46799999999996</v>
      </c>
      <c r="F22" s="23">
        <v>3.2454702439367402</v>
      </c>
      <c r="G22" s="22">
        <v>6.03</v>
      </c>
    </row>
    <row r="23" spans="1:9" x14ac:dyDescent="0.2">
      <c r="A23" s="20" t="s">
        <v>28</v>
      </c>
      <c r="B23" s="20"/>
      <c r="C23" s="20"/>
      <c r="D23" s="20"/>
      <c r="E23" s="25">
        <f>SUM(E15:E22)</f>
        <v>11713.829500000002</v>
      </c>
      <c r="F23" s="26">
        <f>SUM(F15:F22)</f>
        <v>39.417466504641297</v>
      </c>
      <c r="G23" s="25"/>
      <c r="H23" s="14"/>
      <c r="I23" s="14"/>
    </row>
    <row r="24" spans="1:9" x14ac:dyDescent="0.2">
      <c r="A24" s="21"/>
      <c r="B24" s="21"/>
      <c r="C24" s="21"/>
      <c r="D24" s="21"/>
      <c r="E24" s="22"/>
      <c r="F24" s="23"/>
      <c r="G24" s="22"/>
    </row>
    <row r="25" spans="1:9" x14ac:dyDescent="0.2">
      <c r="A25" s="20" t="s">
        <v>1042</v>
      </c>
      <c r="B25" s="21"/>
      <c r="C25" s="21"/>
      <c r="D25" s="21"/>
      <c r="E25" s="22"/>
      <c r="F25" s="23"/>
      <c r="G25" s="22"/>
    </row>
    <row r="26" spans="1:9" x14ac:dyDescent="0.2">
      <c r="A26" s="21" t="s">
        <v>1213</v>
      </c>
      <c r="B26" s="21" t="s">
        <v>1214</v>
      </c>
      <c r="C26" s="21" t="s">
        <v>32</v>
      </c>
      <c r="D26" s="24">
        <v>400</v>
      </c>
      <c r="E26" s="22">
        <v>1951.0239999999999</v>
      </c>
      <c r="F26" s="23">
        <v>6.5652674191434404</v>
      </c>
      <c r="G26" s="22">
        <v>6.4074999999999998</v>
      </c>
    </row>
    <row r="27" spans="1:9" x14ac:dyDescent="0.2">
      <c r="A27" s="21" t="s">
        <v>1048</v>
      </c>
      <c r="B27" s="21" t="s">
        <v>1049</v>
      </c>
      <c r="C27" s="21" t="s">
        <v>32</v>
      </c>
      <c r="D27" s="24">
        <v>300</v>
      </c>
      <c r="E27" s="22">
        <v>1486.2525000000001</v>
      </c>
      <c r="F27" s="23">
        <v>5.0012942510550804</v>
      </c>
      <c r="G27" s="22">
        <v>8.2349999999999994</v>
      </c>
    </row>
    <row r="28" spans="1:9" x14ac:dyDescent="0.2">
      <c r="A28" s="21" t="s">
        <v>1347</v>
      </c>
      <c r="B28" s="21" t="s">
        <v>1348</v>
      </c>
      <c r="C28" s="21" t="s">
        <v>32</v>
      </c>
      <c r="D28" s="24">
        <v>100</v>
      </c>
      <c r="E28" s="22">
        <v>491.90750000000003</v>
      </c>
      <c r="F28" s="23">
        <v>1.6552868047662701</v>
      </c>
      <c r="G28" s="22">
        <v>6.2550999999999997</v>
      </c>
    </row>
    <row r="29" spans="1:9" x14ac:dyDescent="0.2">
      <c r="A29" s="20" t="s">
        <v>28</v>
      </c>
      <c r="B29" s="20"/>
      <c r="C29" s="20"/>
      <c r="D29" s="20"/>
      <c r="E29" s="25">
        <f>SUM(E25:E28)</f>
        <v>3929.1840000000002</v>
      </c>
      <c r="F29" s="26">
        <f>SUM(F25:F28)</f>
        <v>13.221848474964791</v>
      </c>
      <c r="G29" s="25"/>
      <c r="H29" s="14"/>
      <c r="I29" s="14"/>
    </row>
    <row r="30" spans="1:9" x14ac:dyDescent="0.2">
      <c r="A30" s="21"/>
      <c r="B30" s="21"/>
      <c r="C30" s="21"/>
      <c r="D30" s="21"/>
      <c r="E30" s="22"/>
      <c r="F30" s="23"/>
      <c r="G30" s="22"/>
    </row>
    <row r="31" spans="1:9" x14ac:dyDescent="0.2">
      <c r="A31" s="20" t="s">
        <v>33</v>
      </c>
      <c r="B31" s="21"/>
      <c r="C31" s="21"/>
      <c r="D31" s="21"/>
      <c r="E31" s="22"/>
      <c r="F31" s="23"/>
      <c r="G31" s="22"/>
    </row>
    <row r="32" spans="1:9" x14ac:dyDescent="0.2">
      <c r="A32" s="21" t="s">
        <v>1229</v>
      </c>
      <c r="B32" s="21" t="s">
        <v>1230</v>
      </c>
      <c r="C32" s="21" t="s">
        <v>35</v>
      </c>
      <c r="D32" s="24">
        <v>15800</v>
      </c>
      <c r="E32" s="22">
        <v>15.3963258</v>
      </c>
      <c r="F32" s="23">
        <v>5.1809201808515698E-2</v>
      </c>
      <c r="G32" s="22">
        <v>5.4999000000000002</v>
      </c>
    </row>
    <row r="33" spans="1:9" x14ac:dyDescent="0.2">
      <c r="A33" s="20" t="s">
        <v>28</v>
      </c>
      <c r="B33" s="20"/>
      <c r="C33" s="20"/>
      <c r="D33" s="20"/>
      <c r="E33" s="25">
        <f>SUM(E31:E32)</f>
        <v>15.3963258</v>
      </c>
      <c r="F33" s="26">
        <f>SUM(F31:F32)</f>
        <v>5.1809201808515698E-2</v>
      </c>
      <c r="G33" s="25"/>
      <c r="H33" s="14"/>
      <c r="I33" s="14"/>
    </row>
    <row r="34" spans="1:9" x14ac:dyDescent="0.2">
      <c r="A34" s="21"/>
      <c r="B34" s="21"/>
      <c r="C34" s="21"/>
      <c r="D34" s="21"/>
      <c r="E34" s="22"/>
      <c r="F34" s="23"/>
      <c r="G34" s="22"/>
    </row>
    <row r="35" spans="1:9" x14ac:dyDescent="0.2">
      <c r="A35" s="20" t="s">
        <v>34</v>
      </c>
      <c r="B35" s="21"/>
      <c r="C35" s="21"/>
      <c r="D35" s="21"/>
      <c r="E35" s="22"/>
      <c r="F35" s="23"/>
      <c r="G35" s="22"/>
    </row>
    <row r="36" spans="1:9" x14ac:dyDescent="0.2">
      <c r="A36" s="21" t="s">
        <v>1349</v>
      </c>
      <c r="B36" s="21" t="s">
        <v>1350</v>
      </c>
      <c r="C36" s="21" t="s">
        <v>35</v>
      </c>
      <c r="D36" s="24">
        <v>1500000</v>
      </c>
      <c r="E36" s="22">
        <v>1551.6112499999999</v>
      </c>
      <c r="F36" s="23">
        <v>5.2212288453660296</v>
      </c>
      <c r="G36" s="22">
        <v>6.87350004712843</v>
      </c>
    </row>
    <row r="37" spans="1:9" x14ac:dyDescent="0.2">
      <c r="A37" s="20" t="s">
        <v>28</v>
      </c>
      <c r="B37" s="20"/>
      <c r="C37" s="20"/>
      <c r="D37" s="20"/>
      <c r="E37" s="25">
        <f>SUM(E36:E36)</f>
        <v>1551.6112499999999</v>
      </c>
      <c r="F37" s="26">
        <f>SUM(F36:F36)</f>
        <v>5.2212288453660296</v>
      </c>
      <c r="G37" s="25"/>
      <c r="H37" s="14"/>
      <c r="I37" s="14"/>
    </row>
    <row r="38" spans="1:9" x14ac:dyDescent="0.2">
      <c r="A38" s="21"/>
      <c r="B38" s="21"/>
      <c r="C38" s="21"/>
      <c r="D38" s="21"/>
      <c r="E38" s="22"/>
      <c r="F38" s="23"/>
      <c r="G38" s="22"/>
    </row>
    <row r="39" spans="1:9" x14ac:dyDescent="0.2">
      <c r="A39" s="20" t="s">
        <v>1100</v>
      </c>
      <c r="B39" s="21"/>
      <c r="C39" s="21"/>
      <c r="D39" s="21"/>
      <c r="E39" s="22"/>
      <c r="F39" s="23"/>
      <c r="G39" s="22"/>
    </row>
    <row r="40" spans="1:9" x14ac:dyDescent="0.2">
      <c r="A40" s="21" t="s">
        <v>1101</v>
      </c>
      <c r="B40" s="21" t="s">
        <v>1102</v>
      </c>
      <c r="C40" s="21" t="s">
        <v>1103</v>
      </c>
      <c r="D40" s="24">
        <v>589.673</v>
      </c>
      <c r="E40" s="22">
        <v>66.572835100000006</v>
      </c>
      <c r="F40" s="23">
        <v>0.224020035264578</v>
      </c>
      <c r="G40" s="22">
        <v>5.58</v>
      </c>
    </row>
    <row r="41" spans="1:9" x14ac:dyDescent="0.2">
      <c r="A41" s="20" t="s">
        <v>28</v>
      </c>
      <c r="B41" s="20"/>
      <c r="C41" s="20"/>
      <c r="D41" s="20"/>
      <c r="E41" s="25">
        <f>SUM(E40:E40)</f>
        <v>66.572835100000006</v>
      </c>
      <c r="F41" s="26">
        <f>SUM(F40:F40)</f>
        <v>0.224020035264578</v>
      </c>
      <c r="G41" s="25"/>
      <c r="H41" s="14"/>
      <c r="I41" s="14"/>
    </row>
    <row r="42" spans="1:9" x14ac:dyDescent="0.2">
      <c r="A42" s="21"/>
      <c r="B42" s="21"/>
      <c r="C42" s="21"/>
      <c r="D42" s="21"/>
      <c r="E42" s="22"/>
      <c r="F42" s="23"/>
      <c r="G42" s="22"/>
    </row>
    <row r="43" spans="1:9" x14ac:dyDescent="0.2">
      <c r="A43" s="20" t="s">
        <v>37</v>
      </c>
      <c r="B43" s="20"/>
      <c r="C43" s="20"/>
      <c r="D43" s="20"/>
      <c r="E43" s="25">
        <f>E12+E23+E29+E33+E37+E41</f>
        <v>25636.3095197</v>
      </c>
      <c r="F43" s="26">
        <f>F12+F23+F29+F33+F37+F41</f>
        <v>86.267123129578692</v>
      </c>
      <c r="G43" s="25"/>
      <c r="H43" s="14"/>
      <c r="I43" s="14"/>
    </row>
    <row r="44" spans="1:9" x14ac:dyDescent="0.2">
      <c r="A44" s="20"/>
      <c r="B44" s="20"/>
      <c r="C44" s="20"/>
      <c r="D44" s="20"/>
      <c r="E44" s="25"/>
      <c r="F44" s="26"/>
      <c r="G44" s="25"/>
      <c r="H44" s="14"/>
      <c r="I44" s="14"/>
    </row>
    <row r="45" spans="1:9" x14ac:dyDescent="0.2">
      <c r="A45" s="20" t="s">
        <v>310</v>
      </c>
      <c r="B45" s="20"/>
      <c r="C45" s="20"/>
      <c r="D45" s="20"/>
      <c r="E45" s="25">
        <v>2.237293625</v>
      </c>
      <c r="F45" s="26">
        <v>0.01</v>
      </c>
      <c r="G45" s="25"/>
      <c r="H45" s="14"/>
      <c r="I45" s="14"/>
    </row>
    <row r="46" spans="1:9" x14ac:dyDescent="0.2">
      <c r="A46" s="20"/>
      <c r="B46" s="20"/>
      <c r="C46" s="20"/>
      <c r="D46" s="20"/>
      <c r="E46" s="25"/>
      <c r="F46" s="26"/>
      <c r="G46" s="25"/>
      <c r="H46" s="14"/>
      <c r="I46" s="14"/>
    </row>
    <row r="47" spans="1:9" x14ac:dyDescent="0.2">
      <c r="A47" s="20" t="s">
        <v>39</v>
      </c>
      <c r="B47" s="20"/>
      <c r="C47" s="20"/>
      <c r="D47" s="20"/>
      <c r="E47" s="25">
        <f>E49-(E12+E23+E29+E33+E37+E41+E45)</f>
        <v>4078.8108423750018</v>
      </c>
      <c r="F47" s="25">
        <f>F49-(F12+F23+F29+F33+F37+F41+F45)</f>
        <v>13.722876870421302</v>
      </c>
      <c r="G47" s="25"/>
      <c r="H47" s="14"/>
      <c r="I47" s="14"/>
    </row>
    <row r="48" spans="1:9" x14ac:dyDescent="0.2">
      <c r="A48" s="20"/>
      <c r="B48" s="20"/>
      <c r="C48" s="20"/>
      <c r="D48" s="20"/>
      <c r="E48" s="25"/>
      <c r="F48" s="26"/>
      <c r="G48" s="25"/>
      <c r="H48" s="14"/>
      <c r="I48" s="14"/>
    </row>
    <row r="49" spans="1:9" x14ac:dyDescent="0.2">
      <c r="A49" s="27" t="s">
        <v>38</v>
      </c>
      <c r="B49" s="27"/>
      <c r="C49" s="27"/>
      <c r="D49" s="27"/>
      <c r="E49" s="28">
        <v>29717.357655700001</v>
      </c>
      <c r="F49" s="29">
        <v>100</v>
      </c>
      <c r="G49" s="28"/>
      <c r="H49" s="14"/>
      <c r="I49" s="14"/>
    </row>
    <row r="51" spans="1:9" x14ac:dyDescent="0.2">
      <c r="A51" s="71" t="s">
        <v>1258</v>
      </c>
      <c r="B51" s="71"/>
      <c r="C51" s="71"/>
      <c r="D51" s="71"/>
      <c r="E51" s="72"/>
      <c r="F51" s="72"/>
      <c r="G51" s="72"/>
    </row>
    <row r="52" spans="1:9" x14ac:dyDescent="0.2">
      <c r="A52" s="73"/>
      <c r="B52" s="73"/>
      <c r="C52" s="73"/>
      <c r="D52" s="73"/>
      <c r="E52" s="26"/>
      <c r="F52" s="26"/>
      <c r="G52" s="26"/>
    </row>
    <row r="53" spans="1:9" x14ac:dyDescent="0.2">
      <c r="A53" s="74" t="s">
        <v>1259</v>
      </c>
      <c r="B53" s="75"/>
      <c r="C53" s="75"/>
      <c r="D53" s="73"/>
      <c r="E53" s="76" t="s">
        <v>1260</v>
      </c>
      <c r="F53" s="74" t="s">
        <v>3</v>
      </c>
      <c r="G53" s="26"/>
    </row>
    <row r="54" spans="1:9" x14ac:dyDescent="0.2">
      <c r="A54" s="75" t="s">
        <v>1261</v>
      </c>
      <c r="B54" s="75"/>
      <c r="C54" s="75"/>
      <c r="D54" s="73"/>
      <c r="E54" s="77">
        <v>1500</v>
      </c>
      <c r="F54" s="78">
        <f>E54/$E$49*100</f>
        <v>5.047555093486884</v>
      </c>
      <c r="G54" s="26"/>
    </row>
    <row r="55" spans="1:9" x14ac:dyDescent="0.2">
      <c r="A55" s="75" t="s">
        <v>1261</v>
      </c>
      <c r="B55" s="75"/>
      <c r="C55" s="75"/>
      <c r="D55" s="73"/>
      <c r="E55" s="77">
        <v>1000</v>
      </c>
      <c r="F55" s="78">
        <f>E55/$E$49*100</f>
        <v>3.3650367289912562</v>
      </c>
      <c r="G55" s="26"/>
    </row>
    <row r="56" spans="1:9" x14ac:dyDescent="0.2">
      <c r="A56" s="75" t="s">
        <v>1261</v>
      </c>
      <c r="B56" s="75"/>
      <c r="C56" s="75"/>
      <c r="D56" s="73"/>
      <c r="E56" s="77">
        <v>1000</v>
      </c>
      <c r="F56" s="78">
        <f>E56/$E$49*100</f>
        <v>3.3650367289912562</v>
      </c>
      <c r="G56" s="26"/>
    </row>
    <row r="57" spans="1:9" x14ac:dyDescent="0.2">
      <c r="A57" s="75" t="s">
        <v>1261</v>
      </c>
      <c r="B57" s="75"/>
      <c r="C57" s="75"/>
      <c r="D57" s="73"/>
      <c r="E57" s="77">
        <v>1500</v>
      </c>
      <c r="F57" s="78">
        <f>E57/$E$49*100</f>
        <v>5.047555093486884</v>
      </c>
      <c r="G57" s="26"/>
    </row>
    <row r="58" spans="1:9" x14ac:dyDescent="0.2">
      <c r="A58" s="75" t="s">
        <v>1261</v>
      </c>
      <c r="B58" s="75"/>
      <c r="C58" s="75"/>
      <c r="D58" s="73"/>
      <c r="E58" s="77">
        <v>1000</v>
      </c>
      <c r="F58" s="78">
        <f>E58/$E$49*100</f>
        <v>3.3650367289912562</v>
      </c>
      <c r="G58" s="26"/>
    </row>
    <row r="59" spans="1:9" x14ac:dyDescent="0.2">
      <c r="A59" s="79" t="s">
        <v>1262</v>
      </c>
      <c r="B59" s="80"/>
      <c r="C59" s="80"/>
      <c r="D59" s="79"/>
      <c r="E59" s="81">
        <f>SUM(E54:E58)</f>
        <v>6000</v>
      </c>
      <c r="F59" s="81">
        <f>SUM(F54:F58)</f>
        <v>20.190220373947536</v>
      </c>
      <c r="G59" s="29"/>
    </row>
    <row r="61" spans="1:9" x14ac:dyDescent="0.2">
      <c r="A61" s="14" t="s">
        <v>1104</v>
      </c>
    </row>
    <row r="62" spans="1:9" x14ac:dyDescent="0.2">
      <c r="A62" s="14" t="s">
        <v>40</v>
      </c>
    </row>
    <row r="63" spans="1:9" x14ac:dyDescent="0.2">
      <c r="A63" s="14" t="s">
        <v>1105</v>
      </c>
    </row>
    <row r="64" spans="1:9" x14ac:dyDescent="0.2">
      <c r="A64" s="14" t="s">
        <v>1263</v>
      </c>
    </row>
    <row r="65" spans="1:7" x14ac:dyDescent="0.2">
      <c r="A65" s="14"/>
    </row>
    <row r="66" spans="1:7" ht="33.75" customHeight="1" x14ac:dyDescent="0.2">
      <c r="A66" s="103" t="s">
        <v>1264</v>
      </c>
      <c r="B66" s="103"/>
      <c r="C66" s="103"/>
      <c r="D66" s="103"/>
      <c r="E66" s="103"/>
      <c r="F66" s="103"/>
      <c r="G66" s="103"/>
    </row>
    <row r="67" spans="1:7" x14ac:dyDescent="0.2">
      <c r="A67" s="14"/>
    </row>
    <row r="68" spans="1:7" x14ac:dyDescent="0.2">
      <c r="A68" s="14" t="s">
        <v>41</v>
      </c>
    </row>
    <row r="69" spans="1:7" x14ac:dyDescent="0.2">
      <c r="A69" s="14" t="s">
        <v>42</v>
      </c>
    </row>
    <row r="70" spans="1:7" x14ac:dyDescent="0.2">
      <c r="A70" s="14" t="s">
        <v>43</v>
      </c>
      <c r="B70" s="14"/>
      <c r="C70" s="30" t="s">
        <v>45</v>
      </c>
      <c r="D70" s="14" t="s">
        <v>44</v>
      </c>
    </row>
    <row r="71" spans="1:7" x14ac:dyDescent="0.2">
      <c r="A71" s="7" t="s">
        <v>46</v>
      </c>
      <c r="C71" s="31">
        <v>10.290800000000001</v>
      </c>
      <c r="D71" s="31">
        <v>10.697800000000001</v>
      </c>
    </row>
    <row r="72" spans="1:7" x14ac:dyDescent="0.2">
      <c r="A72" s="7" t="s">
        <v>47</v>
      </c>
      <c r="C72" s="31">
        <v>10.290800000000001</v>
      </c>
      <c r="D72" s="31">
        <v>10.577</v>
      </c>
    </row>
    <row r="73" spans="1:7" x14ac:dyDescent="0.2">
      <c r="A73" s="7" t="s">
        <v>48</v>
      </c>
      <c r="C73" s="31">
        <v>10.3125</v>
      </c>
      <c r="D73" s="31">
        <v>10.743499999999999</v>
      </c>
    </row>
    <row r="74" spans="1:7" x14ac:dyDescent="0.2">
      <c r="A74" s="7" t="s">
        <v>49</v>
      </c>
      <c r="C74" s="31">
        <v>10.3125</v>
      </c>
      <c r="D74" s="31">
        <v>10.6227</v>
      </c>
    </row>
    <row r="76" spans="1:7" x14ac:dyDescent="0.2">
      <c r="A76" s="14" t="s">
        <v>50</v>
      </c>
    </row>
    <row r="77" spans="1:7" x14ac:dyDescent="0.2">
      <c r="A77" s="101" t="s">
        <v>51</v>
      </c>
      <c r="B77" s="102"/>
      <c r="C77" s="32" t="s">
        <v>52</v>
      </c>
    </row>
    <row r="78" spans="1:7" x14ac:dyDescent="0.2">
      <c r="A78" s="97" t="s">
        <v>47</v>
      </c>
      <c r="B78" s="98"/>
      <c r="C78" s="33">
        <v>0.12</v>
      </c>
    </row>
    <row r="79" spans="1:7" x14ac:dyDescent="0.2">
      <c r="A79" s="97" t="s">
        <v>49</v>
      </c>
      <c r="B79" s="98"/>
      <c r="C79" s="33">
        <v>0.12</v>
      </c>
    </row>
    <row r="80" spans="1:7" x14ac:dyDescent="0.2">
      <c r="A80" s="7" t="s">
        <v>53</v>
      </c>
    </row>
    <row r="81" spans="1:9" x14ac:dyDescent="0.2">
      <c r="A81" s="7" t="s">
        <v>54</v>
      </c>
    </row>
    <row r="83" spans="1:9" x14ac:dyDescent="0.2">
      <c r="A83" s="60" t="s">
        <v>1265</v>
      </c>
    </row>
    <row r="84" spans="1:9" x14ac:dyDescent="0.2">
      <c r="A84" s="60"/>
    </row>
    <row r="85" spans="1:9" x14ac:dyDescent="0.2">
      <c r="A85" s="57" t="s">
        <v>1351</v>
      </c>
    </row>
    <row r="86" spans="1:9" x14ac:dyDescent="0.2">
      <c r="A86" s="57" t="s">
        <v>1352</v>
      </c>
    </row>
    <row r="88" spans="1:9" x14ac:dyDescent="0.2">
      <c r="A88" s="14" t="s">
        <v>344</v>
      </c>
      <c r="D88" s="34">
        <v>0.71158909529202696</v>
      </c>
      <c r="E88" s="10" t="s">
        <v>55</v>
      </c>
    </row>
    <row r="90" spans="1:9" x14ac:dyDescent="0.2">
      <c r="A90" s="14" t="s">
        <v>345</v>
      </c>
      <c r="D90" s="30" t="s">
        <v>56</v>
      </c>
    </row>
    <row r="92" spans="1:9" x14ac:dyDescent="0.2">
      <c r="A92" s="60" t="s">
        <v>1309</v>
      </c>
      <c r="B92" s="57"/>
      <c r="C92" s="57"/>
      <c r="D92" s="57"/>
      <c r="E92" s="11"/>
      <c r="G92" s="11"/>
      <c r="H92" s="57"/>
      <c r="I92" s="57"/>
    </row>
    <row r="93" spans="1:9" x14ac:dyDescent="0.2">
      <c r="A93" s="57"/>
      <c r="B93" s="57"/>
      <c r="C93" s="57"/>
      <c r="D93" s="57"/>
      <c r="E93" s="11"/>
      <c r="G93" s="11"/>
      <c r="H93" s="57"/>
      <c r="I93" s="57"/>
    </row>
    <row r="94" spans="1:9" x14ac:dyDescent="0.2">
      <c r="A94" s="60" t="s">
        <v>969</v>
      </c>
      <c r="B94" s="57"/>
      <c r="C94" s="57"/>
      <c r="D94" s="57"/>
      <c r="E94" s="11"/>
      <c r="G94" s="11"/>
      <c r="H94" s="57"/>
      <c r="I94" s="57"/>
    </row>
    <row r="95" spans="1:9" x14ac:dyDescent="0.2">
      <c r="A95" s="65"/>
      <c r="B95" s="57"/>
      <c r="C95" s="57"/>
      <c r="D95" s="57"/>
      <c r="E95" s="11"/>
      <c r="G95" s="11"/>
      <c r="H95" s="57"/>
      <c r="I95" s="57"/>
    </row>
    <row r="96" spans="1:9" x14ac:dyDescent="0.2">
      <c r="A96" s="57"/>
      <c r="B96" s="57"/>
      <c r="C96" s="57"/>
      <c r="D96" s="57"/>
      <c r="E96" s="11"/>
      <c r="G96" s="11"/>
      <c r="H96" s="57"/>
      <c r="I96" s="57"/>
    </row>
    <row r="97" spans="1:9" x14ac:dyDescent="0.2">
      <c r="A97" s="57"/>
      <c r="B97" s="57"/>
      <c r="C97" s="57"/>
      <c r="D97" s="57"/>
      <c r="E97" s="11"/>
      <c r="G97" s="11"/>
      <c r="H97" s="57"/>
      <c r="I97" s="57"/>
    </row>
    <row r="98" spans="1:9" x14ac:dyDescent="0.2">
      <c r="A98" s="57"/>
      <c r="B98" s="57"/>
      <c r="C98" s="57"/>
      <c r="D98" s="57"/>
      <c r="E98" s="11"/>
      <c r="G98" s="11"/>
      <c r="H98" s="57"/>
      <c r="I98" s="57"/>
    </row>
    <row r="99" spans="1:9" x14ac:dyDescent="0.2">
      <c r="A99" s="57"/>
      <c r="B99" s="57"/>
      <c r="C99" s="57"/>
      <c r="D99" s="57"/>
      <c r="E99" s="11"/>
      <c r="G99" s="11"/>
      <c r="H99" s="57"/>
      <c r="I99" s="57"/>
    </row>
    <row r="100" spans="1:9" x14ac:dyDescent="0.2">
      <c r="A100" s="57"/>
      <c r="B100" s="57"/>
      <c r="C100" s="57"/>
      <c r="D100" s="57"/>
      <c r="E100" s="11"/>
      <c r="G100" s="11"/>
      <c r="H100" s="57"/>
      <c r="I100" s="57"/>
    </row>
    <row r="101" spans="1:9" x14ac:dyDescent="0.2">
      <c r="A101" s="57"/>
      <c r="B101" s="57"/>
      <c r="C101" s="57"/>
      <c r="D101" s="57"/>
      <c r="E101" s="11"/>
      <c r="G101" s="11"/>
      <c r="H101" s="57"/>
      <c r="I101" s="57"/>
    </row>
    <row r="102" spans="1:9" x14ac:dyDescent="0.2">
      <c r="A102" s="57"/>
      <c r="B102" s="57"/>
      <c r="C102" s="57"/>
      <c r="D102" s="57"/>
      <c r="E102" s="11"/>
      <c r="G102" s="11"/>
      <c r="H102" s="57"/>
      <c r="I102" s="57"/>
    </row>
    <row r="103" spans="1:9" x14ac:dyDescent="0.2">
      <c r="A103" s="57"/>
      <c r="B103" s="57"/>
      <c r="C103" s="57"/>
      <c r="D103" s="57"/>
      <c r="E103" s="11"/>
      <c r="G103" s="11"/>
      <c r="H103" s="57"/>
      <c r="I103" s="57"/>
    </row>
    <row r="104" spans="1:9" x14ac:dyDescent="0.2">
      <c r="A104" s="57"/>
      <c r="B104" s="57"/>
      <c r="C104" s="57"/>
      <c r="D104" s="57"/>
      <c r="E104" s="11"/>
      <c r="G104" s="11"/>
      <c r="H104" s="57"/>
      <c r="I104" s="57"/>
    </row>
    <row r="105" spans="1:9" x14ac:dyDescent="0.2">
      <c r="A105" s="57"/>
      <c r="B105" s="57"/>
      <c r="C105" s="57"/>
      <c r="D105" s="57"/>
      <c r="E105" s="11"/>
      <c r="G105" s="11"/>
      <c r="H105" s="57"/>
      <c r="I105" s="57"/>
    </row>
    <row r="106" spans="1:9" x14ac:dyDescent="0.2">
      <c r="A106" s="57"/>
      <c r="B106" s="57"/>
      <c r="C106" s="57"/>
      <c r="D106" s="57"/>
      <c r="E106" s="11"/>
      <c r="G106" s="11"/>
      <c r="H106" s="57"/>
      <c r="I106" s="57"/>
    </row>
    <row r="107" spans="1:9" x14ac:dyDescent="0.2">
      <c r="A107" s="57"/>
      <c r="B107" s="57"/>
      <c r="C107" s="57"/>
      <c r="D107" s="57"/>
      <c r="E107" s="11"/>
      <c r="G107" s="11"/>
      <c r="H107" s="57"/>
      <c r="I107" s="57"/>
    </row>
    <row r="108" spans="1:9" x14ac:dyDescent="0.2">
      <c r="A108" s="57"/>
      <c r="B108" s="57"/>
      <c r="C108" s="57"/>
      <c r="D108" s="57"/>
      <c r="E108" s="11"/>
      <c r="G108" s="11"/>
      <c r="H108" s="57"/>
      <c r="I108" s="57"/>
    </row>
    <row r="109" spans="1:9" x14ac:dyDescent="0.2">
      <c r="A109" s="57"/>
      <c r="B109" s="57"/>
      <c r="C109" s="57"/>
      <c r="D109" s="57"/>
      <c r="E109" s="11"/>
      <c r="G109" s="11"/>
      <c r="H109" s="57"/>
      <c r="I109" s="57"/>
    </row>
    <row r="110" spans="1:9" x14ac:dyDescent="0.2">
      <c r="A110" s="57"/>
      <c r="B110" s="57"/>
      <c r="C110" s="57"/>
      <c r="D110" s="57"/>
      <c r="E110" s="11"/>
      <c r="G110" s="11"/>
      <c r="H110" s="57"/>
      <c r="I110" s="57"/>
    </row>
    <row r="111" spans="1:9" x14ac:dyDescent="0.2">
      <c r="A111" s="60" t="s">
        <v>1353</v>
      </c>
      <c r="B111" s="57"/>
      <c r="C111" s="57"/>
      <c r="D111" s="57"/>
      <c r="E111" s="11"/>
      <c r="G111" s="11"/>
      <c r="H111" s="57"/>
      <c r="I111" s="57"/>
    </row>
    <row r="112" spans="1:9" x14ac:dyDescent="0.2">
      <c r="A112" s="57"/>
      <c r="B112" s="57"/>
      <c r="C112" s="57"/>
      <c r="D112" s="57"/>
      <c r="E112" s="11"/>
      <c r="G112" s="11"/>
      <c r="H112" s="57"/>
      <c r="I112" s="57"/>
    </row>
    <row r="113" spans="1:9" x14ac:dyDescent="0.2">
      <c r="A113" s="60" t="s">
        <v>970</v>
      </c>
      <c r="B113" s="57"/>
      <c r="C113" s="57"/>
      <c r="D113" s="57"/>
      <c r="E113" s="11"/>
      <c r="G113" s="11"/>
      <c r="H113" s="57"/>
      <c r="I113" s="57"/>
    </row>
    <row r="114" spans="1:9" x14ac:dyDescent="0.2">
      <c r="A114" s="57"/>
      <c r="B114" s="57"/>
      <c r="C114" s="57"/>
      <c r="D114" s="57"/>
      <c r="E114" s="11"/>
      <c r="G114" s="11"/>
      <c r="H114" s="57"/>
      <c r="I114" s="57"/>
    </row>
    <row r="115" spans="1:9" x14ac:dyDescent="0.2">
      <c r="A115" s="57"/>
      <c r="B115" s="57"/>
      <c r="C115" s="57"/>
      <c r="D115" s="57"/>
      <c r="E115" s="11"/>
      <c r="G115" s="11"/>
      <c r="H115" s="57"/>
      <c r="I115" s="57"/>
    </row>
    <row r="116" spans="1:9" x14ac:dyDescent="0.2">
      <c r="A116" s="57"/>
      <c r="B116" s="57"/>
      <c r="C116" s="57"/>
      <c r="D116" s="57"/>
      <c r="E116" s="11"/>
      <c r="G116" s="11"/>
      <c r="H116" s="57"/>
      <c r="I116" s="57"/>
    </row>
    <row r="117" spans="1:9" x14ac:dyDescent="0.2">
      <c r="A117" s="57"/>
      <c r="B117" s="57"/>
      <c r="C117" s="57"/>
      <c r="D117" s="57"/>
      <c r="E117" s="11"/>
      <c r="G117" s="11"/>
      <c r="H117" s="57"/>
      <c r="I117" s="57"/>
    </row>
    <row r="118" spans="1:9" x14ac:dyDescent="0.2">
      <c r="A118" s="57"/>
      <c r="B118" s="57"/>
      <c r="C118" s="57"/>
      <c r="D118" s="57"/>
      <c r="E118" s="11"/>
      <c r="G118" s="11"/>
      <c r="H118" s="57"/>
      <c r="I118" s="57"/>
    </row>
    <row r="119" spans="1:9" x14ac:dyDescent="0.2">
      <c r="A119" s="57"/>
      <c r="B119" s="57"/>
      <c r="C119" s="57"/>
      <c r="D119" s="57"/>
      <c r="E119" s="11"/>
      <c r="G119" s="11"/>
      <c r="H119" s="57"/>
      <c r="I119" s="57"/>
    </row>
    <row r="120" spans="1:9" x14ac:dyDescent="0.2">
      <c r="A120" s="57"/>
      <c r="B120" s="57"/>
      <c r="C120" s="57"/>
      <c r="D120" s="57"/>
      <c r="E120" s="11"/>
      <c r="G120" s="11"/>
      <c r="H120" s="57"/>
      <c r="I120" s="57"/>
    </row>
    <row r="121" spans="1:9" x14ac:dyDescent="0.2">
      <c r="A121" s="57"/>
      <c r="B121" s="57"/>
      <c r="C121" s="57"/>
      <c r="D121" s="57"/>
      <c r="E121" s="11"/>
      <c r="G121" s="11"/>
      <c r="H121" s="57"/>
      <c r="I121" s="57"/>
    </row>
    <row r="122" spans="1:9" x14ac:dyDescent="0.2">
      <c r="A122" s="57"/>
      <c r="B122" s="57"/>
      <c r="C122" s="57"/>
      <c r="D122" s="57"/>
      <c r="E122" s="11"/>
      <c r="G122" s="11"/>
      <c r="H122" s="57"/>
      <c r="I122" s="57"/>
    </row>
    <row r="123" spans="1:9" x14ac:dyDescent="0.2">
      <c r="A123" s="57"/>
      <c r="B123" s="57"/>
      <c r="C123" s="57"/>
      <c r="D123" s="57"/>
      <c r="E123" s="11"/>
      <c r="G123" s="11"/>
      <c r="H123" s="57"/>
      <c r="I123" s="57"/>
    </row>
    <row r="124" spans="1:9" x14ac:dyDescent="0.2">
      <c r="A124" s="57"/>
      <c r="B124" s="57"/>
      <c r="C124" s="57"/>
      <c r="D124" s="57"/>
      <c r="E124" s="11"/>
      <c r="G124" s="11"/>
      <c r="H124" s="57"/>
      <c r="I124" s="57"/>
    </row>
    <row r="125" spans="1:9" x14ac:dyDescent="0.2">
      <c r="A125" s="57"/>
      <c r="B125" s="57"/>
      <c r="C125" s="57"/>
      <c r="D125" s="57"/>
      <c r="E125" s="11"/>
      <c r="G125" s="11"/>
      <c r="H125" s="57"/>
      <c r="I125" s="57"/>
    </row>
    <row r="126" spans="1:9" x14ac:dyDescent="0.2">
      <c r="A126" s="57"/>
      <c r="B126" s="57"/>
      <c r="C126" s="57"/>
      <c r="D126" s="57"/>
      <c r="E126" s="11"/>
      <c r="G126" s="11"/>
      <c r="H126" s="57"/>
      <c r="I126" s="57"/>
    </row>
    <row r="127" spans="1:9" x14ac:dyDescent="0.2">
      <c r="A127" s="57"/>
      <c r="B127" s="57"/>
      <c r="C127" s="57"/>
      <c r="D127" s="57"/>
      <c r="E127" s="11"/>
      <c r="G127" s="11"/>
      <c r="H127" s="57"/>
      <c r="I127" s="57"/>
    </row>
    <row r="128" spans="1:9" x14ac:dyDescent="0.2">
      <c r="A128" s="57" t="s">
        <v>968</v>
      </c>
      <c r="B128" s="57"/>
      <c r="C128" s="57"/>
      <c r="D128" s="57"/>
      <c r="E128" s="11"/>
      <c r="G128" s="11"/>
      <c r="H128" s="57"/>
      <c r="I128" s="57"/>
    </row>
    <row r="129" spans="1:9" x14ac:dyDescent="0.2">
      <c r="A129" s="57"/>
      <c r="B129" s="57"/>
      <c r="C129" s="57"/>
      <c r="D129" s="57"/>
      <c r="E129" s="11"/>
      <c r="G129" s="11"/>
      <c r="H129" s="57"/>
      <c r="I129" s="57"/>
    </row>
    <row r="130" spans="1:9" x14ac:dyDescent="0.2">
      <c r="A130" s="57"/>
      <c r="B130" s="57"/>
      <c r="C130" s="57"/>
      <c r="D130" s="57"/>
      <c r="E130" s="11"/>
      <c r="G130" s="11"/>
      <c r="H130" s="57"/>
      <c r="I130" s="57"/>
    </row>
    <row r="131" spans="1:9" x14ac:dyDescent="0.2">
      <c r="A131" s="57"/>
      <c r="B131" s="57"/>
      <c r="C131" s="57"/>
      <c r="D131" s="57"/>
      <c r="E131" s="11"/>
      <c r="G131" s="11"/>
      <c r="H131" s="57"/>
      <c r="I131" s="57"/>
    </row>
    <row r="132" spans="1:9" x14ac:dyDescent="0.2">
      <c r="A132" s="65"/>
      <c r="B132" s="57"/>
      <c r="C132" s="57"/>
      <c r="D132" s="57"/>
      <c r="E132" s="11"/>
      <c r="G132" s="11"/>
      <c r="H132" s="57"/>
      <c r="I132" s="57"/>
    </row>
    <row r="133" spans="1:9" x14ac:dyDescent="0.2">
      <c r="A133" s="65"/>
      <c r="B133" s="57"/>
      <c r="C133" s="57"/>
      <c r="D133" s="57"/>
      <c r="E133" s="11"/>
      <c r="G133" s="11"/>
      <c r="H133" s="57"/>
      <c r="I133" s="57"/>
    </row>
    <row r="134" spans="1:9" x14ac:dyDescent="0.2">
      <c r="A134" s="57"/>
      <c r="B134" s="57"/>
      <c r="C134" s="57"/>
      <c r="D134" s="57"/>
      <c r="E134" s="11"/>
      <c r="G134" s="11"/>
      <c r="H134" s="57"/>
      <c r="I134" s="57"/>
    </row>
    <row r="135" spans="1:9" x14ac:dyDescent="0.2">
      <c r="A135" s="57"/>
      <c r="B135" s="57"/>
      <c r="C135" s="57"/>
      <c r="D135" s="57"/>
      <c r="E135" s="11"/>
      <c r="G135" s="11"/>
      <c r="H135" s="57"/>
      <c r="I135" s="57"/>
    </row>
    <row r="136" spans="1:9" x14ac:dyDescent="0.2">
      <c r="A136" s="57"/>
      <c r="B136" s="57"/>
      <c r="C136" s="57"/>
      <c r="D136" s="57"/>
      <c r="E136" s="11"/>
      <c r="G136" s="11"/>
      <c r="H136" s="57"/>
      <c r="I136" s="57"/>
    </row>
    <row r="137" spans="1:9" x14ac:dyDescent="0.2">
      <c r="A137" s="57"/>
      <c r="B137" s="57"/>
      <c r="C137" s="57"/>
      <c r="D137" s="57"/>
      <c r="E137" s="11"/>
      <c r="G137" s="11"/>
      <c r="H137" s="57"/>
      <c r="I137" s="57"/>
    </row>
    <row r="138" spans="1:9" x14ac:dyDescent="0.2">
      <c r="A138" s="57"/>
      <c r="B138" s="57"/>
      <c r="C138" s="57"/>
      <c r="D138" s="57"/>
      <c r="E138" s="11"/>
      <c r="G138" s="11"/>
      <c r="H138" s="57"/>
      <c r="I138" s="57"/>
    </row>
    <row r="139" spans="1:9" x14ac:dyDescent="0.2">
      <c r="A139" s="57"/>
      <c r="B139" s="57"/>
      <c r="C139" s="57"/>
      <c r="D139" s="57"/>
      <c r="E139" s="11"/>
      <c r="G139" s="11"/>
      <c r="H139" s="57"/>
      <c r="I139" s="57"/>
    </row>
    <row r="140" spans="1:9" x14ac:dyDescent="0.2">
      <c r="A140" s="57"/>
      <c r="B140" s="57"/>
      <c r="C140" s="57"/>
      <c r="D140" s="57"/>
      <c r="E140" s="11"/>
      <c r="G140" s="11"/>
      <c r="H140" s="57"/>
      <c r="I140" s="57"/>
    </row>
    <row r="141" spans="1:9" x14ac:dyDescent="0.2">
      <c r="A141" s="57"/>
      <c r="B141" s="57"/>
      <c r="C141" s="57"/>
      <c r="D141" s="57"/>
      <c r="E141" s="11"/>
      <c r="G141" s="11"/>
      <c r="H141" s="57"/>
      <c r="I141" s="57"/>
    </row>
    <row r="142" spans="1:9" x14ac:dyDescent="0.2">
      <c r="A142" s="57"/>
      <c r="B142" s="57"/>
      <c r="C142" s="57"/>
      <c r="D142" s="57"/>
      <c r="E142" s="11"/>
      <c r="G142" s="11"/>
      <c r="H142" s="57"/>
      <c r="I142" s="57"/>
    </row>
    <row r="143" spans="1:9" x14ac:dyDescent="0.2">
      <c r="A143" s="57"/>
      <c r="B143" s="57"/>
      <c r="C143" s="57"/>
      <c r="D143" s="57"/>
      <c r="E143" s="11"/>
      <c r="G143" s="11"/>
      <c r="H143" s="57"/>
      <c r="I143" s="57"/>
    </row>
    <row r="144" spans="1:9" x14ac:dyDescent="0.2">
      <c r="A144" s="57"/>
      <c r="B144" s="57"/>
      <c r="C144" s="57"/>
      <c r="D144" s="57"/>
      <c r="E144" s="11"/>
      <c r="G144" s="11"/>
      <c r="H144" s="57"/>
      <c r="I144" s="57"/>
    </row>
    <row r="145" spans="1:9" x14ac:dyDescent="0.2">
      <c r="A145" s="57"/>
      <c r="B145" s="57"/>
      <c r="C145" s="57"/>
      <c r="D145" s="57"/>
      <c r="E145" s="11"/>
      <c r="G145" s="11"/>
      <c r="H145" s="57"/>
      <c r="I145" s="57"/>
    </row>
    <row r="146" spans="1:9" x14ac:dyDescent="0.2">
      <c r="A146" s="57"/>
      <c r="B146" s="57"/>
      <c r="C146" s="57"/>
      <c r="D146" s="57"/>
      <c r="E146" s="11"/>
      <c r="G146" s="11"/>
      <c r="H146" s="57"/>
      <c r="I146" s="57"/>
    </row>
    <row r="147" spans="1:9" x14ac:dyDescent="0.2">
      <c r="A147" s="57"/>
      <c r="B147" s="57"/>
      <c r="C147" s="57"/>
      <c r="D147" s="57"/>
      <c r="E147" s="11"/>
      <c r="G147" s="11"/>
      <c r="H147" s="57"/>
      <c r="I147" s="57"/>
    </row>
    <row r="148" spans="1:9" x14ac:dyDescent="0.2">
      <c r="A148" s="57"/>
      <c r="B148" s="57"/>
      <c r="C148" s="57"/>
      <c r="D148" s="57"/>
      <c r="E148" s="11"/>
      <c r="G148" s="11"/>
      <c r="H148" s="57"/>
      <c r="I148" s="57"/>
    </row>
    <row r="149" spans="1:9" x14ac:dyDescent="0.2">
      <c r="A149" s="57"/>
      <c r="B149" s="57"/>
      <c r="C149" s="57"/>
      <c r="D149" s="57"/>
      <c r="E149" s="11"/>
      <c r="G149" s="11"/>
      <c r="H149" s="57"/>
      <c r="I149" s="57"/>
    </row>
    <row r="150" spans="1:9" x14ac:dyDescent="0.2">
      <c r="A150" s="57"/>
      <c r="B150" s="57"/>
      <c r="C150" s="57"/>
      <c r="D150" s="57"/>
      <c r="E150" s="11"/>
      <c r="G150" s="11"/>
      <c r="H150" s="57"/>
      <c r="I150" s="57"/>
    </row>
    <row r="151" spans="1:9" x14ac:dyDescent="0.2">
      <c r="A151" s="57"/>
      <c r="B151" s="57"/>
      <c r="C151" s="57"/>
      <c r="D151" s="57"/>
      <c r="E151" s="11"/>
      <c r="G151" s="11"/>
      <c r="H151" s="57"/>
      <c r="I151" s="57"/>
    </row>
    <row r="152" spans="1:9" x14ac:dyDescent="0.2">
      <c r="A152" s="57"/>
      <c r="B152" s="57"/>
      <c r="C152" s="57"/>
      <c r="D152" s="57"/>
      <c r="E152" s="11"/>
      <c r="G152" s="11"/>
      <c r="H152" s="57"/>
      <c r="I152" s="57"/>
    </row>
    <row r="153" spans="1:9" x14ac:dyDescent="0.2">
      <c r="A153" s="57"/>
      <c r="B153" s="57"/>
      <c r="C153" s="57"/>
      <c r="D153" s="57"/>
      <c r="E153" s="11"/>
      <c r="G153" s="11"/>
      <c r="H153" s="57"/>
      <c r="I153" s="57"/>
    </row>
    <row r="154" spans="1:9" x14ac:dyDescent="0.2">
      <c r="A154" s="57"/>
      <c r="B154" s="57"/>
      <c r="C154" s="57"/>
      <c r="D154" s="57"/>
      <c r="E154" s="11"/>
      <c r="G154" s="11"/>
      <c r="H154" s="57"/>
      <c r="I154" s="57"/>
    </row>
    <row r="155" spans="1:9" x14ac:dyDescent="0.2">
      <c r="A155" s="57"/>
      <c r="B155" s="57"/>
      <c r="C155" s="57"/>
      <c r="D155" s="57"/>
      <c r="E155" s="11"/>
      <c r="G155" s="11"/>
      <c r="H155" s="57"/>
      <c r="I155" s="57"/>
    </row>
    <row r="156" spans="1:9" x14ac:dyDescent="0.2">
      <c r="A156" s="57"/>
      <c r="B156" s="57"/>
      <c r="C156" s="57"/>
      <c r="D156" s="57"/>
      <c r="E156" s="11"/>
      <c r="G156" s="11"/>
      <c r="H156" s="57"/>
      <c r="I156" s="57"/>
    </row>
    <row r="157" spans="1:9" x14ac:dyDescent="0.2">
      <c r="A157" s="57"/>
      <c r="B157" s="57"/>
      <c r="C157" s="57"/>
      <c r="D157" s="57"/>
      <c r="E157" s="11"/>
      <c r="G157" s="11"/>
      <c r="H157" s="57"/>
      <c r="I157" s="57"/>
    </row>
    <row r="158" spans="1:9" x14ac:dyDescent="0.2">
      <c r="A158" s="57"/>
      <c r="B158" s="57"/>
      <c r="C158" s="57"/>
      <c r="D158" s="57"/>
      <c r="E158" s="11"/>
      <c r="G158" s="11"/>
      <c r="H158" s="57"/>
      <c r="I158" s="57"/>
    </row>
    <row r="159" spans="1:9" x14ac:dyDescent="0.2">
      <c r="A159" s="57"/>
      <c r="B159" s="57"/>
      <c r="C159" s="57"/>
      <c r="D159" s="57"/>
      <c r="E159" s="11"/>
      <c r="G159" s="11"/>
      <c r="H159" s="57"/>
      <c r="I159" s="57"/>
    </row>
    <row r="160" spans="1:9" x14ac:dyDescent="0.2">
      <c r="A160" s="57"/>
      <c r="B160" s="57"/>
      <c r="C160" s="57"/>
      <c r="D160" s="57"/>
      <c r="E160" s="11"/>
      <c r="G160" s="11"/>
      <c r="H160" s="57"/>
      <c r="I160" s="57"/>
    </row>
    <row r="161" spans="1:9" x14ac:dyDescent="0.2">
      <c r="A161" s="57"/>
      <c r="B161" s="57"/>
      <c r="C161" s="57"/>
      <c r="D161" s="57"/>
      <c r="E161" s="11"/>
      <c r="G161" s="11"/>
      <c r="H161" s="57"/>
      <c r="I161" s="57"/>
    </row>
    <row r="162" spans="1:9" x14ac:dyDescent="0.2">
      <c r="A162" s="57"/>
      <c r="B162" s="57"/>
      <c r="C162" s="57"/>
      <c r="D162" s="57"/>
      <c r="E162" s="11"/>
      <c r="G162" s="11"/>
      <c r="H162" s="57"/>
      <c r="I162" s="57"/>
    </row>
    <row r="163" spans="1:9" x14ac:dyDescent="0.2">
      <c r="A163" s="57"/>
      <c r="B163" s="57"/>
      <c r="C163" s="57"/>
      <c r="D163" s="57"/>
      <c r="E163" s="11"/>
      <c r="G163" s="11"/>
      <c r="H163" s="57"/>
      <c r="I163" s="57"/>
    </row>
    <row r="164" spans="1:9" x14ac:dyDescent="0.2">
      <c r="A164" s="57"/>
      <c r="B164" s="57"/>
      <c r="C164" s="57"/>
      <c r="D164" s="57"/>
      <c r="E164" s="11"/>
      <c r="G164" s="11"/>
      <c r="H164" s="57"/>
      <c r="I164" s="57"/>
    </row>
    <row r="165" spans="1:9" x14ac:dyDescent="0.2">
      <c r="A165" s="57"/>
      <c r="B165" s="57"/>
      <c r="C165" s="57"/>
      <c r="D165" s="57"/>
      <c r="E165" s="11"/>
      <c r="G165" s="11"/>
      <c r="H165" s="57"/>
      <c r="I165" s="57"/>
    </row>
    <row r="166" spans="1:9" x14ac:dyDescent="0.2">
      <c r="A166" s="57"/>
      <c r="B166" s="57"/>
      <c r="C166" s="57"/>
      <c r="D166" s="57"/>
      <c r="E166" s="11"/>
      <c r="G166" s="11"/>
      <c r="H166" s="57"/>
      <c r="I166" s="57"/>
    </row>
    <row r="167" spans="1:9" x14ac:dyDescent="0.2">
      <c r="A167" s="57"/>
      <c r="B167" s="57"/>
      <c r="C167" s="57"/>
      <c r="D167" s="57"/>
      <c r="E167" s="11"/>
      <c r="G167" s="11"/>
      <c r="H167" s="57"/>
      <c r="I167" s="57"/>
    </row>
    <row r="168" spans="1:9" x14ac:dyDescent="0.2">
      <c r="A168" s="57"/>
      <c r="B168" s="57"/>
      <c r="C168" s="57"/>
      <c r="D168" s="57"/>
      <c r="E168" s="11"/>
      <c r="G168" s="11"/>
      <c r="H168" s="57"/>
      <c r="I168" s="57"/>
    </row>
    <row r="169" spans="1:9" x14ac:dyDescent="0.2">
      <c r="A169" s="57"/>
      <c r="B169" s="57"/>
      <c r="C169" s="57"/>
      <c r="D169" s="57"/>
      <c r="E169" s="11"/>
      <c r="G169" s="11"/>
      <c r="H169" s="57"/>
      <c r="I169" s="57"/>
    </row>
    <row r="170" spans="1:9" x14ac:dyDescent="0.2">
      <c r="A170" s="57"/>
      <c r="B170" s="57"/>
      <c r="C170" s="57"/>
      <c r="D170" s="57"/>
      <c r="E170" s="11"/>
      <c r="G170" s="11"/>
      <c r="H170" s="57"/>
      <c r="I170" s="57"/>
    </row>
    <row r="171" spans="1:9" x14ac:dyDescent="0.2">
      <c r="A171" s="57"/>
      <c r="B171" s="57"/>
      <c r="C171" s="57"/>
      <c r="D171" s="57"/>
      <c r="E171" s="11"/>
      <c r="G171" s="11"/>
      <c r="H171" s="57"/>
      <c r="I171" s="57"/>
    </row>
    <row r="172" spans="1:9" x14ac:dyDescent="0.2">
      <c r="A172" s="57"/>
      <c r="B172" s="57"/>
      <c r="C172" s="57"/>
      <c r="D172" s="57"/>
      <c r="E172" s="11"/>
      <c r="G172" s="11"/>
      <c r="H172" s="57"/>
      <c r="I172" s="57"/>
    </row>
    <row r="173" spans="1:9" x14ac:dyDescent="0.2">
      <c r="A173" s="57"/>
      <c r="B173" s="57"/>
      <c r="C173" s="57"/>
      <c r="D173" s="57"/>
      <c r="E173" s="11"/>
      <c r="G173" s="11"/>
      <c r="H173" s="57"/>
      <c r="I173" s="57"/>
    </row>
    <row r="174" spans="1:9" x14ac:dyDescent="0.2">
      <c r="A174" s="57"/>
      <c r="B174" s="57"/>
      <c r="C174" s="57"/>
      <c r="D174" s="57"/>
      <c r="E174" s="11"/>
      <c r="G174" s="11"/>
      <c r="H174" s="57"/>
      <c r="I174" s="57"/>
    </row>
    <row r="175" spans="1:9" x14ac:dyDescent="0.2">
      <c r="A175" s="57"/>
      <c r="B175" s="57"/>
      <c r="C175" s="57"/>
      <c r="D175" s="57"/>
      <c r="E175" s="11"/>
      <c r="G175" s="11"/>
      <c r="H175" s="57"/>
      <c r="I175" s="57"/>
    </row>
    <row r="176" spans="1:9" x14ac:dyDescent="0.2">
      <c r="A176" s="57"/>
      <c r="B176" s="57"/>
      <c r="C176" s="57"/>
      <c r="D176" s="57"/>
      <c r="E176" s="11"/>
      <c r="G176" s="11"/>
      <c r="H176" s="57"/>
      <c r="I176" s="57"/>
    </row>
    <row r="177" spans="1:9" x14ac:dyDescent="0.2">
      <c r="A177" s="57"/>
      <c r="B177" s="57"/>
      <c r="C177" s="57"/>
      <c r="D177" s="57"/>
      <c r="E177" s="11"/>
      <c r="G177" s="11"/>
      <c r="H177" s="57"/>
      <c r="I177" s="57"/>
    </row>
    <row r="178" spans="1:9" x14ac:dyDescent="0.2">
      <c r="A178" s="57"/>
      <c r="B178" s="57"/>
      <c r="C178" s="57"/>
      <c r="D178" s="57"/>
      <c r="E178" s="11"/>
      <c r="G178" s="11"/>
      <c r="H178" s="57"/>
      <c r="I178" s="57"/>
    </row>
    <row r="179" spans="1:9" x14ac:dyDescent="0.2">
      <c r="A179" s="57"/>
      <c r="B179" s="57"/>
      <c r="C179" s="57"/>
      <c r="D179" s="57"/>
      <c r="E179" s="11"/>
      <c r="G179" s="11"/>
      <c r="H179" s="57"/>
      <c r="I179" s="57"/>
    </row>
    <row r="180" spans="1:9" x14ac:dyDescent="0.2">
      <c r="A180" s="57"/>
      <c r="B180" s="57"/>
      <c r="C180" s="57"/>
      <c r="D180" s="57"/>
      <c r="E180" s="11"/>
      <c r="G180" s="11"/>
      <c r="H180" s="57"/>
      <c r="I180" s="57"/>
    </row>
    <row r="181" spans="1:9" x14ac:dyDescent="0.2">
      <c r="A181" s="57"/>
      <c r="B181" s="57"/>
      <c r="C181" s="57"/>
      <c r="D181" s="57"/>
      <c r="E181" s="11"/>
      <c r="G181" s="11"/>
      <c r="H181" s="57"/>
      <c r="I181" s="57"/>
    </row>
    <row r="182" spans="1:9" x14ac:dyDescent="0.2">
      <c r="A182" s="57"/>
      <c r="B182" s="57"/>
      <c r="C182" s="57"/>
      <c r="D182" s="57"/>
      <c r="E182" s="11"/>
      <c r="G182" s="11"/>
      <c r="H182" s="57"/>
      <c r="I182" s="57"/>
    </row>
    <row r="183" spans="1:9" x14ac:dyDescent="0.2">
      <c r="A183" s="57"/>
      <c r="B183" s="57"/>
      <c r="C183" s="57"/>
      <c r="D183" s="57"/>
      <c r="E183" s="11"/>
      <c r="G183" s="11"/>
      <c r="H183" s="57"/>
      <c r="I183" s="57"/>
    </row>
    <row r="184" spans="1:9" x14ac:dyDescent="0.2">
      <c r="A184" s="57"/>
      <c r="B184" s="57"/>
      <c r="C184" s="57"/>
      <c r="D184" s="57"/>
      <c r="E184" s="11"/>
      <c r="G184" s="11"/>
      <c r="H184" s="57"/>
      <c r="I184" s="57"/>
    </row>
    <row r="185" spans="1:9" x14ac:dyDescent="0.2">
      <c r="A185" s="57"/>
      <c r="B185" s="57"/>
      <c r="C185" s="57"/>
      <c r="D185" s="57"/>
      <c r="E185" s="11"/>
      <c r="G185" s="11"/>
      <c r="H185" s="57"/>
      <c r="I185" s="57"/>
    </row>
    <row r="186" spans="1:9" x14ac:dyDescent="0.2">
      <c r="A186" s="57"/>
      <c r="B186" s="57"/>
      <c r="C186" s="57"/>
      <c r="D186" s="57"/>
      <c r="E186" s="11"/>
      <c r="G186" s="11"/>
      <c r="H186" s="57"/>
      <c r="I186" s="57"/>
    </row>
    <row r="187" spans="1:9" x14ac:dyDescent="0.2">
      <c r="A187" s="57"/>
      <c r="B187" s="57"/>
      <c r="C187" s="57"/>
      <c r="D187" s="57"/>
      <c r="E187" s="11"/>
      <c r="G187" s="11"/>
      <c r="H187" s="57"/>
      <c r="I187" s="57"/>
    </row>
    <row r="188" spans="1:9" x14ac:dyDescent="0.2">
      <c r="A188" s="57"/>
      <c r="B188" s="57"/>
      <c r="C188" s="57"/>
      <c r="D188" s="57"/>
      <c r="E188" s="11"/>
      <c r="G188" s="11"/>
      <c r="H188" s="57"/>
      <c r="I188" s="57"/>
    </row>
    <row r="189" spans="1:9" x14ac:dyDescent="0.2">
      <c r="A189" s="57"/>
      <c r="B189" s="57"/>
      <c r="C189" s="57"/>
      <c r="D189" s="57"/>
      <c r="E189" s="11"/>
      <c r="G189" s="11"/>
      <c r="H189" s="57"/>
      <c r="I189" s="57"/>
    </row>
    <row r="190" spans="1:9" x14ac:dyDescent="0.2">
      <c r="A190" s="57"/>
      <c r="B190" s="57"/>
      <c r="C190" s="57"/>
      <c r="D190" s="57"/>
      <c r="E190" s="11"/>
      <c r="G190" s="11"/>
      <c r="H190" s="57"/>
      <c r="I190" s="57"/>
    </row>
    <row r="191" spans="1:9" x14ac:dyDescent="0.2">
      <c r="A191" s="57"/>
      <c r="B191" s="57"/>
      <c r="C191" s="57"/>
      <c r="D191" s="57"/>
      <c r="E191" s="11"/>
      <c r="G191" s="11"/>
      <c r="H191" s="57"/>
      <c r="I191" s="57"/>
    </row>
    <row r="192" spans="1:9" x14ac:dyDescent="0.2">
      <c r="A192" s="57"/>
      <c r="B192" s="57"/>
      <c r="C192" s="57"/>
      <c r="D192" s="57"/>
      <c r="E192" s="11"/>
      <c r="G192" s="11"/>
      <c r="H192" s="57"/>
      <c r="I192" s="57"/>
    </row>
    <row r="193" spans="1:9" x14ac:dyDescent="0.2">
      <c r="A193" s="57"/>
      <c r="B193" s="57"/>
      <c r="C193" s="57"/>
      <c r="D193" s="57"/>
      <c r="E193" s="11"/>
      <c r="G193" s="11"/>
      <c r="H193" s="57"/>
      <c r="I193" s="57"/>
    </row>
    <row r="194" spans="1:9" x14ac:dyDescent="0.2">
      <c r="A194" s="57"/>
      <c r="B194" s="57"/>
      <c r="C194" s="57"/>
      <c r="D194" s="57"/>
      <c r="E194" s="11"/>
      <c r="G194" s="11"/>
      <c r="H194" s="57"/>
      <c r="I194" s="57"/>
    </row>
    <row r="195" spans="1:9" x14ac:dyDescent="0.2">
      <c r="A195" s="57"/>
      <c r="B195" s="57"/>
      <c r="C195" s="57"/>
      <c r="D195" s="57"/>
      <c r="E195" s="11"/>
      <c r="G195" s="11"/>
      <c r="H195" s="57"/>
      <c r="I195" s="57"/>
    </row>
    <row r="196" spans="1:9" x14ac:dyDescent="0.2">
      <c r="A196" s="57"/>
      <c r="B196" s="57"/>
      <c r="C196" s="57"/>
      <c r="D196" s="57"/>
      <c r="E196" s="11"/>
      <c r="G196" s="11"/>
      <c r="H196" s="57"/>
      <c r="I196" s="57"/>
    </row>
    <row r="197" spans="1:9" x14ac:dyDescent="0.2">
      <c r="A197" s="57"/>
      <c r="B197" s="57"/>
      <c r="C197" s="57"/>
      <c r="D197" s="57"/>
      <c r="E197" s="11"/>
      <c r="G197" s="11"/>
      <c r="H197" s="57"/>
      <c r="I197" s="57"/>
    </row>
    <row r="198" spans="1:9" x14ac:dyDescent="0.2">
      <c r="A198" s="57"/>
      <c r="B198" s="57"/>
      <c r="C198" s="57"/>
      <c r="D198" s="57"/>
      <c r="E198" s="11"/>
      <c r="G198" s="11"/>
      <c r="H198" s="57"/>
      <c r="I198" s="57"/>
    </row>
    <row r="199" spans="1:9" x14ac:dyDescent="0.2">
      <c r="A199" s="57"/>
      <c r="B199" s="57"/>
      <c r="C199" s="57"/>
      <c r="D199" s="57"/>
      <c r="E199" s="11"/>
      <c r="G199" s="11"/>
      <c r="H199" s="57"/>
      <c r="I199" s="57"/>
    </row>
    <row r="200" spans="1:9" x14ac:dyDescent="0.2">
      <c r="A200" s="57"/>
      <c r="B200" s="57"/>
      <c r="C200" s="57"/>
      <c r="D200" s="57"/>
      <c r="E200" s="11"/>
      <c r="G200" s="11"/>
      <c r="H200" s="57"/>
      <c r="I200" s="57"/>
    </row>
    <row r="201" spans="1:9" x14ac:dyDescent="0.2">
      <c r="A201" s="57"/>
      <c r="B201" s="57"/>
      <c r="C201" s="57"/>
      <c r="D201" s="57"/>
      <c r="E201" s="11"/>
      <c r="G201" s="11"/>
      <c r="H201" s="57"/>
      <c r="I201" s="57"/>
    </row>
    <row r="202" spans="1:9" x14ac:dyDescent="0.2">
      <c r="A202" s="57"/>
      <c r="B202" s="57"/>
      <c r="C202" s="57"/>
      <c r="D202" s="57"/>
      <c r="E202" s="11"/>
      <c r="G202" s="11"/>
      <c r="H202" s="57"/>
      <c r="I202" s="57"/>
    </row>
    <row r="203" spans="1:9" x14ac:dyDescent="0.2">
      <c r="A203" s="57"/>
      <c r="B203" s="57"/>
      <c r="C203" s="57"/>
      <c r="D203" s="57"/>
      <c r="E203" s="11"/>
      <c r="G203" s="11"/>
      <c r="H203" s="57"/>
      <c r="I203" s="57"/>
    </row>
    <row r="204" spans="1:9" x14ac:dyDescent="0.2">
      <c r="A204" s="57"/>
      <c r="B204" s="57"/>
      <c r="C204" s="57"/>
      <c r="D204" s="57"/>
      <c r="E204" s="11"/>
      <c r="G204" s="11"/>
      <c r="H204" s="57"/>
      <c r="I204" s="57"/>
    </row>
    <row r="205" spans="1:9" x14ac:dyDescent="0.2">
      <c r="A205" s="57"/>
      <c r="B205" s="57"/>
      <c r="C205" s="57"/>
      <c r="D205" s="57"/>
      <c r="E205" s="11"/>
      <c r="G205" s="11"/>
      <c r="H205" s="57"/>
      <c r="I205" s="57"/>
    </row>
    <row r="206" spans="1:9" x14ac:dyDescent="0.2">
      <c r="A206" s="57"/>
      <c r="B206" s="57"/>
      <c r="C206" s="57"/>
      <c r="D206" s="57"/>
      <c r="E206" s="11"/>
      <c r="G206" s="11"/>
      <c r="H206" s="57"/>
      <c r="I206" s="57"/>
    </row>
    <row r="207" spans="1:9" x14ac:dyDescent="0.2">
      <c r="A207" s="57"/>
      <c r="B207" s="57"/>
      <c r="C207" s="57"/>
      <c r="D207" s="57"/>
      <c r="E207" s="11"/>
      <c r="G207" s="11"/>
      <c r="H207" s="57"/>
      <c r="I207" s="57"/>
    </row>
    <row r="208" spans="1:9" x14ac:dyDescent="0.2">
      <c r="A208" s="57"/>
      <c r="B208" s="57"/>
      <c r="C208" s="57"/>
      <c r="D208" s="57"/>
      <c r="E208" s="11"/>
      <c r="G208" s="11"/>
      <c r="H208" s="57"/>
      <c r="I208" s="57"/>
    </row>
    <row r="209" spans="1:9" x14ac:dyDescent="0.2">
      <c r="A209" s="57"/>
      <c r="B209" s="57"/>
      <c r="C209" s="57"/>
      <c r="D209" s="57"/>
      <c r="E209" s="11"/>
      <c r="G209" s="11"/>
      <c r="H209" s="57"/>
      <c r="I209" s="57"/>
    </row>
    <row r="210" spans="1:9" x14ac:dyDescent="0.2">
      <c r="A210" s="57"/>
      <c r="B210" s="57"/>
      <c r="C210" s="57"/>
      <c r="D210" s="57"/>
      <c r="E210" s="11"/>
      <c r="G210" s="11"/>
      <c r="H210" s="57"/>
      <c r="I210" s="57"/>
    </row>
    <row r="211" spans="1:9" x14ac:dyDescent="0.2">
      <c r="A211" s="57"/>
      <c r="B211" s="57"/>
      <c r="C211" s="57"/>
      <c r="D211" s="57"/>
      <c r="E211" s="11"/>
      <c r="G211" s="11"/>
      <c r="H211" s="57"/>
      <c r="I211" s="57"/>
    </row>
    <row r="212" spans="1:9" x14ac:dyDescent="0.2">
      <c r="A212" s="57"/>
      <c r="B212" s="57"/>
      <c r="C212" s="57"/>
      <c r="D212" s="57"/>
      <c r="E212" s="11"/>
      <c r="G212" s="11"/>
      <c r="H212" s="57"/>
      <c r="I212" s="57"/>
    </row>
    <row r="213" spans="1:9" x14ac:dyDescent="0.2">
      <c r="A213" s="57"/>
      <c r="B213" s="57"/>
      <c r="C213" s="57"/>
      <c r="D213" s="57"/>
      <c r="E213" s="11"/>
      <c r="G213" s="11"/>
      <c r="H213" s="57"/>
      <c r="I213" s="57"/>
    </row>
    <row r="214" spans="1:9" x14ac:dyDescent="0.2">
      <c r="A214" s="57"/>
      <c r="B214" s="57"/>
      <c r="C214" s="57"/>
      <c r="D214" s="57"/>
      <c r="E214" s="11"/>
      <c r="G214" s="11"/>
      <c r="H214" s="57"/>
      <c r="I214" s="57"/>
    </row>
    <row r="215" spans="1:9" x14ac:dyDescent="0.2">
      <c r="A215" s="57"/>
      <c r="B215" s="57"/>
      <c r="C215" s="57"/>
      <c r="D215" s="57"/>
      <c r="E215" s="11"/>
      <c r="G215" s="11"/>
      <c r="H215" s="57"/>
      <c r="I215" s="57"/>
    </row>
    <row r="216" spans="1:9" x14ac:dyDescent="0.2">
      <c r="A216" s="57"/>
      <c r="B216" s="57"/>
      <c r="C216" s="57"/>
      <c r="D216" s="57"/>
      <c r="E216" s="11"/>
      <c r="G216" s="11"/>
      <c r="H216" s="57"/>
      <c r="I216" s="57"/>
    </row>
    <row r="217" spans="1:9" x14ac:dyDescent="0.2">
      <c r="A217" s="57"/>
      <c r="B217" s="57"/>
      <c r="C217" s="57"/>
      <c r="D217" s="57"/>
      <c r="E217" s="11"/>
      <c r="G217" s="11"/>
      <c r="H217" s="57"/>
      <c r="I217" s="57"/>
    </row>
    <row r="218" spans="1:9" x14ac:dyDescent="0.2">
      <c r="A218" s="57"/>
      <c r="B218" s="57"/>
      <c r="C218" s="57"/>
      <c r="D218" s="57"/>
      <c r="E218" s="11"/>
      <c r="G218" s="11"/>
      <c r="H218" s="57"/>
      <c r="I218" s="57"/>
    </row>
    <row r="219" spans="1:9" x14ac:dyDescent="0.2">
      <c r="A219" s="57"/>
      <c r="B219" s="57"/>
      <c r="C219" s="57"/>
      <c r="D219" s="57"/>
      <c r="E219" s="11"/>
      <c r="G219" s="11"/>
      <c r="H219" s="57"/>
      <c r="I219" s="57"/>
    </row>
    <row r="220" spans="1:9" x14ac:dyDescent="0.2">
      <c r="A220" s="57"/>
      <c r="B220" s="57"/>
      <c r="C220" s="57"/>
      <c r="D220" s="57"/>
      <c r="E220" s="11"/>
      <c r="G220" s="11"/>
      <c r="H220" s="57"/>
      <c r="I220" s="57"/>
    </row>
    <row r="221" spans="1:9" x14ac:dyDescent="0.2">
      <c r="A221" s="57"/>
      <c r="B221" s="57"/>
      <c r="C221" s="57"/>
      <c r="D221" s="57"/>
      <c r="E221" s="11"/>
      <c r="G221" s="11"/>
      <c r="H221" s="57"/>
      <c r="I221" s="57"/>
    </row>
    <row r="222" spans="1:9" x14ac:dyDescent="0.2">
      <c r="A222" s="57"/>
      <c r="B222" s="57"/>
      <c r="C222" s="57"/>
      <c r="D222" s="57"/>
      <c r="E222" s="11"/>
      <c r="G222" s="11"/>
      <c r="H222" s="57"/>
      <c r="I222" s="57"/>
    </row>
    <row r="223" spans="1:9" x14ac:dyDescent="0.2">
      <c r="A223" s="57"/>
      <c r="B223" s="57"/>
      <c r="C223" s="57"/>
      <c r="D223" s="57"/>
      <c r="E223" s="11"/>
      <c r="G223" s="11"/>
      <c r="H223" s="57"/>
      <c r="I223" s="57"/>
    </row>
    <row r="224" spans="1:9" x14ac:dyDescent="0.2">
      <c r="A224" s="57"/>
      <c r="B224" s="57"/>
      <c r="C224" s="57"/>
      <c r="D224" s="57"/>
      <c r="E224" s="11"/>
      <c r="G224" s="11"/>
      <c r="H224" s="57"/>
      <c r="I224" s="57"/>
    </row>
    <row r="225" spans="1:9" x14ac:dyDescent="0.2">
      <c r="A225" s="57"/>
      <c r="B225" s="57"/>
      <c r="C225" s="57"/>
      <c r="D225" s="57"/>
      <c r="E225" s="11"/>
      <c r="G225" s="11"/>
      <c r="H225" s="57"/>
      <c r="I225" s="57"/>
    </row>
    <row r="226" spans="1:9" x14ac:dyDescent="0.2">
      <c r="A226" s="57"/>
      <c r="B226" s="57"/>
      <c r="C226" s="57"/>
      <c r="D226" s="57"/>
      <c r="E226" s="11"/>
      <c r="G226" s="11"/>
      <c r="H226" s="57"/>
      <c r="I226" s="57"/>
    </row>
    <row r="227" spans="1:9" x14ac:dyDescent="0.2">
      <c r="A227" s="57"/>
      <c r="B227" s="57"/>
      <c r="C227" s="57"/>
      <c r="D227" s="57"/>
      <c r="E227" s="11"/>
      <c r="G227" s="11"/>
      <c r="H227" s="57"/>
      <c r="I227" s="57"/>
    </row>
    <row r="228" spans="1:9" x14ac:dyDescent="0.2">
      <c r="A228" s="57"/>
      <c r="B228" s="57"/>
      <c r="C228" s="57"/>
      <c r="D228" s="57"/>
      <c r="E228" s="11"/>
      <c r="G228" s="11"/>
      <c r="H228" s="57"/>
      <c r="I228" s="57"/>
    </row>
    <row r="229" spans="1:9" x14ac:dyDescent="0.2">
      <c r="A229" s="57"/>
      <c r="B229" s="57"/>
      <c r="C229" s="57"/>
      <c r="D229" s="57"/>
      <c r="E229" s="11"/>
      <c r="G229" s="11"/>
      <c r="H229" s="57"/>
      <c r="I229" s="57"/>
    </row>
    <row r="230" spans="1:9" x14ac:dyDescent="0.2">
      <c r="A230" s="57"/>
      <c r="B230" s="57"/>
      <c r="C230" s="57"/>
      <c r="D230" s="57"/>
      <c r="E230" s="11"/>
      <c r="G230" s="11"/>
      <c r="H230" s="57"/>
      <c r="I230" s="57"/>
    </row>
    <row r="231" spans="1:9" x14ac:dyDescent="0.2">
      <c r="A231" s="57"/>
      <c r="B231" s="57"/>
      <c r="C231" s="57"/>
      <c r="D231" s="57"/>
      <c r="E231" s="11"/>
      <c r="G231" s="11"/>
      <c r="H231" s="57"/>
      <c r="I231" s="57"/>
    </row>
    <row r="232" spans="1:9" x14ac:dyDescent="0.2">
      <c r="A232" s="57"/>
      <c r="B232" s="57"/>
      <c r="C232" s="57"/>
      <c r="D232" s="57"/>
      <c r="E232" s="11"/>
      <c r="G232" s="11"/>
      <c r="H232" s="57"/>
      <c r="I232" s="57"/>
    </row>
    <row r="233" spans="1:9" x14ac:dyDescent="0.2">
      <c r="A233" s="57"/>
      <c r="B233" s="57"/>
      <c r="C233" s="57"/>
      <c r="D233" s="57"/>
      <c r="E233" s="11"/>
      <c r="G233" s="11"/>
      <c r="H233" s="57"/>
      <c r="I233" s="57"/>
    </row>
    <row r="234" spans="1:9" x14ac:dyDescent="0.2">
      <c r="A234" s="57"/>
      <c r="B234" s="57"/>
      <c r="C234" s="57"/>
      <c r="D234" s="57"/>
      <c r="E234" s="11"/>
      <c r="G234" s="11"/>
      <c r="H234" s="57"/>
      <c r="I234" s="57"/>
    </row>
  </sheetData>
  <mergeCells count="5">
    <mergeCell ref="A1:G1"/>
    <mergeCell ref="A66:G66"/>
    <mergeCell ref="A77:B77"/>
    <mergeCell ref="A78:B78"/>
    <mergeCell ref="A79:B79"/>
  </mergeCells>
  <conditionalFormatting sqref="F2:F3">
    <cfRule type="cellIs" dxfId="110" priority="5" stopIfTrue="1" operator="between">
      <formula>0.009</formula>
      <formula>-0.009</formula>
    </cfRule>
  </conditionalFormatting>
  <conditionalFormatting sqref="F5:F46">
    <cfRule type="cellIs" dxfId="109" priority="3" stopIfTrue="1" operator="between">
      <formula>0.009</formula>
      <formula>-0.009</formula>
    </cfRule>
  </conditionalFormatting>
  <conditionalFormatting sqref="F48:F58">
    <cfRule type="cellIs" dxfId="108" priority="4" stopIfTrue="1" operator="between">
      <formula>0.009</formula>
      <formula>-0.009</formula>
    </cfRule>
  </conditionalFormatting>
  <conditionalFormatting sqref="F60:F65">
    <cfRule type="cellIs" dxfId="107" priority="2" stopIfTrue="1" operator="between">
      <formula>0.009</formula>
      <formula>-0.009</formula>
    </cfRule>
  </conditionalFormatting>
  <conditionalFormatting sqref="F67:F65536">
    <cfRule type="cellIs" dxfId="10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95"/>
  <sheetViews>
    <sheetView workbookViewId="0">
      <selection sqref="A1:G1"/>
    </sheetView>
  </sheetViews>
  <sheetFormatPr defaultColWidth="9.140625" defaultRowHeight="11.25" x14ac:dyDescent="0.2"/>
  <cols>
    <col min="1" max="1" width="38.7109375" style="7" bestFit="1" customWidth="1"/>
    <col min="2" max="2" width="48.5703125" style="7" bestFit="1" customWidth="1"/>
    <col min="3" max="3" width="24.7109375" style="7" bestFit="1" customWidth="1"/>
    <col min="4" max="4" width="14.7109375" style="7" bestFit="1" customWidth="1"/>
    <col min="5" max="5" width="26.7109375" style="10" customWidth="1"/>
    <col min="6" max="6" width="13.5703125" style="11" bestFit="1" customWidth="1"/>
    <col min="7" max="7" width="4.5703125" style="10" bestFit="1" customWidth="1"/>
    <col min="8" max="16384" width="9.140625" style="7"/>
  </cols>
  <sheetData>
    <row r="1" spans="1:9" s="1" customFormat="1" ht="15" x14ac:dyDescent="0.2">
      <c r="A1" s="99" t="s">
        <v>1354</v>
      </c>
      <c r="B1" s="100"/>
      <c r="C1" s="100"/>
      <c r="D1" s="100"/>
      <c r="E1" s="100"/>
      <c r="F1" s="100"/>
      <c r="G1" s="100"/>
    </row>
    <row r="2" spans="1:9" s="1" customFormat="1" ht="12" x14ac:dyDescent="0.2">
      <c r="E2" s="5"/>
      <c r="F2" s="9"/>
      <c r="G2" s="10"/>
    </row>
    <row r="3" spans="1:9" s="1" customFormat="1" ht="12" x14ac:dyDescent="0.2">
      <c r="A3" s="8" t="s">
        <v>7</v>
      </c>
      <c r="B3" s="2"/>
      <c r="C3" s="3"/>
      <c r="D3" s="3"/>
      <c r="E3" s="4"/>
      <c r="F3" s="9"/>
      <c r="G3" s="10"/>
    </row>
    <row r="4" spans="1:9" s="1" customFormat="1" ht="27" customHeight="1" x14ac:dyDescent="0.2">
      <c r="A4" s="6" t="s">
        <v>2</v>
      </c>
      <c r="B4" s="6" t="s">
        <v>0</v>
      </c>
      <c r="C4" s="13" t="s">
        <v>1010</v>
      </c>
      <c r="D4" s="13" t="s">
        <v>1</v>
      </c>
      <c r="E4" s="53" t="s">
        <v>6</v>
      </c>
      <c r="F4" s="12" t="s">
        <v>3</v>
      </c>
      <c r="G4" s="12" t="s">
        <v>5</v>
      </c>
    </row>
    <row r="5" spans="1:9" x14ac:dyDescent="0.2">
      <c r="A5" s="16" t="s">
        <v>18</v>
      </c>
      <c r="B5" s="17"/>
      <c r="C5" s="17"/>
      <c r="D5" s="17"/>
      <c r="E5" s="18"/>
      <c r="F5" s="19"/>
      <c r="G5" s="18"/>
    </row>
    <row r="6" spans="1:9" x14ac:dyDescent="0.2">
      <c r="A6" s="20" t="s">
        <v>19</v>
      </c>
      <c r="B6" s="21"/>
      <c r="C6" s="21"/>
      <c r="D6" s="21"/>
      <c r="E6" s="22"/>
      <c r="F6" s="23"/>
      <c r="G6" s="22"/>
    </row>
    <row r="7" spans="1:9" x14ac:dyDescent="0.2">
      <c r="A7" s="21" t="s">
        <v>1297</v>
      </c>
      <c r="B7" s="21" t="s">
        <v>1298</v>
      </c>
      <c r="C7" s="21" t="s">
        <v>59</v>
      </c>
      <c r="D7" s="24">
        <v>450</v>
      </c>
      <c r="E7" s="22">
        <v>477.5619514</v>
      </c>
      <c r="F7" s="23">
        <v>8.8648838358470599</v>
      </c>
      <c r="G7" s="22">
        <v>6.5625</v>
      </c>
    </row>
    <row r="8" spans="1:9" x14ac:dyDescent="0.2">
      <c r="A8" s="21" t="s">
        <v>1277</v>
      </c>
      <c r="B8" s="21" t="s">
        <v>1278</v>
      </c>
      <c r="C8" s="21" t="s">
        <v>1272</v>
      </c>
      <c r="D8" s="24">
        <v>450</v>
      </c>
      <c r="E8" s="22">
        <v>473.75283080000003</v>
      </c>
      <c r="F8" s="23">
        <v>8.7941759171430203</v>
      </c>
      <c r="G8" s="22">
        <v>6.9749999999999996</v>
      </c>
    </row>
    <row r="9" spans="1:9" x14ac:dyDescent="0.2">
      <c r="A9" s="21" t="s">
        <v>24</v>
      </c>
      <c r="B9" s="21" t="s">
        <v>23</v>
      </c>
      <c r="C9" s="21" t="s">
        <v>25</v>
      </c>
      <c r="D9" s="24">
        <v>373</v>
      </c>
      <c r="E9" s="22">
        <v>387.52014400000002</v>
      </c>
      <c r="F9" s="23">
        <v>7.1934563684143704</v>
      </c>
      <c r="G9" s="22">
        <v>8.2177000000000007</v>
      </c>
    </row>
    <row r="10" spans="1:9" x14ac:dyDescent="0.2">
      <c r="A10" s="21" t="s">
        <v>27</v>
      </c>
      <c r="B10" s="21" t="s">
        <v>26</v>
      </c>
      <c r="C10" s="21" t="s">
        <v>25</v>
      </c>
      <c r="D10" s="24">
        <v>362</v>
      </c>
      <c r="E10" s="22">
        <v>373.961928</v>
      </c>
      <c r="F10" s="23">
        <v>6.9417780060386098</v>
      </c>
      <c r="G10" s="22">
        <v>8.2776999999999994</v>
      </c>
    </row>
    <row r="11" spans="1:9" x14ac:dyDescent="0.2">
      <c r="A11" s="20" t="s">
        <v>28</v>
      </c>
      <c r="B11" s="20"/>
      <c r="C11" s="20"/>
      <c r="D11" s="20"/>
      <c r="E11" s="25">
        <f>SUM(E6:E10)</f>
        <v>1712.7968542000001</v>
      </c>
      <c r="F11" s="26">
        <f>SUM(F6:F10)</f>
        <v>31.794294127443063</v>
      </c>
      <c r="G11" s="25"/>
      <c r="H11" s="14"/>
      <c r="I11" s="14"/>
    </row>
    <row r="12" spans="1:9" x14ac:dyDescent="0.2">
      <c r="A12" s="21"/>
      <c r="B12" s="21"/>
      <c r="C12" s="21"/>
      <c r="D12" s="21"/>
      <c r="E12" s="22"/>
      <c r="F12" s="23"/>
      <c r="G12" s="22"/>
    </row>
    <row r="13" spans="1:9" x14ac:dyDescent="0.2">
      <c r="A13" s="20" t="s">
        <v>34</v>
      </c>
      <c r="B13" s="21"/>
      <c r="C13" s="21"/>
      <c r="D13" s="21"/>
      <c r="E13" s="22"/>
      <c r="F13" s="23"/>
      <c r="G13" s="22"/>
    </row>
    <row r="14" spans="1:9" x14ac:dyDescent="0.2">
      <c r="A14" s="21" t="s">
        <v>61</v>
      </c>
      <c r="B14" s="21" t="s">
        <v>60</v>
      </c>
      <c r="C14" s="21" t="s">
        <v>35</v>
      </c>
      <c r="D14" s="24">
        <v>1500000</v>
      </c>
      <c r="E14" s="22">
        <v>1494.2605000000001</v>
      </c>
      <c r="F14" s="23">
        <v>27.7376489357287</v>
      </c>
      <c r="G14" s="22">
        <v>7.2067827824499897</v>
      </c>
    </row>
    <row r="15" spans="1:9" x14ac:dyDescent="0.2">
      <c r="A15" s="21" t="s">
        <v>1355</v>
      </c>
      <c r="B15" s="21" t="s">
        <v>1356</v>
      </c>
      <c r="C15" s="21" t="s">
        <v>35</v>
      </c>
      <c r="D15" s="24">
        <v>500000</v>
      </c>
      <c r="E15" s="22">
        <v>517.51599999999996</v>
      </c>
      <c r="F15" s="23">
        <v>9.6065425851935409</v>
      </c>
      <c r="G15" s="22">
        <v>6.1061858081124898</v>
      </c>
    </row>
    <row r="16" spans="1:9" x14ac:dyDescent="0.2">
      <c r="A16" s="21" t="s">
        <v>1357</v>
      </c>
      <c r="B16" s="21" t="s">
        <v>1358</v>
      </c>
      <c r="C16" s="21" t="s">
        <v>35</v>
      </c>
      <c r="D16" s="24">
        <v>355500</v>
      </c>
      <c r="E16" s="22">
        <v>363.12067580000001</v>
      </c>
      <c r="F16" s="23">
        <v>6.7405340813365298</v>
      </c>
      <c r="G16" s="22">
        <v>6.9818652140499999</v>
      </c>
    </row>
    <row r="17" spans="1:9" x14ac:dyDescent="0.2">
      <c r="A17" s="21" t="s">
        <v>1359</v>
      </c>
      <c r="B17" s="21" t="s">
        <v>1360</v>
      </c>
      <c r="C17" s="21" t="s">
        <v>35</v>
      </c>
      <c r="D17" s="24">
        <v>300000</v>
      </c>
      <c r="E17" s="22">
        <v>334.30373329999998</v>
      </c>
      <c r="F17" s="23">
        <v>6.2056111315121303</v>
      </c>
      <c r="G17" s="22">
        <v>6.4090559285125002</v>
      </c>
    </row>
    <row r="18" spans="1:9" x14ac:dyDescent="0.2">
      <c r="A18" s="21" t="s">
        <v>1361</v>
      </c>
      <c r="B18" s="21" t="s">
        <v>1362</v>
      </c>
      <c r="C18" s="21" t="s">
        <v>35</v>
      </c>
      <c r="D18" s="24">
        <v>287900</v>
      </c>
      <c r="E18" s="22">
        <v>293.17739890000001</v>
      </c>
      <c r="F18" s="23">
        <v>5.44219148306356</v>
      </c>
      <c r="G18" s="22">
        <v>7.1067163878124902</v>
      </c>
    </row>
    <row r="19" spans="1:9" x14ac:dyDescent="0.2">
      <c r="A19" s="21" t="s">
        <v>1363</v>
      </c>
      <c r="B19" s="21" t="s">
        <v>1364</v>
      </c>
      <c r="C19" s="21" t="s">
        <v>35</v>
      </c>
      <c r="D19" s="24">
        <v>232900</v>
      </c>
      <c r="E19" s="22">
        <v>247.64920770000001</v>
      </c>
      <c r="F19" s="23">
        <v>4.5970610762942403</v>
      </c>
      <c r="G19" s="22">
        <v>7.0886091128125104</v>
      </c>
    </row>
    <row r="20" spans="1:9" x14ac:dyDescent="0.2">
      <c r="A20" s="20" t="s">
        <v>28</v>
      </c>
      <c r="B20" s="20"/>
      <c r="C20" s="20"/>
      <c r="D20" s="20"/>
      <c r="E20" s="25">
        <f>SUM(E14:E19)</f>
        <v>3250.0275156999996</v>
      </c>
      <c r="F20" s="26">
        <f>SUM(F14:F19)</f>
        <v>60.329589293128691</v>
      </c>
      <c r="G20" s="25"/>
      <c r="H20" s="14"/>
      <c r="I20" s="14"/>
    </row>
    <row r="21" spans="1:9" x14ac:dyDescent="0.2">
      <c r="A21" s="21"/>
      <c r="B21" s="21"/>
      <c r="C21" s="21"/>
      <c r="D21" s="21"/>
      <c r="E21" s="22"/>
      <c r="F21" s="23"/>
      <c r="G21" s="22"/>
    </row>
    <row r="22" spans="1:9" x14ac:dyDescent="0.2">
      <c r="A22" s="20" t="s">
        <v>1100</v>
      </c>
      <c r="B22" s="21"/>
      <c r="C22" s="21"/>
      <c r="D22" s="21"/>
      <c r="E22" s="22"/>
      <c r="F22" s="23"/>
      <c r="G22" s="22"/>
    </row>
    <row r="23" spans="1:9" x14ac:dyDescent="0.2">
      <c r="A23" s="21" t="s">
        <v>1101</v>
      </c>
      <c r="B23" s="21" t="s">
        <v>1102</v>
      </c>
      <c r="C23" s="21" t="s">
        <v>1103</v>
      </c>
      <c r="D23" s="24">
        <v>125.408</v>
      </c>
      <c r="E23" s="22">
        <v>14.1582981</v>
      </c>
      <c r="F23" s="23">
        <v>0.26281756241645599</v>
      </c>
      <c r="G23" s="22">
        <v>5.58</v>
      </c>
    </row>
    <row r="24" spans="1:9" x14ac:dyDescent="0.2">
      <c r="A24" s="20" t="s">
        <v>28</v>
      </c>
      <c r="B24" s="20"/>
      <c r="C24" s="20"/>
      <c r="D24" s="20"/>
      <c r="E24" s="25">
        <f>SUM(E23:E23)</f>
        <v>14.1582981</v>
      </c>
      <c r="F24" s="26">
        <f>SUM(F23:F23)</f>
        <v>0.26281756241645599</v>
      </c>
      <c r="G24" s="25"/>
      <c r="H24" s="14"/>
      <c r="I24" s="14"/>
    </row>
    <row r="25" spans="1:9" x14ac:dyDescent="0.2">
      <c r="A25" s="21"/>
      <c r="B25" s="21"/>
      <c r="C25" s="21"/>
      <c r="D25" s="21"/>
      <c r="E25" s="22"/>
      <c r="F25" s="23"/>
      <c r="G25" s="22"/>
    </row>
    <row r="26" spans="1:9" x14ac:dyDescent="0.2">
      <c r="A26" s="20" t="s">
        <v>37</v>
      </c>
      <c r="B26" s="20"/>
      <c r="C26" s="20"/>
      <c r="D26" s="20"/>
      <c r="E26" s="25">
        <f>E11+E20+E24</f>
        <v>4976.9826679999996</v>
      </c>
      <c r="F26" s="26">
        <f>F11+F20+F24</f>
        <v>92.386700982988216</v>
      </c>
      <c r="G26" s="25"/>
      <c r="H26" s="14"/>
      <c r="I26" s="14"/>
    </row>
    <row r="27" spans="1:9" x14ac:dyDescent="0.2">
      <c r="A27" s="20"/>
      <c r="B27" s="20"/>
      <c r="C27" s="20"/>
      <c r="D27" s="20"/>
      <c r="E27" s="25"/>
      <c r="F27" s="26"/>
      <c r="G27" s="25"/>
      <c r="H27" s="14"/>
      <c r="I27" s="14"/>
    </row>
    <row r="28" spans="1:9" x14ac:dyDescent="0.2">
      <c r="A28" s="20" t="s">
        <v>39</v>
      </c>
      <c r="B28" s="20"/>
      <c r="C28" s="20"/>
      <c r="D28" s="20"/>
      <c r="E28" s="25">
        <f>E30-(E11+E20+E24)</f>
        <v>410.1375723000001</v>
      </c>
      <c r="F28" s="26">
        <f>F30-(F11+F20+F24)</f>
        <v>7.6132990170117836</v>
      </c>
      <c r="G28" s="25"/>
      <c r="H28" s="14"/>
      <c r="I28" s="14"/>
    </row>
    <row r="29" spans="1:9" x14ac:dyDescent="0.2">
      <c r="A29" s="20"/>
      <c r="B29" s="20"/>
      <c r="C29" s="20"/>
      <c r="D29" s="20"/>
      <c r="E29" s="25"/>
      <c r="F29" s="26"/>
      <c r="G29" s="25"/>
      <c r="H29" s="14"/>
      <c r="I29" s="14"/>
    </row>
    <row r="30" spans="1:9" x14ac:dyDescent="0.2">
      <c r="A30" s="27" t="s">
        <v>38</v>
      </c>
      <c r="B30" s="27"/>
      <c r="C30" s="27"/>
      <c r="D30" s="27"/>
      <c r="E30" s="28">
        <v>5387.1202402999998</v>
      </c>
      <c r="F30" s="29">
        <v>100</v>
      </c>
      <c r="G30" s="28"/>
      <c r="H30" s="14"/>
      <c r="I30" s="14"/>
    </row>
    <row r="32" spans="1:9" x14ac:dyDescent="0.2">
      <c r="A32" s="14" t="s">
        <v>40</v>
      </c>
    </row>
    <row r="33" spans="1:4" x14ac:dyDescent="0.2">
      <c r="A33" s="14" t="s">
        <v>1105</v>
      </c>
    </row>
    <row r="35" spans="1:4" x14ac:dyDescent="0.2">
      <c r="A35" s="14" t="s">
        <v>41</v>
      </c>
    </row>
    <row r="36" spans="1:4" x14ac:dyDescent="0.2">
      <c r="A36" s="14" t="s">
        <v>42</v>
      </c>
    </row>
    <row r="37" spans="1:4" x14ac:dyDescent="0.2">
      <c r="A37" s="14" t="s">
        <v>43</v>
      </c>
      <c r="B37" s="14"/>
      <c r="C37" s="30" t="s">
        <v>45</v>
      </c>
      <c r="D37" s="14" t="s">
        <v>44</v>
      </c>
    </row>
    <row r="38" spans="1:4" x14ac:dyDescent="0.2">
      <c r="A38" s="7" t="s">
        <v>46</v>
      </c>
      <c r="C38" s="31">
        <v>10.223699999999999</v>
      </c>
      <c r="D38" s="31">
        <v>10.718400000000001</v>
      </c>
    </row>
    <row r="39" spans="1:4" x14ac:dyDescent="0.2">
      <c r="A39" s="7" t="s">
        <v>47</v>
      </c>
      <c r="C39" s="31">
        <v>10.223699999999999</v>
      </c>
      <c r="D39" s="31">
        <v>10.598000000000001</v>
      </c>
    </row>
    <row r="40" spans="1:4" x14ac:dyDescent="0.2">
      <c r="A40" s="7" t="s">
        <v>48</v>
      </c>
      <c r="C40" s="31">
        <v>10.243600000000001</v>
      </c>
      <c r="D40" s="31">
        <v>10.7658</v>
      </c>
    </row>
    <row r="41" spans="1:4" x14ac:dyDescent="0.2">
      <c r="A41" s="7" t="s">
        <v>49</v>
      </c>
      <c r="C41" s="31">
        <v>10.243600000000001</v>
      </c>
      <c r="D41" s="31">
        <v>10.6454</v>
      </c>
    </row>
    <row r="43" spans="1:4" x14ac:dyDescent="0.2">
      <c r="A43" s="14" t="s">
        <v>50</v>
      </c>
    </row>
    <row r="44" spans="1:4" x14ac:dyDescent="0.2">
      <c r="A44" s="101" t="s">
        <v>51</v>
      </c>
      <c r="B44" s="102"/>
      <c r="C44" s="32" t="s">
        <v>52</v>
      </c>
    </row>
    <row r="45" spans="1:4" x14ac:dyDescent="0.2">
      <c r="A45" s="97" t="s">
        <v>47</v>
      </c>
      <c r="B45" s="98"/>
      <c r="C45" s="33">
        <v>0.12</v>
      </c>
    </row>
    <row r="46" spans="1:4" x14ac:dyDescent="0.2">
      <c r="A46" s="97" t="s">
        <v>49</v>
      </c>
      <c r="B46" s="98"/>
      <c r="C46" s="33">
        <v>0.12</v>
      </c>
    </row>
    <row r="47" spans="1:4" x14ac:dyDescent="0.2">
      <c r="A47" s="7" t="s">
        <v>53</v>
      </c>
    </row>
    <row r="48" spans="1:4" x14ac:dyDescent="0.2">
      <c r="A48" s="7" t="s">
        <v>54</v>
      </c>
    </row>
    <row r="50" spans="1:9" x14ac:dyDescent="0.2">
      <c r="A50" s="14" t="s">
        <v>1123</v>
      </c>
      <c r="D50" s="34">
        <v>14.6077058805769</v>
      </c>
      <c r="E50" s="10" t="s">
        <v>55</v>
      </c>
    </row>
    <row r="52" spans="1:9" x14ac:dyDescent="0.2">
      <c r="A52" s="14" t="s">
        <v>1446</v>
      </c>
      <c r="D52" s="30" t="s">
        <v>56</v>
      </c>
    </row>
    <row r="54" spans="1:9" x14ac:dyDescent="0.2">
      <c r="A54" s="60" t="s">
        <v>1124</v>
      </c>
      <c r="B54" s="57"/>
      <c r="C54" s="57"/>
      <c r="D54" s="57"/>
      <c r="E54" s="11"/>
      <c r="G54" s="11"/>
      <c r="H54" s="57"/>
      <c r="I54" s="57"/>
    </row>
    <row r="55" spans="1:9" x14ac:dyDescent="0.2">
      <c r="A55" s="57"/>
      <c r="B55" s="57"/>
      <c r="C55" s="57"/>
      <c r="D55" s="57"/>
      <c r="E55" s="11"/>
      <c r="G55" s="11"/>
      <c r="H55" s="57"/>
      <c r="I55" s="57"/>
    </row>
    <row r="56" spans="1:9" x14ac:dyDescent="0.2">
      <c r="A56" s="60" t="s">
        <v>969</v>
      </c>
      <c r="B56" s="57"/>
      <c r="C56" s="57"/>
      <c r="D56" s="57"/>
      <c r="E56" s="11"/>
      <c r="G56" s="11"/>
      <c r="H56" s="57"/>
      <c r="I56" s="57"/>
    </row>
    <row r="57" spans="1:9" x14ac:dyDescent="0.2">
      <c r="A57" s="65"/>
      <c r="B57" s="57"/>
      <c r="C57" s="57"/>
      <c r="D57" s="57"/>
      <c r="E57" s="11"/>
      <c r="G57" s="11"/>
      <c r="H57" s="57"/>
      <c r="I57" s="57"/>
    </row>
    <row r="58" spans="1:9" x14ac:dyDescent="0.2">
      <c r="A58" s="57"/>
      <c r="B58" s="57"/>
      <c r="C58" s="57"/>
      <c r="D58" s="57"/>
      <c r="E58" s="11"/>
      <c r="G58" s="11"/>
      <c r="H58" s="57"/>
      <c r="I58" s="57"/>
    </row>
    <row r="59" spans="1:9" x14ac:dyDescent="0.2">
      <c r="A59" s="57"/>
      <c r="B59" s="57"/>
      <c r="C59" s="57"/>
      <c r="D59" s="57"/>
      <c r="E59" s="11"/>
      <c r="G59" s="11"/>
      <c r="H59" s="57"/>
      <c r="I59" s="57"/>
    </row>
    <row r="60" spans="1:9" x14ac:dyDescent="0.2">
      <c r="A60" s="57"/>
      <c r="B60" s="57"/>
      <c r="C60" s="57"/>
      <c r="D60" s="57"/>
      <c r="E60" s="11"/>
      <c r="G60" s="11"/>
      <c r="H60" s="57"/>
      <c r="I60" s="57"/>
    </row>
    <row r="61" spans="1:9" x14ac:dyDescent="0.2">
      <c r="A61" s="57"/>
      <c r="B61" s="57"/>
      <c r="C61" s="57"/>
      <c r="D61" s="57"/>
      <c r="E61" s="11"/>
      <c r="G61" s="11"/>
      <c r="H61" s="57"/>
      <c r="I61" s="57"/>
    </row>
    <row r="62" spans="1:9" x14ac:dyDescent="0.2">
      <c r="A62" s="57"/>
      <c r="B62" s="57"/>
      <c r="C62" s="57"/>
      <c r="D62" s="57"/>
      <c r="E62" s="11"/>
      <c r="G62" s="11"/>
      <c r="H62" s="57"/>
      <c r="I62" s="57"/>
    </row>
    <row r="63" spans="1:9" x14ac:dyDescent="0.2">
      <c r="A63" s="57"/>
      <c r="B63" s="57"/>
      <c r="C63" s="57"/>
      <c r="D63" s="57"/>
      <c r="E63" s="11"/>
      <c r="G63" s="11"/>
      <c r="H63" s="57"/>
      <c r="I63" s="57"/>
    </row>
    <row r="64" spans="1:9" x14ac:dyDescent="0.2">
      <c r="A64" s="57"/>
      <c r="B64" s="57"/>
      <c r="C64" s="57"/>
      <c r="D64" s="57"/>
      <c r="E64" s="11"/>
      <c r="G64" s="11"/>
      <c r="H64" s="57"/>
      <c r="I64" s="57"/>
    </row>
    <row r="65" spans="1:9" x14ac:dyDescent="0.2">
      <c r="A65" s="57"/>
      <c r="B65" s="57"/>
      <c r="C65" s="57"/>
      <c r="D65" s="57"/>
      <c r="E65" s="11"/>
      <c r="G65" s="11"/>
      <c r="H65" s="57"/>
      <c r="I65" s="57"/>
    </row>
    <row r="66" spans="1:9" x14ac:dyDescent="0.2">
      <c r="A66" s="57"/>
      <c r="B66" s="57"/>
      <c r="C66" s="57"/>
      <c r="D66" s="57"/>
      <c r="E66" s="11"/>
      <c r="G66" s="11"/>
      <c r="H66" s="57"/>
      <c r="I66" s="57"/>
    </row>
    <row r="67" spans="1:9" x14ac:dyDescent="0.2">
      <c r="A67" s="57"/>
      <c r="B67" s="57"/>
      <c r="C67" s="57"/>
      <c r="D67" s="57"/>
      <c r="E67" s="11"/>
      <c r="G67" s="11"/>
      <c r="H67" s="57"/>
      <c r="I67" s="57"/>
    </row>
    <row r="68" spans="1:9" x14ac:dyDescent="0.2">
      <c r="A68" s="57"/>
      <c r="B68" s="57"/>
      <c r="C68" s="57"/>
      <c r="D68" s="57"/>
      <c r="E68" s="11"/>
      <c r="G68" s="11"/>
      <c r="H68" s="57"/>
      <c r="I68" s="57"/>
    </row>
    <row r="69" spans="1:9" x14ac:dyDescent="0.2">
      <c r="A69" s="57"/>
      <c r="B69" s="57"/>
      <c r="C69" s="57"/>
      <c r="D69" s="57"/>
      <c r="E69" s="11"/>
      <c r="G69" s="11"/>
      <c r="H69" s="57"/>
      <c r="I69" s="57"/>
    </row>
    <row r="70" spans="1:9" x14ac:dyDescent="0.2">
      <c r="A70" s="57"/>
      <c r="B70" s="57"/>
      <c r="C70" s="57"/>
      <c r="D70" s="57"/>
      <c r="E70" s="11"/>
      <c r="G70" s="11"/>
      <c r="H70" s="57"/>
      <c r="I70" s="57"/>
    </row>
    <row r="71" spans="1:9" x14ac:dyDescent="0.2">
      <c r="A71" s="57"/>
      <c r="B71" s="57"/>
      <c r="C71" s="57"/>
      <c r="D71" s="57"/>
      <c r="E71" s="11"/>
      <c r="G71" s="11"/>
      <c r="H71" s="57"/>
      <c r="I71" s="57"/>
    </row>
    <row r="72" spans="1:9" x14ac:dyDescent="0.2">
      <c r="A72" s="60" t="s">
        <v>1365</v>
      </c>
      <c r="B72" s="57"/>
      <c r="C72" s="57"/>
      <c r="D72" s="57"/>
      <c r="E72" s="11"/>
      <c r="G72" s="11"/>
      <c r="H72" s="57"/>
      <c r="I72" s="57"/>
    </row>
    <row r="73" spans="1:9" x14ac:dyDescent="0.2">
      <c r="A73" s="57"/>
      <c r="B73" s="57"/>
      <c r="C73" s="57"/>
      <c r="D73" s="57"/>
      <c r="E73" s="11"/>
      <c r="G73" s="11"/>
      <c r="H73" s="57"/>
      <c r="I73" s="57"/>
    </row>
    <row r="74" spans="1:9" x14ac:dyDescent="0.2">
      <c r="A74" s="60" t="s">
        <v>970</v>
      </c>
      <c r="B74" s="57"/>
      <c r="C74" s="57"/>
      <c r="D74" s="57"/>
      <c r="E74" s="11"/>
      <c r="G74" s="11"/>
      <c r="H74" s="57"/>
      <c r="I74" s="57"/>
    </row>
    <row r="75" spans="1:9" x14ac:dyDescent="0.2">
      <c r="A75" s="57"/>
      <c r="B75" s="57"/>
      <c r="C75" s="57"/>
      <c r="D75" s="57"/>
      <c r="E75" s="11"/>
      <c r="G75" s="11"/>
      <c r="H75" s="57"/>
      <c r="I75" s="57"/>
    </row>
    <row r="76" spans="1:9" x14ac:dyDescent="0.2">
      <c r="A76" s="57"/>
      <c r="B76" s="57"/>
      <c r="C76" s="57"/>
      <c r="D76" s="57"/>
      <c r="E76" s="11"/>
      <c r="G76" s="11"/>
      <c r="H76" s="57"/>
      <c r="I76" s="57"/>
    </row>
    <row r="77" spans="1:9" x14ac:dyDescent="0.2">
      <c r="A77" s="57"/>
      <c r="B77" s="57"/>
      <c r="C77" s="57"/>
      <c r="D77" s="57"/>
      <c r="E77" s="11"/>
      <c r="G77" s="11"/>
      <c r="H77" s="57"/>
      <c r="I77" s="57"/>
    </row>
    <row r="78" spans="1:9" x14ac:dyDescent="0.2">
      <c r="A78" s="57"/>
      <c r="B78" s="57"/>
      <c r="C78" s="57"/>
      <c r="D78" s="57"/>
      <c r="E78" s="11"/>
      <c r="G78" s="11"/>
      <c r="H78" s="57"/>
      <c r="I78" s="57"/>
    </row>
    <row r="79" spans="1:9" x14ac:dyDescent="0.2">
      <c r="A79" s="57"/>
      <c r="B79" s="57"/>
      <c r="C79" s="57"/>
      <c r="D79" s="57"/>
      <c r="E79" s="11"/>
      <c r="G79" s="11"/>
      <c r="H79" s="57"/>
      <c r="I79" s="57"/>
    </row>
    <row r="80" spans="1:9" x14ac:dyDescent="0.2">
      <c r="A80" s="57"/>
      <c r="B80" s="57"/>
      <c r="C80" s="57"/>
      <c r="D80" s="57"/>
      <c r="E80" s="11"/>
      <c r="G80" s="11"/>
      <c r="H80" s="57"/>
      <c r="I80" s="57"/>
    </row>
    <row r="81" spans="1:9" x14ac:dyDescent="0.2">
      <c r="A81" s="57"/>
      <c r="B81" s="57"/>
      <c r="C81" s="57"/>
      <c r="D81" s="57"/>
      <c r="E81" s="11"/>
      <c r="G81" s="11"/>
      <c r="H81" s="57"/>
      <c r="I81" s="57"/>
    </row>
    <row r="82" spans="1:9" x14ac:dyDescent="0.2">
      <c r="A82" s="57"/>
      <c r="B82" s="57"/>
      <c r="C82" s="57"/>
      <c r="D82" s="57"/>
      <c r="E82" s="11"/>
      <c r="G82" s="11"/>
      <c r="H82" s="57"/>
      <c r="I82" s="57"/>
    </row>
    <row r="83" spans="1:9" x14ac:dyDescent="0.2">
      <c r="A83" s="57"/>
      <c r="B83" s="57"/>
      <c r="C83" s="57"/>
      <c r="D83" s="57"/>
      <c r="E83" s="11"/>
      <c r="G83" s="11"/>
      <c r="H83" s="57"/>
      <c r="I83" s="57"/>
    </row>
    <row r="84" spans="1:9" x14ac:dyDescent="0.2">
      <c r="A84" s="57"/>
      <c r="B84" s="57"/>
      <c r="C84" s="57"/>
      <c r="D84" s="57"/>
      <c r="E84" s="11"/>
      <c r="G84" s="11"/>
      <c r="H84" s="57"/>
      <c r="I84" s="57"/>
    </row>
    <row r="85" spans="1:9" x14ac:dyDescent="0.2">
      <c r="A85" s="57"/>
      <c r="B85" s="57"/>
      <c r="C85" s="57"/>
      <c r="D85" s="57"/>
      <c r="E85" s="11"/>
      <c r="G85" s="11"/>
      <c r="H85" s="57"/>
      <c r="I85" s="57"/>
    </row>
    <row r="86" spans="1:9" x14ac:dyDescent="0.2">
      <c r="A86" s="57"/>
      <c r="B86" s="57"/>
      <c r="C86" s="57"/>
      <c r="D86" s="57"/>
      <c r="E86" s="11"/>
      <c r="G86" s="11"/>
      <c r="H86" s="57"/>
      <c r="I86" s="57"/>
    </row>
    <row r="87" spans="1:9" x14ac:dyDescent="0.2">
      <c r="A87" s="57"/>
      <c r="B87" s="57"/>
      <c r="C87" s="57"/>
      <c r="D87" s="57"/>
      <c r="E87" s="11"/>
      <c r="G87" s="11"/>
      <c r="H87" s="57"/>
      <c r="I87" s="57"/>
    </row>
    <row r="88" spans="1:9" x14ac:dyDescent="0.2">
      <c r="A88" s="57"/>
      <c r="B88" s="57"/>
      <c r="C88" s="57"/>
      <c r="D88" s="57"/>
      <c r="E88" s="11"/>
      <c r="G88" s="11"/>
      <c r="H88" s="57"/>
      <c r="I88" s="57"/>
    </row>
    <row r="89" spans="1:9" x14ac:dyDescent="0.2">
      <c r="A89" s="57"/>
      <c r="B89" s="57"/>
      <c r="C89" s="57"/>
      <c r="D89" s="57"/>
      <c r="E89" s="11"/>
      <c r="G89" s="11"/>
      <c r="H89" s="57"/>
      <c r="I89" s="57"/>
    </row>
    <row r="90" spans="1:9" x14ac:dyDescent="0.2">
      <c r="A90" s="57" t="s">
        <v>968</v>
      </c>
      <c r="B90" s="57"/>
      <c r="C90" s="57"/>
      <c r="D90" s="57"/>
      <c r="E90" s="11"/>
      <c r="G90" s="11"/>
      <c r="H90" s="57"/>
      <c r="I90" s="57"/>
    </row>
    <row r="91" spans="1:9" x14ac:dyDescent="0.2">
      <c r="A91" s="57"/>
      <c r="B91" s="57"/>
      <c r="C91" s="57"/>
      <c r="D91" s="57"/>
      <c r="E91" s="11"/>
      <c r="G91" s="11"/>
      <c r="H91" s="57"/>
      <c r="I91" s="57"/>
    </row>
    <row r="92" spans="1:9" x14ac:dyDescent="0.2">
      <c r="A92" s="57"/>
      <c r="B92" s="57"/>
      <c r="C92" s="57"/>
      <c r="D92" s="57"/>
      <c r="E92" s="11"/>
      <c r="G92" s="11"/>
      <c r="H92" s="57"/>
      <c r="I92" s="57"/>
    </row>
    <row r="93" spans="1:9" x14ac:dyDescent="0.2">
      <c r="A93" s="57"/>
      <c r="B93" s="57"/>
      <c r="C93" s="57"/>
      <c r="D93" s="57"/>
      <c r="E93" s="11"/>
      <c r="G93" s="11"/>
      <c r="H93" s="57"/>
      <c r="I93" s="57"/>
    </row>
    <row r="94" spans="1:9" x14ac:dyDescent="0.2">
      <c r="A94" s="65"/>
      <c r="B94" s="57"/>
      <c r="C94" s="57"/>
      <c r="D94" s="57"/>
      <c r="E94" s="11"/>
      <c r="G94" s="11"/>
      <c r="H94" s="57"/>
      <c r="I94" s="57"/>
    </row>
    <row r="95" spans="1:9" x14ac:dyDescent="0.2">
      <c r="A95" s="57"/>
      <c r="B95" s="57"/>
      <c r="C95" s="57"/>
      <c r="D95" s="57"/>
      <c r="E95" s="11"/>
      <c r="G95" s="11"/>
      <c r="H95" s="57"/>
      <c r="I95" s="57"/>
    </row>
    <row r="96" spans="1:9" x14ac:dyDescent="0.2">
      <c r="A96" s="57"/>
      <c r="B96" s="57"/>
      <c r="C96" s="57"/>
      <c r="D96" s="57"/>
      <c r="E96" s="11"/>
      <c r="G96" s="11"/>
      <c r="H96" s="57"/>
      <c r="I96" s="57"/>
    </row>
    <row r="97" spans="1:9" x14ac:dyDescent="0.2">
      <c r="A97" s="57"/>
      <c r="B97" s="57"/>
      <c r="C97" s="57"/>
      <c r="D97" s="57"/>
      <c r="E97" s="11"/>
      <c r="G97" s="11"/>
      <c r="H97" s="57"/>
      <c r="I97" s="57"/>
    </row>
    <row r="98" spans="1:9" x14ac:dyDescent="0.2">
      <c r="A98" s="57"/>
      <c r="B98" s="57"/>
      <c r="C98" s="57"/>
      <c r="D98" s="57"/>
      <c r="E98" s="11"/>
      <c r="G98" s="11"/>
      <c r="H98" s="57"/>
      <c r="I98" s="57"/>
    </row>
    <row r="99" spans="1:9" x14ac:dyDescent="0.2">
      <c r="A99" s="57"/>
      <c r="B99" s="57"/>
      <c r="C99" s="57"/>
      <c r="D99" s="57"/>
      <c r="E99" s="11"/>
      <c r="G99" s="11"/>
      <c r="H99" s="57"/>
      <c r="I99" s="57"/>
    </row>
    <row r="100" spans="1:9" x14ac:dyDescent="0.2">
      <c r="A100" s="57"/>
      <c r="B100" s="57"/>
      <c r="C100" s="57"/>
      <c r="D100" s="57"/>
      <c r="E100" s="11"/>
      <c r="G100" s="11"/>
      <c r="H100" s="57"/>
      <c r="I100" s="57"/>
    </row>
    <row r="101" spans="1:9" x14ac:dyDescent="0.2">
      <c r="A101" s="57"/>
      <c r="B101" s="57"/>
      <c r="C101" s="57"/>
      <c r="D101" s="57"/>
      <c r="E101" s="11"/>
      <c r="G101" s="11"/>
      <c r="H101" s="57"/>
      <c r="I101" s="57"/>
    </row>
    <row r="102" spans="1:9" x14ac:dyDescent="0.2">
      <c r="A102" s="57"/>
      <c r="B102" s="57"/>
      <c r="C102" s="57"/>
      <c r="D102" s="57"/>
      <c r="E102" s="11"/>
      <c r="G102" s="11"/>
      <c r="H102" s="57"/>
      <c r="I102" s="57"/>
    </row>
    <row r="103" spans="1:9" x14ac:dyDescent="0.2">
      <c r="A103" s="57"/>
      <c r="B103" s="57"/>
      <c r="C103" s="57"/>
      <c r="D103" s="57"/>
      <c r="E103" s="11"/>
      <c r="G103" s="11"/>
      <c r="H103" s="57"/>
      <c r="I103" s="57"/>
    </row>
    <row r="104" spans="1:9" x14ac:dyDescent="0.2">
      <c r="A104" s="57"/>
      <c r="B104" s="57"/>
      <c r="C104" s="57"/>
      <c r="D104" s="57"/>
      <c r="E104" s="11"/>
      <c r="G104" s="11"/>
      <c r="H104" s="57"/>
      <c r="I104" s="57"/>
    </row>
    <row r="105" spans="1:9" x14ac:dyDescent="0.2">
      <c r="A105" s="57"/>
      <c r="B105" s="57"/>
      <c r="C105" s="57"/>
      <c r="D105" s="57"/>
      <c r="E105" s="11"/>
      <c r="G105" s="11"/>
      <c r="H105" s="57"/>
      <c r="I105" s="57"/>
    </row>
    <row r="106" spans="1:9" x14ac:dyDescent="0.2">
      <c r="A106" s="57"/>
      <c r="B106" s="57"/>
      <c r="C106" s="57"/>
      <c r="D106" s="57"/>
      <c r="E106" s="11"/>
      <c r="G106" s="11"/>
      <c r="H106" s="57"/>
      <c r="I106" s="57"/>
    </row>
    <row r="107" spans="1:9" x14ac:dyDescent="0.2">
      <c r="A107" s="57"/>
      <c r="B107" s="57"/>
      <c r="C107" s="57"/>
      <c r="D107" s="57"/>
      <c r="E107" s="11"/>
      <c r="G107" s="11"/>
      <c r="H107" s="57"/>
      <c r="I107" s="57"/>
    </row>
    <row r="108" spans="1:9" x14ac:dyDescent="0.2">
      <c r="A108" s="57"/>
      <c r="B108" s="57"/>
      <c r="C108" s="57"/>
      <c r="D108" s="57"/>
      <c r="E108" s="11"/>
      <c r="G108" s="11"/>
      <c r="H108" s="57"/>
      <c r="I108" s="57"/>
    </row>
    <row r="109" spans="1:9" x14ac:dyDescent="0.2">
      <c r="A109" s="57"/>
      <c r="B109" s="57"/>
      <c r="C109" s="57"/>
      <c r="D109" s="57"/>
      <c r="E109" s="11"/>
      <c r="G109" s="11"/>
      <c r="H109" s="57"/>
      <c r="I109" s="57"/>
    </row>
    <row r="110" spans="1:9" x14ac:dyDescent="0.2">
      <c r="A110" s="57"/>
      <c r="B110" s="57"/>
      <c r="C110" s="57"/>
      <c r="D110" s="57"/>
      <c r="E110" s="11"/>
      <c r="G110" s="11"/>
      <c r="H110" s="57"/>
      <c r="I110" s="57"/>
    </row>
    <row r="111" spans="1:9" x14ac:dyDescent="0.2">
      <c r="A111" s="57"/>
      <c r="B111" s="57"/>
      <c r="C111" s="57"/>
      <c r="D111" s="57"/>
      <c r="E111" s="11"/>
      <c r="G111" s="11"/>
      <c r="H111" s="57"/>
      <c r="I111" s="57"/>
    </row>
    <row r="112" spans="1:9" x14ac:dyDescent="0.2">
      <c r="A112" s="57"/>
      <c r="B112" s="57"/>
      <c r="C112" s="57"/>
      <c r="D112" s="57"/>
      <c r="E112" s="11"/>
      <c r="G112" s="11"/>
      <c r="H112" s="57"/>
      <c r="I112" s="57"/>
    </row>
    <row r="113" spans="1:9" x14ac:dyDescent="0.2">
      <c r="A113" s="57"/>
      <c r="B113" s="57"/>
      <c r="C113" s="57"/>
      <c r="D113" s="57"/>
      <c r="E113" s="11"/>
      <c r="G113" s="11"/>
      <c r="H113" s="57"/>
      <c r="I113" s="57"/>
    </row>
    <row r="114" spans="1:9" x14ac:dyDescent="0.2">
      <c r="A114" s="57"/>
      <c r="B114" s="57"/>
      <c r="C114" s="57"/>
      <c r="D114" s="57"/>
      <c r="E114" s="11"/>
      <c r="G114" s="11"/>
      <c r="H114" s="57"/>
      <c r="I114" s="57"/>
    </row>
    <row r="115" spans="1:9" x14ac:dyDescent="0.2">
      <c r="A115" s="57"/>
      <c r="B115" s="57"/>
      <c r="C115" s="57"/>
      <c r="D115" s="57"/>
      <c r="E115" s="11"/>
      <c r="G115" s="11"/>
      <c r="H115" s="57"/>
      <c r="I115" s="57"/>
    </row>
    <row r="116" spans="1:9" x14ac:dyDescent="0.2">
      <c r="A116" s="57"/>
      <c r="B116" s="57"/>
      <c r="C116" s="57"/>
      <c r="D116" s="57"/>
      <c r="E116" s="11"/>
      <c r="G116" s="11"/>
      <c r="H116" s="57"/>
      <c r="I116" s="57"/>
    </row>
    <row r="117" spans="1:9" x14ac:dyDescent="0.2">
      <c r="A117" s="57"/>
      <c r="B117" s="57"/>
      <c r="C117" s="57"/>
      <c r="D117" s="57"/>
      <c r="E117" s="11"/>
      <c r="G117" s="11"/>
      <c r="H117" s="57"/>
      <c r="I117" s="57"/>
    </row>
    <row r="118" spans="1:9" x14ac:dyDescent="0.2">
      <c r="A118" s="57"/>
      <c r="B118" s="57"/>
      <c r="C118" s="57"/>
      <c r="D118" s="57"/>
      <c r="E118" s="11"/>
      <c r="G118" s="11"/>
      <c r="H118" s="57"/>
      <c r="I118" s="57"/>
    </row>
    <row r="119" spans="1:9" x14ac:dyDescent="0.2">
      <c r="A119" s="57"/>
      <c r="B119" s="57"/>
      <c r="C119" s="57"/>
      <c r="D119" s="57"/>
      <c r="E119" s="11"/>
      <c r="G119" s="11"/>
      <c r="H119" s="57"/>
      <c r="I119" s="57"/>
    </row>
    <row r="120" spans="1:9" x14ac:dyDescent="0.2">
      <c r="A120" s="57"/>
      <c r="B120" s="57"/>
      <c r="C120" s="57"/>
      <c r="D120" s="57"/>
      <c r="E120" s="11"/>
      <c r="G120" s="11"/>
      <c r="H120" s="57"/>
      <c r="I120" s="57"/>
    </row>
    <row r="121" spans="1:9" x14ac:dyDescent="0.2">
      <c r="A121" s="57"/>
      <c r="B121" s="57"/>
      <c r="C121" s="57"/>
      <c r="D121" s="57"/>
      <c r="E121" s="11"/>
      <c r="G121" s="11"/>
      <c r="H121" s="57"/>
      <c r="I121" s="57"/>
    </row>
    <row r="122" spans="1:9" x14ac:dyDescent="0.2">
      <c r="A122" s="57"/>
      <c r="B122" s="57"/>
      <c r="C122" s="57"/>
      <c r="D122" s="57"/>
      <c r="E122" s="11"/>
      <c r="G122" s="11"/>
      <c r="H122" s="57"/>
      <c r="I122" s="57"/>
    </row>
    <row r="123" spans="1:9" x14ac:dyDescent="0.2">
      <c r="A123" s="57"/>
      <c r="B123" s="57"/>
      <c r="C123" s="57"/>
      <c r="D123" s="57"/>
      <c r="E123" s="11"/>
      <c r="G123" s="11"/>
      <c r="H123" s="57"/>
      <c r="I123" s="57"/>
    </row>
    <row r="124" spans="1:9" x14ac:dyDescent="0.2">
      <c r="A124" s="57"/>
      <c r="B124" s="57"/>
      <c r="C124" s="57"/>
      <c r="D124" s="57"/>
      <c r="E124" s="11"/>
      <c r="G124" s="11"/>
      <c r="H124" s="57"/>
      <c r="I124" s="57"/>
    </row>
    <row r="125" spans="1:9" x14ac:dyDescent="0.2">
      <c r="A125" s="57"/>
      <c r="B125" s="57"/>
      <c r="C125" s="57"/>
      <c r="D125" s="57"/>
      <c r="E125" s="11"/>
      <c r="G125" s="11"/>
      <c r="H125" s="57"/>
      <c r="I125" s="57"/>
    </row>
    <row r="126" spans="1:9" x14ac:dyDescent="0.2">
      <c r="A126" s="57"/>
      <c r="B126" s="57"/>
      <c r="C126" s="57"/>
      <c r="D126" s="57"/>
      <c r="E126" s="11"/>
      <c r="G126" s="11"/>
      <c r="H126" s="57"/>
      <c r="I126" s="57"/>
    </row>
    <row r="127" spans="1:9" x14ac:dyDescent="0.2">
      <c r="A127" s="57"/>
      <c r="B127" s="57"/>
      <c r="C127" s="57"/>
      <c r="D127" s="57"/>
      <c r="E127" s="11"/>
      <c r="G127" s="11"/>
      <c r="H127" s="57"/>
      <c r="I127" s="57"/>
    </row>
    <row r="128" spans="1:9" x14ac:dyDescent="0.2">
      <c r="A128" s="57"/>
      <c r="B128" s="57"/>
      <c r="C128" s="57"/>
      <c r="D128" s="57"/>
      <c r="E128" s="11"/>
      <c r="G128" s="11"/>
      <c r="H128" s="57"/>
      <c r="I128" s="57"/>
    </row>
    <row r="129" spans="1:9" x14ac:dyDescent="0.2">
      <c r="A129" s="57"/>
      <c r="B129" s="57"/>
      <c r="C129" s="57"/>
      <c r="D129" s="57"/>
      <c r="E129" s="11"/>
      <c r="G129" s="11"/>
      <c r="H129" s="57"/>
      <c r="I129" s="57"/>
    </row>
    <row r="130" spans="1:9" x14ac:dyDescent="0.2">
      <c r="A130" s="57"/>
      <c r="B130" s="57"/>
      <c r="C130" s="57"/>
      <c r="D130" s="57"/>
      <c r="E130" s="11"/>
      <c r="G130" s="11"/>
      <c r="H130" s="57"/>
      <c r="I130" s="57"/>
    </row>
    <row r="131" spans="1:9" x14ac:dyDescent="0.2">
      <c r="A131" s="57"/>
      <c r="B131" s="57"/>
      <c r="C131" s="57"/>
      <c r="D131" s="57"/>
      <c r="E131" s="11"/>
      <c r="G131" s="11"/>
      <c r="H131" s="57"/>
      <c r="I131" s="57"/>
    </row>
    <row r="132" spans="1:9" x14ac:dyDescent="0.2">
      <c r="A132" s="57"/>
      <c r="B132" s="57"/>
      <c r="C132" s="57"/>
      <c r="D132" s="57"/>
      <c r="E132" s="11"/>
      <c r="G132" s="11"/>
      <c r="H132" s="57"/>
      <c r="I132" s="57"/>
    </row>
    <row r="133" spans="1:9" x14ac:dyDescent="0.2">
      <c r="A133" s="57"/>
      <c r="B133" s="57"/>
      <c r="C133" s="57"/>
      <c r="D133" s="57"/>
      <c r="E133" s="11"/>
      <c r="G133" s="11"/>
      <c r="H133" s="57"/>
      <c r="I133" s="57"/>
    </row>
    <row r="134" spans="1:9" x14ac:dyDescent="0.2">
      <c r="A134" s="57"/>
      <c r="B134" s="57"/>
      <c r="C134" s="57"/>
      <c r="D134" s="57"/>
      <c r="E134" s="11"/>
      <c r="G134" s="11"/>
      <c r="H134" s="57"/>
      <c r="I134" s="57"/>
    </row>
    <row r="135" spans="1:9" x14ac:dyDescent="0.2">
      <c r="A135" s="57"/>
      <c r="B135" s="57"/>
      <c r="C135" s="57"/>
      <c r="D135" s="57"/>
      <c r="E135" s="11"/>
      <c r="G135" s="11"/>
      <c r="H135" s="57"/>
      <c r="I135" s="57"/>
    </row>
    <row r="136" spans="1:9" x14ac:dyDescent="0.2">
      <c r="A136" s="57"/>
      <c r="B136" s="57"/>
      <c r="C136" s="57"/>
      <c r="D136" s="57"/>
      <c r="E136" s="11"/>
      <c r="G136" s="11"/>
      <c r="H136" s="57"/>
      <c r="I136" s="57"/>
    </row>
    <row r="137" spans="1:9" x14ac:dyDescent="0.2">
      <c r="A137" s="57"/>
      <c r="B137" s="57"/>
      <c r="C137" s="57"/>
      <c r="D137" s="57"/>
      <c r="E137" s="11"/>
      <c r="G137" s="11"/>
      <c r="H137" s="57"/>
      <c r="I137" s="57"/>
    </row>
    <row r="138" spans="1:9" x14ac:dyDescent="0.2">
      <c r="A138" s="57"/>
      <c r="B138" s="57"/>
      <c r="C138" s="57"/>
      <c r="D138" s="57"/>
      <c r="E138" s="11"/>
      <c r="G138" s="11"/>
      <c r="H138" s="57"/>
      <c r="I138" s="57"/>
    </row>
    <row r="139" spans="1:9" x14ac:dyDescent="0.2">
      <c r="A139" s="57"/>
      <c r="B139" s="57"/>
      <c r="C139" s="57"/>
      <c r="D139" s="57"/>
      <c r="E139" s="11"/>
      <c r="G139" s="11"/>
      <c r="H139" s="57"/>
      <c r="I139" s="57"/>
    </row>
    <row r="140" spans="1:9" x14ac:dyDescent="0.2">
      <c r="A140" s="57"/>
      <c r="B140" s="57"/>
      <c r="C140" s="57"/>
      <c r="D140" s="57"/>
      <c r="E140" s="11"/>
      <c r="G140" s="11"/>
      <c r="H140" s="57"/>
      <c r="I140" s="57"/>
    </row>
    <row r="141" spans="1:9" x14ac:dyDescent="0.2">
      <c r="A141" s="57"/>
      <c r="B141" s="57"/>
      <c r="C141" s="57"/>
      <c r="D141" s="57"/>
      <c r="E141" s="11"/>
      <c r="G141" s="11"/>
      <c r="H141" s="57"/>
      <c r="I141" s="57"/>
    </row>
    <row r="142" spans="1:9" x14ac:dyDescent="0.2">
      <c r="A142" s="57"/>
      <c r="B142" s="57"/>
      <c r="C142" s="57"/>
      <c r="D142" s="57"/>
      <c r="E142" s="11"/>
      <c r="G142" s="11"/>
      <c r="H142" s="57"/>
      <c r="I142" s="57"/>
    </row>
    <row r="143" spans="1:9" x14ac:dyDescent="0.2">
      <c r="A143" s="57"/>
      <c r="B143" s="57"/>
      <c r="C143" s="57"/>
      <c r="D143" s="57"/>
      <c r="E143" s="11"/>
      <c r="G143" s="11"/>
      <c r="H143" s="57"/>
      <c r="I143" s="57"/>
    </row>
    <row r="144" spans="1:9" x14ac:dyDescent="0.2">
      <c r="A144" s="57"/>
      <c r="B144" s="57"/>
      <c r="C144" s="57"/>
      <c r="D144" s="57"/>
      <c r="E144" s="11"/>
      <c r="G144" s="11"/>
      <c r="H144" s="57"/>
      <c r="I144" s="57"/>
    </row>
    <row r="145" spans="1:9" x14ac:dyDescent="0.2">
      <c r="A145" s="57"/>
      <c r="B145" s="57"/>
      <c r="C145" s="57"/>
      <c r="D145" s="57"/>
      <c r="E145" s="11"/>
      <c r="G145" s="11"/>
      <c r="H145" s="57"/>
      <c r="I145" s="57"/>
    </row>
    <row r="146" spans="1:9" x14ac:dyDescent="0.2">
      <c r="A146" s="57"/>
      <c r="B146" s="57"/>
      <c r="C146" s="57"/>
      <c r="D146" s="57"/>
      <c r="E146" s="11"/>
      <c r="G146" s="11"/>
      <c r="H146" s="57"/>
      <c r="I146" s="57"/>
    </row>
    <row r="147" spans="1:9" x14ac:dyDescent="0.2">
      <c r="A147" s="57"/>
      <c r="B147" s="57"/>
      <c r="C147" s="57"/>
      <c r="D147" s="57"/>
      <c r="E147" s="11"/>
      <c r="G147" s="11"/>
      <c r="H147" s="57"/>
      <c r="I147" s="57"/>
    </row>
    <row r="148" spans="1:9" x14ac:dyDescent="0.2">
      <c r="A148" s="57"/>
      <c r="B148" s="57"/>
      <c r="C148" s="57"/>
      <c r="D148" s="57"/>
      <c r="E148" s="11"/>
      <c r="G148" s="11"/>
      <c r="H148" s="57"/>
      <c r="I148" s="57"/>
    </row>
    <row r="149" spans="1:9" x14ac:dyDescent="0.2">
      <c r="A149" s="57"/>
      <c r="B149" s="57"/>
      <c r="C149" s="57"/>
      <c r="D149" s="57"/>
      <c r="E149" s="11"/>
      <c r="G149" s="11"/>
      <c r="H149" s="57"/>
      <c r="I149" s="57"/>
    </row>
    <row r="150" spans="1:9" x14ac:dyDescent="0.2">
      <c r="A150" s="57"/>
      <c r="B150" s="57"/>
      <c r="C150" s="57"/>
      <c r="D150" s="57"/>
      <c r="E150" s="11"/>
      <c r="G150" s="11"/>
      <c r="H150" s="57"/>
      <c r="I150" s="57"/>
    </row>
    <row r="151" spans="1:9" x14ac:dyDescent="0.2">
      <c r="A151" s="57"/>
      <c r="B151" s="57"/>
      <c r="C151" s="57"/>
      <c r="D151" s="57"/>
      <c r="E151" s="11"/>
      <c r="G151" s="11"/>
      <c r="H151" s="57"/>
      <c r="I151" s="57"/>
    </row>
    <row r="152" spans="1:9" x14ac:dyDescent="0.2">
      <c r="A152" s="57"/>
      <c r="B152" s="57"/>
      <c r="C152" s="57"/>
      <c r="D152" s="57"/>
      <c r="E152" s="11"/>
      <c r="G152" s="11"/>
      <c r="H152" s="57"/>
      <c r="I152" s="57"/>
    </row>
    <row r="153" spans="1:9" x14ac:dyDescent="0.2">
      <c r="A153" s="57"/>
      <c r="B153" s="57"/>
      <c r="C153" s="57"/>
      <c r="D153" s="57"/>
      <c r="E153" s="11"/>
      <c r="G153" s="11"/>
      <c r="H153" s="57"/>
      <c r="I153" s="57"/>
    </row>
    <row r="154" spans="1:9" x14ac:dyDescent="0.2">
      <c r="A154" s="57"/>
      <c r="B154" s="57"/>
      <c r="C154" s="57"/>
      <c r="D154" s="57"/>
      <c r="E154" s="11"/>
      <c r="G154" s="11"/>
      <c r="H154" s="57"/>
      <c r="I154" s="57"/>
    </row>
    <row r="155" spans="1:9" x14ac:dyDescent="0.2">
      <c r="A155" s="57"/>
      <c r="B155" s="57"/>
      <c r="C155" s="57"/>
      <c r="D155" s="57"/>
      <c r="E155" s="11"/>
      <c r="G155" s="11"/>
      <c r="H155" s="57"/>
      <c r="I155" s="57"/>
    </row>
    <row r="156" spans="1:9" x14ac:dyDescent="0.2">
      <c r="A156" s="57"/>
      <c r="B156" s="57"/>
      <c r="C156" s="57"/>
      <c r="D156" s="57"/>
      <c r="E156" s="11"/>
      <c r="G156" s="11"/>
      <c r="H156" s="57"/>
      <c r="I156" s="57"/>
    </row>
    <row r="157" spans="1:9" x14ac:dyDescent="0.2">
      <c r="A157" s="57"/>
      <c r="B157" s="57"/>
      <c r="C157" s="57"/>
      <c r="D157" s="57"/>
      <c r="E157" s="11"/>
      <c r="G157" s="11"/>
      <c r="H157" s="57"/>
      <c r="I157" s="57"/>
    </row>
    <row r="158" spans="1:9" x14ac:dyDescent="0.2">
      <c r="A158" s="57"/>
      <c r="B158" s="57"/>
      <c r="C158" s="57"/>
      <c r="D158" s="57"/>
      <c r="E158" s="11"/>
      <c r="G158" s="11"/>
      <c r="H158" s="57"/>
      <c r="I158" s="57"/>
    </row>
    <row r="159" spans="1:9" x14ac:dyDescent="0.2">
      <c r="A159" s="57"/>
      <c r="B159" s="57"/>
      <c r="C159" s="57"/>
      <c r="D159" s="57"/>
      <c r="E159" s="11"/>
      <c r="G159" s="11"/>
      <c r="H159" s="57"/>
      <c r="I159" s="57"/>
    </row>
    <row r="160" spans="1:9" x14ac:dyDescent="0.2">
      <c r="A160" s="57"/>
      <c r="B160" s="57"/>
      <c r="C160" s="57"/>
      <c r="D160" s="57"/>
      <c r="E160" s="11"/>
      <c r="G160" s="11"/>
      <c r="H160" s="57"/>
      <c r="I160" s="57"/>
    </row>
    <row r="161" spans="1:9" x14ac:dyDescent="0.2">
      <c r="A161" s="57"/>
      <c r="B161" s="57"/>
      <c r="C161" s="57"/>
      <c r="D161" s="57"/>
      <c r="E161" s="11"/>
      <c r="G161" s="11"/>
      <c r="H161" s="57"/>
      <c r="I161" s="57"/>
    </row>
    <row r="162" spans="1:9" x14ac:dyDescent="0.2">
      <c r="A162" s="57"/>
      <c r="B162" s="57"/>
      <c r="C162" s="57"/>
      <c r="D162" s="57"/>
      <c r="E162" s="11"/>
      <c r="G162" s="11"/>
      <c r="H162" s="57"/>
      <c r="I162" s="57"/>
    </row>
    <row r="163" spans="1:9" x14ac:dyDescent="0.2">
      <c r="A163" s="57"/>
      <c r="B163" s="57"/>
      <c r="C163" s="57"/>
      <c r="D163" s="57"/>
      <c r="E163" s="11"/>
      <c r="G163" s="11"/>
      <c r="H163" s="57"/>
      <c r="I163" s="57"/>
    </row>
    <row r="164" spans="1:9" x14ac:dyDescent="0.2">
      <c r="A164" s="57"/>
      <c r="B164" s="57"/>
      <c r="C164" s="57"/>
      <c r="D164" s="57"/>
      <c r="E164" s="11"/>
      <c r="G164" s="11"/>
      <c r="H164" s="57"/>
      <c r="I164" s="57"/>
    </row>
    <row r="165" spans="1:9" x14ac:dyDescent="0.2">
      <c r="A165" s="57"/>
      <c r="B165" s="57"/>
      <c r="C165" s="57"/>
      <c r="D165" s="57"/>
      <c r="E165" s="11"/>
      <c r="G165" s="11"/>
      <c r="H165" s="57"/>
      <c r="I165" s="57"/>
    </row>
    <row r="166" spans="1:9" x14ac:dyDescent="0.2">
      <c r="A166" s="57"/>
      <c r="B166" s="57"/>
      <c r="C166" s="57"/>
      <c r="D166" s="57"/>
      <c r="E166" s="11"/>
      <c r="G166" s="11"/>
      <c r="H166" s="57"/>
      <c r="I166" s="57"/>
    </row>
    <row r="167" spans="1:9" x14ac:dyDescent="0.2">
      <c r="A167" s="57"/>
      <c r="B167" s="57"/>
      <c r="C167" s="57"/>
      <c r="D167" s="57"/>
      <c r="E167" s="11"/>
      <c r="G167" s="11"/>
      <c r="H167" s="57"/>
      <c r="I167" s="57"/>
    </row>
    <row r="168" spans="1:9" x14ac:dyDescent="0.2">
      <c r="A168" s="57"/>
      <c r="B168" s="57"/>
      <c r="C168" s="57"/>
      <c r="D168" s="57"/>
      <c r="E168" s="11"/>
      <c r="G168" s="11"/>
      <c r="H168" s="57"/>
      <c r="I168" s="57"/>
    </row>
    <row r="169" spans="1:9" x14ac:dyDescent="0.2">
      <c r="A169" s="57"/>
      <c r="B169" s="57"/>
      <c r="C169" s="57"/>
      <c r="D169" s="57"/>
      <c r="E169" s="11"/>
      <c r="G169" s="11"/>
      <c r="H169" s="57"/>
      <c r="I169" s="57"/>
    </row>
    <row r="170" spans="1:9" x14ac:dyDescent="0.2">
      <c r="A170" s="57"/>
      <c r="B170" s="57"/>
      <c r="C170" s="57"/>
      <c r="D170" s="57"/>
      <c r="E170" s="11"/>
      <c r="G170" s="11"/>
      <c r="H170" s="57"/>
      <c r="I170" s="57"/>
    </row>
    <row r="171" spans="1:9" x14ac:dyDescent="0.2">
      <c r="A171" s="57"/>
      <c r="B171" s="57"/>
      <c r="C171" s="57"/>
      <c r="D171" s="57"/>
      <c r="E171" s="11"/>
      <c r="G171" s="11"/>
      <c r="H171" s="57"/>
      <c r="I171" s="57"/>
    </row>
    <row r="172" spans="1:9" x14ac:dyDescent="0.2">
      <c r="A172" s="57"/>
      <c r="B172" s="57"/>
      <c r="C172" s="57"/>
      <c r="D172" s="57"/>
      <c r="E172" s="11"/>
      <c r="G172" s="11"/>
      <c r="H172" s="57"/>
      <c r="I172" s="57"/>
    </row>
    <row r="173" spans="1:9" x14ac:dyDescent="0.2">
      <c r="A173" s="57"/>
      <c r="B173" s="57"/>
      <c r="C173" s="57"/>
      <c r="D173" s="57"/>
      <c r="E173" s="11"/>
      <c r="G173" s="11"/>
      <c r="H173" s="57"/>
      <c r="I173" s="57"/>
    </row>
    <row r="174" spans="1:9" x14ac:dyDescent="0.2">
      <c r="A174" s="57"/>
      <c r="B174" s="57"/>
      <c r="C174" s="57"/>
      <c r="D174" s="57"/>
      <c r="E174" s="11"/>
      <c r="G174" s="11"/>
      <c r="H174" s="57"/>
      <c r="I174" s="57"/>
    </row>
    <row r="175" spans="1:9" x14ac:dyDescent="0.2">
      <c r="A175" s="57"/>
      <c r="B175" s="57"/>
      <c r="C175" s="57"/>
      <c r="D175" s="57"/>
      <c r="E175" s="11"/>
      <c r="G175" s="11"/>
      <c r="H175" s="57"/>
      <c r="I175" s="57"/>
    </row>
    <row r="176" spans="1:9" x14ac:dyDescent="0.2">
      <c r="A176" s="57"/>
      <c r="B176" s="57"/>
      <c r="C176" s="57"/>
      <c r="D176" s="57"/>
      <c r="E176" s="11"/>
      <c r="G176" s="11"/>
      <c r="H176" s="57"/>
      <c r="I176" s="57"/>
    </row>
    <row r="177" spans="1:9" x14ac:dyDescent="0.2">
      <c r="A177" s="57"/>
      <c r="B177" s="57"/>
      <c r="C177" s="57"/>
      <c r="D177" s="57"/>
      <c r="E177" s="11"/>
      <c r="G177" s="11"/>
      <c r="H177" s="57"/>
      <c r="I177" s="57"/>
    </row>
    <row r="178" spans="1:9" x14ac:dyDescent="0.2">
      <c r="A178" s="57"/>
      <c r="B178" s="57"/>
      <c r="C178" s="57"/>
      <c r="D178" s="57"/>
      <c r="E178" s="11"/>
      <c r="G178" s="11"/>
      <c r="H178" s="57"/>
      <c r="I178" s="57"/>
    </row>
    <row r="179" spans="1:9" x14ac:dyDescent="0.2">
      <c r="A179" s="57"/>
      <c r="B179" s="57"/>
      <c r="C179" s="57"/>
      <c r="D179" s="57"/>
      <c r="E179" s="11"/>
      <c r="G179" s="11"/>
      <c r="H179" s="57"/>
      <c r="I179" s="57"/>
    </row>
    <row r="180" spans="1:9" x14ac:dyDescent="0.2">
      <c r="A180" s="57"/>
      <c r="B180" s="57"/>
      <c r="C180" s="57"/>
      <c r="D180" s="57"/>
      <c r="E180" s="11"/>
      <c r="G180" s="11"/>
      <c r="H180" s="57"/>
      <c r="I180" s="57"/>
    </row>
    <row r="181" spans="1:9" x14ac:dyDescent="0.2">
      <c r="A181" s="57"/>
      <c r="B181" s="57"/>
      <c r="C181" s="57"/>
      <c r="D181" s="57"/>
      <c r="E181" s="11"/>
      <c r="G181" s="11"/>
      <c r="H181" s="57"/>
      <c r="I181" s="57"/>
    </row>
    <row r="182" spans="1:9" x14ac:dyDescent="0.2">
      <c r="A182" s="57"/>
      <c r="B182" s="57"/>
      <c r="C182" s="57"/>
      <c r="D182" s="57"/>
      <c r="E182" s="11"/>
      <c r="G182" s="11"/>
      <c r="H182" s="57"/>
      <c r="I182" s="57"/>
    </row>
    <row r="183" spans="1:9" x14ac:dyDescent="0.2">
      <c r="A183" s="57"/>
      <c r="B183" s="57"/>
      <c r="C183" s="57"/>
      <c r="D183" s="57"/>
      <c r="E183" s="11"/>
      <c r="G183" s="11"/>
      <c r="H183" s="57"/>
      <c r="I183" s="57"/>
    </row>
    <row r="184" spans="1:9" x14ac:dyDescent="0.2">
      <c r="A184" s="57"/>
      <c r="B184" s="57"/>
      <c r="C184" s="57"/>
      <c r="D184" s="57"/>
      <c r="E184" s="11"/>
      <c r="G184" s="11"/>
      <c r="H184" s="57"/>
      <c r="I184" s="57"/>
    </row>
    <row r="185" spans="1:9" x14ac:dyDescent="0.2">
      <c r="A185" s="57"/>
      <c r="B185" s="57"/>
      <c r="C185" s="57"/>
      <c r="D185" s="57"/>
      <c r="E185" s="11"/>
      <c r="G185" s="11"/>
      <c r="H185" s="57"/>
      <c r="I185" s="57"/>
    </row>
    <row r="186" spans="1:9" x14ac:dyDescent="0.2">
      <c r="A186" s="57"/>
      <c r="B186" s="57"/>
      <c r="C186" s="57"/>
      <c r="D186" s="57"/>
      <c r="E186" s="11"/>
      <c r="G186" s="11"/>
      <c r="H186" s="57"/>
      <c r="I186" s="57"/>
    </row>
    <row r="187" spans="1:9" x14ac:dyDescent="0.2">
      <c r="A187" s="57"/>
      <c r="B187" s="57"/>
      <c r="C187" s="57"/>
      <c r="D187" s="57"/>
      <c r="E187" s="11"/>
      <c r="G187" s="11"/>
      <c r="H187" s="57"/>
      <c r="I187" s="57"/>
    </row>
    <row r="188" spans="1:9" x14ac:dyDescent="0.2">
      <c r="A188" s="57"/>
      <c r="B188" s="57"/>
      <c r="C188" s="57"/>
      <c r="D188" s="57"/>
      <c r="E188" s="11"/>
      <c r="G188" s="11"/>
      <c r="H188" s="57"/>
      <c r="I188" s="57"/>
    </row>
    <row r="189" spans="1:9" x14ac:dyDescent="0.2">
      <c r="A189" s="57"/>
      <c r="B189" s="57"/>
      <c r="C189" s="57"/>
      <c r="D189" s="57"/>
      <c r="E189" s="11"/>
      <c r="G189" s="11"/>
      <c r="H189" s="57"/>
      <c r="I189" s="57"/>
    </row>
    <row r="190" spans="1:9" x14ac:dyDescent="0.2">
      <c r="A190" s="57"/>
      <c r="B190" s="57"/>
      <c r="C190" s="57"/>
      <c r="D190" s="57"/>
      <c r="E190" s="11"/>
      <c r="G190" s="11"/>
      <c r="H190" s="57"/>
      <c r="I190" s="57"/>
    </row>
    <row r="191" spans="1:9" x14ac:dyDescent="0.2">
      <c r="A191" s="57"/>
      <c r="B191" s="57"/>
      <c r="C191" s="57"/>
      <c r="D191" s="57"/>
      <c r="E191" s="11"/>
      <c r="G191" s="11"/>
      <c r="H191" s="57"/>
      <c r="I191" s="57"/>
    </row>
    <row r="192" spans="1:9" x14ac:dyDescent="0.2">
      <c r="A192" s="57"/>
      <c r="B192" s="57"/>
      <c r="C192" s="57"/>
      <c r="D192" s="57"/>
      <c r="E192" s="11"/>
      <c r="G192" s="11"/>
      <c r="H192" s="57"/>
      <c r="I192" s="57"/>
    </row>
    <row r="193" spans="1:9" x14ac:dyDescent="0.2">
      <c r="A193" s="57"/>
      <c r="B193" s="57"/>
      <c r="C193" s="57"/>
      <c r="D193" s="57"/>
      <c r="E193" s="11"/>
      <c r="G193" s="11"/>
      <c r="H193" s="57"/>
      <c r="I193" s="57"/>
    </row>
    <row r="194" spans="1:9" x14ac:dyDescent="0.2">
      <c r="A194" s="57"/>
      <c r="B194" s="57"/>
      <c r="C194" s="57"/>
      <c r="D194" s="57"/>
      <c r="E194" s="11"/>
      <c r="G194" s="11"/>
      <c r="H194" s="57"/>
      <c r="I194" s="57"/>
    </row>
    <row r="195" spans="1:9" x14ac:dyDescent="0.2">
      <c r="A195" s="57"/>
      <c r="B195" s="57"/>
      <c r="C195" s="57"/>
      <c r="D195" s="57"/>
      <c r="E195" s="11"/>
      <c r="G195" s="11"/>
      <c r="H195" s="57"/>
      <c r="I195" s="57"/>
    </row>
  </sheetData>
  <mergeCells count="4">
    <mergeCell ref="A1:G1"/>
    <mergeCell ref="A44:B44"/>
    <mergeCell ref="A45:B45"/>
    <mergeCell ref="A46:B46"/>
  </mergeCells>
  <conditionalFormatting sqref="F2:F3">
    <cfRule type="cellIs" dxfId="105" priority="2" stopIfTrue="1" operator="between">
      <formula>0.009</formula>
      <formula>-0.009</formula>
    </cfRule>
  </conditionalFormatting>
  <conditionalFormatting sqref="F5:F65536">
    <cfRule type="cellIs" dxfId="10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222"/>
  <sheetViews>
    <sheetView workbookViewId="0">
      <selection sqref="A1:G1"/>
    </sheetView>
  </sheetViews>
  <sheetFormatPr defaultColWidth="9.140625" defaultRowHeight="11.25" x14ac:dyDescent="0.2"/>
  <cols>
    <col min="1" max="1" width="38.7109375" style="7" bestFit="1" customWidth="1"/>
    <col min="2" max="2" width="51.7109375" style="7" bestFit="1" customWidth="1"/>
    <col min="3" max="3" width="24.42578125" style="7" bestFit="1" customWidth="1"/>
    <col min="4" max="4" width="14.7109375" style="7" bestFit="1" customWidth="1"/>
    <col min="5" max="5" width="26.7109375" style="10" customWidth="1"/>
    <col min="6" max="6" width="13.5703125" style="11" bestFit="1" customWidth="1"/>
    <col min="7" max="7" width="4.5703125" style="10" bestFit="1" customWidth="1"/>
    <col min="8" max="16384" width="9.140625" style="7"/>
  </cols>
  <sheetData>
    <row r="1" spans="1:7" s="1" customFormat="1" ht="15" x14ac:dyDescent="0.2">
      <c r="A1" s="99" t="s">
        <v>1366</v>
      </c>
      <c r="B1" s="100"/>
      <c r="C1" s="100"/>
      <c r="D1" s="100"/>
      <c r="E1" s="100"/>
      <c r="F1" s="100"/>
      <c r="G1" s="100"/>
    </row>
    <row r="2" spans="1:7" s="1" customFormat="1" ht="12" x14ac:dyDescent="0.2">
      <c r="E2" s="5"/>
      <c r="F2" s="9"/>
      <c r="G2" s="10"/>
    </row>
    <row r="3" spans="1:7" s="1" customFormat="1" ht="12" x14ac:dyDescent="0.2">
      <c r="A3" s="8" t="s">
        <v>7</v>
      </c>
      <c r="B3" s="2"/>
      <c r="C3" s="3"/>
      <c r="D3" s="3"/>
      <c r="E3" s="4"/>
      <c r="F3" s="9"/>
      <c r="G3" s="10"/>
    </row>
    <row r="4" spans="1:7" s="1" customFormat="1" ht="27" customHeight="1" x14ac:dyDescent="0.2">
      <c r="A4" s="6" t="s">
        <v>2</v>
      </c>
      <c r="B4" s="6" t="s">
        <v>0</v>
      </c>
      <c r="C4" s="13" t="s">
        <v>1010</v>
      </c>
      <c r="D4" s="13" t="s">
        <v>1</v>
      </c>
      <c r="E4" s="53" t="s">
        <v>6</v>
      </c>
      <c r="F4" s="12" t="s">
        <v>3</v>
      </c>
      <c r="G4" s="12" t="s">
        <v>5</v>
      </c>
    </row>
    <row r="5" spans="1:7" x14ac:dyDescent="0.2">
      <c r="A5" s="16" t="s">
        <v>18</v>
      </c>
      <c r="B5" s="17"/>
      <c r="C5" s="17"/>
      <c r="D5" s="17"/>
      <c r="E5" s="18"/>
      <c r="F5" s="19"/>
      <c r="G5" s="18"/>
    </row>
    <row r="6" spans="1:7" x14ac:dyDescent="0.2">
      <c r="A6" s="20" t="s">
        <v>19</v>
      </c>
      <c r="B6" s="21"/>
      <c r="C6" s="21"/>
      <c r="D6" s="21"/>
      <c r="E6" s="22"/>
      <c r="F6" s="23"/>
      <c r="G6" s="22"/>
    </row>
    <row r="7" spans="1:7" x14ac:dyDescent="0.2">
      <c r="A7" s="21" t="s">
        <v>24</v>
      </c>
      <c r="B7" s="21" t="s">
        <v>23</v>
      </c>
      <c r="C7" s="21" t="s">
        <v>25</v>
      </c>
      <c r="D7" s="24">
        <v>2627</v>
      </c>
      <c r="E7" s="22">
        <v>2729.263856</v>
      </c>
      <c r="F7" s="23">
        <v>7.2958169837095603</v>
      </c>
      <c r="G7" s="22">
        <v>8.2177000000000007</v>
      </c>
    </row>
    <row r="8" spans="1:7" x14ac:dyDescent="0.2">
      <c r="A8" s="21" t="s">
        <v>1367</v>
      </c>
      <c r="B8" s="21" t="s">
        <v>1368</v>
      </c>
      <c r="C8" s="21" t="s">
        <v>1272</v>
      </c>
      <c r="D8" s="24">
        <v>2500</v>
      </c>
      <c r="E8" s="22">
        <v>2601.0215410999999</v>
      </c>
      <c r="F8" s="23">
        <v>6.9530020312377498</v>
      </c>
      <c r="G8" s="22">
        <v>6.6349999999999998</v>
      </c>
    </row>
    <row r="9" spans="1:7" x14ac:dyDescent="0.2">
      <c r="A9" s="21" t="s">
        <v>1369</v>
      </c>
      <c r="B9" s="21" t="s">
        <v>1370</v>
      </c>
      <c r="C9" s="21" t="s">
        <v>59</v>
      </c>
      <c r="D9" s="24">
        <v>2500</v>
      </c>
      <c r="E9" s="22">
        <v>2593.6139041000001</v>
      </c>
      <c r="F9" s="23">
        <v>6.9332000748549198</v>
      </c>
      <c r="G9" s="22">
        <v>6.4349999999999996</v>
      </c>
    </row>
    <row r="10" spans="1:7" x14ac:dyDescent="0.2">
      <c r="A10" s="21" t="s">
        <v>1371</v>
      </c>
      <c r="B10" s="21" t="s">
        <v>1372</v>
      </c>
      <c r="C10" s="21" t="s">
        <v>22</v>
      </c>
      <c r="D10" s="24">
        <v>2500</v>
      </c>
      <c r="E10" s="22">
        <v>2593.0826026999998</v>
      </c>
      <c r="F10" s="23">
        <v>6.93177980991093</v>
      </c>
      <c r="G10" s="22">
        <v>6.47</v>
      </c>
    </row>
    <row r="11" spans="1:7" x14ac:dyDescent="0.2">
      <c r="A11" s="21" t="s">
        <v>1373</v>
      </c>
      <c r="B11" s="21" t="s">
        <v>1374</v>
      </c>
      <c r="C11" s="21" t="s">
        <v>59</v>
      </c>
      <c r="D11" s="24">
        <v>2500</v>
      </c>
      <c r="E11" s="22">
        <v>2591.2919178000002</v>
      </c>
      <c r="F11" s="23">
        <v>6.9269929846000702</v>
      </c>
      <c r="G11" s="22">
        <v>6.73</v>
      </c>
    </row>
    <row r="12" spans="1:7" x14ac:dyDescent="0.2">
      <c r="A12" s="21" t="s">
        <v>1275</v>
      </c>
      <c r="B12" s="21" t="s">
        <v>1276</v>
      </c>
      <c r="C12" s="21" t="s">
        <v>22</v>
      </c>
      <c r="D12" s="24">
        <v>250</v>
      </c>
      <c r="E12" s="22">
        <v>2549.0052055000001</v>
      </c>
      <c r="F12" s="23">
        <v>6.8139529378836903</v>
      </c>
      <c r="G12" s="22">
        <v>6.4950000000000001</v>
      </c>
    </row>
    <row r="13" spans="1:7" x14ac:dyDescent="0.2">
      <c r="A13" s="21" t="s">
        <v>1375</v>
      </c>
      <c r="B13" s="21" t="s">
        <v>1376</v>
      </c>
      <c r="C13" s="21" t="s">
        <v>22</v>
      </c>
      <c r="D13" s="24">
        <v>250</v>
      </c>
      <c r="E13" s="22">
        <v>2524.5845548000002</v>
      </c>
      <c r="F13" s="23">
        <v>6.7486721121626401</v>
      </c>
      <c r="G13" s="22">
        <v>6.7845500000000003</v>
      </c>
    </row>
    <row r="14" spans="1:7" x14ac:dyDescent="0.2">
      <c r="A14" s="21" t="s">
        <v>1377</v>
      </c>
      <c r="B14" s="21" t="s">
        <v>1378</v>
      </c>
      <c r="C14" s="21" t="s">
        <v>22</v>
      </c>
      <c r="D14" s="24">
        <v>250</v>
      </c>
      <c r="E14" s="22">
        <v>2518.7799657999999</v>
      </c>
      <c r="F14" s="23">
        <v>6.7331553936465598</v>
      </c>
      <c r="G14" s="22">
        <v>6.5149999999999997</v>
      </c>
    </row>
    <row r="15" spans="1:7" x14ac:dyDescent="0.2">
      <c r="A15" s="21" t="s">
        <v>27</v>
      </c>
      <c r="B15" s="21" t="s">
        <v>26</v>
      </c>
      <c r="C15" s="21" t="s">
        <v>25</v>
      </c>
      <c r="D15" s="24">
        <v>1660</v>
      </c>
      <c r="E15" s="22">
        <v>1714.85304</v>
      </c>
      <c r="F15" s="23">
        <v>4.5841130040590601</v>
      </c>
      <c r="G15" s="22">
        <v>8.2776999999999994</v>
      </c>
    </row>
    <row r="16" spans="1:7" x14ac:dyDescent="0.2">
      <c r="A16" s="21" t="s">
        <v>63</v>
      </c>
      <c r="B16" s="21" t="s">
        <v>62</v>
      </c>
      <c r="C16" s="21" t="s">
        <v>22</v>
      </c>
      <c r="D16" s="24">
        <v>1000</v>
      </c>
      <c r="E16" s="22">
        <v>1022.8538082</v>
      </c>
      <c r="F16" s="23">
        <v>2.73427362814772</v>
      </c>
      <c r="G16" s="22">
        <v>7.62</v>
      </c>
    </row>
    <row r="17" spans="1:9" x14ac:dyDescent="0.2">
      <c r="A17" s="21" t="s">
        <v>65</v>
      </c>
      <c r="B17" s="21" t="s">
        <v>64</v>
      </c>
      <c r="C17" s="21" t="s">
        <v>22</v>
      </c>
      <c r="D17" s="24">
        <v>1000</v>
      </c>
      <c r="E17" s="22">
        <v>1010.2146712</v>
      </c>
      <c r="F17" s="23">
        <v>2.7004869240218801</v>
      </c>
      <c r="G17" s="22">
        <v>6.5101000000000004</v>
      </c>
    </row>
    <row r="18" spans="1:9" x14ac:dyDescent="0.2">
      <c r="A18" s="20" t="s">
        <v>28</v>
      </c>
      <c r="B18" s="20"/>
      <c r="C18" s="20"/>
      <c r="D18" s="20"/>
      <c r="E18" s="25">
        <f>SUM(E6:E17)</f>
        <v>24448.565067200001</v>
      </c>
      <c r="F18" s="26">
        <f>SUM(F6:F17)</f>
        <v>65.355445884234783</v>
      </c>
      <c r="G18" s="25"/>
      <c r="H18" s="14"/>
      <c r="I18" s="14"/>
    </row>
    <row r="19" spans="1:9" x14ac:dyDescent="0.2">
      <c r="A19" s="21"/>
      <c r="B19" s="21"/>
      <c r="C19" s="21"/>
      <c r="D19" s="21"/>
      <c r="E19" s="22"/>
      <c r="F19" s="23"/>
      <c r="G19" s="22"/>
    </row>
    <row r="20" spans="1:9" x14ac:dyDescent="0.2">
      <c r="A20" s="20" t="s">
        <v>29</v>
      </c>
      <c r="B20" s="21"/>
      <c r="C20" s="21"/>
      <c r="D20" s="21"/>
      <c r="E20" s="22"/>
      <c r="F20" s="23"/>
      <c r="G20" s="22"/>
    </row>
    <row r="21" spans="1:9" x14ac:dyDescent="0.2">
      <c r="A21" s="20" t="s">
        <v>30</v>
      </c>
      <c r="B21" s="21"/>
      <c r="C21" s="21"/>
      <c r="D21" s="21"/>
      <c r="E21" s="22"/>
      <c r="F21" s="23"/>
      <c r="G21" s="22"/>
    </row>
    <row r="22" spans="1:9" x14ac:dyDescent="0.2">
      <c r="A22" s="21" t="s">
        <v>1023</v>
      </c>
      <c r="B22" s="21" t="s">
        <v>1024</v>
      </c>
      <c r="C22" s="21" t="s">
        <v>32</v>
      </c>
      <c r="D22" s="24">
        <v>500</v>
      </c>
      <c r="E22" s="22">
        <v>2475.4324999999999</v>
      </c>
      <c r="F22" s="23">
        <v>6.6172797605562899</v>
      </c>
      <c r="G22" s="22">
        <v>5.7499000000000002</v>
      </c>
    </row>
    <row r="23" spans="1:9" x14ac:dyDescent="0.2">
      <c r="A23" s="21" t="s">
        <v>1141</v>
      </c>
      <c r="B23" s="21" t="s">
        <v>1142</v>
      </c>
      <c r="C23" s="21" t="s">
        <v>32</v>
      </c>
      <c r="D23" s="24">
        <v>500</v>
      </c>
      <c r="E23" s="22">
        <v>2408.7950000000001</v>
      </c>
      <c r="F23" s="23">
        <v>6.4391456445809698</v>
      </c>
      <c r="G23" s="22">
        <v>6.0350000000000001</v>
      </c>
    </row>
    <row r="24" spans="1:9" x14ac:dyDescent="0.2">
      <c r="A24" s="21" t="s">
        <v>1137</v>
      </c>
      <c r="B24" s="21" t="s">
        <v>1138</v>
      </c>
      <c r="C24" s="21" t="s">
        <v>31</v>
      </c>
      <c r="D24" s="24">
        <v>500</v>
      </c>
      <c r="E24" s="22">
        <v>2381.16</v>
      </c>
      <c r="F24" s="23">
        <v>6.3652722805595401</v>
      </c>
      <c r="G24" s="22">
        <v>6.26</v>
      </c>
    </row>
    <row r="25" spans="1:9" x14ac:dyDescent="0.2">
      <c r="A25" s="20" t="s">
        <v>28</v>
      </c>
      <c r="B25" s="20"/>
      <c r="C25" s="20"/>
      <c r="D25" s="20"/>
      <c r="E25" s="25">
        <f>SUM(E21:E24)</f>
        <v>7265.3874999999998</v>
      </c>
      <c r="F25" s="26">
        <f>SUM(F21:F24)</f>
        <v>19.421697685696799</v>
      </c>
      <c r="G25" s="25"/>
      <c r="H25" s="14"/>
      <c r="I25" s="14"/>
    </row>
    <row r="26" spans="1:9" x14ac:dyDescent="0.2">
      <c r="A26" s="21"/>
      <c r="B26" s="21"/>
      <c r="C26" s="21"/>
      <c r="D26" s="21"/>
      <c r="E26" s="22"/>
      <c r="F26" s="23"/>
      <c r="G26" s="22"/>
    </row>
    <row r="27" spans="1:9" x14ac:dyDescent="0.2">
      <c r="A27" s="20" t="s">
        <v>34</v>
      </c>
      <c r="B27" s="21"/>
      <c r="C27" s="21"/>
      <c r="D27" s="21"/>
      <c r="E27" s="22"/>
      <c r="F27" s="23"/>
      <c r="G27" s="22"/>
    </row>
    <row r="28" spans="1:9" x14ac:dyDescent="0.2">
      <c r="A28" s="21" t="s">
        <v>1379</v>
      </c>
      <c r="B28" s="21" t="s">
        <v>1380</v>
      </c>
      <c r="C28" s="21" t="s">
        <v>35</v>
      </c>
      <c r="D28" s="24">
        <v>1500000</v>
      </c>
      <c r="E28" s="22">
        <v>1539.4056667</v>
      </c>
      <c r="F28" s="23">
        <v>4.1151103742637201</v>
      </c>
      <c r="G28" s="22">
        <v>5.90054498000001</v>
      </c>
    </row>
    <row r="29" spans="1:9" x14ac:dyDescent="0.2">
      <c r="A29" s="21" t="s">
        <v>1381</v>
      </c>
      <c r="B29" s="21" t="s">
        <v>1382</v>
      </c>
      <c r="C29" s="21" t="s">
        <v>35</v>
      </c>
      <c r="D29" s="24">
        <v>1000000</v>
      </c>
      <c r="E29" s="22">
        <v>1060.9273333000001</v>
      </c>
      <c r="F29" s="23">
        <v>2.83605106181124</v>
      </c>
      <c r="G29" s="22">
        <v>6.0780007211125104</v>
      </c>
    </row>
    <row r="30" spans="1:9" x14ac:dyDescent="0.2">
      <c r="A30" s="21" t="s">
        <v>1383</v>
      </c>
      <c r="B30" s="21" t="s">
        <v>1384</v>
      </c>
      <c r="C30" s="21" t="s">
        <v>35</v>
      </c>
      <c r="D30" s="24">
        <v>500000</v>
      </c>
      <c r="E30" s="22">
        <v>527.47805559999995</v>
      </c>
      <c r="F30" s="23">
        <v>1.4100444514077699</v>
      </c>
      <c r="G30" s="22">
        <v>5.9111536384500099</v>
      </c>
    </row>
    <row r="31" spans="1:9" x14ac:dyDescent="0.2">
      <c r="A31" s="21" t="s">
        <v>67</v>
      </c>
      <c r="B31" s="21" t="s">
        <v>66</v>
      </c>
      <c r="C31" s="21" t="s">
        <v>35</v>
      </c>
      <c r="D31" s="24">
        <v>500000</v>
      </c>
      <c r="E31" s="22">
        <v>508.64219439999999</v>
      </c>
      <c r="F31" s="23">
        <v>1.35969278029922</v>
      </c>
      <c r="G31" s="22">
        <v>5.6589858465124898</v>
      </c>
    </row>
    <row r="32" spans="1:9" x14ac:dyDescent="0.2">
      <c r="A32" s="21" t="s">
        <v>1256</v>
      </c>
      <c r="B32" s="21" t="s">
        <v>1257</v>
      </c>
      <c r="C32" s="21" t="s">
        <v>35</v>
      </c>
      <c r="D32" s="24">
        <v>400000</v>
      </c>
      <c r="E32" s="22">
        <v>416.06766670000002</v>
      </c>
      <c r="F32" s="23">
        <v>1.11222428802877</v>
      </c>
      <c r="G32" s="22">
        <v>6.72006075934764</v>
      </c>
    </row>
    <row r="33" spans="1:9" x14ac:dyDescent="0.2">
      <c r="A33" s="20" t="s">
        <v>28</v>
      </c>
      <c r="B33" s="20"/>
      <c r="C33" s="20"/>
      <c r="D33" s="20"/>
      <c r="E33" s="25">
        <f>SUM(E28:E32)</f>
        <v>4052.5209167000003</v>
      </c>
      <c r="F33" s="26">
        <f>SUM(F28:F32)</f>
        <v>10.833122955810719</v>
      </c>
      <c r="G33" s="25"/>
      <c r="H33" s="14"/>
      <c r="I33" s="14"/>
    </row>
    <row r="34" spans="1:9" x14ac:dyDescent="0.2">
      <c r="A34" s="21"/>
      <c r="B34" s="21"/>
      <c r="C34" s="21"/>
      <c r="D34" s="21"/>
      <c r="E34" s="22"/>
      <c r="F34" s="23"/>
      <c r="G34" s="22"/>
    </row>
    <row r="35" spans="1:9" x14ac:dyDescent="0.2">
      <c r="A35" s="20" t="s">
        <v>1100</v>
      </c>
      <c r="B35" s="21"/>
      <c r="C35" s="21"/>
      <c r="D35" s="21"/>
      <c r="E35" s="22"/>
      <c r="F35" s="23"/>
      <c r="G35" s="22"/>
    </row>
    <row r="36" spans="1:9" x14ac:dyDescent="0.2">
      <c r="A36" s="21" t="s">
        <v>1101</v>
      </c>
      <c r="B36" s="21" t="s">
        <v>1102</v>
      </c>
      <c r="C36" s="21" t="s">
        <v>1103</v>
      </c>
      <c r="D36" s="24">
        <v>681.13800000000003</v>
      </c>
      <c r="E36" s="22">
        <v>76.899040299999996</v>
      </c>
      <c r="F36" s="23">
        <v>0.20556507316737299</v>
      </c>
      <c r="G36" s="22">
        <v>5.58</v>
      </c>
    </row>
    <row r="37" spans="1:9" x14ac:dyDescent="0.2">
      <c r="A37" s="20" t="s">
        <v>28</v>
      </c>
      <c r="B37" s="20"/>
      <c r="C37" s="20"/>
      <c r="D37" s="20"/>
      <c r="E37" s="25">
        <f>SUM(E36:E36)</f>
        <v>76.899040299999996</v>
      </c>
      <c r="F37" s="26">
        <f>SUM(F36:F36)</f>
        <v>0.20556507316737299</v>
      </c>
      <c r="G37" s="25"/>
      <c r="H37" s="14"/>
      <c r="I37" s="14"/>
    </row>
    <row r="38" spans="1:9" x14ac:dyDescent="0.2">
      <c r="A38" s="21"/>
      <c r="B38" s="21"/>
      <c r="C38" s="21"/>
      <c r="D38" s="21"/>
      <c r="E38" s="22"/>
      <c r="F38" s="23"/>
      <c r="G38" s="22"/>
    </row>
    <row r="39" spans="1:9" x14ac:dyDescent="0.2">
      <c r="A39" s="20" t="s">
        <v>37</v>
      </c>
      <c r="B39" s="20"/>
      <c r="C39" s="20"/>
      <c r="D39" s="20"/>
      <c r="E39" s="25">
        <f>E18+E25+E33+E37</f>
        <v>35843.3725242</v>
      </c>
      <c r="F39" s="26">
        <f>F18+F25+F33+F37</f>
        <v>95.815831598909682</v>
      </c>
      <c r="G39" s="25"/>
      <c r="H39" s="14"/>
      <c r="I39" s="14"/>
    </row>
    <row r="40" spans="1:9" x14ac:dyDescent="0.2">
      <c r="A40" s="20"/>
      <c r="B40" s="20"/>
      <c r="C40" s="20"/>
      <c r="D40" s="20"/>
      <c r="E40" s="25"/>
      <c r="F40" s="26"/>
      <c r="G40" s="25"/>
      <c r="H40" s="14"/>
      <c r="I40" s="14"/>
    </row>
    <row r="41" spans="1:9" x14ac:dyDescent="0.2">
      <c r="A41" s="20" t="s">
        <v>310</v>
      </c>
      <c r="B41" s="20"/>
      <c r="C41" s="20"/>
      <c r="D41" s="20"/>
      <c r="E41" s="25">
        <v>1.5589561750000001</v>
      </c>
      <c r="F41" s="26">
        <f>+E41/E45*100</f>
        <v>4.1673724266049449E-3</v>
      </c>
      <c r="G41" s="25"/>
      <c r="H41" s="14"/>
      <c r="I41" s="14"/>
    </row>
    <row r="42" spans="1:9" x14ac:dyDescent="0.2">
      <c r="A42" s="20"/>
      <c r="B42" s="20"/>
      <c r="C42" s="20"/>
      <c r="D42" s="20"/>
      <c r="E42" s="25"/>
      <c r="F42" s="26"/>
      <c r="G42" s="25"/>
      <c r="H42" s="14"/>
      <c r="I42" s="14"/>
    </row>
    <row r="43" spans="1:9" x14ac:dyDescent="0.2">
      <c r="A43" s="20" t="s">
        <v>39</v>
      </c>
      <c r="B43" s="20"/>
      <c r="C43" s="20"/>
      <c r="D43" s="20"/>
      <c r="E43" s="25">
        <f>E45-(E18+E25+E33+E37+E41)</f>
        <v>1563.6803597249964</v>
      </c>
      <c r="F43" s="25">
        <f>F45-(F18+F25+F33+F37+F41)</f>
        <v>4.1800010286637104</v>
      </c>
      <c r="G43" s="25"/>
      <c r="H43" s="14"/>
      <c r="I43" s="14"/>
    </row>
    <row r="44" spans="1:9" x14ac:dyDescent="0.2">
      <c r="A44" s="20"/>
      <c r="B44" s="20"/>
      <c r="C44" s="20"/>
      <c r="D44" s="20"/>
      <c r="E44" s="25"/>
      <c r="F44" s="26"/>
      <c r="G44" s="25"/>
      <c r="H44" s="14"/>
      <c r="I44" s="14"/>
    </row>
    <row r="45" spans="1:9" x14ac:dyDescent="0.2">
      <c r="A45" s="27" t="s">
        <v>38</v>
      </c>
      <c r="B45" s="27"/>
      <c r="C45" s="27"/>
      <c r="D45" s="27"/>
      <c r="E45" s="28">
        <v>37408.611840099999</v>
      </c>
      <c r="F45" s="29">
        <v>100</v>
      </c>
      <c r="G45" s="28"/>
      <c r="H45" s="14"/>
      <c r="I45" s="14"/>
    </row>
    <row r="47" spans="1:9" x14ac:dyDescent="0.2">
      <c r="A47" s="71" t="s">
        <v>1258</v>
      </c>
      <c r="B47" s="71"/>
      <c r="C47" s="71"/>
      <c r="D47" s="71"/>
      <c r="E47" s="72"/>
      <c r="F47" s="72"/>
      <c r="G47" s="72"/>
    </row>
    <row r="48" spans="1:9" x14ac:dyDescent="0.2">
      <c r="A48" s="73"/>
      <c r="B48" s="73"/>
      <c r="C48" s="73"/>
      <c r="D48" s="73"/>
      <c r="E48" s="26"/>
      <c r="F48" s="26"/>
      <c r="G48" s="26"/>
    </row>
    <row r="49" spans="1:7" x14ac:dyDescent="0.2">
      <c r="A49" s="74" t="s">
        <v>1259</v>
      </c>
      <c r="B49" s="75"/>
      <c r="C49" s="75"/>
      <c r="D49" s="73"/>
      <c r="E49" s="76" t="s">
        <v>1260</v>
      </c>
      <c r="F49" s="74" t="s">
        <v>3</v>
      </c>
      <c r="G49" s="26"/>
    </row>
    <row r="50" spans="1:7" x14ac:dyDescent="0.2">
      <c r="A50" s="75" t="s">
        <v>1261</v>
      </c>
      <c r="B50" s="75"/>
      <c r="C50" s="75"/>
      <c r="D50" s="73"/>
      <c r="E50" s="77">
        <v>2500</v>
      </c>
      <c r="F50" s="78">
        <f>E50/$E$45*100</f>
        <v>6.682953141073618</v>
      </c>
      <c r="G50" s="26"/>
    </row>
    <row r="51" spans="1:7" x14ac:dyDescent="0.2">
      <c r="A51" s="75" t="s">
        <v>1261</v>
      </c>
      <c r="B51" s="75"/>
      <c r="C51" s="75"/>
      <c r="D51" s="73"/>
      <c r="E51" s="77">
        <v>2500</v>
      </c>
      <c r="F51" s="78">
        <f>E51/$E$45*100</f>
        <v>6.682953141073618</v>
      </c>
      <c r="G51" s="26"/>
    </row>
    <row r="52" spans="1:7" x14ac:dyDescent="0.2">
      <c r="A52" s="75" t="s">
        <v>1302</v>
      </c>
      <c r="B52" s="75"/>
      <c r="C52" s="75"/>
      <c r="D52" s="73"/>
      <c r="E52" s="77">
        <v>1000</v>
      </c>
      <c r="F52" s="78">
        <f>E52/$E$45*100</f>
        <v>2.673181256429447</v>
      </c>
      <c r="G52" s="26"/>
    </row>
    <row r="53" spans="1:7" x14ac:dyDescent="0.2">
      <c r="A53" s="79" t="s">
        <v>1262</v>
      </c>
      <c r="B53" s="80"/>
      <c r="C53" s="80"/>
      <c r="D53" s="79"/>
      <c r="E53" s="81">
        <f>SUM(E50:E52)</f>
        <v>6000</v>
      </c>
      <c r="F53" s="81">
        <f>SUM(F50:F52)</f>
        <v>16.039087538576684</v>
      </c>
      <c r="G53" s="29"/>
    </row>
    <row r="54" spans="1:7" x14ac:dyDescent="0.2">
      <c r="F54" s="11" t="s">
        <v>920</v>
      </c>
    </row>
    <row r="55" spans="1:7" x14ac:dyDescent="0.2">
      <c r="A55" s="14" t="s">
        <v>40</v>
      </c>
    </row>
    <row r="56" spans="1:7" x14ac:dyDescent="0.2">
      <c r="A56" s="14" t="s">
        <v>1105</v>
      </c>
    </row>
    <row r="57" spans="1:7" x14ac:dyDescent="0.2">
      <c r="A57" s="14" t="s">
        <v>1263</v>
      </c>
    </row>
    <row r="58" spans="1:7" x14ac:dyDescent="0.2">
      <c r="A58" s="14"/>
    </row>
    <row r="59" spans="1:7" ht="33.75" customHeight="1" x14ac:dyDescent="0.2">
      <c r="A59" s="103" t="s">
        <v>1264</v>
      </c>
      <c r="B59" s="103"/>
      <c r="C59" s="103"/>
      <c r="D59" s="103"/>
      <c r="E59" s="103"/>
      <c r="F59" s="103"/>
      <c r="G59" s="103"/>
    </row>
    <row r="60" spans="1:7" x14ac:dyDescent="0.2">
      <c r="A60" s="14"/>
    </row>
    <row r="61" spans="1:7" x14ac:dyDescent="0.2">
      <c r="A61" s="14" t="s">
        <v>41</v>
      </c>
    </row>
    <row r="62" spans="1:7" x14ac:dyDescent="0.2">
      <c r="A62" s="14" t="s">
        <v>42</v>
      </c>
    </row>
    <row r="63" spans="1:7" x14ac:dyDescent="0.2">
      <c r="A63" s="14" t="s">
        <v>43</v>
      </c>
      <c r="B63" s="14"/>
      <c r="C63" s="30" t="s">
        <v>1385</v>
      </c>
      <c r="D63" s="14" t="s">
        <v>44</v>
      </c>
    </row>
    <row r="64" spans="1:7" x14ac:dyDescent="0.2">
      <c r="A64" s="7" t="s">
        <v>46</v>
      </c>
      <c r="C64" s="87" t="s">
        <v>1386</v>
      </c>
      <c r="D64" s="31">
        <v>10.372199999999999</v>
      </c>
    </row>
    <row r="65" spans="1:5" x14ac:dyDescent="0.2">
      <c r="A65" s="7" t="s">
        <v>47</v>
      </c>
      <c r="C65" s="87" t="s">
        <v>1386</v>
      </c>
      <c r="D65" s="31">
        <v>10.372199999999999</v>
      </c>
    </row>
    <row r="66" spans="1:5" x14ac:dyDescent="0.2">
      <c r="A66" s="7" t="s">
        <v>48</v>
      </c>
      <c r="C66" s="87" t="s">
        <v>1386</v>
      </c>
      <c r="D66" s="31">
        <v>10.3987</v>
      </c>
    </row>
    <row r="67" spans="1:5" x14ac:dyDescent="0.2">
      <c r="A67" s="7" t="s">
        <v>49</v>
      </c>
      <c r="C67" s="87" t="s">
        <v>1386</v>
      </c>
      <c r="D67" s="31">
        <v>10.3987</v>
      </c>
    </row>
    <row r="68" spans="1:5" x14ac:dyDescent="0.2">
      <c r="C68" s="87"/>
      <c r="D68" s="31"/>
    </row>
    <row r="69" spans="1:5" x14ac:dyDescent="0.2">
      <c r="A69" s="7" t="s">
        <v>1387</v>
      </c>
    </row>
    <row r="70" spans="1:5" x14ac:dyDescent="0.2">
      <c r="A70" s="7" t="s">
        <v>54</v>
      </c>
    </row>
    <row r="72" spans="1:5" x14ac:dyDescent="0.2">
      <c r="A72" s="14" t="s">
        <v>50</v>
      </c>
      <c r="D72" s="30" t="s">
        <v>56</v>
      </c>
    </row>
    <row r="74" spans="1:5" x14ac:dyDescent="0.2">
      <c r="A74" s="60" t="s">
        <v>1265</v>
      </c>
    </row>
    <row r="75" spans="1:5" x14ac:dyDescent="0.2">
      <c r="A75" s="60"/>
    </row>
    <row r="76" spans="1:5" x14ac:dyDescent="0.2">
      <c r="A76" s="57" t="s">
        <v>1351</v>
      </c>
    </row>
    <row r="77" spans="1:5" x14ac:dyDescent="0.2">
      <c r="A77" s="57" t="s">
        <v>1388</v>
      </c>
    </row>
    <row r="79" spans="1:5" x14ac:dyDescent="0.2">
      <c r="A79" s="14" t="s">
        <v>344</v>
      </c>
      <c r="D79" s="34">
        <v>1.1405062357417299</v>
      </c>
      <c r="E79" s="10" t="s">
        <v>55</v>
      </c>
    </row>
    <row r="81" spans="1:9" x14ac:dyDescent="0.2">
      <c r="A81" s="14" t="s">
        <v>345</v>
      </c>
      <c r="D81" s="30" t="s">
        <v>56</v>
      </c>
    </row>
    <row r="83" spans="1:9" x14ac:dyDescent="0.2">
      <c r="A83" s="60" t="s">
        <v>992</v>
      </c>
      <c r="B83" s="57"/>
      <c r="C83" s="57"/>
      <c r="D83" s="57"/>
      <c r="E83" s="11"/>
      <c r="G83" s="11"/>
      <c r="H83" s="57"/>
      <c r="I83" s="57"/>
    </row>
    <row r="84" spans="1:9" x14ac:dyDescent="0.2">
      <c r="A84" s="57"/>
      <c r="B84" s="57"/>
      <c r="C84" s="57"/>
      <c r="D84" s="57"/>
      <c r="E84" s="11"/>
      <c r="G84" s="11"/>
      <c r="H84" s="57"/>
      <c r="I84" s="57"/>
    </row>
    <row r="85" spans="1:9" x14ac:dyDescent="0.2">
      <c r="A85" s="57"/>
      <c r="B85" s="57"/>
      <c r="C85" s="57"/>
      <c r="D85" s="57"/>
      <c r="E85" s="11"/>
      <c r="G85" s="11"/>
      <c r="H85" s="57"/>
      <c r="I85" s="57"/>
    </row>
    <row r="86" spans="1:9" x14ac:dyDescent="0.2">
      <c r="A86" s="60" t="s">
        <v>969</v>
      </c>
      <c r="B86" s="57"/>
      <c r="C86" s="57"/>
      <c r="D86" s="57"/>
      <c r="E86" s="11"/>
      <c r="G86" s="11"/>
      <c r="H86" s="57"/>
      <c r="I86" s="57"/>
    </row>
    <row r="87" spans="1:9" x14ac:dyDescent="0.2">
      <c r="A87" s="65"/>
      <c r="B87" s="57"/>
      <c r="C87" s="57"/>
      <c r="D87" s="57"/>
      <c r="E87" s="11"/>
      <c r="G87" s="11"/>
      <c r="H87" s="57"/>
      <c r="I87" s="57"/>
    </row>
    <row r="88" spans="1:9" x14ac:dyDescent="0.2">
      <c r="A88" s="57"/>
      <c r="B88" s="57"/>
      <c r="C88" s="57"/>
      <c r="D88" s="57"/>
      <c r="E88" s="11"/>
      <c r="G88" s="11"/>
      <c r="H88" s="57"/>
      <c r="I88" s="57"/>
    </row>
    <row r="89" spans="1:9" x14ac:dyDescent="0.2">
      <c r="A89" s="57"/>
      <c r="B89" s="57"/>
      <c r="C89" s="57"/>
      <c r="D89" s="57"/>
      <c r="E89" s="11"/>
      <c r="G89" s="11"/>
      <c r="H89" s="57"/>
      <c r="I89" s="57"/>
    </row>
    <row r="90" spans="1:9" x14ac:dyDescent="0.2">
      <c r="A90" s="57"/>
      <c r="B90" s="57"/>
      <c r="C90" s="57"/>
      <c r="D90" s="57"/>
      <c r="E90" s="11"/>
      <c r="G90" s="11"/>
      <c r="H90" s="57"/>
      <c r="I90" s="57"/>
    </row>
    <row r="91" spans="1:9" x14ac:dyDescent="0.2">
      <c r="A91" s="57"/>
      <c r="B91" s="57"/>
      <c r="C91" s="57"/>
      <c r="D91" s="57"/>
      <c r="E91" s="11"/>
      <c r="G91" s="11"/>
      <c r="H91" s="57"/>
      <c r="I91" s="57"/>
    </row>
    <row r="92" spans="1:9" x14ac:dyDescent="0.2">
      <c r="A92" s="57"/>
      <c r="B92" s="57"/>
      <c r="C92" s="57"/>
      <c r="D92" s="57"/>
      <c r="E92" s="11"/>
      <c r="G92" s="11"/>
      <c r="H92" s="57"/>
      <c r="I92" s="57"/>
    </row>
    <row r="93" spans="1:9" x14ac:dyDescent="0.2">
      <c r="A93" s="57"/>
      <c r="B93" s="57"/>
      <c r="C93" s="57"/>
      <c r="D93" s="57"/>
      <c r="E93" s="11"/>
      <c r="G93" s="11"/>
      <c r="H93" s="57"/>
      <c r="I93" s="57"/>
    </row>
    <row r="94" spans="1:9" x14ac:dyDescent="0.2">
      <c r="A94" s="57"/>
      <c r="B94" s="57"/>
      <c r="C94" s="57"/>
      <c r="D94" s="57"/>
      <c r="E94" s="11"/>
      <c r="G94" s="11"/>
      <c r="H94" s="57"/>
      <c r="I94" s="57"/>
    </row>
    <row r="95" spans="1:9" x14ac:dyDescent="0.2">
      <c r="A95" s="57"/>
      <c r="B95" s="57"/>
      <c r="C95" s="57"/>
      <c r="D95" s="57"/>
      <c r="E95" s="11"/>
      <c r="G95" s="11"/>
      <c r="H95" s="57"/>
      <c r="I95" s="57"/>
    </row>
    <row r="96" spans="1:9" x14ac:dyDescent="0.2">
      <c r="A96" s="57"/>
      <c r="B96" s="57"/>
      <c r="C96" s="57"/>
      <c r="D96" s="57"/>
      <c r="E96" s="11"/>
      <c r="G96" s="11"/>
      <c r="H96" s="57"/>
      <c r="I96" s="57"/>
    </row>
    <row r="97" spans="1:9" x14ac:dyDescent="0.2">
      <c r="A97" s="57"/>
      <c r="B97" s="57"/>
      <c r="C97" s="57"/>
      <c r="D97" s="57"/>
      <c r="E97" s="11"/>
      <c r="G97" s="11"/>
      <c r="H97" s="57"/>
      <c r="I97" s="57"/>
    </row>
    <row r="98" spans="1:9" x14ac:dyDescent="0.2">
      <c r="A98" s="57"/>
      <c r="B98" s="57"/>
      <c r="C98" s="57"/>
      <c r="D98" s="57"/>
      <c r="E98" s="11"/>
      <c r="G98" s="11"/>
      <c r="H98" s="57"/>
      <c r="I98" s="57"/>
    </row>
    <row r="99" spans="1:9" x14ac:dyDescent="0.2">
      <c r="A99" s="57"/>
      <c r="B99" s="57"/>
      <c r="C99" s="57"/>
      <c r="D99" s="57"/>
      <c r="E99" s="11"/>
      <c r="G99" s="11"/>
      <c r="H99" s="57"/>
      <c r="I99" s="57"/>
    </row>
    <row r="100" spans="1:9" x14ac:dyDescent="0.2">
      <c r="A100" s="57"/>
      <c r="B100" s="57"/>
      <c r="C100" s="57"/>
      <c r="D100" s="57"/>
      <c r="E100" s="11"/>
      <c r="G100" s="11"/>
      <c r="H100" s="57"/>
      <c r="I100" s="57"/>
    </row>
    <row r="101" spans="1:9" x14ac:dyDescent="0.2">
      <c r="A101" s="57"/>
      <c r="B101" s="57"/>
      <c r="C101" s="57"/>
      <c r="D101" s="57"/>
      <c r="E101" s="11"/>
      <c r="G101" s="11"/>
      <c r="H101" s="57"/>
      <c r="I101" s="57"/>
    </row>
    <row r="102" spans="1:9" x14ac:dyDescent="0.2">
      <c r="A102" s="60" t="s">
        <v>1389</v>
      </c>
      <c r="B102" s="57"/>
      <c r="C102" s="57"/>
      <c r="D102" s="57"/>
      <c r="E102" s="11"/>
      <c r="G102" s="11"/>
      <c r="H102" s="57"/>
      <c r="I102" s="57"/>
    </row>
    <row r="103" spans="1:9" x14ac:dyDescent="0.2">
      <c r="A103" s="57"/>
      <c r="B103" s="57"/>
      <c r="C103" s="57"/>
      <c r="D103" s="57"/>
      <c r="E103" s="11"/>
      <c r="G103" s="11"/>
      <c r="H103" s="57"/>
      <c r="I103" s="57"/>
    </row>
    <row r="104" spans="1:9" x14ac:dyDescent="0.2">
      <c r="A104" s="60" t="s">
        <v>970</v>
      </c>
      <c r="B104" s="57"/>
      <c r="C104" s="57"/>
      <c r="D104" s="57"/>
      <c r="E104" s="11"/>
      <c r="G104" s="11"/>
      <c r="H104" s="57"/>
      <c r="I104" s="57"/>
    </row>
    <row r="105" spans="1:9" x14ac:dyDescent="0.2">
      <c r="A105" s="57"/>
      <c r="B105" s="57"/>
      <c r="C105" s="57"/>
      <c r="D105" s="57"/>
      <c r="E105" s="11"/>
      <c r="G105" s="11"/>
      <c r="H105" s="57"/>
      <c r="I105" s="57"/>
    </row>
    <row r="106" spans="1:9" x14ac:dyDescent="0.2">
      <c r="A106" s="57"/>
      <c r="B106" s="57"/>
      <c r="C106" s="57"/>
      <c r="D106" s="57"/>
      <c r="E106" s="11"/>
      <c r="G106" s="11"/>
      <c r="H106" s="57"/>
      <c r="I106" s="57"/>
    </row>
    <row r="107" spans="1:9" x14ac:dyDescent="0.2">
      <c r="A107" s="57"/>
      <c r="B107" s="57"/>
      <c r="C107" s="57"/>
      <c r="D107" s="57"/>
      <c r="E107" s="11"/>
      <c r="G107" s="11"/>
      <c r="H107" s="57"/>
      <c r="I107" s="57"/>
    </row>
    <row r="108" spans="1:9" x14ac:dyDescent="0.2">
      <c r="A108" s="57"/>
      <c r="B108" s="57"/>
      <c r="C108" s="57"/>
      <c r="D108" s="57"/>
      <c r="E108" s="11"/>
      <c r="G108" s="11"/>
      <c r="H108" s="57"/>
      <c r="I108" s="57"/>
    </row>
    <row r="109" spans="1:9" x14ac:dyDescent="0.2">
      <c r="A109" s="57"/>
      <c r="B109" s="57"/>
      <c r="C109" s="57"/>
      <c r="D109" s="57"/>
      <c r="E109" s="11"/>
      <c r="G109" s="11"/>
      <c r="H109" s="57"/>
      <c r="I109" s="57"/>
    </row>
    <row r="110" spans="1:9" x14ac:dyDescent="0.2">
      <c r="A110" s="57"/>
      <c r="B110" s="57"/>
      <c r="C110" s="57"/>
      <c r="D110" s="57"/>
      <c r="E110" s="11"/>
      <c r="G110" s="11"/>
      <c r="H110" s="57"/>
      <c r="I110" s="57"/>
    </row>
    <row r="111" spans="1:9" x14ac:dyDescent="0.2">
      <c r="A111" s="57"/>
      <c r="B111" s="57"/>
      <c r="C111" s="57"/>
      <c r="D111" s="57"/>
      <c r="E111" s="11"/>
      <c r="G111" s="11"/>
      <c r="H111" s="57"/>
      <c r="I111" s="57"/>
    </row>
    <row r="112" spans="1:9" x14ac:dyDescent="0.2">
      <c r="A112" s="57"/>
      <c r="B112" s="57"/>
      <c r="C112" s="57"/>
      <c r="D112" s="57"/>
      <c r="E112" s="11"/>
      <c r="G112" s="11"/>
      <c r="H112" s="57"/>
      <c r="I112" s="57"/>
    </row>
    <row r="113" spans="1:9" x14ac:dyDescent="0.2">
      <c r="A113" s="57"/>
      <c r="B113" s="57"/>
      <c r="C113" s="57"/>
      <c r="D113" s="57"/>
      <c r="E113" s="11"/>
      <c r="G113" s="11"/>
      <c r="H113" s="57"/>
      <c r="I113" s="57"/>
    </row>
    <row r="114" spans="1:9" x14ac:dyDescent="0.2">
      <c r="A114" s="57"/>
      <c r="B114" s="57"/>
      <c r="C114" s="57"/>
      <c r="D114" s="57"/>
      <c r="E114" s="11"/>
      <c r="G114" s="11"/>
      <c r="H114" s="57"/>
      <c r="I114" s="57"/>
    </row>
    <row r="115" spans="1:9" x14ac:dyDescent="0.2">
      <c r="A115" s="57"/>
      <c r="B115" s="57"/>
      <c r="C115" s="57"/>
      <c r="D115" s="57"/>
      <c r="E115" s="11"/>
      <c r="G115" s="11"/>
      <c r="H115" s="57"/>
      <c r="I115" s="57"/>
    </row>
    <row r="116" spans="1:9" x14ac:dyDescent="0.2">
      <c r="A116" s="57"/>
      <c r="B116" s="57"/>
      <c r="C116" s="57"/>
      <c r="D116" s="57"/>
      <c r="E116" s="11"/>
      <c r="G116" s="11"/>
      <c r="H116" s="57"/>
      <c r="I116" s="57"/>
    </row>
    <row r="117" spans="1:9" x14ac:dyDescent="0.2">
      <c r="A117" s="57"/>
      <c r="B117" s="57"/>
      <c r="C117" s="57"/>
      <c r="D117" s="57"/>
      <c r="E117" s="11"/>
      <c r="G117" s="11"/>
      <c r="H117" s="57"/>
      <c r="I117" s="57"/>
    </row>
    <row r="118" spans="1:9" x14ac:dyDescent="0.2">
      <c r="A118" s="57"/>
      <c r="B118" s="57"/>
      <c r="C118" s="57"/>
      <c r="D118" s="57"/>
      <c r="E118" s="11"/>
      <c r="G118" s="11"/>
      <c r="H118" s="57"/>
      <c r="I118" s="57"/>
    </row>
    <row r="119" spans="1:9" x14ac:dyDescent="0.2">
      <c r="A119" s="57"/>
      <c r="B119" s="57"/>
      <c r="C119" s="57"/>
      <c r="D119" s="57"/>
      <c r="E119" s="11"/>
      <c r="G119" s="11"/>
      <c r="H119" s="57"/>
      <c r="I119" s="57"/>
    </row>
    <row r="120" spans="1:9" x14ac:dyDescent="0.2">
      <c r="A120" s="57" t="s">
        <v>968</v>
      </c>
      <c r="B120" s="57"/>
      <c r="C120" s="57"/>
      <c r="D120" s="57"/>
      <c r="E120" s="11"/>
      <c r="G120" s="11"/>
      <c r="H120" s="57"/>
      <c r="I120" s="57"/>
    </row>
    <row r="121" spans="1:9" x14ac:dyDescent="0.2">
      <c r="A121" s="57"/>
      <c r="B121" s="57"/>
      <c r="C121" s="57"/>
      <c r="D121" s="57"/>
      <c r="E121" s="11"/>
      <c r="G121" s="11"/>
      <c r="H121" s="57"/>
      <c r="I121" s="57"/>
    </row>
    <row r="122" spans="1:9" x14ac:dyDescent="0.2">
      <c r="A122" s="57"/>
      <c r="B122" s="57"/>
      <c r="C122" s="57"/>
      <c r="D122" s="57"/>
      <c r="E122" s="11"/>
      <c r="G122" s="11"/>
      <c r="H122" s="57"/>
      <c r="I122" s="57"/>
    </row>
    <row r="123" spans="1:9" x14ac:dyDescent="0.2">
      <c r="A123" s="57"/>
      <c r="B123" s="57"/>
      <c r="C123" s="57"/>
      <c r="D123" s="57"/>
      <c r="E123" s="11"/>
      <c r="G123" s="11"/>
      <c r="H123" s="57"/>
      <c r="I123" s="57"/>
    </row>
    <row r="124" spans="1:9" x14ac:dyDescent="0.2">
      <c r="A124" s="65"/>
      <c r="B124" s="57"/>
      <c r="C124" s="57"/>
      <c r="D124" s="57"/>
      <c r="E124" s="11"/>
      <c r="G124" s="11"/>
      <c r="H124" s="57"/>
      <c r="I124" s="57"/>
    </row>
    <row r="125" spans="1:9" x14ac:dyDescent="0.2">
      <c r="A125" s="57"/>
      <c r="B125" s="57"/>
      <c r="C125" s="57"/>
      <c r="D125" s="57"/>
      <c r="E125" s="11"/>
      <c r="G125" s="11"/>
      <c r="H125" s="57"/>
      <c r="I125" s="57"/>
    </row>
    <row r="126" spans="1:9" x14ac:dyDescent="0.2">
      <c r="A126" s="57"/>
      <c r="B126" s="57"/>
      <c r="C126" s="57"/>
      <c r="D126" s="57"/>
      <c r="E126" s="11"/>
      <c r="G126" s="11"/>
      <c r="H126" s="57"/>
      <c r="I126" s="57"/>
    </row>
    <row r="127" spans="1:9" x14ac:dyDescent="0.2">
      <c r="A127" s="57"/>
      <c r="B127" s="57"/>
      <c r="C127" s="57"/>
      <c r="D127" s="57"/>
      <c r="E127" s="11"/>
      <c r="G127" s="11"/>
      <c r="H127" s="57"/>
      <c r="I127" s="57"/>
    </row>
    <row r="128" spans="1:9" x14ac:dyDescent="0.2">
      <c r="A128" s="57"/>
      <c r="B128" s="57"/>
      <c r="C128" s="57"/>
      <c r="D128" s="57"/>
      <c r="E128" s="11"/>
      <c r="G128" s="11"/>
      <c r="H128" s="57"/>
      <c r="I128" s="57"/>
    </row>
    <row r="129" spans="1:9" x14ac:dyDescent="0.2">
      <c r="A129" s="57"/>
      <c r="B129" s="57"/>
      <c r="C129" s="57"/>
      <c r="D129" s="57"/>
      <c r="E129" s="11"/>
      <c r="G129" s="11"/>
      <c r="H129" s="57"/>
      <c r="I129" s="57"/>
    </row>
    <row r="130" spans="1:9" x14ac:dyDescent="0.2">
      <c r="A130" s="57"/>
      <c r="B130" s="57"/>
      <c r="C130" s="57"/>
      <c r="D130" s="57"/>
      <c r="E130" s="11"/>
      <c r="G130" s="11"/>
      <c r="H130" s="57"/>
      <c r="I130" s="57"/>
    </row>
    <row r="131" spans="1:9" x14ac:dyDescent="0.2">
      <c r="A131" s="57"/>
      <c r="B131" s="57"/>
      <c r="C131" s="57"/>
      <c r="D131" s="57"/>
      <c r="E131" s="11"/>
      <c r="G131" s="11"/>
      <c r="H131" s="57"/>
      <c r="I131" s="57"/>
    </row>
    <row r="132" spans="1:9" x14ac:dyDescent="0.2">
      <c r="A132" s="57"/>
      <c r="B132" s="57"/>
      <c r="C132" s="57"/>
      <c r="D132" s="57"/>
      <c r="E132" s="11"/>
      <c r="G132" s="11"/>
      <c r="H132" s="57"/>
      <c r="I132" s="57"/>
    </row>
    <row r="133" spans="1:9" x14ac:dyDescent="0.2">
      <c r="A133" s="57"/>
      <c r="B133" s="57"/>
      <c r="C133" s="57"/>
      <c r="D133" s="57"/>
      <c r="E133" s="11"/>
      <c r="G133" s="11"/>
      <c r="H133" s="57"/>
      <c r="I133" s="57"/>
    </row>
    <row r="134" spans="1:9" x14ac:dyDescent="0.2">
      <c r="A134" s="57"/>
      <c r="B134" s="57"/>
      <c r="C134" s="57"/>
      <c r="D134" s="57"/>
      <c r="E134" s="11"/>
      <c r="G134" s="11"/>
      <c r="H134" s="57"/>
      <c r="I134" s="57"/>
    </row>
    <row r="135" spans="1:9" x14ac:dyDescent="0.2">
      <c r="A135" s="57"/>
      <c r="B135" s="57"/>
      <c r="C135" s="57"/>
      <c r="D135" s="57"/>
      <c r="E135" s="11"/>
      <c r="G135" s="11"/>
      <c r="H135" s="57"/>
      <c r="I135" s="57"/>
    </row>
    <row r="136" spans="1:9" x14ac:dyDescent="0.2">
      <c r="A136" s="57"/>
      <c r="B136" s="57"/>
      <c r="C136" s="57"/>
      <c r="D136" s="57"/>
      <c r="E136" s="11"/>
      <c r="G136" s="11"/>
      <c r="H136" s="57"/>
      <c r="I136" s="57"/>
    </row>
    <row r="137" spans="1:9" x14ac:dyDescent="0.2">
      <c r="A137" s="57"/>
      <c r="B137" s="57"/>
      <c r="C137" s="57"/>
      <c r="D137" s="57"/>
      <c r="E137" s="11"/>
      <c r="G137" s="11"/>
      <c r="H137" s="57"/>
      <c r="I137" s="57"/>
    </row>
    <row r="138" spans="1:9" x14ac:dyDescent="0.2">
      <c r="A138" s="57"/>
      <c r="B138" s="57"/>
      <c r="C138" s="57"/>
      <c r="D138" s="57"/>
      <c r="E138" s="11"/>
      <c r="G138" s="11"/>
      <c r="H138" s="57"/>
      <c r="I138" s="57"/>
    </row>
    <row r="139" spans="1:9" x14ac:dyDescent="0.2">
      <c r="A139" s="57"/>
      <c r="B139" s="57"/>
      <c r="C139" s="57"/>
      <c r="D139" s="57"/>
      <c r="E139" s="11"/>
      <c r="G139" s="11"/>
      <c r="H139" s="57"/>
      <c r="I139" s="57"/>
    </row>
    <row r="140" spans="1:9" x14ac:dyDescent="0.2">
      <c r="A140" s="57"/>
      <c r="B140" s="57"/>
      <c r="C140" s="57"/>
      <c r="D140" s="57"/>
      <c r="E140" s="11"/>
      <c r="G140" s="11"/>
      <c r="H140" s="57"/>
      <c r="I140" s="57"/>
    </row>
    <row r="141" spans="1:9" x14ac:dyDescent="0.2">
      <c r="A141" s="57"/>
      <c r="B141" s="57"/>
      <c r="C141" s="57"/>
      <c r="D141" s="57"/>
      <c r="E141" s="11"/>
      <c r="G141" s="11"/>
      <c r="H141" s="57"/>
      <c r="I141" s="57"/>
    </row>
    <row r="142" spans="1:9" x14ac:dyDescent="0.2">
      <c r="A142" s="57"/>
      <c r="B142" s="57"/>
      <c r="C142" s="57"/>
      <c r="D142" s="57"/>
      <c r="E142" s="11"/>
      <c r="G142" s="11"/>
      <c r="H142" s="57"/>
      <c r="I142" s="57"/>
    </row>
    <row r="143" spans="1:9" x14ac:dyDescent="0.2">
      <c r="A143" s="57"/>
      <c r="B143" s="57"/>
      <c r="C143" s="57"/>
      <c r="D143" s="57"/>
      <c r="E143" s="11"/>
      <c r="G143" s="11"/>
      <c r="H143" s="57"/>
      <c r="I143" s="57"/>
    </row>
    <row r="144" spans="1:9" x14ac:dyDescent="0.2">
      <c r="A144" s="57"/>
      <c r="B144" s="57"/>
      <c r="C144" s="57"/>
      <c r="D144" s="57"/>
      <c r="E144" s="11"/>
      <c r="G144" s="11"/>
      <c r="H144" s="57"/>
      <c r="I144" s="57"/>
    </row>
    <row r="145" spans="1:9" x14ac:dyDescent="0.2">
      <c r="A145" s="57"/>
      <c r="B145" s="57"/>
      <c r="C145" s="57"/>
      <c r="D145" s="57"/>
      <c r="E145" s="11"/>
      <c r="G145" s="11"/>
      <c r="H145" s="57"/>
      <c r="I145" s="57"/>
    </row>
    <row r="146" spans="1:9" x14ac:dyDescent="0.2">
      <c r="A146" s="57"/>
      <c r="B146" s="57"/>
      <c r="C146" s="57"/>
      <c r="D146" s="57"/>
      <c r="E146" s="11"/>
      <c r="G146" s="11"/>
      <c r="H146" s="57"/>
      <c r="I146" s="57"/>
    </row>
    <row r="147" spans="1:9" x14ac:dyDescent="0.2">
      <c r="A147" s="57"/>
      <c r="B147" s="57"/>
      <c r="C147" s="57"/>
      <c r="D147" s="57"/>
      <c r="E147" s="11"/>
      <c r="G147" s="11"/>
      <c r="H147" s="57"/>
      <c r="I147" s="57"/>
    </row>
    <row r="148" spans="1:9" x14ac:dyDescent="0.2">
      <c r="A148" s="57"/>
      <c r="B148" s="57"/>
      <c r="C148" s="57"/>
      <c r="D148" s="57"/>
      <c r="E148" s="11"/>
      <c r="G148" s="11"/>
      <c r="H148" s="57"/>
      <c r="I148" s="57"/>
    </row>
    <row r="149" spans="1:9" x14ac:dyDescent="0.2">
      <c r="A149" s="57"/>
      <c r="B149" s="57"/>
      <c r="C149" s="57"/>
      <c r="D149" s="57"/>
      <c r="E149" s="11"/>
      <c r="G149" s="11"/>
      <c r="H149" s="57"/>
      <c r="I149" s="57"/>
    </row>
    <row r="150" spans="1:9" x14ac:dyDescent="0.2">
      <c r="A150" s="57"/>
      <c r="B150" s="57"/>
      <c r="C150" s="57"/>
      <c r="D150" s="57"/>
      <c r="E150" s="11"/>
      <c r="G150" s="11"/>
      <c r="H150" s="57"/>
      <c r="I150" s="57"/>
    </row>
    <row r="151" spans="1:9" x14ac:dyDescent="0.2">
      <c r="A151" s="57"/>
      <c r="B151" s="57"/>
      <c r="C151" s="57"/>
      <c r="D151" s="57"/>
      <c r="E151" s="11"/>
      <c r="G151" s="11"/>
      <c r="H151" s="57"/>
      <c r="I151" s="57"/>
    </row>
    <row r="152" spans="1:9" x14ac:dyDescent="0.2">
      <c r="A152" s="57"/>
      <c r="B152" s="57"/>
      <c r="C152" s="57"/>
      <c r="D152" s="57"/>
      <c r="E152" s="11"/>
      <c r="G152" s="11"/>
      <c r="H152" s="57"/>
      <c r="I152" s="57"/>
    </row>
    <row r="153" spans="1:9" x14ac:dyDescent="0.2">
      <c r="A153" s="57"/>
      <c r="B153" s="57"/>
      <c r="C153" s="57"/>
      <c r="D153" s="57"/>
      <c r="E153" s="11"/>
      <c r="G153" s="11"/>
      <c r="H153" s="57"/>
      <c r="I153" s="57"/>
    </row>
    <row r="154" spans="1:9" x14ac:dyDescent="0.2">
      <c r="A154" s="57"/>
      <c r="B154" s="57"/>
      <c r="C154" s="57"/>
      <c r="D154" s="57"/>
      <c r="E154" s="11"/>
      <c r="G154" s="11"/>
      <c r="H154" s="57"/>
      <c r="I154" s="57"/>
    </row>
    <row r="155" spans="1:9" x14ac:dyDescent="0.2">
      <c r="A155" s="57"/>
      <c r="B155" s="57"/>
      <c r="C155" s="57"/>
      <c r="D155" s="57"/>
      <c r="E155" s="11"/>
      <c r="G155" s="11"/>
      <c r="H155" s="57"/>
      <c r="I155" s="57"/>
    </row>
    <row r="156" spans="1:9" x14ac:dyDescent="0.2">
      <c r="A156" s="57"/>
      <c r="B156" s="57"/>
      <c r="C156" s="57"/>
      <c r="D156" s="57"/>
      <c r="E156" s="11"/>
      <c r="G156" s="11"/>
      <c r="H156" s="57"/>
      <c r="I156" s="57"/>
    </row>
    <row r="157" spans="1:9" x14ac:dyDescent="0.2">
      <c r="A157" s="57"/>
      <c r="B157" s="57"/>
      <c r="C157" s="57"/>
      <c r="D157" s="57"/>
      <c r="E157" s="11"/>
      <c r="G157" s="11"/>
      <c r="H157" s="57"/>
      <c r="I157" s="57"/>
    </row>
    <row r="158" spans="1:9" x14ac:dyDescent="0.2">
      <c r="A158" s="57"/>
      <c r="B158" s="57"/>
      <c r="C158" s="57"/>
      <c r="D158" s="57"/>
      <c r="E158" s="11"/>
      <c r="G158" s="11"/>
      <c r="H158" s="57"/>
      <c r="I158" s="57"/>
    </row>
    <row r="159" spans="1:9" x14ac:dyDescent="0.2">
      <c r="A159" s="57"/>
      <c r="B159" s="57"/>
      <c r="C159" s="57"/>
      <c r="D159" s="57"/>
      <c r="E159" s="11"/>
      <c r="G159" s="11"/>
      <c r="H159" s="57"/>
      <c r="I159" s="57"/>
    </row>
    <row r="160" spans="1:9" x14ac:dyDescent="0.2">
      <c r="A160" s="57"/>
      <c r="B160" s="57"/>
      <c r="C160" s="57"/>
      <c r="D160" s="57"/>
      <c r="E160" s="11"/>
      <c r="G160" s="11"/>
      <c r="H160" s="57"/>
      <c r="I160" s="57"/>
    </row>
    <row r="161" spans="1:9" x14ac:dyDescent="0.2">
      <c r="A161" s="57"/>
      <c r="B161" s="57"/>
      <c r="C161" s="57"/>
      <c r="D161" s="57"/>
      <c r="E161" s="11"/>
      <c r="G161" s="11"/>
      <c r="H161" s="57"/>
      <c r="I161" s="57"/>
    </row>
    <row r="162" spans="1:9" x14ac:dyDescent="0.2">
      <c r="A162" s="57"/>
      <c r="B162" s="57"/>
      <c r="C162" s="57"/>
      <c r="D162" s="57"/>
      <c r="E162" s="11"/>
      <c r="G162" s="11"/>
      <c r="H162" s="57"/>
      <c r="I162" s="57"/>
    </row>
    <row r="163" spans="1:9" x14ac:dyDescent="0.2">
      <c r="A163" s="57"/>
      <c r="B163" s="57"/>
      <c r="C163" s="57"/>
      <c r="D163" s="57"/>
      <c r="E163" s="11"/>
      <c r="G163" s="11"/>
      <c r="H163" s="57"/>
      <c r="I163" s="57"/>
    </row>
    <row r="164" spans="1:9" x14ac:dyDescent="0.2">
      <c r="A164" s="57"/>
      <c r="B164" s="57"/>
      <c r="C164" s="57"/>
      <c r="D164" s="57"/>
      <c r="E164" s="11"/>
      <c r="G164" s="11"/>
      <c r="H164" s="57"/>
      <c r="I164" s="57"/>
    </row>
    <row r="165" spans="1:9" x14ac:dyDescent="0.2">
      <c r="A165" s="57"/>
      <c r="B165" s="57"/>
      <c r="C165" s="57"/>
      <c r="D165" s="57"/>
      <c r="E165" s="11"/>
      <c r="G165" s="11"/>
      <c r="H165" s="57"/>
      <c r="I165" s="57"/>
    </row>
    <row r="166" spans="1:9" x14ac:dyDescent="0.2">
      <c r="A166" s="57"/>
      <c r="B166" s="57"/>
      <c r="C166" s="57"/>
      <c r="D166" s="57"/>
      <c r="E166" s="11"/>
      <c r="G166" s="11"/>
      <c r="H166" s="57"/>
      <c r="I166" s="57"/>
    </row>
    <row r="167" spans="1:9" x14ac:dyDescent="0.2">
      <c r="A167" s="57"/>
      <c r="B167" s="57"/>
      <c r="C167" s="57"/>
      <c r="D167" s="57"/>
      <c r="E167" s="11"/>
      <c r="G167" s="11"/>
      <c r="H167" s="57"/>
      <c r="I167" s="57"/>
    </row>
    <row r="168" spans="1:9" x14ac:dyDescent="0.2">
      <c r="A168" s="57"/>
      <c r="B168" s="57"/>
      <c r="C168" s="57"/>
      <c r="D168" s="57"/>
      <c r="E168" s="11"/>
      <c r="G168" s="11"/>
      <c r="H168" s="57"/>
      <c r="I168" s="57"/>
    </row>
    <row r="169" spans="1:9" x14ac:dyDescent="0.2">
      <c r="A169" s="57"/>
      <c r="B169" s="57"/>
      <c r="C169" s="57"/>
      <c r="D169" s="57"/>
      <c r="E169" s="11"/>
      <c r="G169" s="11"/>
      <c r="H169" s="57"/>
      <c r="I169" s="57"/>
    </row>
    <row r="170" spans="1:9" x14ac:dyDescent="0.2">
      <c r="A170" s="57"/>
      <c r="B170" s="57"/>
      <c r="C170" s="57"/>
      <c r="D170" s="57"/>
      <c r="E170" s="11"/>
      <c r="G170" s="11"/>
      <c r="H170" s="57"/>
      <c r="I170" s="57"/>
    </row>
    <row r="171" spans="1:9" x14ac:dyDescent="0.2">
      <c r="A171" s="57"/>
      <c r="B171" s="57"/>
      <c r="C171" s="57"/>
      <c r="D171" s="57"/>
      <c r="E171" s="11"/>
      <c r="G171" s="11"/>
      <c r="H171" s="57"/>
      <c r="I171" s="57"/>
    </row>
    <row r="172" spans="1:9" x14ac:dyDescent="0.2">
      <c r="A172" s="57"/>
      <c r="B172" s="57"/>
      <c r="C172" s="57"/>
      <c r="D172" s="57"/>
      <c r="E172" s="11"/>
      <c r="G172" s="11"/>
      <c r="H172" s="57"/>
      <c r="I172" s="57"/>
    </row>
    <row r="173" spans="1:9" x14ac:dyDescent="0.2">
      <c r="A173" s="57"/>
      <c r="B173" s="57"/>
      <c r="C173" s="57"/>
      <c r="D173" s="57"/>
      <c r="E173" s="11"/>
      <c r="G173" s="11"/>
      <c r="H173" s="57"/>
      <c r="I173" s="57"/>
    </row>
    <row r="174" spans="1:9" x14ac:dyDescent="0.2">
      <c r="A174" s="57"/>
      <c r="B174" s="57"/>
      <c r="C174" s="57"/>
      <c r="D174" s="57"/>
      <c r="E174" s="11"/>
      <c r="G174" s="11"/>
      <c r="H174" s="57"/>
      <c r="I174" s="57"/>
    </row>
    <row r="175" spans="1:9" x14ac:dyDescent="0.2">
      <c r="A175" s="57"/>
      <c r="B175" s="57"/>
      <c r="C175" s="57"/>
      <c r="D175" s="57"/>
      <c r="E175" s="11"/>
      <c r="G175" s="11"/>
      <c r="H175" s="57"/>
      <c r="I175" s="57"/>
    </row>
    <row r="176" spans="1:9" x14ac:dyDescent="0.2">
      <c r="A176" s="57"/>
      <c r="B176" s="57"/>
      <c r="C176" s="57"/>
      <c r="D176" s="57"/>
      <c r="E176" s="11"/>
      <c r="G176" s="11"/>
      <c r="H176" s="57"/>
      <c r="I176" s="57"/>
    </row>
    <row r="177" spans="1:9" x14ac:dyDescent="0.2">
      <c r="A177" s="57"/>
      <c r="B177" s="57"/>
      <c r="C177" s="57"/>
      <c r="D177" s="57"/>
      <c r="E177" s="11"/>
      <c r="G177" s="11"/>
      <c r="H177" s="57"/>
      <c r="I177" s="57"/>
    </row>
    <row r="178" spans="1:9" x14ac:dyDescent="0.2">
      <c r="A178" s="57"/>
      <c r="B178" s="57"/>
      <c r="C178" s="57"/>
      <c r="D178" s="57"/>
      <c r="E178" s="11"/>
      <c r="G178" s="11"/>
      <c r="H178" s="57"/>
      <c r="I178" s="57"/>
    </row>
    <row r="179" spans="1:9" x14ac:dyDescent="0.2">
      <c r="A179" s="57"/>
      <c r="B179" s="57"/>
      <c r="C179" s="57"/>
      <c r="D179" s="57"/>
      <c r="E179" s="11"/>
      <c r="G179" s="11"/>
      <c r="H179" s="57"/>
      <c r="I179" s="57"/>
    </row>
    <row r="180" spans="1:9" x14ac:dyDescent="0.2">
      <c r="A180" s="57"/>
      <c r="B180" s="57"/>
      <c r="C180" s="57"/>
      <c r="D180" s="57"/>
      <c r="E180" s="11"/>
      <c r="G180" s="11"/>
      <c r="H180" s="57"/>
      <c r="I180" s="57"/>
    </row>
    <row r="181" spans="1:9" x14ac:dyDescent="0.2">
      <c r="A181" s="57"/>
      <c r="B181" s="57"/>
      <c r="C181" s="57"/>
      <c r="D181" s="57"/>
      <c r="E181" s="11"/>
      <c r="G181" s="11"/>
      <c r="H181" s="57"/>
      <c r="I181" s="57"/>
    </row>
    <row r="182" spans="1:9" x14ac:dyDescent="0.2">
      <c r="A182" s="57"/>
      <c r="B182" s="57"/>
      <c r="C182" s="57"/>
      <c r="D182" s="57"/>
      <c r="E182" s="11"/>
      <c r="G182" s="11"/>
      <c r="H182" s="57"/>
      <c r="I182" s="57"/>
    </row>
    <row r="183" spans="1:9" x14ac:dyDescent="0.2">
      <c r="A183" s="57"/>
      <c r="B183" s="57"/>
      <c r="C183" s="57"/>
      <c r="D183" s="57"/>
      <c r="E183" s="11"/>
      <c r="G183" s="11"/>
      <c r="H183" s="57"/>
      <c r="I183" s="57"/>
    </row>
    <row r="184" spans="1:9" x14ac:dyDescent="0.2">
      <c r="A184" s="57"/>
      <c r="B184" s="57"/>
      <c r="C184" s="57"/>
      <c r="D184" s="57"/>
      <c r="E184" s="11"/>
      <c r="G184" s="11"/>
      <c r="H184" s="57"/>
      <c r="I184" s="57"/>
    </row>
    <row r="185" spans="1:9" x14ac:dyDescent="0.2">
      <c r="A185" s="57"/>
      <c r="B185" s="57"/>
      <c r="C185" s="57"/>
      <c r="D185" s="57"/>
      <c r="E185" s="11"/>
      <c r="G185" s="11"/>
      <c r="H185" s="57"/>
      <c r="I185" s="57"/>
    </row>
    <row r="186" spans="1:9" x14ac:dyDescent="0.2">
      <c r="A186" s="57"/>
      <c r="B186" s="57"/>
      <c r="C186" s="57"/>
      <c r="D186" s="57"/>
      <c r="E186" s="11"/>
      <c r="G186" s="11"/>
      <c r="H186" s="57"/>
      <c r="I186" s="57"/>
    </row>
    <row r="187" spans="1:9" x14ac:dyDescent="0.2">
      <c r="A187" s="57"/>
      <c r="B187" s="57"/>
      <c r="C187" s="57"/>
      <c r="D187" s="57"/>
      <c r="E187" s="11"/>
      <c r="G187" s="11"/>
      <c r="H187" s="57"/>
      <c r="I187" s="57"/>
    </row>
    <row r="188" spans="1:9" x14ac:dyDescent="0.2">
      <c r="A188" s="57"/>
      <c r="B188" s="57"/>
      <c r="C188" s="57"/>
      <c r="D188" s="57"/>
      <c r="E188" s="11"/>
      <c r="G188" s="11"/>
      <c r="H188" s="57"/>
      <c r="I188" s="57"/>
    </row>
    <row r="189" spans="1:9" x14ac:dyDescent="0.2">
      <c r="A189" s="57"/>
      <c r="B189" s="57"/>
      <c r="C189" s="57"/>
      <c r="D189" s="57"/>
      <c r="E189" s="11"/>
      <c r="G189" s="11"/>
      <c r="H189" s="57"/>
      <c r="I189" s="57"/>
    </row>
    <row r="190" spans="1:9" x14ac:dyDescent="0.2">
      <c r="A190" s="57"/>
      <c r="B190" s="57"/>
      <c r="C190" s="57"/>
      <c r="D190" s="57"/>
      <c r="E190" s="11"/>
      <c r="G190" s="11"/>
      <c r="H190" s="57"/>
      <c r="I190" s="57"/>
    </row>
    <row r="191" spans="1:9" x14ac:dyDescent="0.2">
      <c r="A191" s="57"/>
      <c r="B191" s="57"/>
      <c r="C191" s="57"/>
      <c r="D191" s="57"/>
      <c r="E191" s="11"/>
      <c r="G191" s="11"/>
      <c r="H191" s="57"/>
      <c r="I191" s="57"/>
    </row>
    <row r="192" spans="1:9" x14ac:dyDescent="0.2">
      <c r="A192" s="57"/>
      <c r="B192" s="57"/>
      <c r="C192" s="57"/>
      <c r="D192" s="57"/>
      <c r="E192" s="11"/>
      <c r="G192" s="11"/>
      <c r="H192" s="57"/>
      <c r="I192" s="57"/>
    </row>
    <row r="193" spans="1:9" x14ac:dyDescent="0.2">
      <c r="A193" s="57"/>
      <c r="B193" s="57"/>
      <c r="C193" s="57"/>
      <c r="D193" s="57"/>
      <c r="E193" s="11"/>
      <c r="G193" s="11"/>
      <c r="H193" s="57"/>
      <c r="I193" s="57"/>
    </row>
    <row r="194" spans="1:9" x14ac:dyDescent="0.2">
      <c r="A194" s="57"/>
      <c r="B194" s="57"/>
      <c r="C194" s="57"/>
      <c r="D194" s="57"/>
      <c r="E194" s="11"/>
      <c r="G194" s="11"/>
      <c r="H194" s="57"/>
      <c r="I194" s="57"/>
    </row>
    <row r="195" spans="1:9" x14ac:dyDescent="0.2">
      <c r="A195" s="57"/>
      <c r="B195" s="57"/>
      <c r="C195" s="57"/>
      <c r="D195" s="57"/>
      <c r="E195" s="11"/>
      <c r="G195" s="11"/>
      <c r="H195" s="57"/>
      <c r="I195" s="57"/>
    </row>
    <row r="196" spans="1:9" x14ac:dyDescent="0.2">
      <c r="A196" s="57"/>
      <c r="B196" s="57"/>
      <c r="C196" s="57"/>
      <c r="D196" s="57"/>
      <c r="E196" s="11"/>
      <c r="G196" s="11"/>
      <c r="H196" s="57"/>
      <c r="I196" s="57"/>
    </row>
    <row r="197" spans="1:9" x14ac:dyDescent="0.2">
      <c r="A197" s="57"/>
      <c r="B197" s="57"/>
      <c r="C197" s="57"/>
      <c r="D197" s="57"/>
      <c r="E197" s="11"/>
      <c r="G197" s="11"/>
      <c r="H197" s="57"/>
      <c r="I197" s="57"/>
    </row>
    <row r="198" spans="1:9" x14ac:dyDescent="0.2">
      <c r="A198" s="57"/>
      <c r="B198" s="57"/>
      <c r="C198" s="57"/>
      <c r="D198" s="57"/>
      <c r="E198" s="11"/>
      <c r="G198" s="11"/>
      <c r="H198" s="57"/>
      <c r="I198" s="57"/>
    </row>
    <row r="199" spans="1:9" x14ac:dyDescent="0.2">
      <c r="A199" s="57"/>
      <c r="B199" s="57"/>
      <c r="C199" s="57"/>
      <c r="D199" s="57"/>
      <c r="E199" s="11"/>
      <c r="G199" s="11"/>
      <c r="H199" s="57"/>
      <c r="I199" s="57"/>
    </row>
    <row r="200" spans="1:9" x14ac:dyDescent="0.2">
      <c r="A200" s="57"/>
      <c r="B200" s="57"/>
      <c r="C200" s="57"/>
      <c r="D200" s="57"/>
      <c r="E200" s="11"/>
      <c r="G200" s="11"/>
      <c r="H200" s="57"/>
      <c r="I200" s="57"/>
    </row>
    <row r="201" spans="1:9" x14ac:dyDescent="0.2">
      <c r="A201" s="57"/>
      <c r="B201" s="57"/>
      <c r="C201" s="57"/>
      <c r="D201" s="57"/>
      <c r="E201" s="11"/>
      <c r="G201" s="11"/>
      <c r="H201" s="57"/>
      <c r="I201" s="57"/>
    </row>
    <row r="202" spans="1:9" x14ac:dyDescent="0.2">
      <c r="A202" s="57"/>
      <c r="B202" s="57"/>
      <c r="C202" s="57"/>
      <c r="D202" s="57"/>
      <c r="E202" s="11"/>
      <c r="G202" s="11"/>
      <c r="H202" s="57"/>
      <c r="I202" s="57"/>
    </row>
    <row r="203" spans="1:9" x14ac:dyDescent="0.2">
      <c r="A203" s="57"/>
      <c r="B203" s="57"/>
      <c r="C203" s="57"/>
      <c r="D203" s="57"/>
      <c r="E203" s="11"/>
      <c r="G203" s="11"/>
      <c r="H203" s="57"/>
      <c r="I203" s="57"/>
    </row>
    <row r="204" spans="1:9" x14ac:dyDescent="0.2">
      <c r="A204" s="57"/>
      <c r="B204" s="57"/>
      <c r="C204" s="57"/>
      <c r="D204" s="57"/>
      <c r="E204" s="11"/>
      <c r="G204" s="11"/>
      <c r="H204" s="57"/>
      <c r="I204" s="57"/>
    </row>
    <row r="205" spans="1:9" x14ac:dyDescent="0.2">
      <c r="A205" s="57"/>
      <c r="B205" s="57"/>
      <c r="C205" s="57"/>
      <c r="D205" s="57"/>
      <c r="E205" s="11"/>
      <c r="G205" s="11"/>
      <c r="H205" s="57"/>
      <c r="I205" s="57"/>
    </row>
    <row r="206" spans="1:9" x14ac:dyDescent="0.2">
      <c r="A206" s="57"/>
      <c r="B206" s="57"/>
      <c r="C206" s="57"/>
      <c r="D206" s="57"/>
      <c r="E206" s="11"/>
      <c r="G206" s="11"/>
      <c r="H206" s="57"/>
      <c r="I206" s="57"/>
    </row>
    <row r="207" spans="1:9" x14ac:dyDescent="0.2">
      <c r="A207" s="57"/>
      <c r="B207" s="57"/>
      <c r="C207" s="57"/>
      <c r="D207" s="57"/>
      <c r="E207" s="11"/>
      <c r="G207" s="11"/>
      <c r="H207" s="57"/>
      <c r="I207" s="57"/>
    </row>
    <row r="208" spans="1:9" x14ac:dyDescent="0.2">
      <c r="A208" s="57"/>
      <c r="B208" s="57"/>
      <c r="C208" s="57"/>
      <c r="D208" s="57"/>
      <c r="E208" s="11"/>
      <c r="G208" s="11"/>
      <c r="H208" s="57"/>
      <c r="I208" s="57"/>
    </row>
    <row r="209" spans="1:9" x14ac:dyDescent="0.2">
      <c r="A209" s="57"/>
      <c r="B209" s="57"/>
      <c r="C209" s="57"/>
      <c r="D209" s="57"/>
      <c r="E209" s="11"/>
      <c r="G209" s="11"/>
      <c r="H209" s="57"/>
      <c r="I209" s="57"/>
    </row>
    <row r="210" spans="1:9" x14ac:dyDescent="0.2">
      <c r="A210" s="57"/>
      <c r="B210" s="57"/>
      <c r="C210" s="57"/>
      <c r="D210" s="57"/>
      <c r="E210" s="11"/>
      <c r="G210" s="11"/>
      <c r="H210" s="57"/>
      <c r="I210" s="57"/>
    </row>
    <row r="211" spans="1:9" x14ac:dyDescent="0.2">
      <c r="A211" s="57"/>
      <c r="B211" s="57"/>
      <c r="C211" s="57"/>
      <c r="D211" s="57"/>
      <c r="E211" s="11"/>
      <c r="G211" s="11"/>
      <c r="H211" s="57"/>
      <c r="I211" s="57"/>
    </row>
    <row r="212" spans="1:9" x14ac:dyDescent="0.2">
      <c r="A212" s="57"/>
      <c r="B212" s="57"/>
      <c r="C212" s="57"/>
      <c r="D212" s="57"/>
      <c r="E212" s="11"/>
      <c r="G212" s="11"/>
      <c r="H212" s="57"/>
      <c r="I212" s="57"/>
    </row>
    <row r="213" spans="1:9" x14ac:dyDescent="0.2">
      <c r="A213" s="57"/>
      <c r="B213" s="57"/>
      <c r="C213" s="57"/>
      <c r="D213" s="57"/>
      <c r="E213" s="11"/>
      <c r="G213" s="11"/>
      <c r="H213" s="57"/>
      <c r="I213" s="57"/>
    </row>
    <row r="214" spans="1:9" x14ac:dyDescent="0.2">
      <c r="A214" s="57"/>
      <c r="B214" s="57"/>
      <c r="C214" s="57"/>
      <c r="D214" s="57"/>
      <c r="E214" s="11"/>
      <c r="G214" s="11"/>
      <c r="H214" s="57"/>
      <c r="I214" s="57"/>
    </row>
    <row r="215" spans="1:9" x14ac:dyDescent="0.2">
      <c r="A215" s="57"/>
      <c r="B215" s="57"/>
      <c r="C215" s="57"/>
      <c r="D215" s="57"/>
      <c r="E215" s="11"/>
      <c r="G215" s="11"/>
      <c r="H215" s="57"/>
      <c r="I215" s="57"/>
    </row>
    <row r="216" spans="1:9" x14ac:dyDescent="0.2">
      <c r="A216" s="57"/>
      <c r="B216" s="57"/>
      <c r="C216" s="57"/>
      <c r="D216" s="57"/>
      <c r="E216" s="11"/>
      <c r="G216" s="11"/>
      <c r="H216" s="57"/>
      <c r="I216" s="57"/>
    </row>
    <row r="217" spans="1:9" x14ac:dyDescent="0.2">
      <c r="A217" s="57"/>
      <c r="B217" s="57"/>
      <c r="C217" s="57"/>
      <c r="D217" s="57"/>
      <c r="E217" s="11"/>
      <c r="G217" s="11"/>
      <c r="H217" s="57"/>
      <c r="I217" s="57"/>
    </row>
    <row r="218" spans="1:9" x14ac:dyDescent="0.2">
      <c r="A218" s="57"/>
      <c r="B218" s="57"/>
      <c r="C218" s="57"/>
      <c r="D218" s="57"/>
      <c r="E218" s="11"/>
      <c r="G218" s="11"/>
      <c r="H218" s="57"/>
      <c r="I218" s="57"/>
    </row>
    <row r="219" spans="1:9" x14ac:dyDescent="0.2">
      <c r="A219" s="57"/>
      <c r="B219" s="57"/>
      <c r="C219" s="57"/>
      <c r="D219" s="57"/>
      <c r="E219" s="11"/>
      <c r="G219" s="11"/>
      <c r="H219" s="57"/>
      <c r="I219" s="57"/>
    </row>
    <row r="220" spans="1:9" x14ac:dyDescent="0.2">
      <c r="A220" s="57"/>
      <c r="B220" s="57"/>
      <c r="C220" s="57"/>
      <c r="D220" s="57"/>
      <c r="E220" s="11"/>
      <c r="G220" s="11"/>
      <c r="H220" s="57"/>
      <c r="I220" s="57"/>
    </row>
    <row r="221" spans="1:9" x14ac:dyDescent="0.2">
      <c r="A221" s="57"/>
      <c r="B221" s="57"/>
      <c r="C221" s="57"/>
      <c r="D221" s="57"/>
      <c r="E221" s="11"/>
      <c r="G221" s="11"/>
      <c r="H221" s="57"/>
      <c r="I221" s="57"/>
    </row>
    <row r="222" spans="1:9" x14ac:dyDescent="0.2">
      <c r="A222" s="57"/>
      <c r="B222" s="57"/>
      <c r="C222" s="57"/>
      <c r="D222" s="57"/>
      <c r="E222" s="11"/>
      <c r="G222" s="11"/>
      <c r="H222" s="57"/>
      <c r="I222" s="57"/>
    </row>
  </sheetData>
  <mergeCells count="2">
    <mergeCell ref="A1:G1"/>
    <mergeCell ref="A59:G59"/>
  </mergeCells>
  <conditionalFormatting sqref="F2:F3">
    <cfRule type="cellIs" dxfId="103" priority="5" stopIfTrue="1" operator="between">
      <formula>0.009</formula>
      <formula>-0.009</formula>
    </cfRule>
  </conditionalFormatting>
  <conditionalFormatting sqref="F5:F42">
    <cfRule type="cellIs" dxfId="102" priority="3" stopIfTrue="1" operator="between">
      <formula>0.009</formula>
      <formula>-0.009</formula>
    </cfRule>
  </conditionalFormatting>
  <conditionalFormatting sqref="F44:F52">
    <cfRule type="cellIs" dxfId="101" priority="4" stopIfTrue="1" operator="between">
      <formula>0.009</formula>
      <formula>-0.009</formula>
    </cfRule>
  </conditionalFormatting>
  <conditionalFormatting sqref="F54:F58">
    <cfRule type="cellIs" dxfId="100" priority="2" stopIfTrue="1" operator="between">
      <formula>0.009</formula>
      <formula>-0.009</formula>
    </cfRule>
  </conditionalFormatting>
  <conditionalFormatting sqref="F60:F65536">
    <cfRule type="cellIs" dxfId="9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FILF</vt:lpstr>
      <vt:lpstr>FIONF</vt:lpstr>
      <vt:lpstr>FIMMF</vt:lpstr>
      <vt:lpstr>FIFRF</vt:lpstr>
      <vt:lpstr>FICDF</vt:lpstr>
      <vt:lpstr>FBPF</vt:lpstr>
      <vt:lpstr>FIUSDF</vt:lpstr>
      <vt:lpstr>FIMLDF</vt:lpstr>
      <vt:lpstr>FILWD</vt:lpstr>
      <vt:lpstr>FILNGDF</vt:lpstr>
      <vt:lpstr>FIGSF</vt:lpstr>
      <vt:lpstr>FIRF</vt:lpstr>
      <vt:lpstr>FICHF</vt:lpstr>
      <vt:lpstr>FIESF</vt:lpstr>
      <vt:lpstr>FIBAF</vt:lpstr>
      <vt:lpstr>FIAHF</vt:lpstr>
      <vt:lpstr>FIAF</vt:lpstr>
      <vt:lpstr>TIVF</vt:lpstr>
      <vt:lpstr>FITF</vt:lpstr>
      <vt:lpstr>FISCF</vt:lpstr>
      <vt:lpstr>FIOF</vt:lpstr>
      <vt:lpstr>FIMICF</vt:lpstr>
      <vt:lpstr>FIMCF</vt:lpstr>
      <vt:lpstr>FILMCF</vt:lpstr>
      <vt:lpstr>FILCF</vt:lpstr>
      <vt:lpstr>FIFEF</vt:lpstr>
      <vt:lpstr>FIEF</vt:lpstr>
      <vt:lpstr>FIDYF</vt:lpstr>
      <vt:lpstr>FBIF</vt:lpstr>
      <vt:lpstr>FAEF</vt:lpstr>
      <vt:lpstr>FIIF-NSE</vt:lpstr>
      <vt:lpstr>FITX</vt:lpstr>
      <vt:lpstr>FIUS</vt:lpstr>
      <vt:lpstr>FIPAF</vt:lpstr>
      <vt:lpstr>FF</vt:lpstr>
      <vt:lpstr>FIDA</vt:lpstr>
      <vt:lpstr>FISTIP</vt:lpstr>
      <vt:lpstr>FICRF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PUBLIC</cp:keywords>
  <dc:description>PUBLIC</dc:description>
  <cp:lastModifiedBy/>
  <dcterms:created xsi:type="dcterms:W3CDTF">2006-09-16T00:00:00Z</dcterms:created>
  <dcterms:modified xsi:type="dcterms:W3CDTF">2025-08-08T06:41:45Z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2025-08-07T10:35:57Z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1019f2e4-e73b-4371-b802-f9f77bb59032</vt:lpwstr>
  </property>
  <property fmtid="{D5CDD505-2E9C-101B-9397-08002B2CF9AE}" pid="10" name="MSIP_Label_3486a02c-2dfb-4efe-823f-aa2d1f0e6ab7_ContentBits">
    <vt:lpwstr>2</vt:lpwstr>
  </property>
  <property fmtid="{D5CDD505-2E9C-101B-9397-08002B2CF9AE}" pid="11" name="Classification">
    <vt:lpwstr>PUBLIC</vt:lpwstr>
  </property>
</Properties>
</file>