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29"/>
  <workbookPr filterPrivacy="1" defaultThemeVersion="124226"/>
  <xr:revisionPtr revIDLastSave="0" documentId="13_ncr:1_{94F97675-35AA-4541-8A02-9A367D83E315}" xr6:coauthVersionLast="47" xr6:coauthVersionMax="47" xr10:uidLastSave="{00000000-0000-0000-0000-000000000000}"/>
  <bookViews>
    <workbookView xWindow="-120" yWindow="-120" windowWidth="29040" windowHeight="15720" xr2:uid="{00000000-000D-0000-FFFF-FFFF00000000}"/>
  </bookViews>
  <sheets>
    <sheet name="FILF" sheetId="33" r:id="rId1"/>
    <sheet name="FIONF" sheetId="34" r:id="rId2"/>
    <sheet name="FIMMF" sheetId="35" r:id="rId3"/>
    <sheet name="FIFRF" sheetId="36" r:id="rId4"/>
    <sheet name="FICDF" sheetId="37" r:id="rId5"/>
    <sheet name="FBPF" sheetId="38" r:id="rId6"/>
    <sheet name="FIGSF" sheetId="39" r:id="rId7"/>
    <sheet name="FIPP" sheetId="40" r:id="rId8"/>
    <sheet name="FIDHY" sheetId="41" r:id="rId9"/>
    <sheet name="FIESF" sheetId="12" r:id="rId10"/>
    <sheet name="FIEHF" sheetId="13" r:id="rId11"/>
    <sheet name="FIBAF" sheetId="14" r:id="rId12"/>
    <sheet name="TIVF" sheetId="15" r:id="rId13"/>
    <sheet name="TIEIF" sheetId="16" r:id="rId14"/>
    <sheet name="FITF" sheetId="17" r:id="rId15"/>
    <sheet name="FISCF" sheetId="18" r:id="rId16"/>
    <sheet name="FIPF" sheetId="19" r:id="rId17"/>
    <sheet name="FIOF" sheetId="20" r:id="rId18"/>
    <sheet name="FIFEF" sheetId="21" r:id="rId19"/>
    <sheet name="FIEF" sheetId="22" r:id="rId20"/>
    <sheet name="FIEAF" sheetId="23" r:id="rId21"/>
    <sheet name="FIBF" sheetId="24" r:id="rId22"/>
    <sheet name="FBIF" sheetId="25" r:id="rId23"/>
    <sheet name="FAEF" sheetId="26" r:id="rId24"/>
    <sheet name="FIIF-NSE" sheetId="27" r:id="rId25"/>
    <sheet name="FITX" sheetId="28" r:id="rId26"/>
    <sheet name="FIUS" sheetId="29" r:id="rId27"/>
    <sheet name="FEGF" sheetId="30" r:id="rId28"/>
    <sheet name="FIMAS" sheetId="31" r:id="rId29"/>
    <sheet name="FF" sheetId="32" r:id="rId30"/>
    <sheet name="FIDA" sheetId="42" r:id="rId31"/>
    <sheet name="FILDF" sheetId="43" r:id="rId32"/>
    <sheet name="FISTIP" sheetId="44" r:id="rId33"/>
    <sheet name="FIUBF" sheetId="45" r:id="rId34"/>
    <sheet name="FIIOF" sheetId="46" r:id="rId35"/>
    <sheet name="FICRF" sheetId="47" r:id="rId36"/>
  </sheets>
  <definedNames>
    <definedName name="_xlnm.Print_Area" localSheetId="30">FIDA!$A$1:$H$119</definedName>
    <definedName name="_xlnm.Print_Area" localSheetId="34">FIIOF!$A$1:$G$84</definedName>
    <definedName name="_xlnm.Print_Area" localSheetId="31">FILDF!$A$1:$H$76</definedName>
    <definedName name="_xlnm.Print_Area" localSheetId="33">FIUBF!$A$1:$H$39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78" i="47" l="1"/>
  <c r="F80" i="47" s="1"/>
  <c r="E78" i="47"/>
  <c r="E80" i="47" s="1"/>
  <c r="F46" i="47"/>
  <c r="F48" i="47" s="1"/>
  <c r="E46" i="47"/>
  <c r="E48" i="47" s="1"/>
  <c r="F59" i="46"/>
  <c r="F61" i="46" s="1"/>
  <c r="E59" i="46"/>
  <c r="E61" i="46" s="1"/>
  <c r="E13" i="46"/>
  <c r="E15" i="46" s="1"/>
  <c r="E11" i="46"/>
  <c r="F9" i="46"/>
  <c r="F11" i="46" s="1"/>
  <c r="F13" i="46" s="1"/>
  <c r="E9" i="46"/>
  <c r="F144" i="44"/>
  <c r="F142" i="44"/>
  <c r="E142" i="44"/>
  <c r="E144" i="44" s="1"/>
  <c r="F107" i="44"/>
  <c r="F105" i="44"/>
  <c r="E105" i="44"/>
  <c r="E107" i="44" s="1"/>
  <c r="F17" i="44"/>
  <c r="E17" i="44"/>
  <c r="F13" i="44"/>
  <c r="E13" i="44"/>
  <c r="F9" i="44"/>
  <c r="E9" i="44"/>
  <c r="F50" i="43"/>
  <c r="F52" i="43" s="1"/>
  <c r="E50" i="43"/>
  <c r="E52" i="43" s="1"/>
  <c r="F61" i="42"/>
  <c r="F63" i="42" s="1"/>
  <c r="E61" i="42"/>
  <c r="E11" i="42"/>
  <c r="F9" i="42"/>
  <c r="F11" i="42" s="1"/>
  <c r="E9" i="42"/>
  <c r="E13" i="42" s="1"/>
  <c r="F81" i="41"/>
  <c r="E81" i="41"/>
  <c r="F74" i="41"/>
  <c r="E74" i="41"/>
  <c r="F70" i="41"/>
  <c r="E70" i="41"/>
  <c r="F64" i="41"/>
  <c r="E64" i="41"/>
  <c r="F55" i="41"/>
  <c r="E55" i="41"/>
  <c r="F51" i="41"/>
  <c r="F85" i="41" s="1"/>
  <c r="E51" i="41"/>
  <c r="E83" i="41" s="1"/>
  <c r="F75" i="40"/>
  <c r="E75" i="40"/>
  <c r="F67" i="40"/>
  <c r="E67" i="40"/>
  <c r="F63" i="40"/>
  <c r="E63" i="40"/>
  <c r="F58" i="40"/>
  <c r="F77" i="40" s="1"/>
  <c r="E58" i="40"/>
  <c r="F51" i="40"/>
  <c r="F79" i="40" s="1"/>
  <c r="E51" i="40"/>
  <c r="E77" i="40" s="1"/>
  <c r="F10" i="39"/>
  <c r="F12" i="39" s="1"/>
  <c r="E10" i="39"/>
  <c r="E14" i="39" s="1"/>
  <c r="F40" i="38"/>
  <c r="E40" i="38"/>
  <c r="F33" i="38"/>
  <c r="F42" i="38" s="1"/>
  <c r="E33" i="38"/>
  <c r="F25" i="38"/>
  <c r="E25" i="38"/>
  <c r="F32" i="37"/>
  <c r="E32" i="37"/>
  <c r="F27" i="37"/>
  <c r="F34" i="37" s="1"/>
  <c r="E27" i="37"/>
  <c r="E36" i="37" s="1"/>
  <c r="F27" i="36"/>
  <c r="E27" i="36"/>
  <c r="F18" i="36"/>
  <c r="E18" i="36"/>
  <c r="F13" i="36"/>
  <c r="F31" i="36" s="1"/>
  <c r="E13" i="36"/>
  <c r="F8" i="36"/>
  <c r="F29" i="36" s="1"/>
  <c r="E8" i="36"/>
  <c r="F39" i="35"/>
  <c r="E39" i="35"/>
  <c r="F34" i="35"/>
  <c r="E34" i="35"/>
  <c r="F19" i="35"/>
  <c r="F43" i="35" s="1"/>
  <c r="E19" i="35"/>
  <c r="F40" i="33"/>
  <c r="E40" i="33"/>
  <c r="F33" i="33"/>
  <c r="E33" i="33"/>
  <c r="F20" i="33"/>
  <c r="E20" i="33"/>
  <c r="F12" i="33"/>
  <c r="F44" i="33" s="1"/>
  <c r="E12" i="33"/>
  <c r="E42" i="33" l="1"/>
  <c r="E43" i="35"/>
  <c r="E85" i="41"/>
  <c r="F36" i="37"/>
  <c r="E44" i="33"/>
  <c r="E41" i="35"/>
  <c r="E42" i="38"/>
  <c r="E12" i="39"/>
  <c r="F19" i="44"/>
  <c r="E31" i="36"/>
  <c r="F44" i="38"/>
  <c r="F14" i="39"/>
  <c r="E21" i="44"/>
  <c r="F42" i="33"/>
  <c r="F83" i="41"/>
  <c r="F13" i="42"/>
  <c r="E44" i="38"/>
  <c r="F41" i="35"/>
  <c r="E19" i="44"/>
  <c r="E29" i="36"/>
  <c r="E34" i="37"/>
  <c r="E79" i="40"/>
  <c r="F21" i="44"/>
  <c r="E14" i="32" l="1"/>
  <c r="E16" i="32" s="1"/>
  <c r="D14" i="32"/>
  <c r="D18" i="32" s="1"/>
  <c r="E14" i="31"/>
  <c r="E16" i="31" s="1"/>
  <c r="D14" i="31"/>
  <c r="D18" i="31" s="1"/>
  <c r="E7" i="30"/>
  <c r="E11" i="30" s="1"/>
  <c r="D7" i="30"/>
  <c r="D11" i="30" s="1"/>
  <c r="E9" i="29"/>
  <c r="E7" i="29"/>
  <c r="E11" i="29" s="1"/>
  <c r="D7" i="29"/>
  <c r="D11" i="29" s="1"/>
  <c r="D9" i="30" l="1"/>
  <c r="D9" i="29"/>
  <c r="E9" i="30"/>
  <c r="D16" i="32"/>
  <c r="E18" i="32"/>
  <c r="D16" i="31"/>
  <c r="E18" i="31"/>
  <c r="F58" i="28" l="1"/>
  <c r="E58" i="28"/>
  <c r="F53" i="28"/>
  <c r="F62" i="28"/>
  <c r="E53" i="28"/>
  <c r="E62" i="28" s="1"/>
  <c r="F57" i="27"/>
  <c r="F61" i="27" s="1"/>
  <c r="E57" i="27"/>
  <c r="E59" i="27" s="1"/>
  <c r="E61" i="27"/>
  <c r="F64" i="26"/>
  <c r="F66" i="26" s="1"/>
  <c r="E64" i="26"/>
  <c r="F21" i="26"/>
  <c r="E21" i="26"/>
  <c r="E68" i="26"/>
  <c r="F44" i="25"/>
  <c r="F48" i="25" s="1"/>
  <c r="E44" i="25"/>
  <c r="E46" i="25" s="1"/>
  <c r="F49" i="24"/>
  <c r="F51" i="24" s="1"/>
  <c r="E49" i="24"/>
  <c r="F44" i="24"/>
  <c r="E44" i="24"/>
  <c r="F72" i="23"/>
  <c r="E72" i="23"/>
  <c r="F67" i="23"/>
  <c r="F76" i="23" s="1"/>
  <c r="E67" i="23"/>
  <c r="F60" i="22"/>
  <c r="E60" i="22"/>
  <c r="F55" i="22"/>
  <c r="F64" i="22" s="1"/>
  <c r="E55" i="22"/>
  <c r="F36" i="21"/>
  <c r="F40" i="21" s="1"/>
  <c r="E36" i="21"/>
  <c r="E38" i="21" s="1"/>
  <c r="E40" i="21"/>
  <c r="F48" i="20"/>
  <c r="F50" i="20" s="1"/>
  <c r="E48" i="20"/>
  <c r="F43" i="20"/>
  <c r="E43" i="20"/>
  <c r="E52" i="20" s="1"/>
  <c r="F81" i="19"/>
  <c r="E81" i="19"/>
  <c r="F77" i="19"/>
  <c r="F83" i="19" s="1"/>
  <c r="E77" i="19"/>
  <c r="E83" i="19" s="1"/>
  <c r="F89" i="18"/>
  <c r="F93" i="18" s="1"/>
  <c r="E89" i="18"/>
  <c r="E93" i="18" s="1"/>
  <c r="F53" i="17"/>
  <c r="E53" i="17"/>
  <c r="F49" i="17"/>
  <c r="E49" i="17"/>
  <c r="F31" i="17"/>
  <c r="E31" i="17"/>
  <c r="F60" i="16"/>
  <c r="E60" i="16"/>
  <c r="F56" i="16"/>
  <c r="E56" i="16"/>
  <c r="F40" i="16"/>
  <c r="E40" i="16"/>
  <c r="F35" i="16"/>
  <c r="F62" i="16" s="1"/>
  <c r="E35" i="16"/>
  <c r="F55" i="15"/>
  <c r="F57" i="15" s="1"/>
  <c r="E55" i="15"/>
  <c r="F51" i="15"/>
  <c r="E51" i="15"/>
  <c r="E57" i="15" s="1"/>
  <c r="F90" i="14"/>
  <c r="F86" i="14"/>
  <c r="E86" i="14"/>
  <c r="F81" i="14"/>
  <c r="E81" i="14"/>
  <c r="F76" i="14"/>
  <c r="E76" i="14"/>
  <c r="F67" i="14"/>
  <c r="E67" i="14"/>
  <c r="H60" i="14"/>
  <c r="G60" i="14"/>
  <c r="F60" i="14"/>
  <c r="E60" i="14"/>
  <c r="H56" i="14"/>
  <c r="G56" i="14"/>
  <c r="H52" i="14"/>
  <c r="G52" i="14"/>
  <c r="F52" i="14"/>
  <c r="F88" i="14" s="1"/>
  <c r="E52" i="14"/>
  <c r="E92" i="14" s="1"/>
  <c r="F81" i="13"/>
  <c r="E81" i="13"/>
  <c r="F73" i="13"/>
  <c r="E73" i="13"/>
  <c r="F68" i="13"/>
  <c r="E68" i="13"/>
  <c r="F61" i="13"/>
  <c r="E61" i="13"/>
  <c r="E85" i="13" s="1"/>
  <c r="F57" i="13"/>
  <c r="E57" i="13"/>
  <c r="F52" i="13"/>
  <c r="E52" i="13"/>
  <c r="F71" i="12"/>
  <c r="F67" i="12"/>
  <c r="E67" i="12"/>
  <c r="H61" i="12"/>
  <c r="G61" i="12"/>
  <c r="F61" i="12"/>
  <c r="E61" i="12"/>
  <c r="H57" i="12"/>
  <c r="D100" i="12" s="1"/>
  <c r="G57" i="12"/>
  <c r="F57" i="12"/>
  <c r="E57" i="12"/>
  <c r="E50" i="20"/>
  <c r="F69" i="12"/>
  <c r="E73" i="12" l="1"/>
  <c r="E83" i="13"/>
  <c r="F55" i="17"/>
  <c r="F85" i="13"/>
  <c r="F73" i="12"/>
  <c r="F83" i="13"/>
  <c r="F60" i="28"/>
  <c r="F52" i="20"/>
  <c r="F62" i="22"/>
  <c r="F74" i="23"/>
  <c r="E60" i="28"/>
  <c r="E55" i="17"/>
  <c r="E85" i="19"/>
  <c r="D113" i="14"/>
  <c r="F92" i="14"/>
  <c r="E88" i="14"/>
  <c r="F59" i="27"/>
  <c r="E66" i="26"/>
  <c r="F68" i="26"/>
  <c r="F53" i="24"/>
  <c r="E51" i="24"/>
  <c r="E74" i="23"/>
  <c r="E62" i="22"/>
  <c r="F85" i="19"/>
  <c r="E91" i="18"/>
  <c r="F91" i="18"/>
  <c r="F57" i="17"/>
  <c r="E57" i="17"/>
  <c r="E62" i="16"/>
  <c r="F64" i="16"/>
  <c r="F59" i="15"/>
  <c r="E59" i="15"/>
  <c r="E48" i="25"/>
  <c r="F46" i="25"/>
  <c r="E53" i="24"/>
  <c r="E76" i="23"/>
  <c r="E64" i="22"/>
  <c r="F38" i="21"/>
  <c r="E64" i="16"/>
  <c r="E69" i="12"/>
</calcChain>
</file>

<file path=xl/sharedStrings.xml><?xml version="1.0" encoding="utf-8"?>
<sst xmlns="http://schemas.openxmlformats.org/spreadsheetml/2006/main" count="5164" uniqueCount="1203">
  <si>
    <t>Name of the Instrument</t>
  </si>
  <si>
    <t>Quantity</t>
  </si>
  <si>
    <t>ISIN Number</t>
  </si>
  <si>
    <t>% to Net Assets</t>
  </si>
  <si>
    <t>Industry Classification / Rating</t>
  </si>
  <si>
    <t>YTM</t>
  </si>
  <si>
    <t>Market Value (including accrued interest, if any) (Rs. in Lakhs)</t>
  </si>
  <si>
    <t>Portfolio Statement as on June 30, 2023</t>
  </si>
  <si>
    <t>Franklin India Government Securities Fund</t>
  </si>
  <si>
    <t>Franklin India Floating Rate Fund</t>
  </si>
  <si>
    <t>Franklin India Corporate Debt Fund</t>
  </si>
  <si>
    <t>Franklin India Banking &amp; PSU Debt Fund</t>
  </si>
  <si>
    <t>Franklin India Overnight Fund</t>
  </si>
  <si>
    <t>Franklin India Liquid Fund</t>
  </si>
  <si>
    <t>Franklin India Pension Plan</t>
  </si>
  <si>
    <t>Franklin India Debt Hybrid Fund (No. of segregated Portfolio in the scheme - 1)</t>
  </si>
  <si>
    <t>Franklin India Equity Savings Fund</t>
  </si>
  <si>
    <t>Franklin India Equity Hybrid Fund</t>
  </si>
  <si>
    <t>Franklin India Balanced Advantage Fund</t>
  </si>
  <si>
    <t>Templeton India Value Fund</t>
  </si>
  <si>
    <t>Templeton India Equity Income Fund</t>
  </si>
  <si>
    <t>Franklin India Technology Fund</t>
  </si>
  <si>
    <t>Franklin India Smaller Companies Fund</t>
  </si>
  <si>
    <t>Franklin India Prima Fund</t>
  </si>
  <si>
    <t>Franklin India Opportunities Fund</t>
  </si>
  <si>
    <t>Franklin India Focused Equity Fund</t>
  </si>
  <si>
    <t>Franklin India Equity Advantage Fund</t>
  </si>
  <si>
    <t>Franklin India Bluechip Fund</t>
  </si>
  <si>
    <t>Franklin Build India Fund</t>
  </si>
  <si>
    <t>Franklin Asian Equity Fund</t>
  </si>
  <si>
    <t>Franklin India TAXSHIELD</t>
  </si>
  <si>
    <t>Franklin India Feeder - Franklin U.S. Opportunities Fund</t>
  </si>
  <si>
    <t>Debt Instruments</t>
  </si>
  <si>
    <t>(a) Listed / awaiting listing on Stock Exchanges</t>
  </si>
  <si>
    <t>10.32% Andhra Pradesh Capital Region Development Authority (16-Aug-2024) **</t>
  </si>
  <si>
    <t>INE01E708016</t>
  </si>
  <si>
    <t>10.32% Andhra Pradesh Capital Region Development Authority (16-Aug-2025) **</t>
  </si>
  <si>
    <t>INE01E708024</t>
  </si>
  <si>
    <t>Sub Total</t>
  </si>
  <si>
    <t>(b) Privately Placed / Unlisted</t>
  </si>
  <si>
    <t>13.00% Rivaaz Trade Ventures Pvt Ltd (31-Dec-2023) $$ @@@ **</t>
  </si>
  <si>
    <t>INE971Z07190</t>
  </si>
  <si>
    <t>BWR D</t>
  </si>
  <si>
    <t>Mutual Fund Units</t>
  </si>
  <si>
    <t>SBI Overnight Fund - Direct Plan - Growth</t>
  </si>
  <si>
    <t>INF200K01TK5</t>
  </si>
  <si>
    <t>Mutual Fund</t>
  </si>
  <si>
    <t>Total</t>
  </si>
  <si>
    <t>Net Assets</t>
  </si>
  <si>
    <t>Call, Cash &amp; Other Assets</t>
  </si>
  <si>
    <t>Rating</t>
  </si>
  <si>
    <t>** Non- Traded Scrips</t>
  </si>
  <si>
    <t>Notes</t>
  </si>
  <si>
    <t>a) NAV at the beginning and at the end of the Half-year ended 30-Jun-2023</t>
  </si>
  <si>
    <t xml:space="preserve">      Plan/Option</t>
  </si>
  <si>
    <t>As on 30-Jun-2023</t>
  </si>
  <si>
    <t>As on 30-Dec-2022</t>
  </si>
  <si>
    <t xml:space="preserve">      Retail Plan Growth Option</t>
  </si>
  <si>
    <t xml:space="preserve">      Retail Plan Weekly IDCW Option</t>
  </si>
  <si>
    <t xml:space="preserve">      Retail Plan Monthly IDCW Option</t>
  </si>
  <si>
    <t xml:space="preserve">      Retail Plan Quarterly IDCW Option</t>
  </si>
  <si>
    <t xml:space="preserve">      Institutional Plan Growth Option</t>
  </si>
  <si>
    <t xml:space="preserve">      Direct Retail Plan Growth Option</t>
  </si>
  <si>
    <t xml:space="preserve">      Direct Retail Plan Weekly IDCW Option</t>
  </si>
  <si>
    <t xml:space="preserve">      Direct Retail Plan Monthly IDCW Option</t>
  </si>
  <si>
    <t xml:space="preserve">      Direct Retail Plan Quarterly IDCW Option</t>
  </si>
  <si>
    <t>IDCW - Income Distribution cum capital withdrawal</t>
  </si>
  <si>
    <t>b) Aggregate Distributions declared during the Half - year ended 30-Jun-2023</t>
  </si>
  <si>
    <t>Nil</t>
  </si>
  <si>
    <t>c) Portfolio Turnover Ratio during the Half - year 30-Jun-2023</t>
  </si>
  <si>
    <t>d) Residual maturity / Average Maturity as on 30-Jun-2023</t>
  </si>
  <si>
    <t>(In Years)</t>
  </si>
  <si>
    <t>Refer below link for rationale of devation under Valuation policy</t>
  </si>
  <si>
    <t>https://www.franklintempletonindia.com/investor/reports</t>
  </si>
  <si>
    <t>https://www.franklintempletonindia.com/download/en-in/latest%20updates/189ea834-ae3f-48eb-9d73-a9cc9cd9317e/franklin-templeton-update-on-reliance-broadcast-july-23-2020-kcg9m1gq-en-in.pdf</t>
  </si>
  <si>
    <t>https://www.franklintempletonindia.com/download/en-in/valuation-policy/a0e293eb-f28b-4edc-9535-c7d9e7321ddc/fair_valuation_reliance_big_reliance_infra_november_4_2020-kgox4tdb-en-in.pdf</t>
  </si>
  <si>
    <t>Main Portfolio</t>
  </si>
  <si>
    <t>Franklin India Short Term Income Plan - Segregated Portfolio 2 - 10.90% Vodafone Idea Ltd (02-Sep-2023)</t>
  </si>
  <si>
    <t>10.90% Vodafone Idea Ltd (02-Sep-2023) $$ ^^ **</t>
  </si>
  <si>
    <t>INE669E08318</t>
  </si>
  <si>
    <t>CARE B+</t>
  </si>
  <si>
    <t>^^ Securities are fair valued</t>
  </si>
  <si>
    <t>c) Residual maturity / Average Maturity as on 30-Jun-2023</t>
  </si>
  <si>
    <t>Franklin India Short Term Income Plan - Segregated Portfolio 3 - 9.50% Yes Bank Ltd CO 23 Dec 2021</t>
  </si>
  <si>
    <t>9.50% Yes Bank Ltd (23-Dec-2116) ~~~ $$ **</t>
  </si>
  <si>
    <t>INE528G08352</t>
  </si>
  <si>
    <t>Money Market Instruments</t>
  </si>
  <si>
    <t>Certificate of Deposit</t>
  </si>
  <si>
    <t>Axis Bank Ltd (06-Dec-2023) **</t>
  </si>
  <si>
    <t>INE238AD6215</t>
  </si>
  <si>
    <t>CRISIL A1+</t>
  </si>
  <si>
    <t>Canara Bank (15-Dec-2023) **</t>
  </si>
  <si>
    <t>INE476A16UL7</t>
  </si>
  <si>
    <t>Union Bank of India (06-Feb-2024) **</t>
  </si>
  <si>
    <t>INE692A16FV9</t>
  </si>
  <si>
    <t>IND A1+</t>
  </si>
  <si>
    <t>Punjab National Bank (16-Feb-2024) **</t>
  </si>
  <si>
    <t>INE160A16MZ4</t>
  </si>
  <si>
    <t>CARE A1+</t>
  </si>
  <si>
    <t>Kotak Mahindra Bank Ltd (29-Feb-2024) **</t>
  </si>
  <si>
    <t>INE237A161T7</t>
  </si>
  <si>
    <t>Indian Bank (05-Mar-2024) **</t>
  </si>
  <si>
    <t>INE562A16LN9</t>
  </si>
  <si>
    <t>State Bank Of India (15-Mar-2024)</t>
  </si>
  <si>
    <t>INE062A16481</t>
  </si>
  <si>
    <t>National Bank For Agriculture &amp; Rural Development (13-Mar-2024) **</t>
  </si>
  <si>
    <t>INE261F16710</t>
  </si>
  <si>
    <t>Small Industries Development Bank of India (14-Mar-2024) **</t>
  </si>
  <si>
    <t>INE556F16AG7</t>
  </si>
  <si>
    <t>HDFC Bank Ltd (20-Mar-2024) **</t>
  </si>
  <si>
    <t>INE040A16DU8</t>
  </si>
  <si>
    <t>ICICI Bank Ltd (26-Mar-2024) **</t>
  </si>
  <si>
    <t>INE090A167Z7</t>
  </si>
  <si>
    <t>ICRA A1+</t>
  </si>
  <si>
    <t>Indian Bank (01-Sep-2023) **</t>
  </si>
  <si>
    <t>INE562A16LV2</t>
  </si>
  <si>
    <t>Commercial Paper</t>
  </si>
  <si>
    <t>Aditya Birla Housing Finance Ltd (11-Jul-2023) **@</t>
  </si>
  <si>
    <t>INE831R14CQ9</t>
  </si>
  <si>
    <t>Reliance Retail Ventures Ltd (01-Sep-2023) **@</t>
  </si>
  <si>
    <t>INE929O14AL3</t>
  </si>
  <si>
    <t>JM Financial Products Ltd (08-Sep-2023) **@</t>
  </si>
  <si>
    <t>INE523H14Z72</t>
  </si>
  <si>
    <t>Reliance Jio Infocomm Ltd (29-Sep-2023) **@</t>
  </si>
  <si>
    <t>INE110L14RD7</t>
  </si>
  <si>
    <t>Housing Development Finance Corporation Ltd (28-Nov-2023) **@</t>
  </si>
  <si>
    <t>INE001A14ZU8</t>
  </si>
  <si>
    <t>Axis Finance Ltd (28-Feb-2024) **@</t>
  </si>
  <si>
    <t>INE891K14MB9</t>
  </si>
  <si>
    <t>Kotak Mahindra Investments Ltd (15-Mar-2024) **@</t>
  </si>
  <si>
    <t>INE975F14YC3</t>
  </si>
  <si>
    <t>LIC Housing Finance Ltd (12-Jul-2023) **@</t>
  </si>
  <si>
    <t>INE115A14EA3</t>
  </si>
  <si>
    <t>LIC Housing Finance Ltd (20-Jul-2023) **@</t>
  </si>
  <si>
    <t>INE115A14EG0</t>
  </si>
  <si>
    <t>ICICI Securities Ltd (27-Jul-2023) **@</t>
  </si>
  <si>
    <t>INE763G14PN6</t>
  </si>
  <si>
    <t>National Housing Bank (29-Sep-2023)@</t>
  </si>
  <si>
    <t>INE557F14FI5</t>
  </si>
  <si>
    <t>Cholamandalam Investment and Finance Co Ltd (04-Oct-2023) **@</t>
  </si>
  <si>
    <t>INE121A14UX9</t>
  </si>
  <si>
    <t>Treasury Bill</t>
  </si>
  <si>
    <t>IN002023Y037</t>
  </si>
  <si>
    <t>182 DTB (06-Jul-2023)</t>
  </si>
  <si>
    <t>IN002022Y419</t>
  </si>
  <si>
    <t>@ Listed</t>
  </si>
  <si>
    <t xml:space="preserve">      Retail Plan Daily IDCW Option</t>
  </si>
  <si>
    <t xml:space="preserve">      Direct Retail Plan Daily IDCW Option</t>
  </si>
  <si>
    <t>Plan Name</t>
  </si>
  <si>
    <t>Distributions per unit (Rs.)+++</t>
  </si>
  <si>
    <t>+++ Distribution payouts/ re-investments are subject to deduction of TDS at the applicable rates.</t>
  </si>
  <si>
    <t>Government Securities</t>
  </si>
  <si>
    <t>5.74% GOI 2026 (15-Nov-2026)</t>
  </si>
  <si>
    <t>IN0020210186</t>
  </si>
  <si>
    <t>SOVEREIGN</t>
  </si>
  <si>
    <t>IN0020220151</t>
  </si>
  <si>
    <t>IN0020230044</t>
  </si>
  <si>
    <t>5.63% GOI 2026 (12-Apr-2026)</t>
  </si>
  <si>
    <t>IN0020210012</t>
  </si>
  <si>
    <t xml:space="preserve">      Growth Option</t>
  </si>
  <si>
    <t xml:space="preserve">      Quarterly IDCW Option</t>
  </si>
  <si>
    <t xml:space="preserve">      Direct Growth Option</t>
  </si>
  <si>
    <t xml:space="preserve">      Direct Quarterly IDCW Option</t>
  </si>
  <si>
    <t>JM Financial Credit Solutions Ltd (1Y SBI MCLR + 460 Bps) (23-Jul-2024) **</t>
  </si>
  <si>
    <t>INE651J07739</t>
  </si>
  <si>
    <t>ICRA AA</t>
  </si>
  <si>
    <t>Small Industries Development Bank of India (29-Aug-2023) **</t>
  </si>
  <si>
    <t>INE556F16986</t>
  </si>
  <si>
    <t>Toyota Financial Services India Ltd (20-Nov-2023) **@</t>
  </si>
  <si>
    <t>INE692Q14AW9</t>
  </si>
  <si>
    <t>GOI FRB 2028 (04-Oct-2028)</t>
  </si>
  <si>
    <t>IN0020210160</t>
  </si>
  <si>
    <t>GOI FRB 2024 (07-Nov-2024)</t>
  </si>
  <si>
    <t>IN0020160084</t>
  </si>
  <si>
    <t>GOI FRB 2031 (07-Dec-2031)</t>
  </si>
  <si>
    <t>IN0020180041</t>
  </si>
  <si>
    <t>7.38% GOI 2027 (20-Jun-2027)</t>
  </si>
  <si>
    <t>IN0020220037</t>
  </si>
  <si>
    <t>GOI FRB 2033 (22-Sep-2033)</t>
  </si>
  <si>
    <t>IN0020200120</t>
  </si>
  <si>
    <t>GOI FRB 2034 (30-Oct-2034)</t>
  </si>
  <si>
    <t>IN0020210137</t>
  </si>
  <si>
    <t xml:space="preserve">      Growth Plan</t>
  </si>
  <si>
    <t xml:space="preserve">      Daily IDCW Plan</t>
  </si>
  <si>
    <t xml:space="preserve">      Direct Growth Plan</t>
  </si>
  <si>
    <t xml:space="preserve">      Direct Daily IDCW Plan</t>
  </si>
  <si>
    <t>7.11% Small Industries Development Bank Of India (27-Feb-2026) **</t>
  </si>
  <si>
    <t>INE556F08KB4</t>
  </si>
  <si>
    <t>ICRA AAA</t>
  </si>
  <si>
    <t>7.50% Housing Development Finance Corporation Ltd (08-Jan-2025) **</t>
  </si>
  <si>
    <t>INE001A07SE1</t>
  </si>
  <si>
    <t>CRISIL AAA</t>
  </si>
  <si>
    <t>7.70% Nuclear Power Corporation of India Ltd (20-Mar-2038) **</t>
  </si>
  <si>
    <t>INE206D08501</t>
  </si>
  <si>
    <t>6.88% National Housing Bank (21-Jan-2025) **</t>
  </si>
  <si>
    <t>INE557F08FH9</t>
  </si>
  <si>
    <t>5.14% National Bank For Agriculture &amp; Rural Development (31-Jan-2024) **</t>
  </si>
  <si>
    <t>INE261F08CK9</t>
  </si>
  <si>
    <t>6.35% Export-Import Bank of India (18-Feb-2025) **</t>
  </si>
  <si>
    <t>INE514E08FT8</t>
  </si>
  <si>
    <t>7.82% LIC Housing Finance Ltd (28-Nov-2025) **</t>
  </si>
  <si>
    <t>INE115A07QD5</t>
  </si>
  <si>
    <t>6.99% REC Ltd (30-Sep-2024) **</t>
  </si>
  <si>
    <t>INE020B08CM4</t>
  </si>
  <si>
    <t>8.40% Power Grid Corporation of India Ltd (27-May-2024) **</t>
  </si>
  <si>
    <t>INE752E07MQ8</t>
  </si>
  <si>
    <t>4.50% Oil &amp; Natural Gas Corporation Ltd (09-Feb-2024)</t>
  </si>
  <si>
    <t>INE213A08040</t>
  </si>
  <si>
    <t>8.00% Mahindra &amp; Mahindra Financial Services Ltd (26-Jun-2025) **</t>
  </si>
  <si>
    <t>INE774D07VA9</t>
  </si>
  <si>
    <t>IND AAA</t>
  </si>
  <si>
    <t>5.84% Indian Oil Corporation Ltd (19-Apr-2024)</t>
  </si>
  <si>
    <t>INE242A08510</t>
  </si>
  <si>
    <t>5.45% NTPC Ltd (15-Oct-2025) **</t>
  </si>
  <si>
    <t>INE733E08163</t>
  </si>
  <si>
    <t>5.78% NTPC Ltd (29-Apr-2024) **</t>
  </si>
  <si>
    <t>INE733E08213</t>
  </si>
  <si>
    <t>7.00% Hindustan Petroleum Corporation Ltd (14-Aug-2024) **</t>
  </si>
  <si>
    <t>INE094A08036</t>
  </si>
  <si>
    <t>9.90% Tata Power Co Ltd (25-Aug-2028) **</t>
  </si>
  <si>
    <t>INE295J08022</t>
  </si>
  <si>
    <t>CARE AA</t>
  </si>
  <si>
    <t>5.23% LIC Housing Finance Ltd (26-Jul-2023) **</t>
  </si>
  <si>
    <t>INE115A07PA3</t>
  </si>
  <si>
    <t>CARE AAA</t>
  </si>
  <si>
    <t>8.30% REC Ltd (10-Apr-2025) **</t>
  </si>
  <si>
    <t>INE020B08930</t>
  </si>
  <si>
    <t>7.42% Power Finance Corporation Ltd (19-Nov-2024) **</t>
  </si>
  <si>
    <t>INE134E08KH0</t>
  </si>
  <si>
    <t>9.25% Power Finance Corporation Ltd (25-Sep-2024) **</t>
  </si>
  <si>
    <t>INE134E08JY7</t>
  </si>
  <si>
    <t xml:space="preserve">      Monthly IDCW Plan</t>
  </si>
  <si>
    <t xml:space="preserve">      Quarterly IDCW Plan</t>
  </si>
  <si>
    <t xml:space="preserve">      Half Yearly IDCW Plan</t>
  </si>
  <si>
    <t xml:space="preserve">      Annual IDCW Plan</t>
  </si>
  <si>
    <t xml:space="preserve">      Direct Monthly IDCW Plan</t>
  </si>
  <si>
    <t xml:space="preserve">      Direct Quarterly IDCW Plan</t>
  </si>
  <si>
    <t xml:space="preserve">      Direct Half Yearly IDCW Plan</t>
  </si>
  <si>
    <t xml:space="preserve">      Direct Annual IDCW Plan</t>
  </si>
  <si>
    <t>f) For ISIN INE445K07106 - 9.50% Reliance Broadcast Network Ltd (20-Jul-2020), the amount due at maturity was not received. For further details refer below link</t>
  </si>
  <si>
    <t>6.99% Indian Railway Finance Corporation Ltd (19-Mar-2025) **</t>
  </si>
  <si>
    <t>INE053F07CB1</t>
  </si>
  <si>
    <t>5.47% National Bank For Agriculture &amp; Rural Development (11-Apr-2025) **</t>
  </si>
  <si>
    <t>INE261F08CI3</t>
  </si>
  <si>
    <t>9.17% NTPC Ltd (21-Sep-2024) **</t>
  </si>
  <si>
    <t>INE733E07JO9</t>
  </si>
  <si>
    <t>7.25% Small Industries Development Bank Of India (31-Jul-2025) **</t>
  </si>
  <si>
    <t>INE556F08KA6</t>
  </si>
  <si>
    <t>5.36% Hindustan Petroleum Corporation Ltd (11-Apr-2025) **</t>
  </si>
  <si>
    <t>INE094A08077</t>
  </si>
  <si>
    <t>6.88% REC Ltd (20-Mar-2025) **</t>
  </si>
  <si>
    <t>INE020B08CK8</t>
  </si>
  <si>
    <t>6.39% Indian Oil Corporation Ltd (06-Mar-2025) **</t>
  </si>
  <si>
    <t>INE242A08452</t>
  </si>
  <si>
    <t>5.81% REC Ltd (31-Dec-2025) **</t>
  </si>
  <si>
    <t>INE020B08DH2</t>
  </si>
  <si>
    <t>8.14% Nuclear Power Corporation of India Ltd (25-Mar-2026) **</t>
  </si>
  <si>
    <t>INE206D08261</t>
  </si>
  <si>
    <t>8.27% REC Ltd (06-Feb-2025) **</t>
  </si>
  <si>
    <t>INE020B08906</t>
  </si>
  <si>
    <t>8.25% Export-Import Bank of India (28-Sep-2025) **</t>
  </si>
  <si>
    <t>INE514E08EP9</t>
  </si>
  <si>
    <t>8.19% NTPC Ltd (15-Dec-2025) **</t>
  </si>
  <si>
    <t>INE733E07JX0</t>
  </si>
  <si>
    <t>Kotak Mahindra Bank Ltd (11-Dec-2023) **</t>
  </si>
  <si>
    <t>INE237A164R5</t>
  </si>
  <si>
    <t>Kotak Mahindra Bank Ltd (13-Feb-2024)</t>
  </si>
  <si>
    <t>INE237A163S5</t>
  </si>
  <si>
    <t>IN0020230010</t>
  </si>
  <si>
    <t>GOI STRIP (16-Jun-2024)</t>
  </si>
  <si>
    <t>IN000624C071</t>
  </si>
  <si>
    <t xml:space="preserve">      IDCW Plan</t>
  </si>
  <si>
    <t xml:space="preserve">      Direct IDCW Plan</t>
  </si>
  <si>
    <t xml:space="preserve">      Weekly IDCW Plan</t>
  </si>
  <si>
    <t xml:space="preserve">      Direct Weekly IDCW Plan</t>
  </si>
  <si>
    <t xml:space="preserve">      Unclaimed Redemption Plan</t>
  </si>
  <si>
    <t xml:space="preserve">      Unclaimed IDCW Plan</t>
  </si>
  <si>
    <t xml:space="preserve">      Unclaimed Redemption Investor Education Plan</t>
  </si>
  <si>
    <t xml:space="preserve">      Unclaimed IDCW Investor Education Plan</t>
  </si>
  <si>
    <t>8.70% Power Grid Corporation of India Ltd (15-Jul-2023) **</t>
  </si>
  <si>
    <t>INE752E07LB2</t>
  </si>
  <si>
    <t>5.37% Kotak Mahindra Prime Ltd (20-Jul-2023) **</t>
  </si>
  <si>
    <t>INE916DA7QM5</t>
  </si>
  <si>
    <t>5.47% Power Finance Corporation Ltd (19-Aug-2023) **</t>
  </si>
  <si>
    <t>INE134E08LB1</t>
  </si>
  <si>
    <t>7.45% Mahindra Rural Housing Finance Ltd (14-Jul-2023) **</t>
  </si>
  <si>
    <t>INE950O07354</t>
  </si>
  <si>
    <t>IND AA+</t>
  </si>
  <si>
    <t>5.95% Housing &amp; Urban Development Corporation Ltd (11-Aug-2023) **</t>
  </si>
  <si>
    <t>INE031A08798</t>
  </si>
  <si>
    <t>Canara Bank (11-Aug-2023)</t>
  </si>
  <si>
    <t>INE476A16VL5</t>
  </si>
  <si>
    <t>Canara Bank (15-Sep-2023) **</t>
  </si>
  <si>
    <t>INE476A16VT8</t>
  </si>
  <si>
    <t>Canara Bank (26-Sep-2023) **</t>
  </si>
  <si>
    <t>INE476A16VW2</t>
  </si>
  <si>
    <t>Larsen &amp; Toubro Ltd (12-Sep-2023) **@</t>
  </si>
  <si>
    <t>INE018A14JR2</t>
  </si>
  <si>
    <t>Small Industries Development Bank Of India (15-Sep-2023) **@</t>
  </si>
  <si>
    <t>INE556F14JI9</t>
  </si>
  <si>
    <t>National Bank For Agriculture &amp; Rural Development (12-Sep-2023) **@</t>
  </si>
  <si>
    <t>INE261F14KB9</t>
  </si>
  <si>
    <t>Axis Finance Ltd (22-Aug-2023) **@</t>
  </si>
  <si>
    <t>INE891K14MD5</t>
  </si>
  <si>
    <t>Housing Development Finance Corporation Ltd (25-Jul-2023) **@</t>
  </si>
  <si>
    <t>INE001A14ZE2</t>
  </si>
  <si>
    <t>Bajaj Finance Ltd (22-Aug-2023) **@</t>
  </si>
  <si>
    <t>INE296A14UX9</t>
  </si>
  <si>
    <t>Axis Securities Ltd (25-Sep-2023) **@</t>
  </si>
  <si>
    <t>INE110O14AG0</t>
  </si>
  <si>
    <t>Aditya Birla Finance Ltd (18-Aug-2023) **@</t>
  </si>
  <si>
    <t>INE860H140N1</t>
  </si>
  <si>
    <t>IN002023X062</t>
  </si>
  <si>
    <t>IN002022Y476</t>
  </si>
  <si>
    <t>IN002023X096</t>
  </si>
  <si>
    <t>IN002023X088</t>
  </si>
  <si>
    <t xml:space="preserve">      Regular Plan Growth Option</t>
  </si>
  <si>
    <t xml:space="preserve">      Regular Plan Daily IDCW Reinvestment Option</t>
  </si>
  <si>
    <t xml:space="preserve">      Regular Plan Weekly IDCW Option</t>
  </si>
  <si>
    <t xml:space="preserve">      Institutional Plan Daily IDCW Reinvestment Option</t>
  </si>
  <si>
    <t xml:space="preserve">      Institutional Plan Weekly IDCW Option</t>
  </si>
  <si>
    <t xml:space="preserve">      Super Institutional Plan Growth Option</t>
  </si>
  <si>
    <t xml:space="preserve">      Super Institutional Plan Daily IDCW Reinvestment Option</t>
  </si>
  <si>
    <t xml:space="preserve">      Super Institutional Plan Weekly IDCW Option</t>
  </si>
  <si>
    <t xml:space="preserve">      Direct Super Institutional Growth Option</t>
  </si>
  <si>
    <t xml:space="preserve">      Direct Super Institutional Daily IDCW Reinvestment Option</t>
  </si>
  <si>
    <t xml:space="preserve">      Direct Super Institutional Weekly IDCW Option</t>
  </si>
  <si>
    <t xml:space="preserve">      Unclaimed Redemption Plan - Growth</t>
  </si>
  <si>
    <t xml:space="preserve">      Unclaimed IDCW Plan - Growth</t>
  </si>
  <si>
    <t xml:space="preserve">      Unclaimed Redemption Investor Education Plan - Growth</t>
  </si>
  <si>
    <t xml:space="preserve">      Unclaimed IDCW Investor Education Plan - Growth</t>
  </si>
  <si>
    <t>Equity &amp; Equity related</t>
  </si>
  <si>
    <t>HDFC Bank Ltd</t>
  </si>
  <si>
    <t>INE040A01034</t>
  </si>
  <si>
    <t>Banks</t>
  </si>
  <si>
    <t>ICICI Bank Ltd</t>
  </si>
  <si>
    <t>INE090A01021</t>
  </si>
  <si>
    <t>Infosys Ltd</t>
  </si>
  <si>
    <t>INE009A01021</t>
  </si>
  <si>
    <t>IT - Software</t>
  </si>
  <si>
    <t>Larsen &amp; Toubro Ltd</t>
  </si>
  <si>
    <t>INE018A01030</t>
  </si>
  <si>
    <t>Construction</t>
  </si>
  <si>
    <t>Axis Bank Ltd</t>
  </si>
  <si>
    <t>INE238A01034</t>
  </si>
  <si>
    <t>Reliance Industries Ltd</t>
  </si>
  <si>
    <t>INE002A01018</t>
  </si>
  <si>
    <t>Petroleum Products</t>
  </si>
  <si>
    <t>State Bank of India</t>
  </si>
  <si>
    <t>INE062A01020</t>
  </si>
  <si>
    <t>HCL Technologies Ltd</t>
  </si>
  <si>
    <t>INE860A01027</t>
  </si>
  <si>
    <t>Sun Pharmaceutical Industries Ltd</t>
  </si>
  <si>
    <t>INE044A01036</t>
  </si>
  <si>
    <t>Pharmaceuticals &amp; Biotechnology</t>
  </si>
  <si>
    <t>Tata Motors Ltd</t>
  </si>
  <si>
    <t>INE155A01022</t>
  </si>
  <si>
    <t>Automobiles</t>
  </si>
  <si>
    <t>Bharti Airtel Ltd</t>
  </si>
  <si>
    <t>INE397D01024</t>
  </si>
  <si>
    <t>Telecom - Services</t>
  </si>
  <si>
    <t>NTPC Ltd</t>
  </si>
  <si>
    <t>INE733E01010</t>
  </si>
  <si>
    <t>Power</t>
  </si>
  <si>
    <t>IndusInd Bank Ltd</t>
  </si>
  <si>
    <t>INE095A01012</t>
  </si>
  <si>
    <t>Dabur India Ltd</t>
  </si>
  <si>
    <t>INE016A01026</t>
  </si>
  <si>
    <t>Personal Products</t>
  </si>
  <si>
    <t>Sapphire Foods India Ltd</t>
  </si>
  <si>
    <t>INE806T01012</t>
  </si>
  <si>
    <t>Leisure Services</t>
  </si>
  <si>
    <t>Kirloskar Oil Engines Ltd</t>
  </si>
  <si>
    <t>INE146L01010</t>
  </si>
  <si>
    <t>Industrial Products</t>
  </si>
  <si>
    <t>GAIL (India) Ltd</t>
  </si>
  <si>
    <t>INE129A01019</t>
  </si>
  <si>
    <t>Gas</t>
  </si>
  <si>
    <t>United Spirits Ltd</t>
  </si>
  <si>
    <t>INE854D01024</t>
  </si>
  <si>
    <t>Beverages</t>
  </si>
  <si>
    <t>Tech Mahindra Ltd</t>
  </si>
  <si>
    <t>INE669C01036</t>
  </si>
  <si>
    <t>ICICI Prudential Life Insurance Co Ltd</t>
  </si>
  <si>
    <t>INE726G01019</t>
  </si>
  <si>
    <t>Insurance</t>
  </si>
  <si>
    <t>Jubilant Foodworks Ltd</t>
  </si>
  <si>
    <t>INE797F01020</t>
  </si>
  <si>
    <t>Crompton Greaves Consumer Electricals Ltd</t>
  </si>
  <si>
    <t>INE299U01018</t>
  </si>
  <si>
    <t>Consumer Durables</t>
  </si>
  <si>
    <t>Maruti Suzuki India Ltd</t>
  </si>
  <si>
    <t>INE585B01010</t>
  </si>
  <si>
    <t>Zomato Ltd</t>
  </si>
  <si>
    <t>INE758T01015</t>
  </si>
  <si>
    <t>Retailing</t>
  </si>
  <si>
    <t>Hindustan Aeronautics Ltd</t>
  </si>
  <si>
    <t>INE066F01012</t>
  </si>
  <si>
    <t>Aerospace &amp; Defense</t>
  </si>
  <si>
    <t>SBI Cards and Payment Services Ltd</t>
  </si>
  <si>
    <t>INE018E01016</t>
  </si>
  <si>
    <t>Finance</t>
  </si>
  <si>
    <t>Escorts Kubota Ltd</t>
  </si>
  <si>
    <t>INE042A01014</t>
  </si>
  <si>
    <t>Agricultural, Commercial &amp; Construction Vehicles</t>
  </si>
  <si>
    <t>Ultratech Cement Ltd</t>
  </si>
  <si>
    <t>INE481G01011</t>
  </si>
  <si>
    <t>Cement &amp; Cement Products</t>
  </si>
  <si>
    <t>Nuvoco Vistas Corporation Ltd</t>
  </si>
  <si>
    <t>INE118D01016</t>
  </si>
  <si>
    <t>Torrent Pharmaceuticals Ltd</t>
  </si>
  <si>
    <t>INE685A01028</t>
  </si>
  <si>
    <t>PB Fintech Ltd</t>
  </si>
  <si>
    <t>INE417T01026</t>
  </si>
  <si>
    <t>Financial Technology (Fintech)</t>
  </si>
  <si>
    <t>Jyothy Labs Ltd</t>
  </si>
  <si>
    <t>INE668F01031</t>
  </si>
  <si>
    <t>Household Products</t>
  </si>
  <si>
    <t>Westlife Foodworld Ltd</t>
  </si>
  <si>
    <t>INE274F01020</t>
  </si>
  <si>
    <t>Affle India Ltd</t>
  </si>
  <si>
    <t>INE00WC01027</t>
  </si>
  <si>
    <t>IT - Services</t>
  </si>
  <si>
    <t>Metropolis Healthcare Ltd</t>
  </si>
  <si>
    <t>INE112L01020</t>
  </si>
  <si>
    <t>Healthcare Services</t>
  </si>
  <si>
    <t>Hindustan Petroleum Corporation Ltd</t>
  </si>
  <si>
    <t>INE094A01015</t>
  </si>
  <si>
    <t>Oil &amp; Natural Gas Corporation Ltd</t>
  </si>
  <si>
    <t>INE213A01029</t>
  </si>
  <si>
    <t>Oil</t>
  </si>
  <si>
    <t>Tata Steel Ltd</t>
  </si>
  <si>
    <t>INE081A01020</t>
  </si>
  <si>
    <t>Ferrous Metals</t>
  </si>
  <si>
    <t>ACC Ltd</t>
  </si>
  <si>
    <t>INE012A01025</t>
  </si>
  <si>
    <t>Teamlease Services Ltd</t>
  </si>
  <si>
    <t>INE985S01024</t>
  </si>
  <si>
    <t>Commercial Services &amp; Supplies</t>
  </si>
  <si>
    <t>Multi Commodity Exchange Of India Ltd</t>
  </si>
  <si>
    <t>INE745G01035</t>
  </si>
  <si>
    <t>Capital Markets</t>
  </si>
  <si>
    <t>Voltas Ltd</t>
  </si>
  <si>
    <t>INE226A01021</t>
  </si>
  <si>
    <t>Mankind Pharma Ltd</t>
  </si>
  <si>
    <t>INE634S01028</t>
  </si>
  <si>
    <t>Dalmia Bharat Ltd</t>
  </si>
  <si>
    <t>INE00R701025</t>
  </si>
  <si>
    <t>7.90% Bajaj Housing Finance Ltd (28-Apr-2028)</t>
  </si>
  <si>
    <t>INE377Y07417</t>
  </si>
  <si>
    <t>9.25% Reliance Industries Ltd (17-Jun-2024) **</t>
  </si>
  <si>
    <t>INE110L08037</t>
  </si>
  <si>
    <t>Canara Bank (30-Aug-2023)</t>
  </si>
  <si>
    <t>INE476A16UR4</t>
  </si>
  <si>
    <t>5.15% GOI 2025 (09-Nov-2025)</t>
  </si>
  <si>
    <t>IN0020200278</t>
  </si>
  <si>
    <t>IN0020230051</t>
  </si>
  <si>
    <t>Foreign Equity Securities</t>
  </si>
  <si>
    <t>Cognizant Technology Solutions Corp., A</t>
  </si>
  <si>
    <t>US1924461023</t>
  </si>
  <si>
    <t>8.70% Bharti Telecom Ltd (21-Nov-2024) **</t>
  </si>
  <si>
    <t>INE403D08116</t>
  </si>
  <si>
    <t>CRISIL AA+</t>
  </si>
  <si>
    <t>8.20% Mahindra Rural Housing Finance Ltd (30-Jan-2026) **</t>
  </si>
  <si>
    <t>INE950O07420</t>
  </si>
  <si>
    <t>8.50% Cholamandalam Investment and Finance Co Ltd (27-Mar-2026) **</t>
  </si>
  <si>
    <t>INE121A07QV5</t>
  </si>
  <si>
    <t>ICRA AA+</t>
  </si>
  <si>
    <t>7.41% GOI 2036 (19-DEC-2036)</t>
  </si>
  <si>
    <t>IN0020220102</t>
  </si>
  <si>
    <t>% to Net Assets(Hedged &amp; Unhedged)</t>
  </si>
  <si>
    <t>Outstanding position in Derivative Instruments (Rs. in Lakhs) Long / (Short)</t>
  </si>
  <si>
    <t>Outstanding derivative exposure as % to net assets Long / (Short)</t>
  </si>
  <si>
    <t>Mahindra &amp; Mahindra Ltd</t>
  </si>
  <si>
    <t>INE101A01026</t>
  </si>
  <si>
    <t>Hindustan Unilever Ltd</t>
  </si>
  <si>
    <t>INE030A01027</t>
  </si>
  <si>
    <t>Diversified Fmcg</t>
  </si>
  <si>
    <t>Asian Paints Ltd</t>
  </si>
  <si>
    <t>INE021A01026</t>
  </si>
  <si>
    <t>Kotak Mahindra Bank Ltd</t>
  </si>
  <si>
    <t>INE237A01028</t>
  </si>
  <si>
    <t>Tata Power Co Ltd</t>
  </si>
  <si>
    <t>INE245A01021</t>
  </si>
  <si>
    <t>Kalyan Jewellers India Ltd</t>
  </si>
  <si>
    <t>INE303R01014</t>
  </si>
  <si>
    <t>Margin on Derivatives</t>
  </si>
  <si>
    <t xml:space="preserve">c) Total outstanding position (as at June 30, 2023) in Derivative Instruments (Gross Notional) </t>
  </si>
  <si>
    <t xml:space="preserve">d) Outstanding derivative exposure as % to net assets </t>
  </si>
  <si>
    <t>e) Portfolio Turnover Ratio during the Half - year 30-Jun-2023</t>
  </si>
  <si>
    <t>f) Residual maturity / Average Maturity as on 30-Jun-2023</t>
  </si>
  <si>
    <t xml:space="preserve">(b) Unlisted </t>
  </si>
  <si>
    <t>Numero Uno International Ltd ** ^^</t>
  </si>
  <si>
    <t>Globsyn Technologies Ltd ** ^^</t>
  </si>
  <si>
    <t>INE671B01034</t>
  </si>
  <si>
    <t>7.61% LIC Housing Finance Ltd (30-Jul-2025) **</t>
  </si>
  <si>
    <t>INE115A07PW7</t>
  </si>
  <si>
    <t>7.40% Housing Development Finance Corporation Ltd (02-Jun-2025) **</t>
  </si>
  <si>
    <t>INE001A07TL4</t>
  </si>
  <si>
    <t>b) Index Futures</t>
  </si>
  <si>
    <t>Axis Bank Ltd (07-Sep-2023) **</t>
  </si>
  <si>
    <t>INE238AD6025</t>
  </si>
  <si>
    <t>State Bank Of India (12-Sep-2023)</t>
  </si>
  <si>
    <t>INE062A16465</t>
  </si>
  <si>
    <t>Small Industries Development Bank of India (12-Sep-2023) **</t>
  </si>
  <si>
    <t>INE556F16AA0</t>
  </si>
  <si>
    <t>Union Bank of India (14-Feb-2024) **</t>
  </si>
  <si>
    <t>INE692A16FX5</t>
  </si>
  <si>
    <t>L&amp;T Finance Ltd (19-Dec-2023) **@</t>
  </si>
  <si>
    <t>INE027E14NZ0</t>
  </si>
  <si>
    <t>Housing Development Finance Corporation Ltd</t>
  </si>
  <si>
    <t>INE001A01036</t>
  </si>
  <si>
    <t>Tata Motors Ltd DVR</t>
  </si>
  <si>
    <t>IN9155A01020</t>
  </si>
  <si>
    <t>Grasim Industries Ltd</t>
  </si>
  <si>
    <t>INE047A01021</t>
  </si>
  <si>
    <t>Coal India Ltd</t>
  </si>
  <si>
    <t>INE522F01014</t>
  </si>
  <si>
    <t>Consumable Fuels</t>
  </si>
  <si>
    <t>ITC Ltd</t>
  </si>
  <si>
    <t>INE154A01025</t>
  </si>
  <si>
    <t>Emami Ltd</t>
  </si>
  <si>
    <t>INE548C01032</t>
  </si>
  <si>
    <t>Power Grid Corporation of India Ltd</t>
  </si>
  <si>
    <t>INE752E01010</t>
  </si>
  <si>
    <t>Bharat Electronics Ltd</t>
  </si>
  <si>
    <t>INE263A01024</t>
  </si>
  <si>
    <t>Indian Oil Corporation Ltd</t>
  </si>
  <si>
    <t>INE242A01010</t>
  </si>
  <si>
    <t>Gujarat State Petronet Ltd</t>
  </si>
  <si>
    <t>INE246F01010</t>
  </si>
  <si>
    <t>City Union Bank Ltd</t>
  </si>
  <si>
    <t>INE491A01021</t>
  </si>
  <si>
    <t>Castrol India Ltd</t>
  </si>
  <si>
    <t>INE172A01027</t>
  </si>
  <si>
    <t>Exide Industries Ltd</t>
  </si>
  <si>
    <t>INE302A01020</t>
  </si>
  <si>
    <t>Auto Components</t>
  </si>
  <si>
    <t>Akzo Nobel India Ltd</t>
  </si>
  <si>
    <t>INE133A01011</t>
  </si>
  <si>
    <t>Aditya Birla Fashion and Retail Ltd</t>
  </si>
  <si>
    <t>INE647O01011</t>
  </si>
  <si>
    <t>Hindalco Industries Ltd</t>
  </si>
  <si>
    <t>INE038A01020</t>
  </si>
  <si>
    <t>Non - Ferrous Metals</t>
  </si>
  <si>
    <t>Lupin Ltd</t>
  </si>
  <si>
    <t>INE326A01037</t>
  </si>
  <si>
    <t>Restaurant Brands Asia Ltd</t>
  </si>
  <si>
    <t>INE07T201019</t>
  </si>
  <si>
    <t>Cipla Ltd</t>
  </si>
  <si>
    <t>INE059A01026</t>
  </si>
  <si>
    <t>Zee Entertainment Enterprises Ltd</t>
  </si>
  <si>
    <t>INE256A01028</t>
  </si>
  <si>
    <t>Entertainment</t>
  </si>
  <si>
    <t>Vardhman Textiles Ltd</t>
  </si>
  <si>
    <t>INE825A01020</t>
  </si>
  <si>
    <t>Textiles &amp; Apparels</t>
  </si>
  <si>
    <t>NLC India Ltd</t>
  </si>
  <si>
    <t>INE589A01014</t>
  </si>
  <si>
    <t>Rallis India Ltd</t>
  </si>
  <si>
    <t>INE613A01020</t>
  </si>
  <si>
    <t>Fertilizers &amp; Agrochemicals</t>
  </si>
  <si>
    <t>Industry Classification</t>
  </si>
  <si>
    <t>NHPC Ltd</t>
  </si>
  <si>
    <t>INE848E01016</t>
  </si>
  <si>
    <t>Tata Consultancy Services Ltd</t>
  </si>
  <si>
    <t>INE467B01029</t>
  </si>
  <si>
    <t>Petronet LNG Ltd</t>
  </si>
  <si>
    <t>INE347G01014</t>
  </si>
  <si>
    <t>Colgate Palmolive (India) Ltd</t>
  </si>
  <si>
    <t>INE259A01022</t>
  </si>
  <si>
    <t>ICICI Securities Ltd</t>
  </si>
  <si>
    <t>INE763G01038</t>
  </si>
  <si>
    <t>360 One Wam Ltd</t>
  </si>
  <si>
    <t>INE466L01038</t>
  </si>
  <si>
    <t>CESC Ltd</t>
  </si>
  <si>
    <t>INE486A01021</t>
  </si>
  <si>
    <t>Finolex Industries Ltd</t>
  </si>
  <si>
    <t>INE183A01024</t>
  </si>
  <si>
    <t>(b) Units of Real Estate Investment Trusts (REITs)</t>
  </si>
  <si>
    <t>Embassy Office Parks REIT</t>
  </si>
  <si>
    <t>INE041025011</t>
  </si>
  <si>
    <t>Brookfield India Real Estate Trust</t>
  </si>
  <si>
    <t>INE0FDU25010</t>
  </si>
  <si>
    <t>Unilever PLC, (ADR)</t>
  </si>
  <si>
    <t>US9047677045</t>
  </si>
  <si>
    <t>Food Products</t>
  </si>
  <si>
    <t>Mediatek Inc</t>
  </si>
  <si>
    <t>TW0002454006</t>
  </si>
  <si>
    <t>IT - Hardware</t>
  </si>
  <si>
    <t>Novatek Microelectronics Corp. Ltd</t>
  </si>
  <si>
    <t>TW0003034005</t>
  </si>
  <si>
    <t>Xtep International Holdings Ltd</t>
  </si>
  <si>
    <t>KYG982771092</t>
  </si>
  <si>
    <t>Fila Holdings Corp</t>
  </si>
  <si>
    <t>KR7081660003</t>
  </si>
  <si>
    <t>Hyundai Motor Co Ltd</t>
  </si>
  <si>
    <t>KR7005380001</t>
  </si>
  <si>
    <t>Xinyi Solar Holdings Ltd</t>
  </si>
  <si>
    <t>KYG9829N1025</t>
  </si>
  <si>
    <t>Industrial Manufacturing</t>
  </si>
  <si>
    <t>Primax Electronics Ltd</t>
  </si>
  <si>
    <t>TW0004915004</t>
  </si>
  <si>
    <t>Thai Beverage Pcl</t>
  </si>
  <si>
    <t>TH0902010014</t>
  </si>
  <si>
    <t>Health &amp; Happiness H&amp;H International Holdings Ltd</t>
  </si>
  <si>
    <t>KYG4387E1070</t>
  </si>
  <si>
    <t>SK Telecom Co Ltd</t>
  </si>
  <si>
    <t>KR7017670001</t>
  </si>
  <si>
    <t>Hon Hai Precision Industry Co Ltd</t>
  </si>
  <si>
    <t>TW0002317005</t>
  </si>
  <si>
    <t>Foreign Mutual Fund Units</t>
  </si>
  <si>
    <t>YUANTA/P-SHRS TW DVD PLUS ETF</t>
  </si>
  <si>
    <t>TW0000056001</t>
  </si>
  <si>
    <t>Foreign Mutual Fund</t>
  </si>
  <si>
    <t>Zensar Technologies Ltd</t>
  </si>
  <si>
    <t>INE520A01027</t>
  </si>
  <si>
    <t>Birlasoft Ltd</t>
  </si>
  <si>
    <t>INE836A01035</t>
  </si>
  <si>
    <t>Info Edge (India) Ltd</t>
  </si>
  <si>
    <t>INE663F01024</t>
  </si>
  <si>
    <t>CE Info Systems Ltd</t>
  </si>
  <si>
    <t>INE0BV301023</t>
  </si>
  <si>
    <t>Rategain Travel Technologies Ltd</t>
  </si>
  <si>
    <t>INE0CLI01024</t>
  </si>
  <si>
    <t>Intellect Design Arena Ltd</t>
  </si>
  <si>
    <t>INE306R01017</t>
  </si>
  <si>
    <t>Mphasis Ltd</t>
  </si>
  <si>
    <t>INE356A01018</t>
  </si>
  <si>
    <t>One 97 Communications Ltd</t>
  </si>
  <si>
    <t>INE982J01020</t>
  </si>
  <si>
    <t>Indiamart Intermesh Ltd</t>
  </si>
  <si>
    <t>INE933S01016</t>
  </si>
  <si>
    <t>FSN E-Commerce Ventures Ltd</t>
  </si>
  <si>
    <t>INE388Y01029</t>
  </si>
  <si>
    <t>Coforge Ltd</t>
  </si>
  <si>
    <t>INE591G01017</t>
  </si>
  <si>
    <t>Persistent Systems Ltd</t>
  </si>
  <si>
    <t>INE262H01013</t>
  </si>
  <si>
    <t>Firstsource Solutions Ltd</t>
  </si>
  <si>
    <t>INE684F01012</t>
  </si>
  <si>
    <t>Tracxn Technologies Ltd</t>
  </si>
  <si>
    <t>INE0HMF01019</t>
  </si>
  <si>
    <t>Xelpmoc Design and Tech Ltd</t>
  </si>
  <si>
    <t>INE01P501012</t>
  </si>
  <si>
    <t>Amazon.com INC</t>
  </si>
  <si>
    <t>US0231351067</t>
  </si>
  <si>
    <t>Freshworks Inc</t>
  </si>
  <si>
    <t>US3580541049</t>
  </si>
  <si>
    <t>Alibaba Group Holding Ltd</t>
  </si>
  <si>
    <t>KYG017191142</t>
  </si>
  <si>
    <t>Meta Platforms Inc</t>
  </si>
  <si>
    <t>US30303M1027</t>
  </si>
  <si>
    <t>Tencent Holdings Ltd</t>
  </si>
  <si>
    <t>KYG875721634</t>
  </si>
  <si>
    <t>Apple Inc</t>
  </si>
  <si>
    <t>US0378331005</t>
  </si>
  <si>
    <t>Samsung Electronics Co. Ltd</t>
  </si>
  <si>
    <t>KR7005930003</t>
  </si>
  <si>
    <t>Microsoft Corp</t>
  </si>
  <si>
    <t>US5949181045</t>
  </si>
  <si>
    <t>Makemytrip Ltd</t>
  </si>
  <si>
    <t>MU0295S00016</t>
  </si>
  <si>
    <t>Intel Corp</t>
  </si>
  <si>
    <t>US4581401001</t>
  </si>
  <si>
    <t>LG Chem Ltd</t>
  </si>
  <si>
    <t>KR7051910008</t>
  </si>
  <si>
    <t>Chemicals &amp; Petrochemicals</t>
  </si>
  <si>
    <t>Samsung Sdi Co Ltd</t>
  </si>
  <si>
    <t>KR7006400006</t>
  </si>
  <si>
    <t>Zoom Video Communications Inc</t>
  </si>
  <si>
    <t>US98980L1017</t>
  </si>
  <si>
    <t>Franklin Technology Fund, Class I (Acc)</t>
  </si>
  <si>
    <t>LU0626261944</t>
  </si>
  <si>
    <t>Equitas Small Finance Bank Ltd</t>
  </si>
  <si>
    <t>INE063P01018</t>
  </si>
  <si>
    <t>Brigade Enterprises Ltd</t>
  </si>
  <si>
    <t>INE791I01019</t>
  </si>
  <si>
    <t>Realty</t>
  </si>
  <si>
    <t>Deepak Nitrite Ltd</t>
  </si>
  <si>
    <t>INE288B01029</t>
  </si>
  <si>
    <t>Carborundum Universal Ltd</t>
  </si>
  <si>
    <t>INE120A01034</t>
  </si>
  <si>
    <t>Karur Vysya Bank Ltd</t>
  </si>
  <si>
    <t>INE036D01028</t>
  </si>
  <si>
    <t>J.B. Chemicals &amp; Pharmaceuticals Ltd</t>
  </si>
  <si>
    <t>INE572A01028</t>
  </si>
  <si>
    <t>KPIT Technologies Ltd</t>
  </si>
  <si>
    <t>INE04I401011</t>
  </si>
  <si>
    <t>CCL Products (India) Ltd</t>
  </si>
  <si>
    <t>INE421D01022</t>
  </si>
  <si>
    <t>Agricultural Food &amp; Other Products</t>
  </si>
  <si>
    <t>Finolex Cables Ltd</t>
  </si>
  <si>
    <t>INE235A01022</t>
  </si>
  <si>
    <t>Tube Investments of India Ltd</t>
  </si>
  <si>
    <t>INE974X01010</t>
  </si>
  <si>
    <t>Cyient Ltd</t>
  </si>
  <si>
    <t>INE136B01020</t>
  </si>
  <si>
    <t>Ahluwalia Contracts (India) Ltd</t>
  </si>
  <si>
    <t>INE758C01029</t>
  </si>
  <si>
    <t>K.P.R. Mill Ltd</t>
  </si>
  <si>
    <t>INE930H01031</t>
  </si>
  <si>
    <t>Syrma SGS Technology Ltd</t>
  </si>
  <si>
    <t>INE0DYJ01015</t>
  </si>
  <si>
    <t>KNR Constructions Ltd</t>
  </si>
  <si>
    <t>INE634I01029</t>
  </si>
  <si>
    <t>DCB Bank Ltd</t>
  </si>
  <si>
    <t>INE503A01015</t>
  </si>
  <si>
    <t>Blue Star Ltd</t>
  </si>
  <si>
    <t>INE472A01039</t>
  </si>
  <si>
    <t>Eris Lifesciences Ltd</t>
  </si>
  <si>
    <t>INE406M01024</t>
  </si>
  <si>
    <t>JK Lakshmi Cement Ltd</t>
  </si>
  <si>
    <t>INE786A01032</t>
  </si>
  <si>
    <t>Ion Exchange (India) Ltd</t>
  </si>
  <si>
    <t>INE570A01022</t>
  </si>
  <si>
    <t>Chemplast Sanmar Ltd</t>
  </si>
  <si>
    <t>INE488A01050</t>
  </si>
  <si>
    <t>Sobha Ltd</t>
  </si>
  <si>
    <t>INE671H01015</t>
  </si>
  <si>
    <t>V.I.P. Industries Ltd</t>
  </si>
  <si>
    <t>INE054A01027</t>
  </si>
  <si>
    <t>Quess Corp Ltd</t>
  </si>
  <si>
    <t>INE615P01015</t>
  </si>
  <si>
    <t>Nesco Ltd</t>
  </si>
  <si>
    <t>INE317F01035</t>
  </si>
  <si>
    <t>Data Patterns India Ltd</t>
  </si>
  <si>
    <t>INE0IX101010</t>
  </si>
  <si>
    <t>GHCL Ltd</t>
  </si>
  <si>
    <t>INE539A01019</t>
  </si>
  <si>
    <t>Mrs Bectors Food Specialities Ltd</t>
  </si>
  <si>
    <t>INE495P01012</t>
  </si>
  <si>
    <t>Lemon Tree Hotels Ltd</t>
  </si>
  <si>
    <t>INE970X01018</t>
  </si>
  <si>
    <t>Shankara Building Products Ltd</t>
  </si>
  <si>
    <t>INE274V01019</t>
  </si>
  <si>
    <t>Gateway Distriparks Ltd</t>
  </si>
  <si>
    <t>INE079J01017</t>
  </si>
  <si>
    <t>Transport Services</t>
  </si>
  <si>
    <t>M M Forgings Ltd</t>
  </si>
  <si>
    <t>INE227C01017</t>
  </si>
  <si>
    <t>Techno Electric &amp; Engineering Co Ltd</t>
  </si>
  <si>
    <t>INE285K01026</t>
  </si>
  <si>
    <t>MTAR Technologies Ltd</t>
  </si>
  <si>
    <t>INE864I01014</t>
  </si>
  <si>
    <t>S J S Enterprises Ltd</t>
  </si>
  <si>
    <t>INE284S01014</t>
  </si>
  <si>
    <t>TTK Prestige Ltd</t>
  </si>
  <si>
    <t>INE690A01028</t>
  </si>
  <si>
    <t>Kirloskar Pneumatic Co Ltd</t>
  </si>
  <si>
    <t>INE811A01020</t>
  </si>
  <si>
    <t>TV Today Network Ltd</t>
  </si>
  <si>
    <t>INE038F01029</t>
  </si>
  <si>
    <t>Cholamandalam Investment and Finance Co Ltd</t>
  </si>
  <si>
    <t>INE121A01024</t>
  </si>
  <si>
    <t>Indoco Remedies Ltd</t>
  </si>
  <si>
    <t>INE873D01024</t>
  </si>
  <si>
    <t>Ujjivan Small Finance Bank Ltd</t>
  </si>
  <si>
    <t>INE551W01018</t>
  </si>
  <si>
    <t>Hitachi Energy India Ltd</t>
  </si>
  <si>
    <t>INE07Y701011</t>
  </si>
  <si>
    <t>Electrical Equipment</t>
  </si>
  <si>
    <t>Gulf Oil Lubricants India Ltd</t>
  </si>
  <si>
    <t>INE635Q01029</t>
  </si>
  <si>
    <t>Anupam Rasayan India Ltd</t>
  </si>
  <si>
    <t>INE930P01018</t>
  </si>
  <si>
    <t>Cholamandalam Financial Holdings Ltd</t>
  </si>
  <si>
    <t>INE149A01033</t>
  </si>
  <si>
    <t>Tega Industries Ltd</t>
  </si>
  <si>
    <t>INE011K01018</t>
  </si>
  <si>
    <t>HeidelbergCement India Ltd</t>
  </si>
  <si>
    <t>INE578A01017</t>
  </si>
  <si>
    <t>Symphony Ltd</t>
  </si>
  <si>
    <t>INE225D01027</t>
  </si>
  <si>
    <t>Ashoka Buildcon Ltd</t>
  </si>
  <si>
    <t>INE442H01029</t>
  </si>
  <si>
    <t>Anand Rathi Wealth Ltd</t>
  </si>
  <si>
    <t>INE463V01026</t>
  </si>
  <si>
    <t>Music Broadcast Ltd</t>
  </si>
  <si>
    <t>INE919I01024</t>
  </si>
  <si>
    <t>INE919I04010</t>
  </si>
  <si>
    <t>Campus Activewear Ltd</t>
  </si>
  <si>
    <t>INE278Y01022</t>
  </si>
  <si>
    <t>Global Health Ltd</t>
  </si>
  <si>
    <t>INE474Q01031</t>
  </si>
  <si>
    <t>Harsha Engineers International Ltd</t>
  </si>
  <si>
    <t>INE0JUS01029</t>
  </si>
  <si>
    <t>INE0PA801013</t>
  </si>
  <si>
    <t>S P Apparels Ltd</t>
  </si>
  <si>
    <t>INE212I01016</t>
  </si>
  <si>
    <t>Apollo Pipes Ltd</t>
  </si>
  <si>
    <t>INE126J01016</t>
  </si>
  <si>
    <t>Federal Bank Ltd</t>
  </si>
  <si>
    <t>INE171A01029</t>
  </si>
  <si>
    <t>Apollo Tyres Ltd</t>
  </si>
  <si>
    <t>INE438A01022</t>
  </si>
  <si>
    <t>Sundram Fasteners Ltd</t>
  </si>
  <si>
    <t>INE387A01021</t>
  </si>
  <si>
    <t>Trent Ltd</t>
  </si>
  <si>
    <t>INE849A01020</t>
  </si>
  <si>
    <t>Coromandel International Ltd</t>
  </si>
  <si>
    <t>INE169A01031</t>
  </si>
  <si>
    <t>Cummins India Ltd</t>
  </si>
  <si>
    <t>INE298A01020</t>
  </si>
  <si>
    <t>Mahindra &amp; Mahindra Financial Services Ltd</t>
  </si>
  <si>
    <t>INE774D01024</t>
  </si>
  <si>
    <t>J.K. Cement Ltd</t>
  </si>
  <si>
    <t>INE823G01014</t>
  </si>
  <si>
    <t>Kansai Nerolac Paints Ltd</t>
  </si>
  <si>
    <t>INE531A01024</t>
  </si>
  <si>
    <t>Max Financial Services Ltd</t>
  </si>
  <si>
    <t>INE180A01020</t>
  </si>
  <si>
    <t>The Ramco Cements Ltd</t>
  </si>
  <si>
    <t>INE331A01037</t>
  </si>
  <si>
    <t>Max Healthcare Institute Ltd</t>
  </si>
  <si>
    <t>INE027H01010</t>
  </si>
  <si>
    <t>CG Power and Industrial Solutions Ltd</t>
  </si>
  <si>
    <t>INE067A01029</t>
  </si>
  <si>
    <t>Prestige Estates Projects Ltd</t>
  </si>
  <si>
    <t>INE811K01011</t>
  </si>
  <si>
    <t>Dixon Technologies (India) Ltd</t>
  </si>
  <si>
    <t>INE935N01020</t>
  </si>
  <si>
    <t>Indian Hotels Co Ltd</t>
  </si>
  <si>
    <t>INE053A01029</t>
  </si>
  <si>
    <t>Oberoi Realty Ltd</t>
  </si>
  <si>
    <t>INE093I01010</t>
  </si>
  <si>
    <t>Abbott India Ltd</t>
  </si>
  <si>
    <t>INE358A01014</t>
  </si>
  <si>
    <t>Container Corporation Of India Ltd</t>
  </si>
  <si>
    <t>INE111A01025</t>
  </si>
  <si>
    <t>APL Apollo Tubes Ltd</t>
  </si>
  <si>
    <t>INE702C01027</t>
  </si>
  <si>
    <t>IPCA Laboratories Ltd</t>
  </si>
  <si>
    <t>INE571A01038</t>
  </si>
  <si>
    <t>REC Ltd</t>
  </si>
  <si>
    <t>INE020B01018</t>
  </si>
  <si>
    <t>United Breweries Ltd</t>
  </si>
  <si>
    <t>INE686F01025</t>
  </si>
  <si>
    <t>Motherson Sumi Wiring India Ltd</t>
  </si>
  <si>
    <t>INE0FS801015</t>
  </si>
  <si>
    <t>Ajanta Pharma Ltd</t>
  </si>
  <si>
    <t>INE031B01049</t>
  </si>
  <si>
    <t>Phoenix Mills Ltd</t>
  </si>
  <si>
    <t>INE211B01039</t>
  </si>
  <si>
    <t>PI Industries Ltd</t>
  </si>
  <si>
    <t>INE603J01030</t>
  </si>
  <si>
    <t>Laurus Labs Ltd</t>
  </si>
  <si>
    <t>INE947Q01028</t>
  </si>
  <si>
    <t>Page Industries Ltd</t>
  </si>
  <si>
    <t>INE761H01022</t>
  </si>
  <si>
    <t>Bosch Ltd</t>
  </si>
  <si>
    <t>INE323A01026</t>
  </si>
  <si>
    <t>Ashok Leyland Ltd</t>
  </si>
  <si>
    <t>INE208A01029</t>
  </si>
  <si>
    <t>Indraprastha Gas Ltd</t>
  </si>
  <si>
    <t>INE203G01027</t>
  </si>
  <si>
    <t>Whirlpool Of India Ltd</t>
  </si>
  <si>
    <t>INE716A01013</t>
  </si>
  <si>
    <t>Devyani International Ltd</t>
  </si>
  <si>
    <t>INE872J01023</t>
  </si>
  <si>
    <t>Kajaria Ceramics Ltd</t>
  </si>
  <si>
    <t>INE217B01036</t>
  </si>
  <si>
    <t>Honeywell Automation India Ltd</t>
  </si>
  <si>
    <t>INE671A01010</t>
  </si>
  <si>
    <t>Bharat Forge Ltd</t>
  </si>
  <si>
    <t>INE465A01025</t>
  </si>
  <si>
    <t>EPL Ltd</t>
  </si>
  <si>
    <t>INE255A01020</t>
  </si>
  <si>
    <t>Alkem Laboratories Ltd</t>
  </si>
  <si>
    <t>INE540L01014</t>
  </si>
  <si>
    <t>SKF India Ltd</t>
  </si>
  <si>
    <t>INE640A01023</t>
  </si>
  <si>
    <t>* Less than 0.01%</t>
  </si>
  <si>
    <t>TVS Motor Co Ltd</t>
  </si>
  <si>
    <t>INE494B01023</t>
  </si>
  <si>
    <t>Avalon Technologies Ltd</t>
  </si>
  <si>
    <t>INE0LCL01028</t>
  </si>
  <si>
    <t>Somany Ceramics Ltd</t>
  </si>
  <si>
    <t>INE355A01028</t>
  </si>
  <si>
    <t>AIA Engineering Ltd</t>
  </si>
  <si>
    <t>INE212H01026</t>
  </si>
  <si>
    <t>Ganesha Ecosphere Ltd</t>
  </si>
  <si>
    <t>INE845D01014</t>
  </si>
  <si>
    <t>Chennai Interactive Business Services Pvt Ltd ** ^^</t>
  </si>
  <si>
    <t>KEI Industries Ltd</t>
  </si>
  <si>
    <t>INE878B01027</t>
  </si>
  <si>
    <t>HDFC Life Insurance Co Ltd</t>
  </si>
  <si>
    <t>INE795G01014</t>
  </si>
  <si>
    <t>Samvardhana Motherson International Ltd</t>
  </si>
  <si>
    <t>INE775A01035</t>
  </si>
  <si>
    <t>Interglobe Aviation Ltd</t>
  </si>
  <si>
    <t>INE646L01027</t>
  </si>
  <si>
    <t>ITD Cementation India Ltd</t>
  </si>
  <si>
    <t>INE686A01026</t>
  </si>
  <si>
    <t>Marico Ltd</t>
  </si>
  <si>
    <t>INE196A01026</t>
  </si>
  <si>
    <t>Century Textile &amp; Industries Ltd</t>
  </si>
  <si>
    <t>INE055A01016</t>
  </si>
  <si>
    <t>Paper, Forest &amp; Jute Products</t>
  </si>
  <si>
    <t>Arvind Fashions Ltd</t>
  </si>
  <si>
    <t>INE955V01021</t>
  </si>
  <si>
    <t>Quantum Information Systems ** ^^</t>
  </si>
  <si>
    <t>Delhivery Ltd</t>
  </si>
  <si>
    <t>INE148O01028</t>
  </si>
  <si>
    <t>Endurance Technologies Ltd</t>
  </si>
  <si>
    <t>INE913H01037</t>
  </si>
  <si>
    <t>LIC Housing Finance Ltd</t>
  </si>
  <si>
    <t>INE115A01026</t>
  </si>
  <si>
    <t>Godrej Consumer Products Ltd</t>
  </si>
  <si>
    <t>INE102D01028</t>
  </si>
  <si>
    <t>Nippon Life India Asset Management Ltd</t>
  </si>
  <si>
    <t>INE298J01013</t>
  </si>
  <si>
    <t>AU Small Finance Bank Ltd</t>
  </si>
  <si>
    <t>INE949L01017</t>
  </si>
  <si>
    <t>Apollo Hospitals Enterprise Ltd</t>
  </si>
  <si>
    <t>INE437A01024</t>
  </si>
  <si>
    <t>Balkrishna Industries Ltd</t>
  </si>
  <si>
    <t>INE787D01026</t>
  </si>
  <si>
    <t>HDFC Asset Management Company Ltd</t>
  </si>
  <si>
    <t>INE127D01025</t>
  </si>
  <si>
    <t>ICICI Lombard General Insurance Co Ltd</t>
  </si>
  <si>
    <t>INE765G01017</t>
  </si>
  <si>
    <t>Bajaj Finserv Ltd</t>
  </si>
  <si>
    <t>INE918I01026</t>
  </si>
  <si>
    <t>SBI Life Insurance Co Ltd</t>
  </si>
  <si>
    <t>INE123W01016</t>
  </si>
  <si>
    <t>Gland Pharma Ltd</t>
  </si>
  <si>
    <t>INE068V01023</t>
  </si>
  <si>
    <t>NRB Bearings Ltd</t>
  </si>
  <si>
    <t>INE349A01021</t>
  </si>
  <si>
    <t>Tata Consumer Products Ltd</t>
  </si>
  <si>
    <t>INE192A01025</t>
  </si>
  <si>
    <t>Taiwan Semiconductor Manufacturing Co. Ltd</t>
  </si>
  <si>
    <t>TW0002330008</t>
  </si>
  <si>
    <t>AIA Group Ltd</t>
  </si>
  <si>
    <t>HK0000069689</t>
  </si>
  <si>
    <t>Bank Central Asia Tbk Pt</t>
  </si>
  <si>
    <t>ID1000109507</t>
  </si>
  <si>
    <t>Budweiser Brewing Co APAC Ltd</t>
  </si>
  <si>
    <t>KYG1674K1013</t>
  </si>
  <si>
    <t>China Mengniu Dairy Co. Ltd</t>
  </si>
  <si>
    <t>KYG210961051</t>
  </si>
  <si>
    <t>Agricultural Food &amp; other Products</t>
  </si>
  <si>
    <t>DBS Group Holdings Ltd</t>
  </si>
  <si>
    <t>SG1L01001701</t>
  </si>
  <si>
    <t>Meituan</t>
  </si>
  <si>
    <t>KYG596691041</t>
  </si>
  <si>
    <t>Techtronic Industries Co. Ltd</t>
  </si>
  <si>
    <t>HK0669013440</t>
  </si>
  <si>
    <t>Midea Group Co Ltd</t>
  </si>
  <si>
    <t>CNE100001QQ5</t>
  </si>
  <si>
    <t>SM Investments Corp</t>
  </si>
  <si>
    <t>PHY806761029</t>
  </si>
  <si>
    <t>Weichai Power Co Ltd</t>
  </si>
  <si>
    <t>CNE1000004L9</t>
  </si>
  <si>
    <t>JD.Com Inc</t>
  </si>
  <si>
    <t>KYG8208B1014</t>
  </si>
  <si>
    <t>SK Hynix Inc</t>
  </si>
  <si>
    <t>KR7000660001</t>
  </si>
  <si>
    <t>China Merchants Bank Co Ltd</t>
  </si>
  <si>
    <t>CNE1000002M1</t>
  </si>
  <si>
    <t>Ping An Insurance (Group) Co. Of China Ltd, H</t>
  </si>
  <si>
    <t>CNE1000003X6</t>
  </si>
  <si>
    <t>Hong Kong Exchanges And Clearing Ltd</t>
  </si>
  <si>
    <t>HK0388045442</t>
  </si>
  <si>
    <t>Trip.Com Group Ltd, (ADR)</t>
  </si>
  <si>
    <t>US89677Q1076</t>
  </si>
  <si>
    <t>Sumber Alfaria Trijaya Tbk PT</t>
  </si>
  <si>
    <t>ID1000128705</t>
  </si>
  <si>
    <t>Shenzhen Inovance Technology Co Ltd</t>
  </si>
  <si>
    <t>CNE100000V46</t>
  </si>
  <si>
    <t>Semen Indonesia (Persero) Tbk PT</t>
  </si>
  <si>
    <t>ID1000106800</t>
  </si>
  <si>
    <t>Yum China Holdings INC</t>
  </si>
  <si>
    <t>US98850P1093</t>
  </si>
  <si>
    <t>Sea Ltd (ADR)</t>
  </si>
  <si>
    <t>US81141R1005</t>
  </si>
  <si>
    <t>Longi Green Energy Technology Co Ltd</t>
  </si>
  <si>
    <t>CNE100001FR6</t>
  </si>
  <si>
    <t>Guangzhou Tinci Materials Technology Co Ltd</t>
  </si>
  <si>
    <t>CNE100001RG4</t>
  </si>
  <si>
    <t>Minor International Pcl, Fgn.</t>
  </si>
  <si>
    <t>TH0128B10Z17</t>
  </si>
  <si>
    <t>SF Holding Co Ltd</t>
  </si>
  <si>
    <t>CNE100000L63</t>
  </si>
  <si>
    <t>Wuxi Biologics Cayman Inc</t>
  </si>
  <si>
    <t>KYG970081173</t>
  </si>
  <si>
    <t>Bangkok Dusit Medical Services Pcl</t>
  </si>
  <si>
    <t>TH0264A10Z12</t>
  </si>
  <si>
    <t>Beijing Oriental Yuhong Waterproof Technology Co Ltd</t>
  </si>
  <si>
    <t>CNE100000CS3</t>
  </si>
  <si>
    <t>L&amp;F Co Ltd</t>
  </si>
  <si>
    <t>KR7066970005</t>
  </si>
  <si>
    <t>The Siam Cement PCL, Fgn.</t>
  </si>
  <si>
    <t>TH0003010Z12</t>
  </si>
  <si>
    <t>China Resources Land Ltd</t>
  </si>
  <si>
    <t>KYG2108Y1052</t>
  </si>
  <si>
    <t>Minor International PCL - Warrants (15-Feb-2024)</t>
  </si>
  <si>
    <t>TH0128054200</t>
  </si>
  <si>
    <t>Bajaj Finance Ltd</t>
  </si>
  <si>
    <t>INE296A01024</t>
  </si>
  <si>
    <t>Titan Co Ltd</t>
  </si>
  <si>
    <t>INE280A01028</t>
  </si>
  <si>
    <t>Nestle India Ltd</t>
  </si>
  <si>
    <t>INE239A01016</t>
  </si>
  <si>
    <t>JSW Steel Ltd</t>
  </si>
  <si>
    <t>INE019A01038</t>
  </si>
  <si>
    <t>Adani Enterprises Ltd</t>
  </si>
  <si>
    <t>INE423A01024</t>
  </si>
  <si>
    <t>Metals &amp; Minerals Trading</t>
  </si>
  <si>
    <t>Dr. Reddy's Laboratories Ltd</t>
  </si>
  <si>
    <t>INE089A01023</t>
  </si>
  <si>
    <t>Britannia Industries Ltd</t>
  </si>
  <si>
    <t>INE216A01030</t>
  </si>
  <si>
    <t>Wipro Ltd</t>
  </si>
  <si>
    <t>INE075A01022</t>
  </si>
  <si>
    <t>Adani Ports and Special Economic Zone Ltd</t>
  </si>
  <si>
    <t>INE742F01042</t>
  </si>
  <si>
    <t>Transport Infrastructure</t>
  </si>
  <si>
    <t>Bajaj Auto Ltd</t>
  </si>
  <si>
    <t>INE917I01010</t>
  </si>
  <si>
    <t>Eicher Motors Ltd</t>
  </si>
  <si>
    <t>INE066A01021</t>
  </si>
  <si>
    <t>Divi's Laboratories Ltd</t>
  </si>
  <si>
    <t>INE361B01024</t>
  </si>
  <si>
    <t>Hero MotoCorp Ltd</t>
  </si>
  <si>
    <t>INE158A01026</t>
  </si>
  <si>
    <t>Bharat Petroleum Corporation Ltd</t>
  </si>
  <si>
    <t>INE029A01011</t>
  </si>
  <si>
    <t>UPL Ltd</t>
  </si>
  <si>
    <t>INE628A01036</t>
  </si>
  <si>
    <t>Franklin U.S. Opportunities Fund, Class I (Acc)</t>
  </si>
  <si>
    <t>LU0195948665</t>
  </si>
  <si>
    <t>Templeton European Opportunities Fund, Class I (Acc)</t>
  </si>
  <si>
    <t>LU0195949390</t>
  </si>
  <si>
    <t>Franklin India Bluechip Fund Direct-Growth Plan</t>
  </si>
  <si>
    <t>INF090I01FN7</t>
  </si>
  <si>
    <t>Nippon India ETF Gold Bees</t>
  </si>
  <si>
    <t>INF204KB17I5</t>
  </si>
  <si>
    <t>INF109K013N3</t>
  </si>
  <si>
    <t>INF200K01VE4</t>
  </si>
  <si>
    <t>Franklin India Short-Term Income Plan (No. of Segregated Portfolios in the Scheme- 3) - (under winding up) Direct-Growth Plan ^^ $$$</t>
  </si>
  <si>
    <t>INF090I01GK1</t>
  </si>
  <si>
    <t>Franklin India Short Term Income Plan - Segregated Portfolio 2 - 10.90% Vodafone Idea Ltd 02 Sep 2023 - Direct - Growth Plan ^^</t>
  </si>
  <si>
    <t>INF090I01UY3</t>
  </si>
  <si>
    <t>Franklin India Liquid Fund Direct-Growth Plan</t>
  </si>
  <si>
    <t>INF090I01JV2</t>
  </si>
  <si>
    <t>Franklin India Short Term Income Plan-Segregated Portfolio 3- 9.50% Yes Bank Ltd CO 23 Dec 2021-Direct-Growth Plan</t>
  </si>
  <si>
    <t>INF090I01VS3</t>
  </si>
  <si>
    <t>Franklin India Flexi Cap Fund-Direct Growth Plan (Formerly known as Franklin India Equity Fund)</t>
  </si>
  <si>
    <t>INF090I01FK3</t>
  </si>
  <si>
    <t>Franklin India Dynamic Accrual Fund - Segregated Portfolio 2 - 10.90% Vodafone Idea Ltd 02 Sep 2023 - Direct - Growth Plan ^^</t>
  </si>
  <si>
    <t>INF090I01TX7</t>
  </si>
  <si>
    <t>Franklin India Dynamic Accrual Fund- Segregated Portfolio 3- 9.50% Yes Bank Ltd CO 23 Dec 2021-Direct-Growth Plan</t>
  </si>
  <si>
    <t>INF090I01WD3</t>
  </si>
  <si>
    <t>e) Risk-o-meter</t>
  </si>
  <si>
    <t>Primary Benchmark: Tier-1 Index:  CRISIL Liquid Debt B-I Index (The benchmark is renamed from CRISIL Liquid Fund BI Index w.e.f Apr 3, 2023)</t>
  </si>
  <si>
    <t>Tier-2 Index: CRISIL Liquid Debt A-I Index (The benchmark is renamed from CRISIL Liquid Fund AI Index w.e.f Apr 3, 2023)</t>
  </si>
  <si>
    <t>Risk level based on portfolio as on June 30, 2023</t>
  </si>
  <si>
    <t>Primary Benchmark: Tier-1 Index: CRISIL Liquid Overnight Index (The benchmark is renamed from CRISIL Overnight Fund AI Index w.e.f Apr 3, 2023)</t>
  </si>
  <si>
    <t>Risk level of primary benchmark as on June 30, 2023</t>
  </si>
  <si>
    <t xml:space="preserve">Primary Benchmark: CRISIL Low Duration Debt Index </t>
  </si>
  <si>
    <t>f) Risk-o-meter</t>
  </si>
  <si>
    <t xml:space="preserve">Primary Benchmark: Tier-1 Index: NIFTY Corporate Bond Index B-III </t>
  </si>
  <si>
    <t>Primary Benchmark: NIFTY Banking &amp; PSU Debt Index</t>
  </si>
  <si>
    <t xml:space="preserve">Primary Benchmark: NIFTY All Duration G-Sec Index </t>
  </si>
  <si>
    <t>Primary Benchmark: 40% Nifty 500+60% Crisil Composite Bond Index (The benchmark is renamed from 40% Nifty 500+60% Crisil Composite Bond Fund Index  w.e.f Apr 3, 2023)</t>
  </si>
  <si>
    <t>Primary Benchmark: CRISIL Hybrid 85+15 Conservative Index</t>
  </si>
  <si>
    <t xml:space="preserve">h) Risk-o-meter </t>
  </si>
  <si>
    <t>Primary Benchmark: Nifty Equity Savings Index</t>
  </si>
  <si>
    <t xml:space="preserve">f) Risk-o-meter </t>
  </si>
  <si>
    <t>Primary Benchmark: CRISIL Hybrid 35+65 - Aggressive Index</t>
  </si>
  <si>
    <t>Primary Benchmark: Nifty 50 Hybrid Composite Debt 50:50 Index</t>
  </si>
  <si>
    <t xml:space="preserve">d) Risk-o-meter </t>
  </si>
  <si>
    <t xml:space="preserve">Primary Benchmark: NIFTY500 Value 50 </t>
  </si>
  <si>
    <t>Primary Benchmark: Nifty Dividend Opportunities 50</t>
  </si>
  <si>
    <t>Primary Benchmark: S&amp;P BSE Teck</t>
  </si>
  <si>
    <t xml:space="preserve">e) Risk-o-meter </t>
  </si>
  <si>
    <t>Primary Benchmark: Nifty Smallcap 250</t>
  </si>
  <si>
    <t>Primary Benchmark: Nifty Midcap 150</t>
  </si>
  <si>
    <t>Primary Benchmark: NIFTY 500</t>
  </si>
  <si>
    <t>^ Franklin India Equity Fund is renamed as Franklin India Flexi Cap Fund effective Jan 29, 2021.</t>
  </si>
  <si>
    <t>Primary Benchmark: NIFTY LargeMidcap 250</t>
  </si>
  <si>
    <t>Primary Benchmark: Nifty 100</t>
  </si>
  <si>
    <t>Primary Benchmark: S&amp;P BSE India Infrastructure Index</t>
  </si>
  <si>
    <t>Primary Benchmark: MSCI Asia (ex-Japan) Standard Index</t>
  </si>
  <si>
    <t>Primary Benchmark: Nifty 50</t>
  </si>
  <si>
    <t>^ Franklin India Index Fund – NSE Nifty Plan is renamed as Franklin India NSE Nifty 50 Index Fund effective July 01, 2022.</t>
  </si>
  <si>
    <t>Primary Benchmark: Russell 3000 Growth Index</t>
  </si>
  <si>
    <t>Primary Benchmark: MSCI Europe Index</t>
  </si>
  <si>
    <t>^ Franklin India Feeder - Franklin European Growth Fund is renamed as Franklin India Feeder - Templeton European Opportunities Fund effective Aug 18, 2020.</t>
  </si>
  <si>
    <t>Primary Benchmark: 40% Nifty 500 TRI + 40% Nifty Short Duration Debt Index + 20% domestic gold price (Effective December 19, 2022, the benchmark of the scheme has been changed from CRISIL Hybrid 35+65 - Aggressive Index )</t>
  </si>
  <si>
    <t>^ Franklin India Multi-Asset Solution Fund is renamed as Franklin India Multi-Asset Solution Fund of Funds effective Dec 19, 2022.</t>
  </si>
  <si>
    <t>Primary Benchmark: CRISIL Hybrid 50+50 - Moderate Index (Effective December 19, 2022, the benchmark of the scheme has been changed from CRISIL Hybrid 35+65 - Aggressive Index )</t>
  </si>
  <si>
    <t>** Pursuant to recent market developments and in the interest of unitholders, all Plans under Franklin India Life Stage Fund of Funds (FILSF) have been merged with Franklin India Dynamic Asset Allocation Fund of Funds (FIDAAF) as on December 19, 2022.</t>
  </si>
  <si>
    <t>7.41% GOI 2036 (19-Dec-2036)</t>
  </si>
  <si>
    <t>Music Broadcast Ltd (Non- Convertible Preference Shares)</t>
  </si>
  <si>
    <t xml:space="preserve">d) During the month additional instances of fair valuation/deviation from valuation price provided by the valuation agencies </t>
  </si>
  <si>
    <t>Franklin India Multi-Asset Solution Fund of Funds (Formerly known as Franklin India Multi-Asset Solution Fund) ^</t>
  </si>
  <si>
    <t>$$$ This scheme is under winding-up and SBI Funds Management Private Limited has been appointed as the liquidator as per the order of Hon'ble Supreme Court dated February 12, 2021.</t>
  </si>
  <si>
    <t>091 DTB (10-Aug-2023)</t>
  </si>
  <si>
    <t>182 DTB (17-Aug-2023)</t>
  </si>
  <si>
    <t>91 DTB (31-Aug-2023)</t>
  </si>
  <si>
    <t>91 DTB (24-Aug-2023)</t>
  </si>
  <si>
    <t>Franklin India Money Market Fund (formerly known as Franklin India Savings Fund) ^</t>
  </si>
  <si>
    <t>182 DTB (19-Oct-2023)</t>
  </si>
  <si>
    <t xml:space="preserve">e) Product labeling and risk-o-meter </t>
  </si>
  <si>
    <t xml:space="preserve">Primary Benchmark: Tier-1 Index: NIFTY Money Market Index B-I </t>
  </si>
  <si>
    <t>Tier-2 Index: NIFTY Money Market Index A-I</t>
  </si>
  <si>
    <t>e) For ISIN INE445K07106 - 9.50% Reliance Broadcast Network Ltd (20-Jul-2020), the amount due at maturity was not received. For further details refer below link</t>
  </si>
  <si>
    <t>7.06% GOI 2028 (10-Apr-2028)</t>
  </si>
  <si>
    <t>7.26% GOI 2033 (06-Feb-2033)</t>
  </si>
  <si>
    <t>7.25% GOI 2063 (12-Jun-2063)</t>
  </si>
  <si>
    <t>7.30% GOI 2053 (19-Jun-2053)</t>
  </si>
  <si>
    <t>e) Post the creation of the segregated portfolio (10.25% Yes Bank Ltd CO 05Mar 20) on March 6, 2020, the full principal due, along with the interest from March 6, 2020 to December 29, 2020 was received by the segregated portfolio on December 30, 2020. With these receipts, the segregated portfolio completed full recovery on December 30, 2020.</t>
  </si>
  <si>
    <t>Franklin India Dynamic Accrual Fund (No. of segregated Portfolios in the scheme - 3) - (under winding up) $$$</t>
  </si>
  <si>
    <t>Portfolio Statement as on Jun 30, 2023</t>
  </si>
  <si>
    <t>Rating ^^^</t>
  </si>
  <si>
    <t>INE946S07189</t>
  </si>
  <si>
    <t>13.55% Nufuture Digital (India) Ltd (31-Dec-2023) $$ @@@ **</t>
  </si>
  <si>
    <t>BWR D(CE)</t>
  </si>
  <si>
    <t>$$ Indicates securties below investment grade or default</t>
  </si>
  <si>
    <t xml:space="preserve">^^^ SEBI vide its order dated October 6, 2022 cancelled the registration of Brickworks Ratings Pvt. Ltd (BWR) as a credit rating agency (CRA). The  Securities Appellate Tribunal (SAT), vide order dated June 6, 2023 quashed the aforesaid order of SEBI.  </t>
  </si>
  <si>
    <t>As on 07-Aug-2022*</t>
  </si>
  <si>
    <t>NA</t>
  </si>
  <si>
    <t>* All units in the scheme have been extinguished post distribution based on NAV dated Aug 07, 2022 which is the last declared NAV.</t>
  </si>
  <si>
    <t xml:space="preserve">This metric is computed basis market value of the securities (including accrued interest) held in the portfolio. Since the value of the securities held by the portfolio is currently zero, this metric is not applicable. </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</si>
  <si>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Dynamic Accrual Fund is 639.58 Lakhs.</t>
  </si>
  <si>
    <t>g) Maturity proceeds from Reliance Big Private Ltd (ISIN: INE333T07063) was due on January 14, 2021. However, the issuer was unable to meet their payment obligations. The security of the issuer was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</si>
  <si>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h)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</si>
  <si>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i) Risk-o-meter</t>
  </si>
  <si>
    <t>As of August 7, 2022, all units of Franklin India Dynamic Accrual Fund (FIDA) stand extinguished.100% of the AUM of the scheme stands distributed to investors (except cases with incomplete KYC documentation or requiring remediation). Investors may note that in addition to the payments till date, any amount received by the schemes including recoveries/ receipts from securities which are currently valued at zero or have matured but defaulted on their repayment obligation, shall be paid out to investors as and when such amounts are recovered/received. There is no portfolio left to evaluate riskometer for the funds except the securities which are currently valued at zero or have matured but defaulted on their repayment obligation. On account of this, the riskometer for FIDA has not been disclosed.</t>
  </si>
  <si>
    <t>$$$ This scheme is under winding-up and SBI Funds Management Private Limited has been appointed as the liquidator as per the order of Hon'ble Supreme Court dated February 12, 2021. All units in the scheme have been extinguished post distribution based on NAV dated Aug 07, 2022 which is the last declared NAV.</t>
  </si>
  <si>
    <t>Franklin India Dynamic Accrual Fund - Segregated Portfolio 2 - 10.90% Vodafone Idea Ltd (02-Sep-2023)</t>
  </si>
  <si>
    <t xml:space="preserve"> $$ Indicates securties below investment grade or default</t>
  </si>
  <si>
    <t>^^ The security is currently valued at average of the price provided by AMFI designated valuation agencies and in accordance with the SEBI regulations, the interest is being accrued after applying the applicable haircut.</t>
  </si>
  <si>
    <t>Franklin India Dynamic Accrual Fund - Segregated Portfolio 3 - 9.50% Yes Bank Ltd CO 23 Dec 2021</t>
  </si>
  <si>
    <t>CARE (withdrawn)/ ICRA D (hyb)</t>
  </si>
  <si>
    <t>~~~ Call option for December 23, 2021 has not been exercised by the issuer as per RBI Regulations and thereby, per SEBI circular dated March 22, 2021, maturity of the security has been moved to 100 years from the date of issuance.</t>
  </si>
  <si>
    <t>Franklin India Low Duration Fund (No. of segregated Portfolio in the scheme -2) - (under winding up) $$$</t>
  </si>
  <si>
    <t>This metric is computed basis market value of the securities (including accrued interest) held in the portfolio. Since there is no security in the portfolio, this metric is not applicable</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</si>
  <si>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Low Duration Fund is 7,643.55 Lakhs.</t>
  </si>
  <si>
    <t>f) Maturity proceeds from Reliance Big Private Ltd (ISIN: INE333T07048) &amp; Reliance Infrastructure Consulting &amp; Engineers Private Ltd (ISIN: INE428K07011) were due on January 14, 2021 and January 15, 2021 respectively. However, the issuers were unable to meet their payment obligations. The securities of the issuer were fair valued at zero on November 4, 2020. Kindly refer note on our website on fair valuation . This fair valued price only reflects the realizable value as on the date of disclosure and does not indicate any reduction or write-off of the amount repayable by the issuers. We continue efforts to recover the maximum value for the benefit of the unitholders.</t>
  </si>
  <si>
    <t>g)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</si>
  <si>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h) Risk-o-meter</t>
  </si>
  <si>
    <t>As of August 7, 2022, all units of Franklin India Low Duration Fund (FILDF) stand extinguished.100% of the AUM of the scheme stands distributed to investors (except cases with incomplete KYC documentation or requiring remediation). Investors may note that in addition to the payments till date, any amount received by the schemes including recoveries/ receipts from securities which are currently valued at zero or have matured but defaulted on their repayment obligation, shall be paid out to investors as and when such amounts are recovered/received. There is no portfolio left to evaluate riskometer for the funds except the securities which are currently valued at zero or have matured but defaulted on their repayment obligation. On account of this, the riskometer for FILDF has not been disclosed.</t>
  </si>
  <si>
    <t>Franklin India Low Duration Fund-Segregated Portfolio 2 - 10.90% Vodafone Idea Ltd (02-Sep-2023)</t>
  </si>
  <si>
    <t>Franklin India Short-Term Income Plan (No. of segregated Portfolios in the scheme - 3) - (under winding up) $$$</t>
  </si>
  <si>
    <t>CRISIL A-(CE) / 
BWR BBB+ (CE) / 
ACUITE BBB+(CE)</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</si>
  <si>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Short Term Income Plan is 5,092.71 Lakhs.</t>
  </si>
  <si>
    <t>h) Maturity proceeds from Reliance Big Private Ltd (ISIN: INE333T07048 and INE333T07055) &amp; Reliance Infrastructure Consulting &amp; Engineers Private Ltd (ISIN: INE428K07011) were due on January 14, 2021 and January 15, 2021 respectively. However, the issuers were unable to meet their payment obligations. The securities of the issuer were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</si>
  <si>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i)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</si>
  <si>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j) Risk-o-meter</t>
  </si>
  <si>
    <t>Primary Benchmark: CRISIL Short Term Bond Index (The benchmark is renamed from CRISIL Short Term Bond Fund Index w.e.f Apr 3, 2023)</t>
  </si>
  <si>
    <t>Franklin India Ultra Short Bond Fund - (No. of segregated Portfolio in the scheme -1) - (under winding up) $$$</t>
  </si>
  <si>
    <t>NIL</t>
  </si>
  <si>
    <t>As on 30-Jun-2022</t>
  </si>
  <si>
    <t xml:space="preserve">      Institutional Plan Daily IDCW Option</t>
  </si>
  <si>
    <t xml:space="preserve">      Super Institutional Plan Daily IDCW Option</t>
  </si>
  <si>
    <t xml:space="preserve">      Direct Super Institutional Plan Growth Option</t>
  </si>
  <si>
    <t xml:space="preserve">      Direct Super Institutional Plan Daily IDCW Option</t>
  </si>
  <si>
    <t xml:space="preserve">      Direct Super Institutional Plan Weekly IDCW Option</t>
  </si>
  <si>
    <t>e)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</si>
  <si>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As of August 7, 2022, all units of Franklin India Ultra Short Term Bond Fund (FIUBF) stand extinguished. 100% of the AUM of the scheme stands distributed to investors (except cases with incomplete KYC documentation or requiring remediation). There is no portfolio left to evaluate riskometer for the fund. On account of this, the riskometer for FIUBF has not been disclosed.</t>
  </si>
  <si>
    <t>Franklin India Income Opportunities Fund (No. of segregated Portfolio in the scheme - 2) - (under winding up) $$$</t>
  </si>
  <si>
    <t>INE080T07128</t>
  </si>
  <si>
    <t>14.15% Future Ideas Co Ltd (31-Dec-2023) $$ @@@ **</t>
  </si>
  <si>
    <t>As on 12-Dec-2021*</t>
  </si>
  <si>
    <t>* All units in the scheme have been extinguished post distribution based on NAV dated Dec 12, 2021 which is the last declared NAV.</t>
  </si>
  <si>
    <t>f) Maturity proceeds from Reliance Big Private Ltd (ISIN: INE333T07063) was due on January 14, 2021. However, the issuer was unable to meet their payment obligations. The security of the issuer was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</si>
  <si>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As on December 12, 2021, all units of Franklin India Income Opportunities Fund (FIIOF) stand extinguished.100% of the AUM of the scheme stands distributed to investors (except cases with incomplete KYC documentation or requiring remediation). Investors may note that in addition to the payments till date, any amount received by the schemes including recoveries/ receipts from securities which are currently valued at zero or have matured but defaulted on their repayment obligation, shall be paid out to investors as and when such amounts are recovered/received. There is no portfolio left to evaluate riskometer for the fund except the securities which are currently valued at zero or have matured but defaulted on their repayment obligation. On account of this, the riskometer for FIIOF has not been disclosed.</t>
  </si>
  <si>
    <t>$$$ This scheme is under winding-up and SBI Funds Management Private Limited has been appointed as the liquidator as per the order of Hon'ble Supreme Court dated February 12, 2021. All units in the scheme have been extinguished post distribution based on NAV dated Dec 12, 2021 which is the last declared NAV.</t>
  </si>
  <si>
    <t>Franklin India Income Opportunities Fund-Segregated Portfolio 2 - 10.90% Vodafone Idea Ltd (02-Sep-2023)</t>
  </si>
  <si>
    <t>Franklin India Credit Risk Fund (No. of segregated Portfolios in the scheme -3) - (under winding up) $$$</t>
  </si>
  <si>
    <t>As on 11-Jun-2023*</t>
  </si>
  <si>
    <t>* All units in the scheme have been extinguished post distribution based on NAV dated Jun 11, 2023 which is the last declared NAV.</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</si>
  <si>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Credit Risk Fund is 2,703.12 Lakhs.</t>
  </si>
  <si>
    <t>f) @@@ Coupons/ part payments/ maturity payments were due to be paid by Nufuture Digital (India) Ltd. on July 31, 2020, September 2, 2020, January 31, 2022, February 28, 2022, March 31, 2022, April 30, 2022, May 31, 2022, June 30, 2022, July 31, 2022, August 31, 2022, September 30, 2022, October 31, 2022, November 30, 2022, December 31, 2022 by Future Ideas Co. Ltd. on July 31, 2020, September 30, 2020 and by Rivaaz Trade Ventures Pvt Ltd on December 30, 2022.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</si>
  <si>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g) Maturity proceeds from Reliance Big Private Ltd (ISIN: INE333T07063 and INE333T07055) &amp; Reliance Infrastructure Consulting &amp; Engineers Private Ltd (ISIN: INE428K07011) were due on January 14, 2021 and January 15, 2021 respectively. However, the issuers were unable to meet their payment obligations. The securities of the issuer were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</si>
  <si>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 xml:space="preserve">i) Risk-o-meter </t>
  </si>
  <si>
    <t>As of Jun 11, 2023, all units of Franklin India Credit Risk Fund (FICRF) stand extinguished. 100% of the AUM of the scheme stands distributed to investors (except cases with incomplete KYC documentation or requiring remediation). Investors may note that in addition to the payments till date, any amount received by the schemes including recoveries/ receipts from securities which are currently valued at zero or have matured but defaulted on their repayment obligation, shall be paid out to investors as and when such amounts are recovered/received. There is no portfolio left to evaluate riskometer for the fund except the securities which are currently valued at zero or have matured but defaulted on their repayment obligation. On account of this, the riskometer for FICRF has not been disclosed.</t>
  </si>
  <si>
    <t>Franklin India Credit Risk Fund-Segregated Portfolio 2 - 10.90% Vodafone Idea Ltd (02-Sep-2023)</t>
  </si>
  <si>
    <t>Franklin India Credit Risk Fund - Segregated Portfolio 3 - 9.50% Yes Bank Ltd CO 23 Dec 2021</t>
  </si>
  <si>
    <t>Rs. 5,795.58 Lacs</t>
  </si>
  <si>
    <t>Rs. 14,401.82 Lacs</t>
  </si>
  <si>
    <t xml:space="preserve">g) During the month additional instances of fair valuation/deviation from valuation price provided by the valuation agencies </t>
  </si>
  <si>
    <t xml:space="preserve">e) During the month additional instances of fair valuation/deviation from valuation price provided by the valuation agencies </t>
  </si>
  <si>
    <t xml:space="preserve">b) During the month additional instances of fair valuation/deviation from valuation price provided by the valuation agencies </t>
  </si>
  <si>
    <t>ICICI Prudential Short Term Fund Direct - Growth Plan</t>
  </si>
  <si>
    <t>SBI Short Term Debt Fund Direct - Growth Plan</t>
  </si>
  <si>
    <t>Nifty Index Future  - 27-July-23</t>
  </si>
  <si>
    <t>Franklin India Dynamic Asset Allocation Fund Of Funds **</t>
  </si>
  <si>
    <t>Franklin India NSE Nifty 50 Index Fund (Formerly known as Franklin India Index Fund – NSE Nifty Plan) ^</t>
  </si>
  <si>
    <t>Franklin India Flexi Cap Fund ( Formerly known as Franklin India Equity Fund) ^</t>
  </si>
  <si>
    <t>Franklin India Feeder - Templeton European Opportunities Fund ( Formerly known as Franklin India Feeder - Franklin European Growth Fund)^</t>
  </si>
  <si>
    <t xml:space="preserve">g) @@@ Coupons/ part payments/ maturity payments were due to be paid by Nufuture Digital (India) Ltd. on July 31, 2020, August 31, 2020, September 2, 2020, September 30, 2020, October 31, 2020, November 30, 2020, December 31, 2020, January 31, 2021, February 28, 2021, March 31, 2021, April 30, 2021, May 31, 2021, June 30,2021, July 31, 2021, August 31,2021, September 30, 2021, October 31, 2021, November 30, 2021, December 31, 2021 by Future Ideas Co. Ltd. on July 31, 2020, October 31, 2020, January 31, 2021, April 30, 2021, July 31, 2021, October 31, 2021, January 31, 2022, April 30, 2022, July 31, 2022, October 31, 2022 , January 31, 2023 and by Rivaaz Trade Ventures Pvt Ltd on July 31, 2020, August 31, 2020, September 30, 2020, October 31, 2020, November 7, 2020, December 30, 2020, June 30,2021, December 30, 2021, June 30, 2022, December 30, 2022.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                                                                                                                                         </t>
  </si>
  <si>
    <t xml:space="preserve">e) @@@ Coupons/ part payments/ maturity payments were due to be paid by Nufuture Digital (India) Ltd. on July 31, 2020, January 31, 2023, February 28, 2023, March 31, 2023, April 28, 2023, May 31, 2023, June 30, 2023 by Future Ideas Co. Ltd. on July 31, 2020, April 28, 2023 and by Rivaaz Trade Ventures Pvt Ltd on August 31, 2020, June 30, 2023.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                                                                                                                                               </t>
  </si>
  <si>
    <t xml:space="preserve">f) @@@ Coupons/ part payments/ maturity payments were due to be paid by Nufuture Digital (India) Ltd. on July 31, 2020, September 2, 2020, , January 31, 2023, February 28, 2023, March 31, 2023, April 28, 2023, May 31, 2023, June 30, 2023 by Future Ideas Co. Ltd. on July 31, 2020, September 30, 2020 and by Rivaaz Trade Ventures Pvt Ltd on July 31, 2020, August 31, 2020, September 30, 2020, October 31, 2020, November 7, 2020, June 30, 2023.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                                                                                                                                          </t>
  </si>
  <si>
    <t>Risk level of tier-1 benchmark as on June 30, 2023</t>
  </si>
  <si>
    <t>Risk level of tier-2 benchmark as on June 30, 2023</t>
  </si>
  <si>
    <t>GHCL Textiles Ltd ^^</t>
  </si>
  <si>
    <t>Foreign ETF</t>
  </si>
  <si>
    <t>^ Franklin India Savings Fund is renamed as Franklin India Money Market effective May 15,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</si>
</sst>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0.0000"/>
    <numFmt numFmtId="166" formatCode="#,##0.00%"/>
    <numFmt numFmtId="167" formatCode="#,##0.000"/>
  </numFmts>
  <fonts count="11" x14ac:knownFonts="1">
    <font>
      <sz val="11"/>
      <color theme="1"/>
      <name val="Calibri"/>
      <family val="2"/>
      <scheme val="minor"/>
    </font>
    <font>
      <b/>
      <sz val="9"/>
      <name val="Arial"/>
      <family val="2"/>
    </font>
    <font>
      <sz val="9"/>
      <name val="Arial"/>
      <family val="2"/>
    </font>
    <font>
      <b/>
      <sz val="8"/>
      <name val="Arial"/>
      <family val="2"/>
    </font>
    <font>
      <b/>
      <sz val="11"/>
      <color indexed="63"/>
      <name val="Arial"/>
      <family val="2"/>
    </font>
    <font>
      <sz val="9"/>
      <color theme="1"/>
      <name val="Arial"/>
      <family val="2"/>
    </font>
    <font>
      <b/>
      <sz val="8"/>
      <color theme="1"/>
      <name val="Arial"/>
      <family val="2"/>
    </font>
    <font>
      <sz val="8"/>
      <color theme="1"/>
      <name val="Arial"/>
      <family val="2"/>
    </font>
    <font>
      <u/>
      <sz val="11"/>
      <color theme="10"/>
      <name val="Calibri"/>
      <family val="2"/>
      <scheme val="minor"/>
    </font>
    <font>
      <b/>
      <sz val="9"/>
      <color theme="1"/>
      <name val="Arial"/>
      <family val="2"/>
    </font>
    <font>
      <u/>
      <sz val="8"/>
      <color theme="10"/>
      <name val="Arial"/>
      <family val="2"/>
    </font>
  </fonts>
  <fills count="5">
    <fill>
      <patternFill patternType="none"/>
    </fill>
    <fill>
      <patternFill patternType="gray125"/>
    </fill>
    <fill>
      <patternFill patternType="solid">
        <fgColor indexed="65"/>
        <bgColor indexed="64"/>
      </patternFill>
    </fill>
    <fill>
      <patternFill patternType="solid">
        <fgColor theme="0"/>
        <bgColor indexed="64"/>
      </patternFill>
    </fill>
    <fill>
      <patternFill patternType="solid">
        <fgColor theme="0" tint="-0.249977111117893"/>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0"/>
      </left>
      <right style="thin">
        <color indexed="0"/>
      </right>
      <top style="thin">
        <color indexed="0"/>
      </top>
      <bottom style="thin">
        <color indexed="0"/>
      </bottom>
      <diagonal/>
    </border>
    <border>
      <left style="thin">
        <color indexed="0"/>
      </left>
      <right style="thin">
        <color indexed="0"/>
      </right>
      <top/>
      <bottom/>
      <diagonal/>
    </border>
    <border>
      <left style="thin">
        <color indexed="0"/>
      </left>
      <right style="thin">
        <color indexed="0"/>
      </right>
      <top/>
      <bottom style="thin">
        <color indexed="64"/>
      </bottom>
      <diagonal/>
    </border>
    <border>
      <left/>
      <right/>
      <top style="thin">
        <color indexed="64"/>
      </top>
      <bottom style="thin">
        <color indexed="64"/>
      </bottom>
      <diagonal/>
    </border>
  </borders>
  <cellStyleXfs count="2">
    <xf numFmtId="0" fontId="0" fillId="0" borderId="0"/>
    <xf numFmtId="0" fontId="8" fillId="0" borderId="0" applyNumberFormat="0" applyFill="0" applyBorder="0" applyAlignment="0" applyProtection="0"/>
  </cellStyleXfs>
  <cellXfs count="109">
    <xf numFmtId="0" fontId="0" fillId="0" borderId="0" xfId="0"/>
    <xf numFmtId="0" fontId="5" fillId="2" borderId="0" xfId="0" applyFont="1" applyFill="1"/>
    <xf numFmtId="0" fontId="1" fillId="2" borderId="0" xfId="0" applyFont="1" applyFill="1" applyAlignment="1">
      <alignment horizontal="left" vertical="top" wrapText="1"/>
    </xf>
    <xf numFmtId="0" fontId="2" fillId="2" borderId="0" xfId="0" applyFont="1" applyFill="1" applyAlignment="1">
      <alignment horizontal="left" vertical="top" wrapText="1"/>
    </xf>
    <xf numFmtId="4" fontId="2" fillId="2" borderId="0" xfId="0" applyNumberFormat="1" applyFont="1" applyFill="1" applyAlignment="1">
      <alignment horizontal="left" vertical="top" wrapText="1"/>
    </xf>
    <xf numFmtId="4" fontId="5" fillId="2" borderId="0" xfId="0" applyNumberFormat="1" applyFont="1" applyFill="1"/>
    <xf numFmtId="0" fontId="6" fillId="0" borderId="1" xfId="0" applyFont="1" applyBorder="1" applyAlignment="1">
      <alignment vertical="center"/>
    </xf>
    <xf numFmtId="0" fontId="7" fillId="2" borderId="0" xfId="0" applyFont="1" applyFill="1"/>
    <xf numFmtId="0" fontId="3" fillId="2" borderId="0" xfId="0" applyFont="1" applyFill="1" applyAlignment="1">
      <alignment horizontal="left" vertical="top"/>
    </xf>
    <xf numFmtId="4" fontId="7" fillId="3" borderId="0" xfId="0" applyNumberFormat="1" applyFont="1" applyFill="1"/>
    <xf numFmtId="39" fontId="7" fillId="2" borderId="0" xfId="0" applyNumberFormat="1" applyFont="1" applyFill="1"/>
    <xf numFmtId="39" fontId="7" fillId="3" borderId="0" xfId="0" applyNumberFormat="1" applyFont="1" applyFill="1"/>
    <xf numFmtId="2" fontId="6" fillId="0" borderId="1" xfId="0" applyNumberFormat="1" applyFont="1" applyBorder="1" applyAlignment="1">
      <alignment horizontal="center" vertical="center"/>
    </xf>
    <xf numFmtId="0" fontId="6" fillId="0" borderId="1" xfId="0" applyFont="1" applyBorder="1" applyAlignment="1">
      <alignment horizontal="center" vertical="center"/>
    </xf>
    <xf numFmtId="0" fontId="6" fillId="2" borderId="0" xfId="0" applyFont="1" applyFill="1"/>
    <xf numFmtId="39" fontId="6" fillId="3" borderId="0" xfId="0" applyNumberFormat="1" applyFont="1" applyFill="1"/>
    <xf numFmtId="0" fontId="6" fillId="2" borderId="3" xfId="0" applyFont="1" applyFill="1" applyBorder="1"/>
    <xf numFmtId="0" fontId="7" fillId="2" borderId="3" xfId="0" applyFont="1" applyFill="1" applyBorder="1"/>
    <xf numFmtId="39" fontId="7" fillId="2" borderId="3" xfId="0" applyNumberFormat="1" applyFont="1" applyFill="1" applyBorder="1"/>
    <xf numFmtId="39" fontId="7" fillId="3" borderId="3" xfId="0" applyNumberFormat="1" applyFont="1" applyFill="1" applyBorder="1"/>
    <xf numFmtId="0" fontId="6" fillId="2" borderId="4" xfId="0" applyFont="1" applyFill="1" applyBorder="1"/>
    <xf numFmtId="0" fontId="7" fillId="2" borderId="4" xfId="0" applyFont="1" applyFill="1" applyBorder="1"/>
    <xf numFmtId="39" fontId="7" fillId="2" borderId="4" xfId="0" applyNumberFormat="1" applyFont="1" applyFill="1" applyBorder="1"/>
    <xf numFmtId="39" fontId="7" fillId="3" borderId="4" xfId="0" applyNumberFormat="1" applyFont="1" applyFill="1" applyBorder="1"/>
    <xf numFmtId="3" fontId="7" fillId="2" borderId="4" xfId="0" applyNumberFormat="1" applyFont="1" applyFill="1" applyBorder="1"/>
    <xf numFmtId="39" fontId="6" fillId="2" borderId="4" xfId="0" applyNumberFormat="1" applyFont="1" applyFill="1" applyBorder="1"/>
    <xf numFmtId="39" fontId="6" fillId="3" borderId="4" xfId="0" applyNumberFormat="1" applyFont="1" applyFill="1" applyBorder="1"/>
    <xf numFmtId="0" fontId="6" fillId="2" borderId="5" xfId="0" applyFont="1" applyFill="1" applyBorder="1"/>
    <xf numFmtId="39" fontId="6" fillId="2" borderId="5" xfId="0" applyNumberFormat="1" applyFont="1" applyFill="1" applyBorder="1"/>
    <xf numFmtId="39" fontId="6" fillId="3" borderId="5" xfId="0" applyNumberFormat="1" applyFont="1" applyFill="1" applyBorder="1"/>
    <xf numFmtId="0" fontId="6" fillId="2" borderId="0" xfId="0" applyFont="1" applyFill="1" applyAlignment="1">
      <alignment horizontal="right"/>
    </xf>
    <xf numFmtId="165" fontId="7" fillId="2" borderId="0" xfId="0" applyNumberFormat="1" applyFont="1" applyFill="1"/>
    <xf numFmtId="166" fontId="7" fillId="2" borderId="0" xfId="0" applyNumberFormat="1" applyFont="1" applyFill="1"/>
    <xf numFmtId="4" fontId="7" fillId="2" borderId="0" xfId="0" applyNumberFormat="1" applyFont="1" applyFill="1"/>
    <xf numFmtId="0" fontId="8" fillId="2" borderId="0" xfId="1" applyFill="1"/>
    <xf numFmtId="0" fontId="9" fillId="2" borderId="0" xfId="0" applyFont="1" applyFill="1"/>
    <xf numFmtId="0" fontId="6" fillId="2" borderId="1" xfId="0" applyFont="1" applyFill="1" applyBorder="1" applyAlignment="1">
      <alignment horizontal="center"/>
    </xf>
    <xf numFmtId="165" fontId="7" fillId="2" borderId="1" xfId="0" applyNumberFormat="1" applyFont="1" applyFill="1" applyBorder="1"/>
    <xf numFmtId="39" fontId="6" fillId="2" borderId="3" xfId="0" applyNumberFormat="1" applyFont="1" applyFill="1" applyBorder="1"/>
    <xf numFmtId="0" fontId="6" fillId="0" borderId="8" xfId="0" applyFont="1" applyBorder="1" applyAlignment="1">
      <alignment vertical="center"/>
    </xf>
    <xf numFmtId="0" fontId="6" fillId="0" borderId="8" xfId="0" applyFont="1" applyBorder="1" applyAlignment="1">
      <alignment horizontal="center" vertical="center"/>
    </xf>
    <xf numFmtId="0" fontId="6" fillId="2" borderId="9" xfId="0" applyFont="1" applyFill="1" applyBorder="1"/>
    <xf numFmtId="0" fontId="7" fillId="2" borderId="9" xfId="0" applyFont="1" applyFill="1" applyBorder="1"/>
    <xf numFmtId="39" fontId="7" fillId="2" borderId="9" xfId="0" applyNumberFormat="1" applyFont="1" applyFill="1" applyBorder="1"/>
    <xf numFmtId="39" fontId="7" fillId="3" borderId="9" xfId="0" applyNumberFormat="1" applyFont="1" applyFill="1" applyBorder="1"/>
    <xf numFmtId="3" fontId="7" fillId="2" borderId="9" xfId="0" applyNumberFormat="1" applyFont="1" applyFill="1" applyBorder="1"/>
    <xf numFmtId="4" fontId="7" fillId="2" borderId="9" xfId="0" applyNumberFormat="1" applyFont="1" applyFill="1" applyBorder="1"/>
    <xf numFmtId="39" fontId="6" fillId="2" borderId="9" xfId="0" applyNumberFormat="1" applyFont="1" applyFill="1" applyBorder="1"/>
    <xf numFmtId="39" fontId="6" fillId="3" borderId="9" xfId="0" applyNumberFormat="1" applyFont="1" applyFill="1" applyBorder="1"/>
    <xf numFmtId="0" fontId="6" fillId="2" borderId="10" xfId="0" applyFont="1" applyFill="1" applyBorder="1"/>
    <xf numFmtId="39" fontId="6" fillId="2" borderId="10" xfId="0" applyNumberFormat="1" applyFont="1" applyFill="1" applyBorder="1"/>
    <xf numFmtId="39" fontId="6" fillId="3" borderId="10" xfId="0" applyNumberFormat="1" applyFont="1" applyFill="1" applyBorder="1"/>
    <xf numFmtId="0" fontId="6" fillId="3" borderId="0" xfId="0" applyFont="1" applyFill="1"/>
    <xf numFmtId="0" fontId="7" fillId="3" borderId="0" xfId="0" applyFont="1" applyFill="1"/>
    <xf numFmtId="0" fontId="10" fillId="3" borderId="0" xfId="1" applyFont="1" applyFill="1"/>
    <xf numFmtId="0" fontId="6" fillId="3" borderId="0" xfId="0" applyFont="1" applyFill="1" applyAlignment="1">
      <alignment vertical="top"/>
    </xf>
    <xf numFmtId="0" fontId="6" fillId="3" borderId="0" xfId="0" applyFont="1" applyFill="1" applyAlignment="1">
      <alignment vertical="top" wrapText="1"/>
    </xf>
    <xf numFmtId="0" fontId="10" fillId="2" borderId="0" xfId="1" applyFont="1" applyFill="1"/>
    <xf numFmtId="2" fontId="6" fillId="0" borderId="8" xfId="0" applyNumberFormat="1" applyFont="1" applyBorder="1" applyAlignment="1">
      <alignment horizontal="center" vertical="center" wrapText="1"/>
    </xf>
    <xf numFmtId="2" fontId="6" fillId="0" borderId="1" xfId="0" applyNumberFormat="1" applyFont="1" applyBorder="1" applyAlignment="1">
      <alignment horizontal="center" vertical="center" wrapText="1"/>
    </xf>
    <xf numFmtId="0" fontId="6" fillId="2" borderId="0" xfId="0" applyFont="1" applyFill="1" applyAlignment="1">
      <alignment wrapText="1"/>
    </xf>
    <xf numFmtId="0" fontId="0" fillId="0" borderId="0" xfId="0" applyAlignment="1">
      <alignment wrapText="1"/>
    </xf>
    <xf numFmtId="167" fontId="7" fillId="2" borderId="0" xfId="0" applyNumberFormat="1" applyFont="1" applyFill="1"/>
    <xf numFmtId="4" fontId="7" fillId="2" borderId="0" xfId="0" applyNumberFormat="1" applyFont="1" applyFill="1" applyAlignment="1">
      <alignment horizontal="right"/>
    </xf>
    <xf numFmtId="4" fontId="6" fillId="2" borderId="0" xfId="0" applyNumberFormat="1" applyFont="1" applyFill="1" applyAlignment="1">
      <alignment horizontal="right"/>
    </xf>
    <xf numFmtId="164" fontId="6" fillId="2" borderId="4" xfId="0" applyNumberFormat="1" applyFont="1" applyFill="1" applyBorder="1"/>
    <xf numFmtId="0" fontId="7" fillId="2" borderId="4" xfId="0" applyFont="1" applyFill="1" applyBorder="1" applyAlignment="1">
      <alignment wrapText="1"/>
    </xf>
    <xf numFmtId="165" fontId="7" fillId="0" borderId="0" xfId="0" applyNumberFormat="1" applyFont="1" applyAlignment="1">
      <alignment horizontal="right"/>
    </xf>
    <xf numFmtId="0" fontId="6" fillId="0" borderId="0" xfId="0" applyFont="1"/>
    <xf numFmtId="0" fontId="4" fillId="0" borderId="0" xfId="0" applyFont="1" applyAlignment="1">
      <alignment vertical="center" wrapText="1"/>
    </xf>
    <xf numFmtId="0" fontId="6" fillId="2" borderId="0" xfId="0" applyFont="1" applyFill="1" applyAlignment="1">
      <alignment horizontal="justify" wrapText="1"/>
    </xf>
    <xf numFmtId="0" fontId="0" fillId="0" borderId="0" xfId="0" applyAlignment="1">
      <alignment horizontal="justify" wrapText="1"/>
    </xf>
    <xf numFmtId="0" fontId="6" fillId="3" borderId="0" xfId="0" applyFont="1" applyFill="1" applyAlignment="1">
      <alignment horizontal="justify" wrapText="1"/>
    </xf>
    <xf numFmtId="0" fontId="0" fillId="3" borderId="0" xfId="0" applyFill="1" applyAlignment="1">
      <alignment horizontal="justify" wrapText="1"/>
    </xf>
    <xf numFmtId="15" fontId="7" fillId="3" borderId="0" xfId="0" applyNumberFormat="1" applyFont="1" applyFill="1"/>
    <xf numFmtId="15" fontId="7" fillId="2" borderId="0" xfId="0" applyNumberFormat="1" applyFont="1" applyFill="1"/>
    <xf numFmtId="165" fontId="7" fillId="0" borderId="0" xfId="0" applyNumberFormat="1" applyFont="1"/>
    <xf numFmtId="0" fontId="6" fillId="0" borderId="3" xfId="0" applyFont="1" applyBorder="1" applyAlignment="1">
      <alignment vertical="center"/>
    </xf>
    <xf numFmtId="0" fontId="6" fillId="0" borderId="3" xfId="0" applyFont="1" applyBorder="1" applyAlignment="1">
      <alignment horizontal="center" vertical="center"/>
    </xf>
    <xf numFmtId="0" fontId="6" fillId="0" borderId="3" xfId="0" applyFont="1" applyBorder="1" applyAlignment="1">
      <alignment horizontal="center" vertical="center" wrapText="1"/>
    </xf>
    <xf numFmtId="2" fontId="6" fillId="0" borderId="3" xfId="0" applyNumberFormat="1" applyFont="1" applyBorder="1" applyAlignment="1">
      <alignment horizontal="center" vertical="center"/>
    </xf>
    <xf numFmtId="0" fontId="6" fillId="0" borderId="1" xfId="0" applyFont="1" applyBorder="1" applyAlignment="1">
      <alignment horizontal="center" vertical="center" wrapText="1"/>
    </xf>
    <xf numFmtId="0" fontId="6" fillId="2" borderId="0" xfId="0" applyFont="1" applyFill="1" applyAlignment="1">
      <alignment vertical="top" wrapText="1"/>
    </xf>
    <xf numFmtId="39" fontId="6" fillId="2" borderId="0" xfId="0" applyNumberFormat="1" applyFont="1" applyFill="1"/>
    <xf numFmtId="0" fontId="7" fillId="2" borderId="6" xfId="0" applyFont="1" applyFill="1" applyBorder="1"/>
    <xf numFmtId="0" fontId="7" fillId="2" borderId="7" xfId="0" applyFont="1" applyFill="1" applyBorder="1"/>
    <xf numFmtId="0" fontId="4" fillId="4" borderId="2" xfId="0" applyFont="1" applyFill="1" applyBorder="1" applyAlignment="1">
      <alignment horizontal="center" vertical="center" wrapText="1"/>
    </xf>
    <xf numFmtId="0" fontId="4" fillId="4" borderId="0" xfId="0" applyFont="1" applyFill="1" applyAlignment="1">
      <alignment horizontal="center" vertical="center" wrapText="1"/>
    </xf>
    <xf numFmtId="0" fontId="6" fillId="2" borderId="6" xfId="0" applyFont="1" applyFill="1" applyBorder="1"/>
    <xf numFmtId="0" fontId="6" fillId="2" borderId="7" xfId="0" applyFont="1" applyFill="1" applyBorder="1"/>
    <xf numFmtId="0" fontId="6" fillId="2" borderId="0" xfId="0" applyFont="1" applyFill="1" applyAlignment="1">
      <alignment wrapText="1"/>
    </xf>
    <xf numFmtId="0" fontId="0" fillId="0" borderId="0" xfId="0" applyAlignment="1">
      <alignment wrapText="1"/>
    </xf>
    <xf numFmtId="0" fontId="6" fillId="2" borderId="0" xfId="0" applyFont="1" applyFill="1" applyAlignment="1">
      <alignment horizontal="justify" wrapText="1"/>
    </xf>
    <xf numFmtId="0" fontId="0" fillId="0" borderId="0" xfId="0" applyAlignment="1">
      <alignment horizontal="justify" wrapText="1"/>
    </xf>
    <xf numFmtId="0" fontId="6" fillId="2" borderId="0" xfId="0" applyFont="1" applyFill="1" applyAlignment="1">
      <alignment horizontal="left" wrapText="1"/>
    </xf>
    <xf numFmtId="0" fontId="6" fillId="3" borderId="0" xfId="0" applyFont="1" applyFill="1" applyAlignment="1">
      <alignment horizontal="left" wrapText="1"/>
    </xf>
    <xf numFmtId="0" fontId="7" fillId="2" borderId="0" xfId="0" applyFont="1" applyFill="1" applyAlignment="1">
      <alignment horizontal="left" wrapText="1"/>
    </xf>
    <xf numFmtId="0" fontId="6" fillId="2" borderId="0" xfId="0" applyFont="1" applyFill="1" applyAlignment="1">
      <alignment horizontal="justify" vertical="top" wrapText="1"/>
    </xf>
    <xf numFmtId="0" fontId="0" fillId="0" borderId="0" xfId="0" applyAlignment="1">
      <alignment horizontal="justify" vertical="top" wrapText="1"/>
    </xf>
    <xf numFmtId="0" fontId="7" fillId="3" borderId="0" xfId="0" applyFont="1" applyFill="1" applyAlignment="1">
      <alignment wrapText="1"/>
    </xf>
    <xf numFmtId="0" fontId="6" fillId="2" borderId="0" xfId="0" applyFont="1" applyFill="1" applyAlignment="1">
      <alignment vertical="center" wrapText="1"/>
    </xf>
    <xf numFmtId="0" fontId="6" fillId="2" borderId="0" xfId="0" applyFont="1" applyFill="1" applyAlignment="1">
      <alignment horizontal="left" vertical="center" wrapText="1"/>
    </xf>
    <xf numFmtId="0" fontId="6" fillId="2" borderId="6" xfId="0" applyFont="1" applyFill="1" applyBorder="1" applyAlignment="1">
      <alignment horizontal="center"/>
    </xf>
    <xf numFmtId="0" fontId="6" fillId="2" borderId="11" xfId="0" applyFont="1" applyFill="1" applyBorder="1" applyAlignment="1">
      <alignment horizontal="center"/>
    </xf>
    <xf numFmtId="0" fontId="6" fillId="2" borderId="7" xfId="0" applyFont="1" applyFill="1" applyBorder="1" applyAlignment="1">
      <alignment horizontal="center"/>
    </xf>
    <xf numFmtId="0" fontId="7" fillId="3" borderId="0" xfId="0" applyFont="1" applyFill="1" applyAlignment="1">
      <alignment vertical="top" wrapText="1"/>
    </xf>
    <xf numFmtId="0" fontId="6" fillId="2" borderId="0" xfId="0" applyFont="1" applyFill="1" applyAlignment="1">
      <alignment vertical="top" wrapText="1"/>
    </xf>
    <xf numFmtId="0" fontId="7" fillId="3" borderId="0" xfId="0" applyFont="1" applyFill="1" applyAlignment="1">
      <alignment horizontal="left" wrapText="1"/>
    </xf>
    <xf numFmtId="0" fontId="0" fillId="0" borderId="0" xfId="0" applyAlignment="1">
      <alignment horizontal="left" wrapText="1"/>
    </xf>
  </cellXfs>
  <cellStyles count="2">
    <cellStyle name="Hyperlink" xfId="1" builtinId="8"/>
    <cellStyle name="Normal" xfId="0" builtinId="0"/>
  </cellStyles>
  <dxfs count="80">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4.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15.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5.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image" Target="../media/image17.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0.jpeg"/><Relationship Id="rId1" Type="http://schemas.openxmlformats.org/officeDocument/2006/relationships/image" Target="../media/image19.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17.jpeg"/><Relationship Id="rId1" Type="http://schemas.openxmlformats.org/officeDocument/2006/relationships/image" Target="../media/image22.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1.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24.jpeg"/><Relationship Id="rId1" Type="http://schemas.openxmlformats.org/officeDocument/2006/relationships/image" Target="../media/image21.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17.jpeg"/><Relationship Id="rId1" Type="http://schemas.openxmlformats.org/officeDocument/2006/relationships/image" Target="../media/image2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21.jpeg"/><Relationship Id="rId1" Type="http://schemas.openxmlformats.org/officeDocument/2006/relationships/image" Target="../media/image26.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28.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29.jpeg"/></Relationships>
</file>

<file path=xl/drawings/_rels/drawing25.xml.rels><?xml version="1.0" encoding="UTF-8" standalone="yes"?>
<Relationships xmlns="http://schemas.openxmlformats.org/package/2006/relationships"><Relationship Id="rId2" Type="http://schemas.openxmlformats.org/officeDocument/2006/relationships/image" Target="../media/image27.jpeg"/><Relationship Id="rId1" Type="http://schemas.openxmlformats.org/officeDocument/2006/relationships/image" Target="../media/image30.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17.jpeg"/><Relationship Id="rId1" Type="http://schemas.openxmlformats.org/officeDocument/2006/relationships/image" Target="../media/image31.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32.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33.jpeg"/><Relationship Id="rId1" Type="http://schemas.openxmlformats.org/officeDocument/2006/relationships/image" Target="../media/image32.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3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35.jpeg"/></Relationships>
</file>

<file path=xl/drawings/_rels/drawing31.xml.rels><?xml version="1.0" encoding="UTF-8" standalone="yes"?>
<Relationships xmlns="http://schemas.openxmlformats.org/package/2006/relationships"><Relationship Id="rId2" Type="http://schemas.openxmlformats.org/officeDocument/2006/relationships/image" Target="../media/image37.jpeg"/><Relationship Id="rId1" Type="http://schemas.openxmlformats.org/officeDocument/2006/relationships/image" Target="../media/image36.jpeg"/></Relationships>
</file>

<file path=xl/drawings/_rels/drawing4.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_rels/drawing6.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3.jpeg"/></Relationships>
</file>

<file path=xl/drawings/drawing1.xml><?xml version="1.0" encoding="utf-8"?>
<xdr:wsDr xmlns:xdr="http://schemas.openxmlformats.org/drawingml/2006/spreadsheetDrawing" xmlns:a="http://schemas.openxmlformats.org/drawingml/2006/main">
  <xdr:twoCellAnchor editAs="oneCell">
    <xdr:from>
      <xdr:col>0</xdr:col>
      <xdr:colOff>44450</xdr:colOff>
      <xdr:row>89</xdr:row>
      <xdr:rowOff>83820</xdr:rowOff>
    </xdr:from>
    <xdr:to>
      <xdr:col>0</xdr:col>
      <xdr:colOff>2260600</xdr:colOff>
      <xdr:row>100</xdr:row>
      <xdr:rowOff>121920</xdr:rowOff>
    </xdr:to>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450" y="13209270"/>
          <a:ext cx="2216150" cy="1609725"/>
        </a:xfrm>
        <a:prstGeom prst="rect">
          <a:avLst/>
        </a:prstGeom>
        <a:noFill/>
        <a:ln>
          <a:noFill/>
        </a:ln>
      </xdr:spPr>
    </xdr:pic>
    <xdr:clientData/>
  </xdr:twoCellAnchor>
  <xdr:twoCellAnchor editAs="oneCell">
    <xdr:from>
      <xdr:col>0</xdr:col>
      <xdr:colOff>57150</xdr:colOff>
      <xdr:row>122</xdr:row>
      <xdr:rowOff>76200</xdr:rowOff>
    </xdr:from>
    <xdr:to>
      <xdr:col>0</xdr:col>
      <xdr:colOff>2266950</xdr:colOff>
      <xdr:row>133</xdr:row>
      <xdr:rowOff>114300</xdr:rowOff>
    </xdr:to>
    <xdr:pic>
      <xdr:nvPicPr>
        <xdr:cNvPr id="3" name="Picture 1">
          <a:extLst>
            <a:ext uri="{FF2B5EF4-FFF2-40B4-BE49-F238E27FC236}">
              <a16:creationId xmlns:a16="http://schemas.microsoft.com/office/drawing/2014/main" id="{F1ABF1E9-F84F-4377-BE18-12204BA7C3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17916525"/>
          <a:ext cx="22098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105</xdr:row>
      <xdr:rowOff>52070</xdr:rowOff>
    </xdr:from>
    <xdr:to>
      <xdr:col>0</xdr:col>
      <xdr:colOff>2311400</xdr:colOff>
      <xdr:row>116</xdr:row>
      <xdr:rowOff>90170</xdr:rowOff>
    </xdr:to>
    <xdr:pic>
      <xdr:nvPicPr>
        <xdr:cNvPr id="4" name="Picture 3">
          <a:extLst>
            <a:ext uri="{FF2B5EF4-FFF2-40B4-BE49-F238E27FC236}">
              <a16:creationId xmlns:a16="http://schemas.microsoft.com/office/drawing/2014/main" id="{FC03D471-791A-4456-B5EF-1E26F49AA20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5463520"/>
          <a:ext cx="2216150" cy="1609725"/>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87316</xdr:colOff>
      <xdr:row>126</xdr:row>
      <xdr:rowOff>0</xdr:rowOff>
    </xdr:from>
    <xdr:to>
      <xdr:col>0</xdr:col>
      <xdr:colOff>2316166</xdr:colOff>
      <xdr:row>137</xdr:row>
      <xdr:rowOff>66040</xdr:rowOff>
    </xdr:to>
    <xdr:pic>
      <xdr:nvPicPr>
        <xdr:cNvPr id="2" name="Picture 1">
          <a:extLst>
            <a:ext uri="{FF2B5EF4-FFF2-40B4-BE49-F238E27FC236}">
              <a16:creationId xmlns:a16="http://schemas.microsoft.com/office/drawing/2014/main" id="{00000000-0008-0000-0E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316" y="16649700"/>
          <a:ext cx="2286000" cy="1490980"/>
        </a:xfrm>
        <a:prstGeom prst="rect">
          <a:avLst/>
        </a:prstGeom>
        <a:noFill/>
        <a:ln>
          <a:noFill/>
        </a:ln>
      </xdr:spPr>
    </xdr:pic>
    <xdr:clientData/>
  </xdr:twoCellAnchor>
  <xdr:twoCellAnchor editAs="oneCell">
    <xdr:from>
      <xdr:col>0</xdr:col>
      <xdr:colOff>120650</xdr:colOff>
      <xdr:row>110</xdr:row>
      <xdr:rowOff>88900</xdr:rowOff>
    </xdr:from>
    <xdr:to>
      <xdr:col>0</xdr:col>
      <xdr:colOff>2301240</xdr:colOff>
      <xdr:row>121</xdr:row>
      <xdr:rowOff>55245</xdr:rowOff>
    </xdr:to>
    <xdr:pic>
      <xdr:nvPicPr>
        <xdr:cNvPr id="4" name="Picture 3">
          <a:extLst>
            <a:ext uri="{FF2B5EF4-FFF2-40B4-BE49-F238E27FC236}">
              <a16:creationId xmlns:a16="http://schemas.microsoft.com/office/drawing/2014/main" id="{525FAF2C-7736-4730-834E-F26418AD4EE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0650" y="14808200"/>
          <a:ext cx="2180590" cy="1363345"/>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79380</xdr:colOff>
      <xdr:row>116</xdr:row>
      <xdr:rowOff>71434</xdr:rowOff>
    </xdr:from>
    <xdr:to>
      <xdr:col>0</xdr:col>
      <xdr:colOff>2314580</xdr:colOff>
      <xdr:row>127</xdr:row>
      <xdr:rowOff>65719</xdr:rowOff>
    </xdr:to>
    <xdr:pic>
      <xdr:nvPicPr>
        <xdr:cNvPr id="2" name="Picture 1">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5532414"/>
          <a:ext cx="2263775" cy="1419225"/>
        </a:xfrm>
        <a:prstGeom prst="rect">
          <a:avLst/>
        </a:prstGeom>
        <a:noFill/>
        <a:ln>
          <a:noFill/>
        </a:ln>
      </xdr:spPr>
    </xdr:pic>
    <xdr:clientData/>
  </xdr:twoCellAnchor>
  <xdr:twoCellAnchor editAs="oneCell">
    <xdr:from>
      <xdr:col>0</xdr:col>
      <xdr:colOff>93663</xdr:colOff>
      <xdr:row>131</xdr:row>
      <xdr:rowOff>55563</xdr:rowOff>
    </xdr:from>
    <xdr:to>
      <xdr:col>0</xdr:col>
      <xdr:colOff>2309813</xdr:colOff>
      <xdr:row>142</xdr:row>
      <xdr:rowOff>53658</xdr:rowOff>
    </xdr:to>
    <xdr:pic>
      <xdr:nvPicPr>
        <xdr:cNvPr id="3" name="Picture 2">
          <a:extLst>
            <a:ext uri="{FF2B5EF4-FFF2-40B4-BE49-F238E27FC236}">
              <a16:creationId xmlns:a16="http://schemas.microsoft.com/office/drawing/2014/main" id="{00000000-0008-0000-0F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3663" y="17459643"/>
          <a:ext cx="2263775" cy="1423035"/>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86591</xdr:colOff>
      <xdr:row>123</xdr:row>
      <xdr:rowOff>103909</xdr:rowOff>
    </xdr:from>
    <xdr:to>
      <xdr:col>0</xdr:col>
      <xdr:colOff>2312266</xdr:colOff>
      <xdr:row>134</xdr:row>
      <xdr:rowOff>98194</xdr:rowOff>
    </xdr:to>
    <xdr:pic>
      <xdr:nvPicPr>
        <xdr:cNvPr id="2" name="Picture 1">
          <a:extLst>
            <a:ext uri="{FF2B5EF4-FFF2-40B4-BE49-F238E27FC236}">
              <a16:creationId xmlns:a16="http://schemas.microsoft.com/office/drawing/2014/main" id="{60F6FCC2-73A3-4D6A-A7DA-28FACEFD5E3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591" y="16540249"/>
          <a:ext cx="2263775" cy="1419225"/>
        </a:xfrm>
        <a:prstGeom prst="rect">
          <a:avLst/>
        </a:prstGeom>
        <a:noFill/>
        <a:ln>
          <a:noFill/>
        </a:ln>
      </xdr:spPr>
    </xdr:pic>
    <xdr:clientData/>
  </xdr:twoCellAnchor>
  <xdr:oneCellAnchor>
    <xdr:from>
      <xdr:col>0</xdr:col>
      <xdr:colOff>69273</xdr:colOff>
      <xdr:row>141</xdr:row>
      <xdr:rowOff>121228</xdr:rowOff>
    </xdr:from>
    <xdr:ext cx="2300605" cy="1454150"/>
    <xdr:pic>
      <xdr:nvPicPr>
        <xdr:cNvPr id="3" name="Picture 2">
          <a:extLst>
            <a:ext uri="{FF2B5EF4-FFF2-40B4-BE49-F238E27FC236}">
              <a16:creationId xmlns:a16="http://schemas.microsoft.com/office/drawing/2014/main" id="{76AA28AF-FC38-4FB7-89DD-9921C5100CB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273" y="18889288"/>
          <a:ext cx="2300605" cy="1454150"/>
        </a:xfrm>
        <a:prstGeom prst="rect">
          <a:avLst/>
        </a:prstGeom>
        <a:noFill/>
        <a:ln>
          <a:noFill/>
        </a:ln>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0</xdr:col>
      <xdr:colOff>79380</xdr:colOff>
      <xdr:row>79</xdr:row>
      <xdr:rowOff>55558</xdr:rowOff>
    </xdr:from>
    <xdr:to>
      <xdr:col>0</xdr:col>
      <xdr:colOff>2318390</xdr:colOff>
      <xdr:row>90</xdr:row>
      <xdr:rowOff>121598</xdr:rowOff>
    </xdr:to>
    <xdr:pic>
      <xdr:nvPicPr>
        <xdr:cNvPr id="2" name="Picture 1">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1371258"/>
          <a:ext cx="2267585" cy="1490980"/>
        </a:xfrm>
        <a:prstGeom prst="rect">
          <a:avLst/>
        </a:prstGeom>
        <a:noFill/>
        <a:ln>
          <a:noFill/>
        </a:ln>
      </xdr:spPr>
    </xdr:pic>
    <xdr:clientData/>
  </xdr:twoCellAnchor>
  <xdr:twoCellAnchor editAs="oneCell">
    <xdr:from>
      <xdr:col>0</xdr:col>
      <xdr:colOff>95251</xdr:colOff>
      <xdr:row>96</xdr:row>
      <xdr:rowOff>0</xdr:rowOff>
    </xdr:from>
    <xdr:to>
      <xdr:col>0</xdr:col>
      <xdr:colOff>2315211</xdr:colOff>
      <xdr:row>107</xdr:row>
      <xdr:rowOff>66040</xdr:rowOff>
    </xdr:to>
    <xdr:pic>
      <xdr:nvPicPr>
        <xdr:cNvPr id="3" name="Picture 2">
          <a:extLst>
            <a:ext uri="{FF2B5EF4-FFF2-40B4-BE49-F238E27FC236}">
              <a16:creationId xmlns:a16="http://schemas.microsoft.com/office/drawing/2014/main" id="{00000000-0008-0000-10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1" y="13517880"/>
          <a:ext cx="2267585" cy="1490980"/>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79380</xdr:colOff>
      <xdr:row>87</xdr:row>
      <xdr:rowOff>55558</xdr:rowOff>
    </xdr:from>
    <xdr:to>
      <xdr:col>0</xdr:col>
      <xdr:colOff>2346965</xdr:colOff>
      <xdr:row>98</xdr:row>
      <xdr:rowOff>16823</xdr:rowOff>
    </xdr:to>
    <xdr:pic>
      <xdr:nvPicPr>
        <xdr:cNvPr id="2" name="Picture 1">
          <a:extLst>
            <a:ext uri="{FF2B5EF4-FFF2-40B4-BE49-F238E27FC236}">
              <a16:creationId xmlns:a16="http://schemas.microsoft.com/office/drawing/2014/main" id="{00000000-0008-0000-1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1500798"/>
          <a:ext cx="2267585" cy="1386205"/>
        </a:xfrm>
        <a:prstGeom prst="rect">
          <a:avLst/>
        </a:prstGeom>
        <a:noFill/>
        <a:ln>
          <a:noFill/>
        </a:ln>
      </xdr:spPr>
    </xdr:pic>
    <xdr:clientData/>
  </xdr:twoCellAnchor>
  <xdr:twoCellAnchor editAs="oneCell">
    <xdr:from>
      <xdr:col>0</xdr:col>
      <xdr:colOff>79375</xdr:colOff>
      <xdr:row>102</xdr:row>
      <xdr:rowOff>119062</xdr:rowOff>
    </xdr:from>
    <xdr:to>
      <xdr:col>0</xdr:col>
      <xdr:colOff>2346960</xdr:colOff>
      <xdr:row>114</xdr:row>
      <xdr:rowOff>58102</xdr:rowOff>
    </xdr:to>
    <xdr:pic>
      <xdr:nvPicPr>
        <xdr:cNvPr id="3" name="Picture 2">
          <a:extLst>
            <a:ext uri="{FF2B5EF4-FFF2-40B4-BE49-F238E27FC236}">
              <a16:creationId xmlns:a16="http://schemas.microsoft.com/office/drawing/2014/main" id="{00000000-0008-0000-11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75" y="13507402"/>
          <a:ext cx="2267585" cy="1493520"/>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95256</xdr:colOff>
      <xdr:row>78</xdr:row>
      <xdr:rowOff>0</xdr:rowOff>
    </xdr:from>
    <xdr:to>
      <xdr:col>0</xdr:col>
      <xdr:colOff>2315216</xdr:colOff>
      <xdr:row>89</xdr:row>
      <xdr:rowOff>2540</xdr:rowOff>
    </xdr:to>
    <xdr:pic>
      <xdr:nvPicPr>
        <xdr:cNvPr id="2" name="Picture 1">
          <a:extLst>
            <a:ext uri="{FF2B5EF4-FFF2-40B4-BE49-F238E27FC236}">
              <a16:creationId xmlns:a16="http://schemas.microsoft.com/office/drawing/2014/main" id="{00000000-0008-0000-1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0408920"/>
          <a:ext cx="2267585" cy="1427480"/>
        </a:xfrm>
        <a:prstGeom prst="rect">
          <a:avLst/>
        </a:prstGeom>
        <a:noFill/>
        <a:ln>
          <a:noFill/>
        </a:ln>
      </xdr:spPr>
    </xdr:pic>
    <xdr:clientData/>
  </xdr:twoCellAnchor>
  <xdr:twoCellAnchor editAs="oneCell">
    <xdr:from>
      <xdr:col>0</xdr:col>
      <xdr:colOff>95256</xdr:colOff>
      <xdr:row>94</xdr:row>
      <xdr:rowOff>0</xdr:rowOff>
    </xdr:from>
    <xdr:to>
      <xdr:col>0</xdr:col>
      <xdr:colOff>2315216</xdr:colOff>
      <xdr:row>105</xdr:row>
      <xdr:rowOff>2540</xdr:rowOff>
    </xdr:to>
    <xdr:pic>
      <xdr:nvPicPr>
        <xdr:cNvPr id="3" name="Picture 2">
          <a:extLst>
            <a:ext uri="{FF2B5EF4-FFF2-40B4-BE49-F238E27FC236}">
              <a16:creationId xmlns:a16="http://schemas.microsoft.com/office/drawing/2014/main" id="{00000000-0008-0000-12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2481560"/>
          <a:ext cx="2267585" cy="1427480"/>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63504</xdr:colOff>
      <xdr:row>123</xdr:row>
      <xdr:rowOff>0</xdr:rowOff>
    </xdr:from>
    <xdr:to>
      <xdr:col>0</xdr:col>
      <xdr:colOff>2312039</xdr:colOff>
      <xdr:row>134</xdr:row>
      <xdr:rowOff>66040</xdr:rowOff>
    </xdr:to>
    <xdr:pic>
      <xdr:nvPicPr>
        <xdr:cNvPr id="2" name="Picture 1">
          <a:extLst>
            <a:ext uri="{FF2B5EF4-FFF2-40B4-BE49-F238E27FC236}">
              <a16:creationId xmlns:a16="http://schemas.microsoft.com/office/drawing/2014/main" id="{00000000-0008-0000-1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4" y="16108680"/>
          <a:ext cx="2267585" cy="1490980"/>
        </a:xfrm>
        <a:prstGeom prst="rect">
          <a:avLst/>
        </a:prstGeom>
        <a:noFill/>
        <a:ln>
          <a:noFill/>
        </a:ln>
      </xdr:spPr>
    </xdr:pic>
    <xdr:clientData/>
  </xdr:twoCellAnchor>
  <xdr:twoCellAnchor editAs="oneCell">
    <xdr:from>
      <xdr:col>0</xdr:col>
      <xdr:colOff>79376</xdr:colOff>
      <xdr:row>139</xdr:row>
      <xdr:rowOff>0</xdr:rowOff>
    </xdr:from>
    <xdr:to>
      <xdr:col>0</xdr:col>
      <xdr:colOff>2318386</xdr:colOff>
      <xdr:row>150</xdr:row>
      <xdr:rowOff>66040</xdr:rowOff>
    </xdr:to>
    <xdr:pic>
      <xdr:nvPicPr>
        <xdr:cNvPr id="3" name="Picture 2">
          <a:extLst>
            <a:ext uri="{FF2B5EF4-FFF2-40B4-BE49-F238E27FC236}">
              <a16:creationId xmlns:a16="http://schemas.microsoft.com/office/drawing/2014/main" id="{00000000-0008-0000-13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76" y="18181320"/>
          <a:ext cx="2267585" cy="1490980"/>
        </a:xfrm>
        <a:prstGeom prst="rect">
          <a:avLst/>
        </a:prstGeom>
        <a:noFill/>
        <a:ln>
          <a:noFill/>
        </a:ln>
      </xdr:spPr>
    </xdr:pic>
    <xdr:clientData/>
  </xdr:twoCellAnchor>
  <xdr:twoCellAnchor editAs="oneCell">
    <xdr:from>
      <xdr:col>0</xdr:col>
      <xdr:colOff>63504</xdr:colOff>
      <xdr:row>123</xdr:row>
      <xdr:rowOff>0</xdr:rowOff>
    </xdr:from>
    <xdr:to>
      <xdr:col>0</xdr:col>
      <xdr:colOff>2312039</xdr:colOff>
      <xdr:row>134</xdr:row>
      <xdr:rowOff>66040</xdr:rowOff>
    </xdr:to>
    <xdr:pic>
      <xdr:nvPicPr>
        <xdr:cNvPr id="4" name="Picture 3">
          <a:extLst>
            <a:ext uri="{FF2B5EF4-FFF2-40B4-BE49-F238E27FC236}">
              <a16:creationId xmlns:a16="http://schemas.microsoft.com/office/drawing/2014/main" id="{00000000-0008-0000-13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4" y="16108680"/>
          <a:ext cx="2267585" cy="1490980"/>
        </a:xfrm>
        <a:prstGeom prst="rect">
          <a:avLst/>
        </a:prstGeom>
        <a:noFill/>
        <a:ln>
          <a:noFill/>
        </a:ln>
      </xdr:spPr>
    </xdr:pic>
    <xdr:clientData/>
  </xdr:twoCellAnchor>
  <xdr:twoCellAnchor editAs="oneCell">
    <xdr:from>
      <xdr:col>0</xdr:col>
      <xdr:colOff>79376</xdr:colOff>
      <xdr:row>139</xdr:row>
      <xdr:rowOff>0</xdr:rowOff>
    </xdr:from>
    <xdr:to>
      <xdr:col>0</xdr:col>
      <xdr:colOff>2318386</xdr:colOff>
      <xdr:row>150</xdr:row>
      <xdr:rowOff>66040</xdr:rowOff>
    </xdr:to>
    <xdr:pic>
      <xdr:nvPicPr>
        <xdr:cNvPr id="5" name="Picture 4">
          <a:extLst>
            <a:ext uri="{FF2B5EF4-FFF2-40B4-BE49-F238E27FC236}">
              <a16:creationId xmlns:a16="http://schemas.microsoft.com/office/drawing/2014/main" id="{00000000-0008-0000-1300-000005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76" y="18181320"/>
          <a:ext cx="2267585" cy="1490980"/>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95256</xdr:colOff>
      <xdr:row>113</xdr:row>
      <xdr:rowOff>0</xdr:rowOff>
    </xdr:from>
    <xdr:to>
      <xdr:col>0</xdr:col>
      <xdr:colOff>2315216</xdr:colOff>
      <xdr:row>124</xdr:row>
      <xdr:rowOff>2541</xdr:rowOff>
    </xdr:to>
    <xdr:pic>
      <xdr:nvPicPr>
        <xdr:cNvPr id="2" name="Picture 1">
          <a:extLst>
            <a:ext uri="{FF2B5EF4-FFF2-40B4-BE49-F238E27FC236}">
              <a16:creationId xmlns:a16="http://schemas.microsoft.com/office/drawing/2014/main" id="{00000000-0008-0000-1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4683740"/>
          <a:ext cx="2267585" cy="1427481"/>
        </a:xfrm>
        <a:prstGeom prst="rect">
          <a:avLst/>
        </a:prstGeom>
        <a:noFill/>
        <a:ln>
          <a:noFill/>
        </a:ln>
      </xdr:spPr>
    </xdr:pic>
    <xdr:clientData/>
  </xdr:twoCellAnchor>
  <xdr:twoCellAnchor editAs="oneCell">
    <xdr:from>
      <xdr:col>0</xdr:col>
      <xdr:colOff>71437</xdr:colOff>
      <xdr:row>129</xdr:row>
      <xdr:rowOff>0</xdr:rowOff>
    </xdr:from>
    <xdr:to>
      <xdr:col>0</xdr:col>
      <xdr:colOff>2310447</xdr:colOff>
      <xdr:row>140</xdr:row>
      <xdr:rowOff>2541</xdr:rowOff>
    </xdr:to>
    <xdr:pic>
      <xdr:nvPicPr>
        <xdr:cNvPr id="3" name="Picture 2">
          <a:extLst>
            <a:ext uri="{FF2B5EF4-FFF2-40B4-BE49-F238E27FC236}">
              <a16:creationId xmlns:a16="http://schemas.microsoft.com/office/drawing/2014/main" id="{00000000-0008-0000-1400-000005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437" y="16756380"/>
          <a:ext cx="2267585" cy="1427481"/>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95256</xdr:colOff>
      <xdr:row>80</xdr:row>
      <xdr:rowOff>0</xdr:rowOff>
    </xdr:from>
    <xdr:to>
      <xdr:col>0</xdr:col>
      <xdr:colOff>2315216</xdr:colOff>
      <xdr:row>91</xdr:row>
      <xdr:rowOff>2540</xdr:rowOff>
    </xdr:to>
    <xdr:pic>
      <xdr:nvPicPr>
        <xdr:cNvPr id="2" name="Picture 1">
          <a:extLst>
            <a:ext uri="{FF2B5EF4-FFF2-40B4-BE49-F238E27FC236}">
              <a16:creationId xmlns:a16="http://schemas.microsoft.com/office/drawing/2014/main" id="{00000000-0008-0000-1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0797540"/>
          <a:ext cx="2267585" cy="1427480"/>
        </a:xfrm>
        <a:prstGeom prst="rect">
          <a:avLst/>
        </a:prstGeom>
        <a:noFill/>
        <a:ln>
          <a:noFill/>
        </a:ln>
      </xdr:spPr>
    </xdr:pic>
    <xdr:clientData/>
  </xdr:twoCellAnchor>
  <xdr:twoCellAnchor editAs="oneCell">
    <xdr:from>
      <xdr:col>0</xdr:col>
      <xdr:colOff>87318</xdr:colOff>
      <xdr:row>96</xdr:row>
      <xdr:rowOff>0</xdr:rowOff>
    </xdr:from>
    <xdr:to>
      <xdr:col>0</xdr:col>
      <xdr:colOff>2314898</xdr:colOff>
      <xdr:row>107</xdr:row>
      <xdr:rowOff>2540</xdr:rowOff>
    </xdr:to>
    <xdr:pic>
      <xdr:nvPicPr>
        <xdr:cNvPr id="3" name="Picture 2">
          <a:extLst>
            <a:ext uri="{FF2B5EF4-FFF2-40B4-BE49-F238E27FC236}">
              <a16:creationId xmlns:a16="http://schemas.microsoft.com/office/drawing/2014/main" id="{00000000-0008-0000-15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318" y="12870180"/>
          <a:ext cx="2265680" cy="1427480"/>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87315</xdr:colOff>
      <xdr:row>61</xdr:row>
      <xdr:rowOff>0</xdr:rowOff>
    </xdr:from>
    <xdr:to>
      <xdr:col>0</xdr:col>
      <xdr:colOff>2316800</xdr:colOff>
      <xdr:row>72</xdr:row>
      <xdr:rowOff>66040</xdr:rowOff>
    </xdr:to>
    <xdr:pic>
      <xdr:nvPicPr>
        <xdr:cNvPr id="2" name="Picture 1">
          <a:extLst>
            <a:ext uri="{FF2B5EF4-FFF2-40B4-BE49-F238E27FC236}">
              <a16:creationId xmlns:a16="http://schemas.microsoft.com/office/drawing/2014/main" id="{00000000-0008-0000-16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315" y="8206740"/>
          <a:ext cx="2267585" cy="1490980"/>
        </a:xfrm>
        <a:prstGeom prst="rect">
          <a:avLst/>
        </a:prstGeom>
        <a:noFill/>
        <a:ln>
          <a:noFill/>
        </a:ln>
      </xdr:spPr>
    </xdr:pic>
    <xdr:clientData/>
  </xdr:twoCellAnchor>
  <xdr:twoCellAnchor editAs="oneCell">
    <xdr:from>
      <xdr:col>0</xdr:col>
      <xdr:colOff>79378</xdr:colOff>
      <xdr:row>77</xdr:row>
      <xdr:rowOff>0</xdr:rowOff>
    </xdr:from>
    <xdr:to>
      <xdr:col>0</xdr:col>
      <xdr:colOff>2318388</xdr:colOff>
      <xdr:row>88</xdr:row>
      <xdr:rowOff>66040</xdr:rowOff>
    </xdr:to>
    <xdr:pic>
      <xdr:nvPicPr>
        <xdr:cNvPr id="3" name="Picture 2">
          <a:extLst>
            <a:ext uri="{FF2B5EF4-FFF2-40B4-BE49-F238E27FC236}">
              <a16:creationId xmlns:a16="http://schemas.microsoft.com/office/drawing/2014/main" id="{00000000-0008-0000-16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78" y="10279380"/>
          <a:ext cx="2267585" cy="149098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88900</xdr:colOff>
      <xdr:row>38</xdr:row>
      <xdr:rowOff>95250</xdr:rowOff>
    </xdr:from>
    <xdr:to>
      <xdr:col>0</xdr:col>
      <xdr:colOff>2445385</xdr:colOff>
      <xdr:row>50</xdr:row>
      <xdr:rowOff>635</xdr:rowOff>
    </xdr:to>
    <xdr:pic>
      <xdr:nvPicPr>
        <xdr:cNvPr id="2" name="Picture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6105525"/>
          <a:ext cx="2356485" cy="1619885"/>
        </a:xfrm>
        <a:prstGeom prst="rect">
          <a:avLst/>
        </a:prstGeom>
        <a:noFill/>
        <a:ln>
          <a:noFill/>
        </a:ln>
      </xdr:spPr>
    </xdr:pic>
    <xdr:clientData/>
  </xdr:twoCellAnchor>
  <xdr:twoCellAnchor editAs="oneCell">
    <xdr:from>
      <xdr:col>0</xdr:col>
      <xdr:colOff>76200</xdr:colOff>
      <xdr:row>54</xdr:row>
      <xdr:rowOff>76200</xdr:rowOff>
    </xdr:from>
    <xdr:to>
      <xdr:col>0</xdr:col>
      <xdr:colOff>2442210</xdr:colOff>
      <xdr:row>65</xdr:row>
      <xdr:rowOff>108585</xdr:rowOff>
    </xdr:to>
    <xdr:pic>
      <xdr:nvPicPr>
        <xdr:cNvPr id="3" name="Picture 2">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8372475"/>
          <a:ext cx="2366010" cy="1604010"/>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103194</xdr:colOff>
      <xdr:row>95</xdr:row>
      <xdr:rowOff>0</xdr:rowOff>
    </xdr:from>
    <xdr:to>
      <xdr:col>0</xdr:col>
      <xdr:colOff>2313629</xdr:colOff>
      <xdr:row>106</xdr:row>
      <xdr:rowOff>2540</xdr:rowOff>
    </xdr:to>
    <xdr:pic>
      <xdr:nvPicPr>
        <xdr:cNvPr id="2" name="Picture 1">
          <a:extLst>
            <a:ext uri="{FF2B5EF4-FFF2-40B4-BE49-F238E27FC236}">
              <a16:creationId xmlns:a16="http://schemas.microsoft.com/office/drawing/2014/main" id="{00000000-0008-0000-17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94" y="12870180"/>
          <a:ext cx="2267585" cy="1427480"/>
        </a:xfrm>
        <a:prstGeom prst="rect">
          <a:avLst/>
        </a:prstGeom>
        <a:noFill/>
        <a:ln>
          <a:noFill/>
        </a:ln>
      </xdr:spPr>
    </xdr:pic>
    <xdr:clientData/>
  </xdr:twoCellAnchor>
  <xdr:twoCellAnchor editAs="oneCell">
    <xdr:from>
      <xdr:col>0</xdr:col>
      <xdr:colOff>95256</xdr:colOff>
      <xdr:row>111</xdr:row>
      <xdr:rowOff>0</xdr:rowOff>
    </xdr:from>
    <xdr:to>
      <xdr:col>0</xdr:col>
      <xdr:colOff>2315216</xdr:colOff>
      <xdr:row>122</xdr:row>
      <xdr:rowOff>2540</xdr:rowOff>
    </xdr:to>
    <xdr:pic>
      <xdr:nvPicPr>
        <xdr:cNvPr id="3" name="Picture 2">
          <a:extLst>
            <a:ext uri="{FF2B5EF4-FFF2-40B4-BE49-F238E27FC236}">
              <a16:creationId xmlns:a16="http://schemas.microsoft.com/office/drawing/2014/main" id="{00000000-0008-0000-17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6" y="14942820"/>
          <a:ext cx="2267585" cy="1427480"/>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95256</xdr:colOff>
      <xdr:row>100</xdr:row>
      <xdr:rowOff>0</xdr:rowOff>
    </xdr:from>
    <xdr:to>
      <xdr:col>0</xdr:col>
      <xdr:colOff>2315216</xdr:colOff>
      <xdr:row>111</xdr:row>
      <xdr:rowOff>66040</xdr:rowOff>
    </xdr:to>
    <xdr:pic>
      <xdr:nvPicPr>
        <xdr:cNvPr id="2" name="Picture 1">
          <a:extLst>
            <a:ext uri="{FF2B5EF4-FFF2-40B4-BE49-F238E27FC236}">
              <a16:creationId xmlns:a16="http://schemas.microsoft.com/office/drawing/2014/main" id="{00000000-0008-0000-18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3388340"/>
          <a:ext cx="2267585" cy="1490980"/>
        </a:xfrm>
        <a:prstGeom prst="rect">
          <a:avLst/>
        </a:prstGeom>
        <a:noFill/>
        <a:ln>
          <a:noFill/>
        </a:ln>
      </xdr:spPr>
    </xdr:pic>
    <xdr:clientData/>
  </xdr:twoCellAnchor>
  <xdr:twoCellAnchor editAs="oneCell">
    <xdr:from>
      <xdr:col>0</xdr:col>
      <xdr:colOff>95256</xdr:colOff>
      <xdr:row>116</xdr:row>
      <xdr:rowOff>0</xdr:rowOff>
    </xdr:from>
    <xdr:to>
      <xdr:col>0</xdr:col>
      <xdr:colOff>2315216</xdr:colOff>
      <xdr:row>127</xdr:row>
      <xdr:rowOff>66040</xdr:rowOff>
    </xdr:to>
    <xdr:pic>
      <xdr:nvPicPr>
        <xdr:cNvPr id="3" name="Picture 2">
          <a:extLst>
            <a:ext uri="{FF2B5EF4-FFF2-40B4-BE49-F238E27FC236}">
              <a16:creationId xmlns:a16="http://schemas.microsoft.com/office/drawing/2014/main" id="{00000000-0008-0000-18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5460980"/>
          <a:ext cx="2267585" cy="1490980"/>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134938</xdr:colOff>
      <xdr:row>77</xdr:row>
      <xdr:rowOff>0</xdr:rowOff>
    </xdr:from>
    <xdr:to>
      <xdr:col>0</xdr:col>
      <xdr:colOff>2339658</xdr:colOff>
      <xdr:row>88</xdr:row>
      <xdr:rowOff>66040</xdr:rowOff>
    </xdr:to>
    <xdr:pic>
      <xdr:nvPicPr>
        <xdr:cNvPr id="2" name="Picture 1">
          <a:extLst>
            <a:ext uri="{FF2B5EF4-FFF2-40B4-BE49-F238E27FC236}">
              <a16:creationId xmlns:a16="http://schemas.microsoft.com/office/drawing/2014/main" id="{00000000-0008-0000-19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938" y="10538460"/>
          <a:ext cx="2267585" cy="1490980"/>
        </a:xfrm>
        <a:prstGeom prst="rect">
          <a:avLst/>
        </a:prstGeom>
        <a:noFill/>
        <a:ln>
          <a:noFill/>
        </a:ln>
      </xdr:spPr>
    </xdr:pic>
    <xdr:clientData/>
  </xdr:twoCellAnchor>
  <xdr:twoCellAnchor editAs="oneCell">
    <xdr:from>
      <xdr:col>0</xdr:col>
      <xdr:colOff>119070</xdr:colOff>
      <xdr:row>92</xdr:row>
      <xdr:rowOff>111124</xdr:rowOff>
    </xdr:from>
    <xdr:to>
      <xdr:col>0</xdr:col>
      <xdr:colOff>2323790</xdr:colOff>
      <xdr:row>104</xdr:row>
      <xdr:rowOff>50164</xdr:rowOff>
    </xdr:to>
    <xdr:pic>
      <xdr:nvPicPr>
        <xdr:cNvPr id="3" name="Picture 2">
          <a:extLst>
            <a:ext uri="{FF2B5EF4-FFF2-40B4-BE49-F238E27FC236}">
              <a16:creationId xmlns:a16="http://schemas.microsoft.com/office/drawing/2014/main" id="{00000000-0008-0000-19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070" y="12592684"/>
          <a:ext cx="2267585" cy="1493520"/>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79380</xdr:colOff>
      <xdr:row>69</xdr:row>
      <xdr:rowOff>0</xdr:rowOff>
    </xdr:from>
    <xdr:to>
      <xdr:col>0</xdr:col>
      <xdr:colOff>2318390</xdr:colOff>
      <xdr:row>80</xdr:row>
      <xdr:rowOff>66040</xdr:rowOff>
    </xdr:to>
    <xdr:pic>
      <xdr:nvPicPr>
        <xdr:cNvPr id="2" name="Picture 1">
          <a:extLst>
            <a:ext uri="{FF2B5EF4-FFF2-40B4-BE49-F238E27FC236}">
              <a16:creationId xmlns:a16="http://schemas.microsoft.com/office/drawing/2014/main" id="{00000000-0008-0000-1A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9890760"/>
          <a:ext cx="2267585" cy="1490980"/>
        </a:xfrm>
        <a:prstGeom prst="rect">
          <a:avLst/>
        </a:prstGeom>
        <a:noFill/>
        <a:ln>
          <a:noFill/>
        </a:ln>
      </xdr:spPr>
    </xdr:pic>
    <xdr:clientData/>
  </xdr:twoCellAnchor>
  <xdr:twoCellAnchor editAs="oneCell">
    <xdr:from>
      <xdr:col>0</xdr:col>
      <xdr:colOff>87318</xdr:colOff>
      <xdr:row>85</xdr:row>
      <xdr:rowOff>0</xdr:rowOff>
    </xdr:from>
    <xdr:to>
      <xdr:col>0</xdr:col>
      <xdr:colOff>2316803</xdr:colOff>
      <xdr:row>96</xdr:row>
      <xdr:rowOff>66040</xdr:rowOff>
    </xdr:to>
    <xdr:pic>
      <xdr:nvPicPr>
        <xdr:cNvPr id="3" name="Picture 2">
          <a:extLst>
            <a:ext uri="{FF2B5EF4-FFF2-40B4-BE49-F238E27FC236}">
              <a16:creationId xmlns:a16="http://schemas.microsoft.com/office/drawing/2014/main" id="{00000000-0008-0000-1A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318" y="11963400"/>
          <a:ext cx="2267585" cy="1490980"/>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71442</xdr:colOff>
      <xdr:row>89</xdr:row>
      <xdr:rowOff>0</xdr:rowOff>
    </xdr:from>
    <xdr:to>
      <xdr:col>0</xdr:col>
      <xdr:colOff>2246317</xdr:colOff>
      <xdr:row>100</xdr:row>
      <xdr:rowOff>8255</xdr:rowOff>
    </xdr:to>
    <xdr:pic>
      <xdr:nvPicPr>
        <xdr:cNvPr id="2" name="Picture 1">
          <a:extLst>
            <a:ext uri="{FF2B5EF4-FFF2-40B4-BE49-F238E27FC236}">
              <a16:creationId xmlns:a16="http://schemas.microsoft.com/office/drawing/2014/main" id="{00000000-0008-0000-1B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42" y="12222480"/>
          <a:ext cx="2174875" cy="1433195"/>
        </a:xfrm>
        <a:prstGeom prst="rect">
          <a:avLst/>
        </a:prstGeom>
        <a:noFill/>
        <a:ln>
          <a:noFill/>
        </a:ln>
      </xdr:spPr>
    </xdr:pic>
    <xdr:clientData/>
  </xdr:twoCellAnchor>
  <xdr:twoCellAnchor editAs="oneCell">
    <xdr:from>
      <xdr:col>0</xdr:col>
      <xdr:colOff>95251</xdr:colOff>
      <xdr:row>105</xdr:row>
      <xdr:rowOff>0</xdr:rowOff>
    </xdr:from>
    <xdr:to>
      <xdr:col>0</xdr:col>
      <xdr:colOff>2266316</xdr:colOff>
      <xdr:row>116</xdr:row>
      <xdr:rowOff>8255</xdr:rowOff>
    </xdr:to>
    <xdr:pic>
      <xdr:nvPicPr>
        <xdr:cNvPr id="3" name="Picture 2">
          <a:extLst>
            <a:ext uri="{FF2B5EF4-FFF2-40B4-BE49-F238E27FC236}">
              <a16:creationId xmlns:a16="http://schemas.microsoft.com/office/drawing/2014/main" id="{00000000-0008-0000-1B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1" y="14295120"/>
          <a:ext cx="2171065" cy="1433195"/>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103188</xdr:colOff>
      <xdr:row>82</xdr:row>
      <xdr:rowOff>0</xdr:rowOff>
    </xdr:from>
    <xdr:to>
      <xdr:col>0</xdr:col>
      <xdr:colOff>2313623</xdr:colOff>
      <xdr:row>93</xdr:row>
      <xdr:rowOff>59690</xdr:rowOff>
    </xdr:to>
    <xdr:pic>
      <xdr:nvPicPr>
        <xdr:cNvPr id="2" name="Picture 1">
          <a:extLst>
            <a:ext uri="{FF2B5EF4-FFF2-40B4-BE49-F238E27FC236}">
              <a16:creationId xmlns:a16="http://schemas.microsoft.com/office/drawing/2014/main" id="{00000000-0008-0000-1C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88" y="11056620"/>
          <a:ext cx="2267585" cy="1484630"/>
        </a:xfrm>
        <a:prstGeom prst="rect">
          <a:avLst/>
        </a:prstGeom>
        <a:noFill/>
        <a:ln>
          <a:noFill/>
        </a:ln>
      </xdr:spPr>
    </xdr:pic>
    <xdr:clientData/>
  </xdr:twoCellAnchor>
  <xdr:twoCellAnchor editAs="oneCell">
    <xdr:from>
      <xdr:col>0</xdr:col>
      <xdr:colOff>103191</xdr:colOff>
      <xdr:row>98</xdr:row>
      <xdr:rowOff>0</xdr:rowOff>
    </xdr:from>
    <xdr:to>
      <xdr:col>0</xdr:col>
      <xdr:colOff>2313626</xdr:colOff>
      <xdr:row>109</xdr:row>
      <xdr:rowOff>66040</xdr:rowOff>
    </xdr:to>
    <xdr:pic>
      <xdr:nvPicPr>
        <xdr:cNvPr id="3" name="Picture 2">
          <a:extLst>
            <a:ext uri="{FF2B5EF4-FFF2-40B4-BE49-F238E27FC236}">
              <a16:creationId xmlns:a16="http://schemas.microsoft.com/office/drawing/2014/main" id="{00000000-0008-0000-1C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191" y="13129260"/>
          <a:ext cx="2267585" cy="1490980"/>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79380</xdr:colOff>
      <xdr:row>93</xdr:row>
      <xdr:rowOff>0</xdr:rowOff>
    </xdr:from>
    <xdr:to>
      <xdr:col>0</xdr:col>
      <xdr:colOff>2314580</xdr:colOff>
      <xdr:row>104</xdr:row>
      <xdr:rowOff>64135</xdr:rowOff>
    </xdr:to>
    <xdr:pic>
      <xdr:nvPicPr>
        <xdr:cNvPr id="2" name="Picture 1">
          <a:extLst>
            <a:ext uri="{FF2B5EF4-FFF2-40B4-BE49-F238E27FC236}">
              <a16:creationId xmlns:a16="http://schemas.microsoft.com/office/drawing/2014/main" id="{00000000-0008-0000-1D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2611100"/>
          <a:ext cx="2263775" cy="1489075"/>
        </a:xfrm>
        <a:prstGeom prst="rect">
          <a:avLst/>
        </a:prstGeom>
        <a:noFill/>
        <a:ln>
          <a:noFill/>
        </a:ln>
      </xdr:spPr>
    </xdr:pic>
    <xdr:clientData/>
  </xdr:twoCellAnchor>
  <xdr:twoCellAnchor editAs="oneCell">
    <xdr:from>
      <xdr:col>0</xdr:col>
      <xdr:colOff>71442</xdr:colOff>
      <xdr:row>109</xdr:row>
      <xdr:rowOff>0</xdr:rowOff>
    </xdr:from>
    <xdr:to>
      <xdr:col>0</xdr:col>
      <xdr:colOff>2314262</xdr:colOff>
      <xdr:row>120</xdr:row>
      <xdr:rowOff>64135</xdr:rowOff>
    </xdr:to>
    <xdr:pic>
      <xdr:nvPicPr>
        <xdr:cNvPr id="3" name="Picture 2">
          <a:extLst>
            <a:ext uri="{FF2B5EF4-FFF2-40B4-BE49-F238E27FC236}">
              <a16:creationId xmlns:a16="http://schemas.microsoft.com/office/drawing/2014/main" id="{00000000-0008-0000-1D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442" y="14683740"/>
          <a:ext cx="2271395" cy="1489075"/>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103190</xdr:colOff>
      <xdr:row>32</xdr:row>
      <xdr:rowOff>0</xdr:rowOff>
    </xdr:from>
    <xdr:to>
      <xdr:col>1</xdr:col>
      <xdr:colOff>439105</xdr:colOff>
      <xdr:row>43</xdr:row>
      <xdr:rowOff>66040</xdr:rowOff>
    </xdr:to>
    <xdr:pic>
      <xdr:nvPicPr>
        <xdr:cNvPr id="2" name="Picture 1">
          <a:extLst>
            <a:ext uri="{FF2B5EF4-FFF2-40B4-BE49-F238E27FC236}">
              <a16:creationId xmlns:a16="http://schemas.microsoft.com/office/drawing/2014/main" id="{00000000-0008-0000-1E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90" y="4762500"/>
          <a:ext cx="2324735" cy="1490980"/>
        </a:xfrm>
        <a:prstGeom prst="rect">
          <a:avLst/>
        </a:prstGeom>
        <a:noFill/>
        <a:ln>
          <a:noFill/>
        </a:ln>
      </xdr:spPr>
    </xdr:pic>
    <xdr:clientData/>
  </xdr:twoCellAnchor>
  <xdr:twoCellAnchor editAs="oneCell">
    <xdr:from>
      <xdr:col>0</xdr:col>
      <xdr:colOff>95256</xdr:colOff>
      <xdr:row>48</xdr:row>
      <xdr:rowOff>0</xdr:rowOff>
    </xdr:from>
    <xdr:to>
      <xdr:col>1</xdr:col>
      <xdr:colOff>431171</xdr:colOff>
      <xdr:row>59</xdr:row>
      <xdr:rowOff>66040</xdr:rowOff>
    </xdr:to>
    <xdr:pic>
      <xdr:nvPicPr>
        <xdr:cNvPr id="3" name="Picture 2">
          <a:extLst>
            <a:ext uri="{FF2B5EF4-FFF2-40B4-BE49-F238E27FC236}">
              <a16:creationId xmlns:a16="http://schemas.microsoft.com/office/drawing/2014/main" id="{00000000-0008-0000-1E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6835140"/>
          <a:ext cx="2324735" cy="1490980"/>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95256</xdr:colOff>
      <xdr:row>48</xdr:row>
      <xdr:rowOff>0</xdr:rowOff>
    </xdr:from>
    <xdr:to>
      <xdr:col>1</xdr:col>
      <xdr:colOff>431171</xdr:colOff>
      <xdr:row>59</xdr:row>
      <xdr:rowOff>66040</xdr:rowOff>
    </xdr:to>
    <xdr:pic>
      <xdr:nvPicPr>
        <xdr:cNvPr id="2" name="Picture 1">
          <a:extLst>
            <a:ext uri="{FF2B5EF4-FFF2-40B4-BE49-F238E27FC236}">
              <a16:creationId xmlns:a16="http://schemas.microsoft.com/office/drawing/2014/main" id="{00000000-0008-0000-1F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6720840"/>
          <a:ext cx="2324735" cy="1490980"/>
        </a:xfrm>
        <a:prstGeom prst="rect">
          <a:avLst/>
        </a:prstGeom>
        <a:noFill/>
        <a:ln>
          <a:noFill/>
        </a:ln>
      </xdr:spPr>
    </xdr:pic>
    <xdr:clientData/>
  </xdr:twoCellAnchor>
  <xdr:twoCellAnchor editAs="oneCell">
    <xdr:from>
      <xdr:col>0</xdr:col>
      <xdr:colOff>87316</xdr:colOff>
      <xdr:row>32</xdr:row>
      <xdr:rowOff>0</xdr:rowOff>
    </xdr:from>
    <xdr:to>
      <xdr:col>1</xdr:col>
      <xdr:colOff>330521</xdr:colOff>
      <xdr:row>43</xdr:row>
      <xdr:rowOff>0</xdr:rowOff>
    </xdr:to>
    <xdr:pic>
      <xdr:nvPicPr>
        <xdr:cNvPr id="3" name="Picture 2">
          <a:extLst>
            <a:ext uri="{FF2B5EF4-FFF2-40B4-BE49-F238E27FC236}">
              <a16:creationId xmlns:a16="http://schemas.microsoft.com/office/drawing/2014/main" id="{00000000-0008-0000-1F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316" y="4648200"/>
          <a:ext cx="2232025" cy="1424940"/>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88900</xdr:colOff>
      <xdr:row>45</xdr:row>
      <xdr:rowOff>50799</xdr:rowOff>
    </xdr:from>
    <xdr:to>
      <xdr:col>1</xdr:col>
      <xdr:colOff>246380</xdr:colOff>
      <xdr:row>55</xdr:row>
      <xdr:rowOff>101294</xdr:rowOff>
    </xdr:to>
    <xdr:pic>
      <xdr:nvPicPr>
        <xdr:cNvPr id="2" name="Picture 1">
          <a:extLst>
            <a:ext uri="{FF2B5EF4-FFF2-40B4-BE49-F238E27FC236}">
              <a16:creationId xmlns:a16="http://schemas.microsoft.com/office/drawing/2014/main" id="{40C5524F-2630-65DA-6BD1-8F351A0AF8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6535419"/>
          <a:ext cx="2146300" cy="1345895"/>
        </a:xfrm>
        <a:prstGeom prst="rect">
          <a:avLst/>
        </a:prstGeom>
        <a:noFill/>
        <a:ln>
          <a:noFill/>
        </a:ln>
      </xdr:spPr>
    </xdr:pic>
    <xdr:clientData/>
  </xdr:twoCellAnchor>
  <xdr:twoCellAnchor editAs="oneCell">
    <xdr:from>
      <xdr:col>0</xdr:col>
      <xdr:colOff>88900</xdr:colOff>
      <xdr:row>61</xdr:row>
      <xdr:rowOff>95249</xdr:rowOff>
    </xdr:from>
    <xdr:to>
      <xdr:col>1</xdr:col>
      <xdr:colOff>246380</xdr:colOff>
      <xdr:row>72</xdr:row>
      <xdr:rowOff>18744</xdr:rowOff>
    </xdr:to>
    <xdr:pic>
      <xdr:nvPicPr>
        <xdr:cNvPr id="3" name="Picture 2">
          <a:extLst>
            <a:ext uri="{FF2B5EF4-FFF2-40B4-BE49-F238E27FC236}">
              <a16:creationId xmlns:a16="http://schemas.microsoft.com/office/drawing/2014/main" id="{52E37A37-1BA9-7853-B06D-E8DB69FCEF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8652509"/>
          <a:ext cx="2146300" cy="134843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44450</xdr:colOff>
      <xdr:row>79</xdr:row>
      <xdr:rowOff>83820</xdr:rowOff>
    </xdr:from>
    <xdr:to>
      <xdr:col>0</xdr:col>
      <xdr:colOff>2197735</xdr:colOff>
      <xdr:row>90</xdr:row>
      <xdr:rowOff>121920</xdr:rowOff>
    </xdr:to>
    <xdr:pic>
      <xdr:nvPicPr>
        <xdr:cNvPr id="2" name="Picture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450" y="11780520"/>
          <a:ext cx="2153285" cy="1609725"/>
        </a:xfrm>
        <a:prstGeom prst="rect">
          <a:avLst/>
        </a:prstGeom>
        <a:noFill/>
        <a:ln>
          <a:noFill/>
        </a:ln>
      </xdr:spPr>
    </xdr:pic>
    <xdr:clientData/>
  </xdr:twoCellAnchor>
  <xdr:twoCellAnchor editAs="oneCell">
    <xdr:from>
      <xdr:col>0</xdr:col>
      <xdr:colOff>38100</xdr:colOff>
      <xdr:row>96</xdr:row>
      <xdr:rowOff>12700</xdr:rowOff>
    </xdr:from>
    <xdr:to>
      <xdr:col>0</xdr:col>
      <xdr:colOff>2229485</xdr:colOff>
      <xdr:row>107</xdr:row>
      <xdr:rowOff>50800</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14138275"/>
          <a:ext cx="2191385" cy="1609725"/>
        </a:xfrm>
        <a:prstGeom prst="rect">
          <a:avLst/>
        </a:prstGeom>
        <a:noFill/>
        <a:ln>
          <a:noFill/>
        </a:ln>
      </xdr:spPr>
    </xdr:pic>
    <xdr:clientData/>
  </xdr:twoCellAnchor>
  <xdr:twoCellAnchor editAs="oneCell">
    <xdr:from>
      <xdr:col>0</xdr:col>
      <xdr:colOff>57150</xdr:colOff>
      <xdr:row>111</xdr:row>
      <xdr:rowOff>114300</xdr:rowOff>
    </xdr:from>
    <xdr:to>
      <xdr:col>0</xdr:col>
      <xdr:colOff>2200910</xdr:colOff>
      <xdr:row>123</xdr:row>
      <xdr:rowOff>19050</xdr:rowOff>
    </xdr:to>
    <xdr:pic>
      <xdr:nvPicPr>
        <xdr:cNvPr id="4" name="Picture 1">
          <a:extLst>
            <a:ext uri="{FF2B5EF4-FFF2-40B4-BE49-F238E27FC236}">
              <a16:creationId xmlns:a16="http://schemas.microsoft.com/office/drawing/2014/main" id="{A8160EBE-9188-4F23-B93F-66D3F8AFEDF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0" y="16383000"/>
          <a:ext cx="2143760"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76200</xdr:colOff>
      <xdr:row>64</xdr:row>
      <xdr:rowOff>120650</xdr:rowOff>
    </xdr:from>
    <xdr:to>
      <xdr:col>1</xdr:col>
      <xdr:colOff>233680</xdr:colOff>
      <xdr:row>75</xdr:row>
      <xdr:rowOff>44145</xdr:rowOff>
    </xdr:to>
    <xdr:pic>
      <xdr:nvPicPr>
        <xdr:cNvPr id="2" name="Picture 1">
          <a:extLst>
            <a:ext uri="{FF2B5EF4-FFF2-40B4-BE49-F238E27FC236}">
              <a16:creationId xmlns:a16="http://schemas.microsoft.com/office/drawing/2014/main" id="{3827B07F-B2C3-46C0-ABF3-58E41EA99C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9638030"/>
          <a:ext cx="2146300" cy="1348435"/>
        </a:xfrm>
        <a:prstGeom prst="rect">
          <a:avLst/>
        </a:prstGeom>
        <a:noFill/>
        <a:ln>
          <a:noFill/>
        </a:ln>
      </xdr:spPr>
    </xdr:pic>
    <xdr:clientData/>
  </xdr:twoCellAnchor>
  <xdr:twoCellAnchor editAs="oneCell">
    <xdr:from>
      <xdr:col>0</xdr:col>
      <xdr:colOff>76200</xdr:colOff>
      <xdr:row>49</xdr:row>
      <xdr:rowOff>38100</xdr:rowOff>
    </xdr:from>
    <xdr:to>
      <xdr:col>1</xdr:col>
      <xdr:colOff>233680</xdr:colOff>
      <xdr:row>59</xdr:row>
      <xdr:rowOff>88595</xdr:rowOff>
    </xdr:to>
    <xdr:pic>
      <xdr:nvPicPr>
        <xdr:cNvPr id="3" name="Picture 2">
          <a:extLst>
            <a:ext uri="{FF2B5EF4-FFF2-40B4-BE49-F238E27FC236}">
              <a16:creationId xmlns:a16="http://schemas.microsoft.com/office/drawing/2014/main" id="{B009045B-85FD-4500-93F2-1FCCB8A9B5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7612380"/>
          <a:ext cx="2146300" cy="1345895"/>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oneCellAnchor>
    <xdr:from>
      <xdr:col>0</xdr:col>
      <xdr:colOff>82550</xdr:colOff>
      <xdr:row>83</xdr:row>
      <xdr:rowOff>55880</xdr:rowOff>
    </xdr:from>
    <xdr:ext cx="2286000" cy="1463040"/>
    <xdr:pic>
      <xdr:nvPicPr>
        <xdr:cNvPr id="2" name="Picture 1">
          <a:extLst>
            <a:ext uri="{FF2B5EF4-FFF2-40B4-BE49-F238E27FC236}">
              <a16:creationId xmlns:a16="http://schemas.microsoft.com/office/drawing/2014/main" id="{00000000-0008-0000-29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550" y="14981555"/>
          <a:ext cx="2286000" cy="1463040"/>
        </a:xfrm>
        <a:prstGeom prst="rect">
          <a:avLst/>
        </a:prstGeom>
        <a:noFill/>
        <a:ln>
          <a:noFill/>
        </a:ln>
      </xdr:spPr>
    </xdr:pic>
    <xdr:clientData/>
  </xdr:oneCellAnchor>
  <xdr:twoCellAnchor editAs="oneCell">
    <xdr:from>
      <xdr:col>0</xdr:col>
      <xdr:colOff>63500</xdr:colOff>
      <xdr:row>67</xdr:row>
      <xdr:rowOff>50800</xdr:rowOff>
    </xdr:from>
    <xdr:to>
      <xdr:col>0</xdr:col>
      <xdr:colOff>2310130</xdr:colOff>
      <xdr:row>78</xdr:row>
      <xdr:rowOff>65405</xdr:rowOff>
    </xdr:to>
    <xdr:pic>
      <xdr:nvPicPr>
        <xdr:cNvPr id="3" name="Picture 2">
          <a:extLst>
            <a:ext uri="{FF2B5EF4-FFF2-40B4-BE49-F238E27FC236}">
              <a16:creationId xmlns:a16="http://schemas.microsoft.com/office/drawing/2014/main" id="{00000000-0008-0000-29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3500" y="12690475"/>
          <a:ext cx="2246630" cy="158623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44450</xdr:colOff>
      <xdr:row>59</xdr:row>
      <xdr:rowOff>83820</xdr:rowOff>
    </xdr:from>
    <xdr:to>
      <xdr:col>0</xdr:col>
      <xdr:colOff>2260600</xdr:colOff>
      <xdr:row>70</xdr:row>
      <xdr:rowOff>74295</xdr:rowOff>
    </xdr:to>
    <xdr:pic>
      <xdr:nvPicPr>
        <xdr:cNvPr id="2" name="Picture 1">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450" y="8970645"/>
          <a:ext cx="2216150" cy="1562100"/>
        </a:xfrm>
        <a:prstGeom prst="rect">
          <a:avLst/>
        </a:prstGeom>
        <a:noFill/>
        <a:ln>
          <a:noFill/>
        </a:ln>
      </xdr:spPr>
    </xdr:pic>
    <xdr:clientData/>
  </xdr:twoCellAnchor>
  <xdr:twoCellAnchor editAs="oneCell">
    <xdr:from>
      <xdr:col>0</xdr:col>
      <xdr:colOff>38100</xdr:colOff>
      <xdr:row>75</xdr:row>
      <xdr:rowOff>63500</xdr:rowOff>
    </xdr:from>
    <xdr:to>
      <xdr:col>0</xdr:col>
      <xdr:colOff>2292350</xdr:colOff>
      <xdr:row>86</xdr:row>
      <xdr:rowOff>101600</xdr:rowOff>
    </xdr:to>
    <xdr:pic>
      <xdr:nvPicPr>
        <xdr:cNvPr id="3" name="Picture 2">
          <a:extLst>
            <a:ext uri="{FF2B5EF4-FFF2-40B4-BE49-F238E27FC236}">
              <a16:creationId xmlns:a16="http://schemas.microsoft.com/office/drawing/2014/main" id="{85438294-4A6A-4096-B9B3-4F623BB8101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11236325"/>
          <a:ext cx="2254250" cy="160972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76200</xdr:colOff>
      <xdr:row>94</xdr:row>
      <xdr:rowOff>96520</xdr:rowOff>
    </xdr:from>
    <xdr:to>
      <xdr:col>0</xdr:col>
      <xdr:colOff>2314575</xdr:colOff>
      <xdr:row>106</xdr:row>
      <xdr:rowOff>7620</xdr:rowOff>
    </xdr:to>
    <xdr:pic>
      <xdr:nvPicPr>
        <xdr:cNvPr id="2" name="Picture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13936345"/>
          <a:ext cx="2238375" cy="1625600"/>
        </a:xfrm>
        <a:prstGeom prst="rect">
          <a:avLst/>
        </a:prstGeom>
        <a:noFill/>
        <a:ln>
          <a:noFill/>
        </a:ln>
      </xdr:spPr>
    </xdr:pic>
    <xdr:clientData/>
  </xdr:twoCellAnchor>
  <xdr:twoCellAnchor editAs="oneCell">
    <xdr:from>
      <xdr:col>0</xdr:col>
      <xdr:colOff>79380</xdr:colOff>
      <xdr:row>79</xdr:row>
      <xdr:rowOff>0</xdr:rowOff>
    </xdr:from>
    <xdr:to>
      <xdr:col>0</xdr:col>
      <xdr:colOff>2316485</xdr:colOff>
      <xdr:row>90</xdr:row>
      <xdr:rowOff>41910</xdr:rowOff>
    </xdr:to>
    <xdr:pic>
      <xdr:nvPicPr>
        <xdr:cNvPr id="3" name="Picture 2">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80" y="11696700"/>
          <a:ext cx="2237105" cy="161353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101600</xdr:colOff>
      <xdr:row>87</xdr:row>
      <xdr:rowOff>88900</xdr:rowOff>
    </xdr:from>
    <xdr:to>
      <xdr:col>0</xdr:col>
      <xdr:colOff>2311400</xdr:colOff>
      <xdr:row>99</xdr:row>
      <xdr:rowOff>0</xdr:rowOff>
    </xdr:to>
    <xdr:pic>
      <xdr:nvPicPr>
        <xdr:cNvPr id="2" name="Picture 1">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600" y="12976225"/>
          <a:ext cx="2209800" cy="1625600"/>
        </a:xfrm>
        <a:prstGeom prst="rect">
          <a:avLst/>
        </a:prstGeom>
        <a:noFill/>
        <a:ln>
          <a:noFill/>
        </a:ln>
      </xdr:spPr>
    </xdr:pic>
    <xdr:clientData/>
  </xdr:twoCellAnchor>
  <xdr:twoCellAnchor editAs="oneCell">
    <xdr:from>
      <xdr:col>0</xdr:col>
      <xdr:colOff>101600</xdr:colOff>
      <xdr:row>72</xdr:row>
      <xdr:rowOff>0</xdr:rowOff>
    </xdr:from>
    <xdr:to>
      <xdr:col>0</xdr:col>
      <xdr:colOff>2310130</xdr:colOff>
      <xdr:row>83</xdr:row>
      <xdr:rowOff>41910</xdr:rowOff>
    </xdr:to>
    <xdr:pic>
      <xdr:nvPicPr>
        <xdr:cNvPr id="3" name="Picture 2">
          <a:extLst>
            <a:ext uri="{FF2B5EF4-FFF2-40B4-BE49-F238E27FC236}">
              <a16:creationId xmlns:a16="http://schemas.microsoft.com/office/drawing/2014/main" id="{BFC8EE34-E431-4F1D-A59B-EA336A9859C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1600" y="10744200"/>
          <a:ext cx="2208530" cy="161353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82550</xdr:colOff>
      <xdr:row>55</xdr:row>
      <xdr:rowOff>95250</xdr:rowOff>
    </xdr:from>
    <xdr:to>
      <xdr:col>0</xdr:col>
      <xdr:colOff>2315845</xdr:colOff>
      <xdr:row>67</xdr:row>
      <xdr:rowOff>6350</xdr:rowOff>
    </xdr:to>
    <xdr:pic>
      <xdr:nvPicPr>
        <xdr:cNvPr id="2" name="Picture 1">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550" y="8362950"/>
          <a:ext cx="2233295" cy="1625600"/>
        </a:xfrm>
        <a:prstGeom prst="rect">
          <a:avLst/>
        </a:prstGeom>
        <a:noFill/>
        <a:ln>
          <a:noFill/>
        </a:ln>
      </xdr:spPr>
    </xdr:pic>
    <xdr:clientData/>
  </xdr:twoCellAnchor>
  <xdr:twoCellAnchor editAs="oneCell">
    <xdr:from>
      <xdr:col>0</xdr:col>
      <xdr:colOff>82550</xdr:colOff>
      <xdr:row>39</xdr:row>
      <xdr:rowOff>101600</xdr:rowOff>
    </xdr:from>
    <xdr:to>
      <xdr:col>0</xdr:col>
      <xdr:colOff>2315845</xdr:colOff>
      <xdr:row>51</xdr:row>
      <xdr:rowOff>12700</xdr:rowOff>
    </xdr:to>
    <xdr:pic>
      <xdr:nvPicPr>
        <xdr:cNvPr id="4" name="Picture 3">
          <a:extLst>
            <a:ext uri="{FF2B5EF4-FFF2-40B4-BE49-F238E27FC236}">
              <a16:creationId xmlns:a16="http://schemas.microsoft.com/office/drawing/2014/main" id="{EBFF21B0-AF4F-4011-96FF-BBEA9C0F578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550" y="5581650"/>
          <a:ext cx="2233295" cy="143510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69850</xdr:colOff>
      <xdr:row>120</xdr:row>
      <xdr:rowOff>107950</xdr:rowOff>
    </xdr:from>
    <xdr:to>
      <xdr:col>0</xdr:col>
      <xdr:colOff>2310130</xdr:colOff>
      <xdr:row>131</xdr:row>
      <xdr:rowOff>72390</xdr:rowOff>
    </xdr:to>
    <xdr:pic>
      <xdr:nvPicPr>
        <xdr:cNvPr id="2" name="Picture 1">
          <a:extLst>
            <a:ext uri="{FF2B5EF4-FFF2-40B4-BE49-F238E27FC236}">
              <a16:creationId xmlns:a16="http://schemas.microsoft.com/office/drawing/2014/main" id="{00000000-0008-0000-0C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50" y="17662525"/>
          <a:ext cx="2240280" cy="1536065"/>
        </a:xfrm>
        <a:prstGeom prst="rect">
          <a:avLst/>
        </a:prstGeom>
        <a:noFill/>
        <a:ln>
          <a:noFill/>
        </a:ln>
      </xdr:spPr>
    </xdr:pic>
    <xdr:clientData/>
  </xdr:twoCellAnchor>
  <xdr:oneCellAnchor>
    <xdr:from>
      <xdr:col>0</xdr:col>
      <xdr:colOff>95250</xdr:colOff>
      <xdr:row>104</xdr:row>
      <xdr:rowOff>25400</xdr:rowOff>
    </xdr:from>
    <xdr:ext cx="2300605" cy="1454150"/>
    <xdr:pic>
      <xdr:nvPicPr>
        <xdr:cNvPr id="4" name="Picture 3">
          <a:extLst>
            <a:ext uri="{FF2B5EF4-FFF2-40B4-BE49-F238E27FC236}">
              <a16:creationId xmlns:a16="http://schemas.microsoft.com/office/drawing/2014/main" id="{F3F69082-3103-4C6F-BFB6-67AD854982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0" y="13836650"/>
          <a:ext cx="2300605" cy="1454150"/>
        </a:xfrm>
        <a:prstGeom prst="rect">
          <a:avLst/>
        </a:prstGeom>
        <a:noFill/>
        <a:ln>
          <a:noFill/>
        </a:ln>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142875</xdr:colOff>
      <xdr:row>134</xdr:row>
      <xdr:rowOff>63500</xdr:rowOff>
    </xdr:from>
    <xdr:to>
      <xdr:col>0</xdr:col>
      <xdr:colOff>2310765</xdr:colOff>
      <xdr:row>145</xdr:row>
      <xdr:rowOff>16510</xdr:rowOff>
    </xdr:to>
    <xdr:pic>
      <xdr:nvPicPr>
        <xdr:cNvPr id="2" name="Picture 1">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19799300"/>
          <a:ext cx="2167890" cy="1524635"/>
        </a:xfrm>
        <a:prstGeom prst="rect">
          <a:avLst/>
        </a:prstGeom>
        <a:noFill/>
        <a:ln>
          <a:noFill/>
        </a:ln>
      </xdr:spPr>
    </xdr:pic>
    <xdr:clientData/>
  </xdr:twoCellAnchor>
  <xdr:twoCellAnchor editAs="oneCell">
    <xdr:from>
      <xdr:col>0</xdr:col>
      <xdr:colOff>127000</xdr:colOff>
      <xdr:row>119</xdr:row>
      <xdr:rowOff>31750</xdr:rowOff>
    </xdr:from>
    <xdr:to>
      <xdr:col>0</xdr:col>
      <xdr:colOff>2307590</xdr:colOff>
      <xdr:row>129</xdr:row>
      <xdr:rowOff>125095</xdr:rowOff>
    </xdr:to>
    <xdr:pic>
      <xdr:nvPicPr>
        <xdr:cNvPr id="3" name="Picture 2">
          <a:extLst>
            <a:ext uri="{FF2B5EF4-FFF2-40B4-BE49-F238E27FC236}">
              <a16:creationId xmlns:a16="http://schemas.microsoft.com/office/drawing/2014/main" id="{21FA70A1-B568-45B6-AD49-2EF9088BA61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7000" y="17624425"/>
          <a:ext cx="2180590" cy="1522095"/>
        </a:xfrm>
        <a:prstGeom prst="rect">
          <a:avLst/>
        </a:prstGeom>
        <a:noFill/>
        <a:ln>
          <a:noFill/>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s://www.franklintempletonindia.com/downloadsServlet/pdf/product-labels-jg9o5k7l"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s://www.franklintempletonindia.com/downloadsServlet/pdf/product-labels-jg9o5k7l"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s://www.franklintempletonindia.com/investor/reports" TargetMode="External"/><Relationship Id="rId1" Type="http://schemas.openxmlformats.org/officeDocument/2006/relationships/hyperlink" Target="https://www.franklintempletonindia.com/downloadsServlet/pdf/product-labels-jg9o5k7l" TargetMode="External"/><Relationship Id="rId4"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s://www.franklintempletonindia.com/investor/reports"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s://www.franklintempletonindia.com/investor/reports"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s://www.franklintempletonindia.com/downloadsServlet/pdf/product-labels-jg9o5k7l"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https://www.franklintempletonindia.com/investor/reports"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https://www.franklintempletonindia.com/downloadsServlet/pdf/product-labels-jg9o5k7l"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https://www.franklintempletonindia.com/downloadsServlet/pdf/product-labels-jg9o5k7l"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https://www.franklintempletonindia.com/downloadsServlet/pdf/product-labels-jg9o5k7l"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https://www.franklintempletonindia.com/downloadsServlet/pdf/product-labels-jg9o5k7l"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https://www.franklintempletonindia.com/downloadsServlet/pdf/product-labels-jg9o5k7l"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https://www.franklintempletonindia.com/investor/reports"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https://www.franklintempletonindia.com/downloadsServlet/pdf/product-labels-jg9o5k7l"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29.bin"/><Relationship Id="rId1" Type="http://schemas.openxmlformats.org/officeDocument/2006/relationships/hyperlink" Target="https://www.franklintempletonindia.com/investor/reports"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0.bin"/><Relationship Id="rId1" Type="http://schemas.openxmlformats.org/officeDocument/2006/relationships/hyperlink" Target="https://www.franklintempletonindia.com/investor/reports"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s://www.franklintempletonindia.com/download/en-in/valuation-policy/a0e293eb-f28b-4edc-9535-c7d9e7321ddc/fair_valuation_reliance_big_reliance_infra_november_4_2020-kgox4tdb-en-in.pdf" TargetMode="External"/><Relationship Id="rId2" Type="http://schemas.openxmlformats.org/officeDocument/2006/relationships/hyperlink" Target="https://www.franklintempletonindia.com/investor/reports" TargetMode="External"/><Relationship Id="rId1" Type="http://schemas.openxmlformats.org/officeDocument/2006/relationships/hyperlink" Target="https://www.franklintempletonindia.com/investor/reports" TargetMode="External"/><Relationship Id="rId5" Type="http://schemas.openxmlformats.org/officeDocument/2006/relationships/printerSettings" Target="../printerSettings/printerSettings31.bin"/><Relationship Id="rId4" Type="http://schemas.openxmlformats.org/officeDocument/2006/relationships/hyperlink" Target="https://www.franklintempletonindia.com/investor/reports" TargetMode="External"/></Relationships>
</file>

<file path=xl/worksheets/_rels/sheet32.xml.rels><?xml version="1.0" encoding="UTF-8" standalone="yes"?>
<Relationships xmlns="http://schemas.openxmlformats.org/package/2006/relationships"><Relationship Id="rId3" Type="http://schemas.openxmlformats.org/officeDocument/2006/relationships/hyperlink" Target="https://www.franklintempletonindia.com/download/en-in/valuation-policy/a0e293eb-f28b-4edc-9535-c7d9e7321ddc/fair_valuation_reliance_big_reliance_infra_november_4_2020-kgox4tdb-en-in.pdf" TargetMode="External"/><Relationship Id="rId2" Type="http://schemas.openxmlformats.org/officeDocument/2006/relationships/hyperlink" Target="https://www.franklintempletonindia.com/investor/reports" TargetMode="External"/><Relationship Id="rId1" Type="http://schemas.openxmlformats.org/officeDocument/2006/relationships/hyperlink" Target="https://www.franklintempletonindia.com/investor/reports" TargetMode="External"/><Relationship Id="rId4"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hyperlink" Target="https://www.franklintempletonindia.com/download/en-in/valuation-policy/a0e293eb-f28b-4edc-9535-c7d9e7321ddc/fair_valuation_reliance_big_reliance_infra_november_4_2020-kgox4tdb-en-in.pdf" TargetMode="External"/><Relationship Id="rId7" Type="http://schemas.openxmlformats.org/officeDocument/2006/relationships/drawing" Target="../drawings/drawing31.xml"/><Relationship Id="rId2" Type="http://schemas.openxmlformats.org/officeDocument/2006/relationships/hyperlink" Target="https://www.franklintempletonindia.com/download/en-in/latest%20updates/189ea834-ae3f-48eb-9d73-a9cc9cd9317e/franklin-templeton-update-on-reliance-broadcast-july-23-2020-kcg9m1gq-en-in.pdf" TargetMode="External"/><Relationship Id="rId1" Type="http://schemas.openxmlformats.org/officeDocument/2006/relationships/hyperlink" Target="https://www.franklintempletonindia.com/investor/reports" TargetMode="External"/><Relationship Id="rId6" Type="http://schemas.openxmlformats.org/officeDocument/2006/relationships/printerSettings" Target="../printerSettings/printerSettings33.bin"/><Relationship Id="rId5" Type="http://schemas.openxmlformats.org/officeDocument/2006/relationships/hyperlink" Target="https://www.franklintempletonindia.com/investor/reports" TargetMode="External"/><Relationship Id="rId4" Type="http://schemas.openxmlformats.org/officeDocument/2006/relationships/hyperlink" Target="https://www.franklintempletonindia.com/investor/reports" TargetMode="Externa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hyperlink" Target="https://www.franklintempletonindia.com/download/en-in/valuation-policy/a0e293eb-f28b-4edc-9535-c7d9e7321ddc/fair_valuation_reliance_big_reliance_infra_november_4_2020-kgox4tdb-en-in.pdf" TargetMode="External"/><Relationship Id="rId2" Type="http://schemas.openxmlformats.org/officeDocument/2006/relationships/hyperlink" Target="https://www.franklintempletonindia.com/investor/reports" TargetMode="External"/><Relationship Id="rId1" Type="http://schemas.openxmlformats.org/officeDocument/2006/relationships/hyperlink" Target="https://www.franklintempletonindia.com/investor/reports" TargetMode="External"/><Relationship Id="rId4"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hyperlink" Target="https://www.franklintempletonindia.com/download/en-in/valuation-policy/a0e293eb-f28b-4edc-9535-c7d9e7321ddc/fair_valuation_reliance_big_reliance_infra_november_4_2020-kgox4tdb-en-in.pdf" TargetMode="External"/><Relationship Id="rId2" Type="http://schemas.openxmlformats.org/officeDocument/2006/relationships/hyperlink" Target="https://www.franklintempletonindia.com/investor/reports" TargetMode="External"/><Relationship Id="rId1" Type="http://schemas.openxmlformats.org/officeDocument/2006/relationships/hyperlink" Target="https://www.franklintempletonindia.com/investor/reports" TargetMode="External"/><Relationship Id="rId5" Type="http://schemas.openxmlformats.org/officeDocument/2006/relationships/printerSettings" Target="../printerSettings/printerSettings36.bin"/><Relationship Id="rId4" Type="http://schemas.openxmlformats.org/officeDocument/2006/relationships/hyperlink" Target="https://www.franklintempletonindia.com/download/en-in/valuation-policy/a0e293eb-f28b-4edc-9535-c7d9e7321ddc/fair_valuation_reliance_big_reliance_infra_november_4_2020-kgox4tdb-en-in.pdf"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franklintempletonindia.com/download/en-in/latest%20updates/189ea834-ae3f-48eb-9d73-a9cc9cd9317e/franklin-templeton-update-on-reliance-broadcast-july-23-2020-kcg9m1gq-en-in.pdf"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www.franklintempletonindia.com/downloadsServlet/pdf/product-labels-jg9o5k7l"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s://www.franklintempletonindia.com/downloadsServlet/pdf/product-labels-jg9o5k7l"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www.franklintempletonindia.com/downloadsServlet/pdf/product-labels-jg9o5k7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37"/>
  <sheetViews>
    <sheetView tabSelected="1" workbookViewId="0">
      <selection sqref="A1:G1"/>
    </sheetView>
  </sheetViews>
  <sheetFormatPr defaultColWidth="9.140625" defaultRowHeight="11.25" x14ac:dyDescent="0.2"/>
  <cols>
    <col min="1" max="1" width="37.7109375" style="7" customWidth="1"/>
    <col min="2" max="2" width="52" style="7" customWidth="1"/>
    <col min="3" max="3" width="23.7109375" style="7" customWidth="1"/>
    <col min="4" max="4" width="13.28515625" style="7" bestFit="1" customWidth="1"/>
    <col min="5" max="5" width="25.28515625" style="10" customWidth="1"/>
    <col min="6" max="6" width="13.42578125" style="11" customWidth="1"/>
    <col min="7" max="7" width="12.85546875" style="10" customWidth="1"/>
    <col min="8" max="16384" width="9.140625" style="7"/>
  </cols>
  <sheetData>
    <row r="1" spans="1:9" s="1" customFormat="1" ht="15" x14ac:dyDescent="0.2">
      <c r="A1" s="86" t="s">
        <v>13</v>
      </c>
      <c r="B1" s="87"/>
      <c r="C1" s="87"/>
      <c r="D1" s="87"/>
      <c r="E1" s="87"/>
      <c r="F1" s="87"/>
      <c r="G1" s="87"/>
    </row>
    <row r="2" spans="1:9" s="1" customFormat="1" ht="12" x14ac:dyDescent="0.2">
      <c r="E2" s="5"/>
      <c r="F2" s="9"/>
      <c r="G2" s="10"/>
    </row>
    <row r="3" spans="1:9" s="1" customFormat="1" ht="12" x14ac:dyDescent="0.2">
      <c r="A3" s="8" t="s">
        <v>7</v>
      </c>
      <c r="B3" s="2"/>
      <c r="C3" s="3"/>
      <c r="D3" s="3"/>
      <c r="E3" s="4"/>
      <c r="F3" s="9"/>
      <c r="G3" s="10"/>
    </row>
    <row r="4" spans="1:9" s="1" customFormat="1" ht="36" customHeight="1" x14ac:dyDescent="0.2">
      <c r="A4" s="6" t="s">
        <v>2</v>
      </c>
      <c r="B4" s="6" t="s">
        <v>0</v>
      </c>
      <c r="C4" s="13" t="s">
        <v>50</v>
      </c>
      <c r="D4" s="13" t="s">
        <v>1</v>
      </c>
      <c r="E4" s="59" t="s">
        <v>6</v>
      </c>
      <c r="F4" s="12" t="s">
        <v>3</v>
      </c>
      <c r="G4" s="12" t="s">
        <v>5</v>
      </c>
    </row>
    <row r="5" spans="1:9" x14ac:dyDescent="0.2">
      <c r="A5" s="16" t="s">
        <v>32</v>
      </c>
      <c r="B5" s="17"/>
      <c r="C5" s="17"/>
      <c r="D5" s="17"/>
      <c r="E5" s="18"/>
      <c r="F5" s="19"/>
      <c r="G5" s="18"/>
    </row>
    <row r="6" spans="1:9" x14ac:dyDescent="0.2">
      <c r="A6" s="20" t="s">
        <v>33</v>
      </c>
      <c r="B6" s="21"/>
      <c r="C6" s="21"/>
      <c r="D6" s="21"/>
      <c r="E6" s="22"/>
      <c r="F6" s="23"/>
      <c r="G6" s="22"/>
    </row>
    <row r="7" spans="1:9" x14ac:dyDescent="0.2">
      <c r="A7" s="21" t="s">
        <v>280</v>
      </c>
      <c r="B7" s="21" t="s">
        <v>279</v>
      </c>
      <c r="C7" s="21" t="s">
        <v>188</v>
      </c>
      <c r="D7" s="24">
        <v>650</v>
      </c>
      <c r="E7" s="22">
        <v>7046.6760889999996</v>
      </c>
      <c r="F7" s="23">
        <v>4.9585650341521301</v>
      </c>
      <c r="G7" s="22">
        <v>6.9645000000000001</v>
      </c>
    </row>
    <row r="8" spans="1:9" x14ac:dyDescent="0.2">
      <c r="A8" s="21" t="s">
        <v>282</v>
      </c>
      <c r="B8" s="21" t="s">
        <v>281</v>
      </c>
      <c r="C8" s="21" t="s">
        <v>191</v>
      </c>
      <c r="D8" s="24">
        <v>600</v>
      </c>
      <c r="E8" s="22">
        <v>6298.5639451999996</v>
      </c>
      <c r="F8" s="23">
        <v>4.4321377270048696</v>
      </c>
      <c r="G8" s="22">
        <v>7.2099000000000002</v>
      </c>
    </row>
    <row r="9" spans="1:9" x14ac:dyDescent="0.2">
      <c r="A9" s="21" t="s">
        <v>284</v>
      </c>
      <c r="B9" s="21" t="s">
        <v>283</v>
      </c>
      <c r="C9" s="21" t="s">
        <v>191</v>
      </c>
      <c r="D9" s="24">
        <v>600</v>
      </c>
      <c r="E9" s="22">
        <v>6268.4390959000002</v>
      </c>
      <c r="F9" s="23">
        <v>4.4109396440347703</v>
      </c>
      <c r="G9" s="22">
        <v>6.9946999999999999</v>
      </c>
    </row>
    <row r="10" spans="1:9" x14ac:dyDescent="0.2">
      <c r="A10" s="21" t="s">
        <v>286</v>
      </c>
      <c r="B10" s="21" t="s">
        <v>285</v>
      </c>
      <c r="C10" s="21" t="s">
        <v>287</v>
      </c>
      <c r="D10" s="24">
        <v>400</v>
      </c>
      <c r="E10" s="22">
        <v>4285.6578630000004</v>
      </c>
      <c r="F10" s="23">
        <v>3.0157074001150299</v>
      </c>
      <c r="G10" s="22">
        <v>7.5509000000000004</v>
      </c>
    </row>
    <row r="11" spans="1:9" x14ac:dyDescent="0.2">
      <c r="A11" s="21" t="s">
        <v>289</v>
      </c>
      <c r="B11" s="21" t="s">
        <v>288</v>
      </c>
      <c r="C11" s="21" t="s">
        <v>188</v>
      </c>
      <c r="D11" s="24">
        <v>250</v>
      </c>
      <c r="E11" s="22">
        <v>2627.6235615999999</v>
      </c>
      <c r="F11" s="23">
        <v>1.8489912337254899</v>
      </c>
      <c r="G11" s="22">
        <v>7.02</v>
      </c>
    </row>
    <row r="12" spans="1:9" x14ac:dyDescent="0.2">
      <c r="A12" s="20" t="s">
        <v>38</v>
      </c>
      <c r="B12" s="20"/>
      <c r="C12" s="20"/>
      <c r="D12" s="20"/>
      <c r="E12" s="25">
        <f>SUM(E6:E11)</f>
        <v>26526.960554700003</v>
      </c>
      <c r="F12" s="26">
        <f>SUM(F6:F11)</f>
        <v>18.666341039032289</v>
      </c>
      <c r="G12" s="25"/>
      <c r="H12" s="14"/>
      <c r="I12" s="14"/>
    </row>
    <row r="13" spans="1:9" x14ac:dyDescent="0.2">
      <c r="A13" s="21"/>
      <c r="B13" s="21"/>
      <c r="C13" s="21"/>
      <c r="D13" s="21"/>
      <c r="E13" s="22"/>
      <c r="F13" s="23"/>
      <c r="G13" s="22"/>
    </row>
    <row r="14" spans="1:9" x14ac:dyDescent="0.2">
      <c r="A14" s="20" t="s">
        <v>86</v>
      </c>
      <c r="B14" s="21"/>
      <c r="C14" s="21"/>
      <c r="D14" s="21"/>
      <c r="E14" s="22"/>
      <c r="F14" s="23"/>
      <c r="G14" s="22"/>
    </row>
    <row r="15" spans="1:9" x14ac:dyDescent="0.2">
      <c r="A15" s="20" t="s">
        <v>87</v>
      </c>
      <c r="B15" s="21"/>
      <c r="C15" s="21"/>
      <c r="D15" s="21"/>
      <c r="E15" s="22"/>
      <c r="F15" s="23"/>
      <c r="G15" s="22"/>
    </row>
    <row r="16" spans="1:9" x14ac:dyDescent="0.2">
      <c r="A16" s="21" t="s">
        <v>291</v>
      </c>
      <c r="B16" s="21" t="s">
        <v>290</v>
      </c>
      <c r="C16" s="21" t="s">
        <v>90</v>
      </c>
      <c r="D16" s="24">
        <v>1000</v>
      </c>
      <c r="E16" s="22">
        <v>4961.2700000000004</v>
      </c>
      <c r="F16" s="23">
        <v>3.4911183139793001</v>
      </c>
      <c r="G16" s="22">
        <v>6.9497</v>
      </c>
    </row>
    <row r="17" spans="1:9" x14ac:dyDescent="0.2">
      <c r="A17" s="21" t="s">
        <v>115</v>
      </c>
      <c r="B17" s="21" t="s">
        <v>114</v>
      </c>
      <c r="C17" s="21" t="s">
        <v>90</v>
      </c>
      <c r="D17" s="24">
        <v>1000</v>
      </c>
      <c r="E17" s="22">
        <v>4941.6750000000002</v>
      </c>
      <c r="F17" s="23">
        <v>3.4773298155983601</v>
      </c>
      <c r="G17" s="22">
        <v>6.9486999999999997</v>
      </c>
    </row>
    <row r="18" spans="1:9" x14ac:dyDescent="0.2">
      <c r="A18" s="21" t="s">
        <v>293</v>
      </c>
      <c r="B18" s="21" t="s">
        <v>292</v>
      </c>
      <c r="C18" s="21" t="s">
        <v>90</v>
      </c>
      <c r="D18" s="24">
        <v>1000</v>
      </c>
      <c r="E18" s="22">
        <v>4928.6750000000002</v>
      </c>
      <c r="F18" s="23">
        <v>3.4681820493849198</v>
      </c>
      <c r="G18" s="22">
        <v>6.9500999999999999</v>
      </c>
    </row>
    <row r="19" spans="1:9" x14ac:dyDescent="0.2">
      <c r="A19" s="21" t="s">
        <v>295</v>
      </c>
      <c r="B19" s="21" t="s">
        <v>294</v>
      </c>
      <c r="C19" s="21" t="s">
        <v>90</v>
      </c>
      <c r="D19" s="24">
        <v>1000</v>
      </c>
      <c r="E19" s="22">
        <v>4918.3500000000004</v>
      </c>
      <c r="F19" s="23">
        <v>3.46091661198848</v>
      </c>
      <c r="G19" s="22">
        <v>6.9649999999999999</v>
      </c>
    </row>
    <row r="20" spans="1:9" x14ac:dyDescent="0.2">
      <c r="A20" s="20" t="s">
        <v>38</v>
      </c>
      <c r="B20" s="20"/>
      <c r="C20" s="20"/>
      <c r="D20" s="20"/>
      <c r="E20" s="25">
        <f>SUM(E15:E19)</f>
        <v>19749.97</v>
      </c>
      <c r="F20" s="26">
        <f>SUM(F15:F19)</f>
        <v>13.897546790951061</v>
      </c>
      <c r="G20" s="25"/>
      <c r="H20" s="14"/>
      <c r="I20" s="14"/>
    </row>
    <row r="21" spans="1:9" x14ac:dyDescent="0.2">
      <c r="A21" s="21"/>
      <c r="B21" s="21"/>
      <c r="C21" s="21"/>
      <c r="D21" s="21"/>
      <c r="E21" s="22"/>
      <c r="F21" s="23"/>
      <c r="G21" s="22"/>
    </row>
    <row r="22" spans="1:9" x14ac:dyDescent="0.2">
      <c r="A22" s="20" t="s">
        <v>116</v>
      </c>
      <c r="B22" s="21"/>
      <c r="C22" s="21"/>
      <c r="D22" s="21"/>
      <c r="E22" s="22"/>
      <c r="F22" s="23"/>
      <c r="G22" s="22"/>
    </row>
    <row r="23" spans="1:9" x14ac:dyDescent="0.2">
      <c r="A23" s="21" t="s">
        <v>120</v>
      </c>
      <c r="B23" s="21" t="s">
        <v>119</v>
      </c>
      <c r="C23" s="21" t="s">
        <v>98</v>
      </c>
      <c r="D23" s="24">
        <v>1500</v>
      </c>
      <c r="E23" s="22">
        <v>7411.3125</v>
      </c>
      <c r="F23" s="23">
        <v>5.2151503142086097</v>
      </c>
      <c r="G23" s="22">
        <v>7.0450999999999997</v>
      </c>
    </row>
    <row r="24" spans="1:9" x14ac:dyDescent="0.2">
      <c r="A24" s="21" t="s">
        <v>297</v>
      </c>
      <c r="B24" s="21" t="s">
        <v>296</v>
      </c>
      <c r="C24" s="21" t="s">
        <v>90</v>
      </c>
      <c r="D24" s="24">
        <v>1500</v>
      </c>
      <c r="E24" s="22">
        <v>7396.5225</v>
      </c>
      <c r="F24" s="23">
        <v>5.2047429709550102</v>
      </c>
      <c r="G24" s="22">
        <v>6.9950000000000001</v>
      </c>
    </row>
    <row r="25" spans="1:9" x14ac:dyDescent="0.2">
      <c r="A25" s="21" t="s">
        <v>299</v>
      </c>
      <c r="B25" s="21" t="s">
        <v>298</v>
      </c>
      <c r="C25" s="21" t="s">
        <v>98</v>
      </c>
      <c r="D25" s="24">
        <v>1500</v>
      </c>
      <c r="E25" s="22">
        <v>7392.1049999999996</v>
      </c>
      <c r="F25" s="23">
        <v>5.20163448962826</v>
      </c>
      <c r="G25" s="22">
        <v>7.0099</v>
      </c>
    </row>
    <row r="26" spans="1:9" x14ac:dyDescent="0.2">
      <c r="A26" s="21" t="s">
        <v>138</v>
      </c>
      <c r="B26" s="21" t="s">
        <v>137</v>
      </c>
      <c r="C26" s="21" t="s">
        <v>90</v>
      </c>
      <c r="D26" s="24">
        <v>1500</v>
      </c>
      <c r="E26" s="22">
        <v>7373.64</v>
      </c>
      <c r="F26" s="23">
        <v>5.1886411432335597</v>
      </c>
      <c r="G26" s="22">
        <v>6.9499000000000004</v>
      </c>
    </row>
    <row r="27" spans="1:9" x14ac:dyDescent="0.2">
      <c r="A27" s="21" t="s">
        <v>301</v>
      </c>
      <c r="B27" s="21" t="s">
        <v>300</v>
      </c>
      <c r="C27" s="21" t="s">
        <v>113</v>
      </c>
      <c r="D27" s="24">
        <v>1300</v>
      </c>
      <c r="E27" s="22">
        <v>6410.2610000000004</v>
      </c>
      <c r="F27" s="23">
        <v>4.5107360765463804</v>
      </c>
      <c r="G27" s="22">
        <v>6.9999000000000002</v>
      </c>
    </row>
    <row r="28" spans="1:9" x14ac:dyDescent="0.2">
      <c r="A28" s="21" t="s">
        <v>303</v>
      </c>
      <c r="B28" s="21" t="s">
        <v>302</v>
      </c>
      <c r="C28" s="21" t="s">
        <v>95</v>
      </c>
      <c r="D28" s="24">
        <v>1200</v>
      </c>
      <c r="E28" s="22">
        <v>5939.4120000000003</v>
      </c>
      <c r="F28" s="23">
        <v>4.1794117247133196</v>
      </c>
      <c r="G28" s="22">
        <v>7.1603000000000003</v>
      </c>
    </row>
    <row r="29" spans="1:9" x14ac:dyDescent="0.2">
      <c r="A29" s="21" t="s">
        <v>305</v>
      </c>
      <c r="B29" s="21" t="s">
        <v>304</v>
      </c>
      <c r="C29" s="21" t="s">
        <v>90</v>
      </c>
      <c r="D29" s="24">
        <v>1000</v>
      </c>
      <c r="E29" s="22">
        <v>4976.7849999999999</v>
      </c>
      <c r="F29" s="23">
        <v>3.5020358211178801</v>
      </c>
      <c r="G29" s="22">
        <v>7.0949</v>
      </c>
    </row>
    <row r="30" spans="1:9" x14ac:dyDescent="0.2">
      <c r="A30" s="21" t="s">
        <v>307</v>
      </c>
      <c r="B30" s="21" t="s">
        <v>306</v>
      </c>
      <c r="C30" s="21" t="s">
        <v>90</v>
      </c>
      <c r="D30" s="24">
        <v>1000</v>
      </c>
      <c r="E30" s="22">
        <v>4949.7550000000001</v>
      </c>
      <c r="F30" s="23">
        <v>3.4830155041371702</v>
      </c>
      <c r="G30" s="22">
        <v>7.1252000000000004</v>
      </c>
    </row>
    <row r="31" spans="1:9" x14ac:dyDescent="0.2">
      <c r="A31" s="21" t="s">
        <v>309</v>
      </c>
      <c r="B31" s="21" t="s">
        <v>308</v>
      </c>
      <c r="C31" s="21" t="s">
        <v>113</v>
      </c>
      <c r="D31" s="24">
        <v>1000</v>
      </c>
      <c r="E31" s="22">
        <v>4916.8249999999998</v>
      </c>
      <c r="F31" s="23">
        <v>3.4598435086442199</v>
      </c>
      <c r="G31" s="22">
        <v>7.1798999999999999</v>
      </c>
    </row>
    <row r="32" spans="1:9" x14ac:dyDescent="0.2">
      <c r="A32" s="21" t="s">
        <v>311</v>
      </c>
      <c r="B32" s="21" t="s">
        <v>310</v>
      </c>
      <c r="C32" s="21" t="s">
        <v>113</v>
      </c>
      <c r="D32" s="24">
        <v>500</v>
      </c>
      <c r="E32" s="22">
        <v>2476.7125000000001</v>
      </c>
      <c r="F32" s="23">
        <v>1.74279899445333</v>
      </c>
      <c r="G32" s="22">
        <v>7.1498999999999997</v>
      </c>
    </row>
    <row r="33" spans="1:9" x14ac:dyDescent="0.2">
      <c r="A33" s="20" t="s">
        <v>38</v>
      </c>
      <c r="B33" s="20"/>
      <c r="C33" s="20"/>
      <c r="D33" s="20"/>
      <c r="E33" s="25">
        <f>SUM(E22:E32)</f>
        <v>59243.330499999996</v>
      </c>
      <c r="F33" s="26">
        <f>SUM(F22:F32)</f>
        <v>41.688010547637738</v>
      </c>
      <c r="G33" s="25"/>
      <c r="H33" s="14"/>
      <c r="I33" s="14"/>
    </row>
    <row r="34" spans="1:9" x14ac:dyDescent="0.2">
      <c r="A34" s="21"/>
      <c r="B34" s="21"/>
      <c r="C34" s="21"/>
      <c r="D34" s="21"/>
      <c r="E34" s="22"/>
      <c r="F34" s="23"/>
      <c r="G34" s="22"/>
    </row>
    <row r="35" spans="1:9" x14ac:dyDescent="0.2">
      <c r="A35" s="20" t="s">
        <v>141</v>
      </c>
      <c r="B35" s="21"/>
      <c r="C35" s="21"/>
      <c r="D35" s="21"/>
      <c r="E35" s="22"/>
      <c r="F35" s="23"/>
      <c r="G35" s="22"/>
    </row>
    <row r="36" spans="1:9" x14ac:dyDescent="0.2">
      <c r="A36" s="21" t="s">
        <v>312</v>
      </c>
      <c r="B36" s="21" t="s">
        <v>1100</v>
      </c>
      <c r="C36" s="21" t="s">
        <v>154</v>
      </c>
      <c r="D36" s="24">
        <v>7500000</v>
      </c>
      <c r="E36" s="22">
        <v>7445.0550000000003</v>
      </c>
      <c r="F36" s="23">
        <v>5.2388940450899</v>
      </c>
      <c r="G36" s="22">
        <v>6.7343000000000002</v>
      </c>
    </row>
    <row r="37" spans="1:9" x14ac:dyDescent="0.2">
      <c r="A37" s="21" t="s">
        <v>313</v>
      </c>
      <c r="B37" s="21" t="s">
        <v>1101</v>
      </c>
      <c r="C37" s="21" t="s">
        <v>154</v>
      </c>
      <c r="D37" s="24">
        <v>7500000</v>
      </c>
      <c r="E37" s="22">
        <v>7435.3725000000004</v>
      </c>
      <c r="F37" s="23">
        <v>5.2320807184467002</v>
      </c>
      <c r="G37" s="22">
        <v>6.7500999999999998</v>
      </c>
    </row>
    <row r="38" spans="1:9" x14ac:dyDescent="0.2">
      <c r="A38" s="21" t="s">
        <v>314</v>
      </c>
      <c r="B38" s="21" t="s">
        <v>1102</v>
      </c>
      <c r="C38" s="21" t="s">
        <v>154</v>
      </c>
      <c r="D38" s="24">
        <v>7500000</v>
      </c>
      <c r="E38" s="22">
        <v>7416.3374999999996</v>
      </c>
      <c r="F38" s="23">
        <v>5.2186862776872598</v>
      </c>
      <c r="G38" s="22">
        <v>6.75</v>
      </c>
    </row>
    <row r="39" spans="1:9" x14ac:dyDescent="0.2">
      <c r="A39" s="21" t="s">
        <v>315</v>
      </c>
      <c r="B39" s="21" t="s">
        <v>1103</v>
      </c>
      <c r="C39" s="21" t="s">
        <v>154</v>
      </c>
      <c r="D39" s="24">
        <v>5000000</v>
      </c>
      <c r="E39" s="22">
        <v>4950.7449999999999</v>
      </c>
      <c r="F39" s="23">
        <v>3.4837121417180401</v>
      </c>
      <c r="G39" s="22">
        <v>6.7251000000000003</v>
      </c>
    </row>
    <row r="40" spans="1:9" x14ac:dyDescent="0.2">
      <c r="A40" s="20" t="s">
        <v>38</v>
      </c>
      <c r="B40" s="20"/>
      <c r="C40" s="20"/>
      <c r="D40" s="20"/>
      <c r="E40" s="25">
        <f>SUM(E35:E39)</f>
        <v>27247.51</v>
      </c>
      <c r="F40" s="26">
        <f>SUM(F35:F39)</f>
        <v>19.173373182941898</v>
      </c>
      <c r="G40" s="25"/>
      <c r="H40" s="14"/>
      <c r="I40" s="14"/>
    </row>
    <row r="41" spans="1:9" x14ac:dyDescent="0.2">
      <c r="A41" s="21"/>
      <c r="B41" s="21"/>
      <c r="C41" s="21"/>
      <c r="D41" s="21"/>
      <c r="E41" s="22"/>
      <c r="F41" s="23"/>
      <c r="G41" s="22"/>
    </row>
    <row r="42" spans="1:9" x14ac:dyDescent="0.2">
      <c r="A42" s="20" t="s">
        <v>47</v>
      </c>
      <c r="B42" s="20"/>
      <c r="C42" s="20"/>
      <c r="D42" s="20"/>
      <c r="E42" s="25">
        <f>E12+E20+E33+E40</f>
        <v>132767.77105470002</v>
      </c>
      <c r="F42" s="26">
        <f>F12+F20+F33+F40</f>
        <v>93.42527156056299</v>
      </c>
      <c r="G42" s="25"/>
      <c r="H42" s="14"/>
      <c r="I42" s="14"/>
    </row>
    <row r="43" spans="1:9" x14ac:dyDescent="0.2">
      <c r="A43" s="20"/>
      <c r="B43" s="20"/>
      <c r="C43" s="20"/>
      <c r="D43" s="20"/>
      <c r="E43" s="25"/>
      <c r="F43" s="26"/>
      <c r="G43" s="25"/>
      <c r="H43" s="14"/>
      <c r="I43" s="14"/>
    </row>
    <row r="44" spans="1:9" x14ac:dyDescent="0.2">
      <c r="A44" s="20" t="s">
        <v>49</v>
      </c>
      <c r="B44" s="20"/>
      <c r="C44" s="20"/>
      <c r="D44" s="20"/>
      <c r="E44" s="25">
        <f>E46-(E12+E20+E33+E40)</f>
        <v>9343.4252382999694</v>
      </c>
      <c r="F44" s="26">
        <f>F46-(F12+F20+F33+F40)</f>
        <v>6.5747284394370098</v>
      </c>
      <c r="G44" s="25"/>
      <c r="H44" s="14"/>
      <c r="I44" s="14"/>
    </row>
    <row r="45" spans="1:9" x14ac:dyDescent="0.2">
      <c r="A45" s="20"/>
      <c r="B45" s="20"/>
      <c r="C45" s="20"/>
      <c r="D45" s="20"/>
      <c r="E45" s="25"/>
      <c r="F45" s="26"/>
      <c r="G45" s="25"/>
      <c r="H45" s="14"/>
      <c r="I45" s="14"/>
    </row>
    <row r="46" spans="1:9" x14ac:dyDescent="0.2">
      <c r="A46" s="27" t="s">
        <v>48</v>
      </c>
      <c r="B46" s="27"/>
      <c r="C46" s="27"/>
      <c r="D46" s="27"/>
      <c r="E46" s="28">
        <v>142111.19629299999</v>
      </c>
      <c r="F46" s="29">
        <v>100</v>
      </c>
      <c r="G46" s="28"/>
      <c r="H46" s="14"/>
      <c r="I46" s="14"/>
    </row>
    <row r="48" spans="1:9" x14ac:dyDescent="0.2">
      <c r="A48" s="14" t="s">
        <v>145</v>
      </c>
    </row>
    <row r="49" spans="1:4" x14ac:dyDescent="0.2">
      <c r="A49" s="14" t="s">
        <v>51</v>
      </c>
    </row>
    <row r="51" spans="1:4" x14ac:dyDescent="0.2">
      <c r="A51" s="14" t="s">
        <v>52</v>
      </c>
    </row>
    <row r="52" spans="1:4" x14ac:dyDescent="0.2">
      <c r="A52" s="14" t="s">
        <v>53</v>
      </c>
    </row>
    <row r="53" spans="1:4" x14ac:dyDescent="0.2">
      <c r="A53" s="14" t="s">
        <v>54</v>
      </c>
      <c r="B53" s="14"/>
      <c r="C53" s="30" t="s">
        <v>56</v>
      </c>
      <c r="D53" s="14" t="s">
        <v>55</v>
      </c>
    </row>
    <row r="54" spans="1:4" x14ac:dyDescent="0.2">
      <c r="A54" s="7" t="s">
        <v>316</v>
      </c>
      <c r="C54" s="31">
        <v>5053.4408999999996</v>
      </c>
      <c r="D54" s="31">
        <v>5207.0366999999997</v>
      </c>
    </row>
    <row r="55" spans="1:4" x14ac:dyDescent="0.2">
      <c r="A55" s="7" t="s">
        <v>317</v>
      </c>
      <c r="C55" s="31">
        <v>1509.5581999999999</v>
      </c>
      <c r="D55" s="31">
        <v>1509.3204000000001</v>
      </c>
    </row>
    <row r="56" spans="1:4" x14ac:dyDescent="0.2">
      <c r="A56" s="7" t="s">
        <v>318</v>
      </c>
      <c r="C56" s="31">
        <v>1245.5456999999999</v>
      </c>
      <c r="D56" s="31">
        <v>1245.2378000000001</v>
      </c>
    </row>
    <row r="57" spans="1:4" x14ac:dyDescent="0.2">
      <c r="A57" s="7" t="s">
        <v>319</v>
      </c>
      <c r="C57" s="31">
        <v>1000</v>
      </c>
      <c r="D57" s="31">
        <v>1000</v>
      </c>
    </row>
    <row r="58" spans="1:4" x14ac:dyDescent="0.2">
      <c r="A58" s="7" t="s">
        <v>320</v>
      </c>
      <c r="C58" s="31">
        <v>1055.8163999999999</v>
      </c>
      <c r="D58" s="31">
        <v>1055.5551</v>
      </c>
    </row>
    <row r="59" spans="1:4" x14ac:dyDescent="0.2">
      <c r="A59" s="7" t="s">
        <v>321</v>
      </c>
      <c r="C59" s="31">
        <v>3304.4340999999999</v>
      </c>
      <c r="D59" s="31">
        <v>3416.0225</v>
      </c>
    </row>
    <row r="60" spans="1:4" x14ac:dyDescent="0.2">
      <c r="A60" s="7" t="s">
        <v>322</v>
      </c>
      <c r="C60" s="31">
        <v>1000</v>
      </c>
      <c r="D60" s="31">
        <v>1000</v>
      </c>
    </row>
    <row r="61" spans="1:4" x14ac:dyDescent="0.2">
      <c r="A61" s="7" t="s">
        <v>323</v>
      </c>
      <c r="C61" s="31">
        <v>1023.0410000000001</v>
      </c>
      <c r="D61" s="31">
        <v>1023.0449</v>
      </c>
    </row>
    <row r="62" spans="1:4" x14ac:dyDescent="0.2">
      <c r="A62" s="7" t="s">
        <v>324</v>
      </c>
      <c r="C62" s="31">
        <v>3325.9362000000001</v>
      </c>
      <c r="D62" s="31">
        <v>3439.5191</v>
      </c>
    </row>
    <row r="63" spans="1:4" x14ac:dyDescent="0.2">
      <c r="A63" s="7" t="s">
        <v>325</v>
      </c>
      <c r="C63" s="31">
        <v>1001.7308</v>
      </c>
      <c r="D63" s="31">
        <v>1001.6033</v>
      </c>
    </row>
    <row r="64" spans="1:4" x14ac:dyDescent="0.2">
      <c r="A64" s="7" t="s">
        <v>326</v>
      </c>
      <c r="C64" s="31">
        <v>1022.5155</v>
      </c>
      <c r="D64" s="31">
        <v>1022.2633</v>
      </c>
    </row>
    <row r="65" spans="1:4" x14ac:dyDescent="0.2">
      <c r="A65" s="7" t="s">
        <v>327</v>
      </c>
      <c r="C65" s="31">
        <v>14.039400000000001</v>
      </c>
      <c r="D65" s="31">
        <v>14.5182</v>
      </c>
    </row>
    <row r="66" spans="1:4" x14ac:dyDescent="0.2">
      <c r="A66" s="7" t="s">
        <v>328</v>
      </c>
      <c r="C66" s="31">
        <v>14.039400000000001</v>
      </c>
      <c r="D66" s="31">
        <v>14.5182</v>
      </c>
    </row>
    <row r="67" spans="1:4" x14ac:dyDescent="0.2">
      <c r="A67" s="7" t="s">
        <v>329</v>
      </c>
      <c r="C67" s="31">
        <v>10</v>
      </c>
      <c r="D67" s="31">
        <v>10</v>
      </c>
    </row>
    <row r="68" spans="1:4" x14ac:dyDescent="0.2">
      <c r="A68" s="7" t="s">
        <v>330</v>
      </c>
      <c r="C68" s="31">
        <v>10</v>
      </c>
      <c r="D68" s="31">
        <v>10</v>
      </c>
    </row>
    <row r="70" spans="1:4" x14ac:dyDescent="0.2">
      <c r="A70" s="14" t="s">
        <v>67</v>
      </c>
    </row>
    <row r="71" spans="1:4" x14ac:dyDescent="0.2">
      <c r="A71" s="88" t="s">
        <v>148</v>
      </c>
      <c r="B71" s="89"/>
      <c r="C71" s="36" t="s">
        <v>149</v>
      </c>
    </row>
    <row r="72" spans="1:4" x14ac:dyDescent="0.2">
      <c r="A72" s="84" t="s">
        <v>317</v>
      </c>
      <c r="B72" s="85"/>
      <c r="C72" s="37">
        <v>45.437850330000003</v>
      </c>
    </row>
    <row r="73" spans="1:4" x14ac:dyDescent="0.2">
      <c r="A73" s="84" t="s">
        <v>318</v>
      </c>
      <c r="B73" s="85"/>
      <c r="C73" s="37">
        <v>37.585637290000001</v>
      </c>
    </row>
    <row r="74" spans="1:4" x14ac:dyDescent="0.2">
      <c r="A74" s="84" t="s">
        <v>319</v>
      </c>
      <c r="B74" s="85"/>
      <c r="C74" s="37">
        <v>31.183888889999999</v>
      </c>
    </row>
    <row r="75" spans="1:4" x14ac:dyDescent="0.2">
      <c r="A75" s="84" t="s">
        <v>320</v>
      </c>
      <c r="B75" s="85"/>
      <c r="C75" s="37">
        <v>33.348226390000001</v>
      </c>
    </row>
    <row r="76" spans="1:4" x14ac:dyDescent="0.2">
      <c r="A76" s="84" t="s">
        <v>322</v>
      </c>
      <c r="B76" s="85"/>
      <c r="C76" s="37">
        <v>33.200058069999997</v>
      </c>
    </row>
    <row r="77" spans="1:4" x14ac:dyDescent="0.2">
      <c r="A77" s="84" t="s">
        <v>323</v>
      </c>
      <c r="B77" s="85"/>
      <c r="C77" s="37">
        <v>33.959229120000003</v>
      </c>
    </row>
    <row r="78" spans="1:4" x14ac:dyDescent="0.2">
      <c r="A78" s="84" t="s">
        <v>325</v>
      </c>
      <c r="B78" s="85"/>
      <c r="C78" s="37">
        <v>33.718579499999997</v>
      </c>
    </row>
    <row r="79" spans="1:4" x14ac:dyDescent="0.2">
      <c r="A79" s="84" t="s">
        <v>326</v>
      </c>
      <c r="B79" s="85"/>
      <c r="C79" s="37">
        <v>34.53410023</v>
      </c>
    </row>
    <row r="80" spans="1:4" x14ac:dyDescent="0.2">
      <c r="A80" s="7" t="s">
        <v>150</v>
      </c>
    </row>
    <row r="81" spans="1:5" x14ac:dyDescent="0.2">
      <c r="A81" s="7" t="s">
        <v>66</v>
      </c>
    </row>
    <row r="83" spans="1:5" x14ac:dyDescent="0.2">
      <c r="A83" s="14" t="s">
        <v>82</v>
      </c>
      <c r="D83" s="33">
        <v>0.14268053595431801</v>
      </c>
      <c r="E83" s="10" t="s">
        <v>71</v>
      </c>
    </row>
    <row r="85" spans="1:5" x14ac:dyDescent="0.2">
      <c r="A85" s="14" t="s">
        <v>1097</v>
      </c>
      <c r="D85" s="30" t="s">
        <v>68</v>
      </c>
    </row>
    <row r="87" spans="1:5" x14ac:dyDescent="0.2">
      <c r="A87" s="14" t="s">
        <v>1055</v>
      </c>
    </row>
    <row r="89" spans="1:5" x14ac:dyDescent="0.2">
      <c r="A89" s="52" t="s">
        <v>1058</v>
      </c>
    </row>
    <row r="90" spans="1:5" x14ac:dyDescent="0.2">
      <c r="A90" s="53"/>
    </row>
    <row r="91" spans="1:5" x14ac:dyDescent="0.2">
      <c r="A91" s="53"/>
    </row>
    <row r="92" spans="1:5" x14ac:dyDescent="0.2">
      <c r="A92" s="53"/>
    </row>
    <row r="93" spans="1:5" x14ac:dyDescent="0.2">
      <c r="A93" s="53"/>
    </row>
    <row r="94" spans="1:5" x14ac:dyDescent="0.2">
      <c r="A94" s="53"/>
    </row>
    <row r="95" spans="1:5" x14ac:dyDescent="0.2">
      <c r="A95" s="53"/>
    </row>
    <row r="96" spans="1:5" x14ac:dyDescent="0.2">
      <c r="A96" s="53"/>
    </row>
    <row r="97" spans="1:1" x14ac:dyDescent="0.2">
      <c r="A97" s="53"/>
    </row>
    <row r="98" spans="1:1" x14ac:dyDescent="0.2">
      <c r="A98" s="53"/>
    </row>
    <row r="99" spans="1:1" x14ac:dyDescent="0.2">
      <c r="A99" s="53"/>
    </row>
    <row r="100" spans="1:1" x14ac:dyDescent="0.2">
      <c r="A100" s="53"/>
    </row>
    <row r="101" spans="1:1" x14ac:dyDescent="0.2">
      <c r="A101" s="53"/>
    </row>
    <row r="102" spans="1:1" x14ac:dyDescent="0.2">
      <c r="A102" s="53"/>
    </row>
    <row r="103" spans="1:1" x14ac:dyDescent="0.2">
      <c r="A103" s="52" t="s">
        <v>1056</v>
      </c>
    </row>
    <row r="104" spans="1:1" x14ac:dyDescent="0.2">
      <c r="A104" s="53"/>
    </row>
    <row r="105" spans="1:1" x14ac:dyDescent="0.2">
      <c r="A105" s="52" t="s">
        <v>1198</v>
      </c>
    </row>
    <row r="106" spans="1:1" x14ac:dyDescent="0.2">
      <c r="A106" s="53"/>
    </row>
    <row r="107" spans="1:1" x14ac:dyDescent="0.2">
      <c r="A107" s="53"/>
    </row>
    <row r="108" spans="1:1" x14ac:dyDescent="0.2">
      <c r="A108" s="53"/>
    </row>
    <row r="109" spans="1:1" x14ac:dyDescent="0.2">
      <c r="A109" s="53"/>
    </row>
    <row r="110" spans="1:1" x14ac:dyDescent="0.2">
      <c r="A110" s="53"/>
    </row>
    <row r="111" spans="1:1" x14ac:dyDescent="0.2">
      <c r="A111" s="53"/>
    </row>
    <row r="112" spans="1:1" x14ac:dyDescent="0.2">
      <c r="A112" s="53"/>
    </row>
    <row r="113" spans="1:1" x14ac:dyDescent="0.2">
      <c r="A113" s="53"/>
    </row>
    <row r="114" spans="1:1" x14ac:dyDescent="0.2">
      <c r="A114" s="53"/>
    </row>
    <row r="115" spans="1:1" x14ac:dyDescent="0.2">
      <c r="A115" s="53"/>
    </row>
    <row r="116" spans="1:1" x14ac:dyDescent="0.2">
      <c r="A116" s="53"/>
    </row>
    <row r="117" spans="1:1" x14ac:dyDescent="0.2">
      <c r="A117" s="53"/>
    </row>
    <row r="118" spans="1:1" x14ac:dyDescent="0.2">
      <c r="A118" s="53"/>
    </row>
    <row r="120" spans="1:1" x14ac:dyDescent="0.2">
      <c r="A120" s="52" t="s">
        <v>1057</v>
      </c>
    </row>
    <row r="121" spans="1:1" x14ac:dyDescent="0.2">
      <c r="A121" s="53"/>
    </row>
    <row r="122" spans="1:1" x14ac:dyDescent="0.2">
      <c r="A122" s="52" t="s">
        <v>1199</v>
      </c>
    </row>
    <row r="123" spans="1:1" x14ac:dyDescent="0.2">
      <c r="A123" s="53"/>
    </row>
    <row r="124" spans="1:1" x14ac:dyDescent="0.2">
      <c r="A124" s="53"/>
    </row>
    <row r="125" spans="1:1" x14ac:dyDescent="0.2">
      <c r="A125" s="53"/>
    </row>
    <row r="126" spans="1:1" x14ac:dyDescent="0.2">
      <c r="A126" s="53"/>
    </row>
    <row r="127" spans="1:1" x14ac:dyDescent="0.2">
      <c r="A127" s="53"/>
    </row>
    <row r="128" spans="1:1" x14ac:dyDescent="0.2">
      <c r="A128" s="53"/>
    </row>
    <row r="129" spans="1:1" x14ac:dyDescent="0.2">
      <c r="A129" s="53"/>
    </row>
    <row r="130" spans="1:1" x14ac:dyDescent="0.2">
      <c r="A130" s="53"/>
    </row>
    <row r="131" spans="1:1" x14ac:dyDescent="0.2">
      <c r="A131" s="53"/>
    </row>
    <row r="132" spans="1:1" x14ac:dyDescent="0.2">
      <c r="A132" s="53"/>
    </row>
    <row r="133" spans="1:1" x14ac:dyDescent="0.2">
      <c r="A133" s="53"/>
    </row>
    <row r="134" spans="1:1" x14ac:dyDescent="0.2">
      <c r="A134" s="53"/>
    </row>
    <row r="135" spans="1:1" x14ac:dyDescent="0.2">
      <c r="A135" s="53"/>
    </row>
    <row r="136" spans="1:1" x14ac:dyDescent="0.2">
      <c r="A136" s="53"/>
    </row>
    <row r="137" spans="1:1" x14ac:dyDescent="0.2">
      <c r="A137" s="54"/>
    </row>
  </sheetData>
  <mergeCells count="10">
    <mergeCell ref="A76:B76"/>
    <mergeCell ref="A77:B77"/>
    <mergeCell ref="A78:B78"/>
    <mergeCell ref="A79:B79"/>
    <mergeCell ref="A1:G1"/>
    <mergeCell ref="A71:B71"/>
    <mergeCell ref="A72:B72"/>
    <mergeCell ref="A73:B73"/>
    <mergeCell ref="A74:B74"/>
    <mergeCell ref="A75:B75"/>
  </mergeCells>
  <conditionalFormatting sqref="F2:F3">
    <cfRule type="cellIs" dxfId="79" priority="2" stopIfTrue="1" operator="between">
      <formula>0.009</formula>
      <formula>-0.009</formula>
    </cfRule>
  </conditionalFormatting>
  <conditionalFormatting sqref="F5:F65536">
    <cfRule type="cellIs" dxfId="78"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K954"/>
  <sheetViews>
    <sheetView workbookViewId="0">
      <selection sqref="A1:I1"/>
    </sheetView>
  </sheetViews>
  <sheetFormatPr defaultColWidth="9.140625" defaultRowHeight="11.25" x14ac:dyDescent="0.2"/>
  <cols>
    <col min="1" max="1" width="38.42578125" style="7" customWidth="1"/>
    <col min="2" max="2" width="29.85546875" style="7" bestFit="1" customWidth="1"/>
    <col min="3" max="3" width="33.140625" style="7" bestFit="1" customWidth="1"/>
    <col min="4" max="4" width="13.28515625" style="7" bestFit="1" customWidth="1"/>
    <col min="5" max="5" width="25.28515625" style="10" customWidth="1"/>
    <col min="6" max="6" width="21.7109375" style="11" customWidth="1"/>
    <col min="7" max="7" width="23.5703125" style="10" customWidth="1"/>
    <col min="8" max="8" width="17.140625" style="7" customWidth="1"/>
    <col min="9" max="16384" width="9.140625" style="7"/>
  </cols>
  <sheetData>
    <row r="1" spans="1:11" s="1" customFormat="1" ht="15" customHeight="1" x14ac:dyDescent="0.2">
      <c r="A1" s="86" t="s">
        <v>16</v>
      </c>
      <c r="B1" s="87"/>
      <c r="C1" s="87"/>
      <c r="D1" s="87"/>
      <c r="E1" s="87"/>
      <c r="F1" s="87"/>
      <c r="G1" s="87"/>
      <c r="H1" s="87"/>
      <c r="I1" s="87"/>
    </row>
    <row r="2" spans="1:11" s="1" customFormat="1" ht="12" x14ac:dyDescent="0.2">
      <c r="E2" s="5"/>
      <c r="F2" s="9"/>
      <c r="G2" s="10"/>
    </row>
    <row r="3" spans="1:11" s="1" customFormat="1" ht="12" x14ac:dyDescent="0.2">
      <c r="A3" s="8" t="s">
        <v>7</v>
      </c>
      <c r="B3" s="2"/>
      <c r="C3" s="3"/>
      <c r="D3" s="3"/>
      <c r="E3" s="4"/>
      <c r="F3" s="9"/>
      <c r="G3" s="10"/>
    </row>
    <row r="4" spans="1:11" s="1" customFormat="1" ht="48.75" customHeight="1" x14ac:dyDescent="0.2">
      <c r="A4" s="39" t="s">
        <v>2</v>
      </c>
      <c r="B4" s="39" t="s">
        <v>0</v>
      </c>
      <c r="C4" s="40" t="s">
        <v>4</v>
      </c>
      <c r="D4" s="40" t="s">
        <v>1</v>
      </c>
      <c r="E4" s="58" t="s">
        <v>6</v>
      </c>
      <c r="F4" s="58" t="s">
        <v>470</v>
      </c>
      <c r="G4" s="58" t="s">
        <v>471</v>
      </c>
      <c r="H4" s="58" t="s">
        <v>472</v>
      </c>
      <c r="I4" s="58" t="s">
        <v>5</v>
      </c>
      <c r="J4" s="35"/>
      <c r="K4" s="35"/>
    </row>
    <row r="5" spans="1:11" x14ac:dyDescent="0.2">
      <c r="A5" s="41" t="s">
        <v>331</v>
      </c>
      <c r="B5" s="42"/>
      <c r="C5" s="42"/>
      <c r="D5" s="42"/>
      <c r="E5" s="43"/>
      <c r="F5" s="44"/>
      <c r="G5" s="43"/>
      <c r="H5" s="42"/>
      <c r="I5" s="42"/>
    </row>
    <row r="6" spans="1:11" x14ac:dyDescent="0.2">
      <c r="A6" s="41" t="s">
        <v>33</v>
      </c>
      <c r="B6" s="42"/>
      <c r="C6" s="42"/>
      <c r="D6" s="42"/>
      <c r="E6" s="43"/>
      <c r="F6" s="44"/>
      <c r="G6" s="43"/>
      <c r="H6" s="42"/>
      <c r="I6" s="42"/>
    </row>
    <row r="7" spans="1:11" x14ac:dyDescent="0.2">
      <c r="A7" s="42" t="s">
        <v>333</v>
      </c>
      <c r="B7" s="42" t="s">
        <v>332</v>
      </c>
      <c r="C7" s="42" t="s">
        <v>334</v>
      </c>
      <c r="D7" s="45">
        <v>65850</v>
      </c>
      <c r="E7" s="43">
        <v>1120.3719000000001</v>
      </c>
      <c r="F7" s="44">
        <v>7.2626349972711202</v>
      </c>
      <c r="G7" s="43">
        <v>-609.87712499999998</v>
      </c>
      <c r="H7" s="43">
        <v>-3.9534327414496002</v>
      </c>
      <c r="I7" s="46"/>
    </row>
    <row r="8" spans="1:11" x14ac:dyDescent="0.2">
      <c r="A8" s="42" t="s">
        <v>344</v>
      </c>
      <c r="B8" s="42" t="s">
        <v>343</v>
      </c>
      <c r="C8" s="42" t="s">
        <v>334</v>
      </c>
      <c r="D8" s="45">
        <v>113375</v>
      </c>
      <c r="E8" s="43">
        <v>1119.521438</v>
      </c>
      <c r="F8" s="44">
        <v>7.2571220108377297</v>
      </c>
      <c r="G8" s="43">
        <v>-833.45624999999995</v>
      </c>
      <c r="H8" s="43">
        <v>-5.4027493280975296</v>
      </c>
      <c r="I8" s="46"/>
    </row>
    <row r="9" spans="1:11" x14ac:dyDescent="0.2">
      <c r="A9" s="42" t="s">
        <v>336</v>
      </c>
      <c r="B9" s="42" t="s">
        <v>335</v>
      </c>
      <c r="C9" s="42" t="s">
        <v>334</v>
      </c>
      <c r="D9" s="45">
        <v>105000</v>
      </c>
      <c r="E9" s="43">
        <v>981.33</v>
      </c>
      <c r="F9" s="44">
        <v>6.36131770340908</v>
      </c>
      <c r="G9" s="43">
        <v>-520.15179999999998</v>
      </c>
      <c r="H9" s="43">
        <v>-3.37180240469577</v>
      </c>
      <c r="I9" s="46"/>
    </row>
    <row r="10" spans="1:11" x14ac:dyDescent="0.2">
      <c r="A10" s="42" t="s">
        <v>353</v>
      </c>
      <c r="B10" s="42" t="s">
        <v>352</v>
      </c>
      <c r="C10" s="42" t="s">
        <v>354</v>
      </c>
      <c r="D10" s="45">
        <v>90000</v>
      </c>
      <c r="E10" s="43">
        <v>946.44</v>
      </c>
      <c r="F10" s="44">
        <v>6.1351487544602703</v>
      </c>
      <c r="G10" s="43">
        <v>-776.23350000000005</v>
      </c>
      <c r="H10" s="43">
        <v>-5.0318118324408703</v>
      </c>
      <c r="I10" s="46"/>
    </row>
    <row r="11" spans="1:11" x14ac:dyDescent="0.2">
      <c r="A11" s="42" t="s">
        <v>474</v>
      </c>
      <c r="B11" s="42" t="s">
        <v>473</v>
      </c>
      <c r="C11" s="42" t="s">
        <v>357</v>
      </c>
      <c r="D11" s="45">
        <v>60200</v>
      </c>
      <c r="E11" s="43">
        <v>875.06719999999996</v>
      </c>
      <c r="F11" s="44">
        <v>5.6724857805555899</v>
      </c>
      <c r="G11" s="43">
        <v>-869.34820000000002</v>
      </c>
      <c r="H11" s="43">
        <v>-5.6354132606634098</v>
      </c>
      <c r="I11" s="46"/>
    </row>
    <row r="12" spans="1:11" x14ac:dyDescent="0.2">
      <c r="A12" s="42" t="s">
        <v>476</v>
      </c>
      <c r="B12" s="42" t="s">
        <v>475</v>
      </c>
      <c r="C12" s="42" t="s">
        <v>477</v>
      </c>
      <c r="D12" s="45">
        <v>30000</v>
      </c>
      <c r="E12" s="43">
        <v>803.44500000000005</v>
      </c>
      <c r="F12" s="44">
        <v>5.2082061102947099</v>
      </c>
      <c r="G12" s="43">
        <v>-808.48500000000001</v>
      </c>
      <c r="H12" s="43">
        <v>-5.2408771192572203</v>
      </c>
      <c r="I12" s="46"/>
    </row>
    <row r="13" spans="1:11" x14ac:dyDescent="0.2">
      <c r="A13" s="42" t="s">
        <v>479</v>
      </c>
      <c r="B13" s="42" t="s">
        <v>478</v>
      </c>
      <c r="C13" s="42" t="s">
        <v>390</v>
      </c>
      <c r="D13" s="45">
        <v>22200</v>
      </c>
      <c r="E13" s="43">
        <v>746.37509999999997</v>
      </c>
      <c r="F13" s="44">
        <v>4.8382594407729602</v>
      </c>
      <c r="G13" s="43">
        <v>-751.72529999999995</v>
      </c>
      <c r="H13" s="43">
        <v>-4.8729412725489896</v>
      </c>
      <c r="I13" s="46"/>
    </row>
    <row r="14" spans="1:11" x14ac:dyDescent="0.2">
      <c r="A14" s="42" t="s">
        <v>382</v>
      </c>
      <c r="B14" s="42" t="s">
        <v>381</v>
      </c>
      <c r="C14" s="42" t="s">
        <v>339</v>
      </c>
      <c r="D14" s="45">
        <v>38800</v>
      </c>
      <c r="E14" s="43">
        <v>438.76979999999998</v>
      </c>
      <c r="F14" s="44">
        <v>2.8442563627538799</v>
      </c>
      <c r="G14" s="43">
        <v>-354.99360000000001</v>
      </c>
      <c r="H14" s="43">
        <v>-2.30119029508618</v>
      </c>
      <c r="I14" s="46"/>
    </row>
    <row r="15" spans="1:11" x14ac:dyDescent="0.2">
      <c r="A15" s="42" t="s">
        <v>338</v>
      </c>
      <c r="B15" s="42" t="s">
        <v>337</v>
      </c>
      <c r="C15" s="42" t="s">
        <v>339</v>
      </c>
      <c r="D15" s="45">
        <v>24300</v>
      </c>
      <c r="E15" s="43">
        <v>324.5265</v>
      </c>
      <c r="F15" s="44">
        <v>2.1036921012048801</v>
      </c>
      <c r="G15" s="43"/>
      <c r="H15" s="43"/>
      <c r="I15" s="46"/>
    </row>
    <row r="16" spans="1:11" x14ac:dyDescent="0.2">
      <c r="A16" s="42" t="s">
        <v>341</v>
      </c>
      <c r="B16" s="42" t="s">
        <v>340</v>
      </c>
      <c r="C16" s="42" t="s">
        <v>342</v>
      </c>
      <c r="D16" s="45">
        <v>12300</v>
      </c>
      <c r="E16" s="43">
        <v>304.49265000000003</v>
      </c>
      <c r="F16" s="44">
        <v>1.9738258129303601</v>
      </c>
      <c r="G16" s="43"/>
      <c r="H16" s="43"/>
      <c r="I16" s="46"/>
    </row>
    <row r="17" spans="1:9" x14ac:dyDescent="0.2">
      <c r="A17" s="42" t="s">
        <v>346</v>
      </c>
      <c r="B17" s="42" t="s">
        <v>345</v>
      </c>
      <c r="C17" s="42" t="s">
        <v>347</v>
      </c>
      <c r="D17" s="45">
        <v>9150</v>
      </c>
      <c r="E17" s="43">
        <v>233.34787499999999</v>
      </c>
      <c r="F17" s="44">
        <v>1.51264097529923</v>
      </c>
      <c r="G17" s="43">
        <v>-32.058750000000003</v>
      </c>
      <c r="H17" s="43">
        <v>-0.20781581519383499</v>
      </c>
      <c r="I17" s="46"/>
    </row>
    <row r="18" spans="1:9" x14ac:dyDescent="0.2">
      <c r="A18" s="42" t="s">
        <v>351</v>
      </c>
      <c r="B18" s="42" t="s">
        <v>350</v>
      </c>
      <c r="C18" s="42" t="s">
        <v>339</v>
      </c>
      <c r="D18" s="45">
        <v>16200</v>
      </c>
      <c r="E18" s="43">
        <v>192.4479</v>
      </c>
      <c r="F18" s="44">
        <v>1.2475133066898001</v>
      </c>
      <c r="G18" s="43"/>
      <c r="H18" s="43"/>
      <c r="I18" s="46"/>
    </row>
    <row r="19" spans="1:9" x14ac:dyDescent="0.2">
      <c r="A19" s="42" t="s">
        <v>349</v>
      </c>
      <c r="B19" s="42" t="s">
        <v>348</v>
      </c>
      <c r="C19" s="42" t="s">
        <v>334</v>
      </c>
      <c r="D19" s="45">
        <v>30300</v>
      </c>
      <c r="E19" s="43">
        <v>173.57355000000001</v>
      </c>
      <c r="F19" s="44">
        <v>1.12516329517956</v>
      </c>
      <c r="G19" s="43"/>
      <c r="H19" s="43"/>
      <c r="I19" s="46"/>
    </row>
    <row r="20" spans="1:9" x14ac:dyDescent="0.2">
      <c r="A20" s="42" t="s">
        <v>356</v>
      </c>
      <c r="B20" s="42" t="s">
        <v>355</v>
      </c>
      <c r="C20" s="42" t="s">
        <v>357</v>
      </c>
      <c r="D20" s="45">
        <v>26400</v>
      </c>
      <c r="E20" s="43">
        <v>157.2252</v>
      </c>
      <c r="F20" s="44">
        <v>1.0191876822088699</v>
      </c>
      <c r="G20" s="43"/>
      <c r="H20" s="43"/>
      <c r="I20" s="46"/>
    </row>
    <row r="21" spans="1:9" x14ac:dyDescent="0.2">
      <c r="A21" s="42" t="s">
        <v>367</v>
      </c>
      <c r="B21" s="42" t="s">
        <v>366</v>
      </c>
      <c r="C21" s="42" t="s">
        <v>368</v>
      </c>
      <c r="D21" s="45">
        <v>26500</v>
      </c>
      <c r="E21" s="43">
        <v>151.83175</v>
      </c>
      <c r="F21" s="44">
        <v>0.98422548909600405</v>
      </c>
      <c r="G21" s="43"/>
      <c r="H21" s="43"/>
      <c r="I21" s="46"/>
    </row>
    <row r="22" spans="1:9" x14ac:dyDescent="0.2">
      <c r="A22" s="42" t="s">
        <v>362</v>
      </c>
      <c r="B22" s="42" t="s">
        <v>361</v>
      </c>
      <c r="C22" s="42" t="s">
        <v>363</v>
      </c>
      <c r="D22" s="45">
        <v>78600</v>
      </c>
      <c r="E22" s="43">
        <v>148.67189999999999</v>
      </c>
      <c r="F22" s="44">
        <v>0.96374225741541097</v>
      </c>
      <c r="G22" s="43"/>
      <c r="H22" s="43"/>
      <c r="I22" s="46"/>
    </row>
    <row r="23" spans="1:9" x14ac:dyDescent="0.2">
      <c r="A23" s="42" t="s">
        <v>370</v>
      </c>
      <c r="B23" s="42" t="s">
        <v>369</v>
      </c>
      <c r="C23" s="42" t="s">
        <v>371</v>
      </c>
      <c r="D23" s="45">
        <v>10800</v>
      </c>
      <c r="E23" s="43">
        <v>148.40819999999999</v>
      </c>
      <c r="F23" s="44">
        <v>0.96203286355362205</v>
      </c>
      <c r="G23" s="43"/>
      <c r="H23" s="43"/>
      <c r="I23" s="46"/>
    </row>
    <row r="24" spans="1:9" x14ac:dyDescent="0.2">
      <c r="A24" s="42" t="s">
        <v>365</v>
      </c>
      <c r="B24" s="42" t="s">
        <v>364</v>
      </c>
      <c r="C24" s="42" t="s">
        <v>334</v>
      </c>
      <c r="D24" s="45">
        <v>10400</v>
      </c>
      <c r="E24" s="43">
        <v>142.96360000000001</v>
      </c>
      <c r="F24" s="44">
        <v>0.92673909859384196</v>
      </c>
      <c r="G24" s="43"/>
      <c r="H24" s="43"/>
      <c r="I24" s="46"/>
    </row>
    <row r="25" spans="1:9" x14ac:dyDescent="0.2">
      <c r="A25" s="42" t="s">
        <v>373</v>
      </c>
      <c r="B25" s="42" t="s">
        <v>372</v>
      </c>
      <c r="C25" s="42" t="s">
        <v>374</v>
      </c>
      <c r="D25" s="45">
        <v>35700</v>
      </c>
      <c r="E25" s="43">
        <v>139.94399999999999</v>
      </c>
      <c r="F25" s="44">
        <v>0.90716501552574602</v>
      </c>
      <c r="G25" s="43"/>
      <c r="H25" s="43"/>
      <c r="I25" s="46"/>
    </row>
    <row r="26" spans="1:9" x14ac:dyDescent="0.2">
      <c r="A26" s="42" t="s">
        <v>379</v>
      </c>
      <c r="B26" s="42" t="s">
        <v>378</v>
      </c>
      <c r="C26" s="42" t="s">
        <v>380</v>
      </c>
      <c r="D26" s="45">
        <v>14800</v>
      </c>
      <c r="E26" s="43">
        <v>135.00559999999999</v>
      </c>
      <c r="F26" s="44">
        <v>0.87515261261692301</v>
      </c>
      <c r="G26" s="43"/>
      <c r="H26" s="43"/>
      <c r="I26" s="46"/>
    </row>
    <row r="27" spans="1:9" x14ac:dyDescent="0.2">
      <c r="A27" s="42" t="s">
        <v>481</v>
      </c>
      <c r="B27" s="42" t="s">
        <v>480</v>
      </c>
      <c r="C27" s="42" t="s">
        <v>334</v>
      </c>
      <c r="D27" s="45">
        <v>7200</v>
      </c>
      <c r="E27" s="43">
        <v>132.95160000000001</v>
      </c>
      <c r="F27" s="44">
        <v>0.86183787999608996</v>
      </c>
      <c r="G27" s="43">
        <v>-133.65</v>
      </c>
      <c r="H27" s="43">
        <v>-0.86636514838089496</v>
      </c>
      <c r="I27" s="46"/>
    </row>
    <row r="28" spans="1:9" x14ac:dyDescent="0.2">
      <c r="A28" s="42" t="s">
        <v>359</v>
      </c>
      <c r="B28" s="42" t="s">
        <v>358</v>
      </c>
      <c r="C28" s="42" t="s">
        <v>360</v>
      </c>
      <c r="D28" s="45">
        <v>13700</v>
      </c>
      <c r="E28" s="43">
        <v>120.38875</v>
      </c>
      <c r="F28" s="44">
        <v>0.78040117663404796</v>
      </c>
      <c r="G28" s="43"/>
      <c r="H28" s="43"/>
      <c r="I28" s="46"/>
    </row>
    <row r="29" spans="1:9" x14ac:dyDescent="0.2">
      <c r="A29" s="42" t="s">
        <v>376</v>
      </c>
      <c r="B29" s="42" t="s">
        <v>375</v>
      </c>
      <c r="C29" s="42" t="s">
        <v>377</v>
      </c>
      <c r="D29" s="45">
        <v>103827</v>
      </c>
      <c r="E29" s="43">
        <v>109.0702635</v>
      </c>
      <c r="F29" s="44">
        <v>0.70703086435556195</v>
      </c>
      <c r="G29" s="43"/>
      <c r="H29" s="43"/>
      <c r="I29" s="46"/>
    </row>
    <row r="30" spans="1:9" x14ac:dyDescent="0.2">
      <c r="A30" s="42" t="s">
        <v>384</v>
      </c>
      <c r="B30" s="42" t="s">
        <v>383</v>
      </c>
      <c r="C30" s="42" t="s">
        <v>385</v>
      </c>
      <c r="D30" s="45">
        <v>18700</v>
      </c>
      <c r="E30" s="43">
        <v>107.0575</v>
      </c>
      <c r="F30" s="44">
        <v>0.69398344087383201</v>
      </c>
      <c r="G30" s="43"/>
      <c r="H30" s="43"/>
      <c r="I30" s="46"/>
    </row>
    <row r="31" spans="1:9" x14ac:dyDescent="0.2">
      <c r="A31" s="42" t="s">
        <v>483</v>
      </c>
      <c r="B31" s="42" t="s">
        <v>482</v>
      </c>
      <c r="C31" s="42" t="s">
        <v>363</v>
      </c>
      <c r="D31" s="45">
        <v>47250</v>
      </c>
      <c r="E31" s="43">
        <v>104.824125</v>
      </c>
      <c r="F31" s="44">
        <v>0.67950593796874303</v>
      </c>
      <c r="G31" s="43">
        <v>-105.60375000000001</v>
      </c>
      <c r="H31" s="43">
        <v>-0.68455973466763198</v>
      </c>
      <c r="I31" s="46"/>
    </row>
    <row r="32" spans="1:9" x14ac:dyDescent="0.2">
      <c r="A32" s="42" t="s">
        <v>394</v>
      </c>
      <c r="B32" s="42" t="s">
        <v>393</v>
      </c>
      <c r="C32" s="42" t="s">
        <v>395</v>
      </c>
      <c r="D32" s="45">
        <v>129800</v>
      </c>
      <c r="E32" s="43">
        <v>97.414900000000003</v>
      </c>
      <c r="F32" s="44">
        <v>0.63147679979805504</v>
      </c>
      <c r="G32" s="43"/>
      <c r="H32" s="43"/>
      <c r="I32" s="46"/>
    </row>
    <row r="33" spans="1:9" x14ac:dyDescent="0.2">
      <c r="A33" s="42" t="s">
        <v>387</v>
      </c>
      <c r="B33" s="42" t="s">
        <v>386</v>
      </c>
      <c r="C33" s="42" t="s">
        <v>371</v>
      </c>
      <c r="D33" s="45">
        <v>19200</v>
      </c>
      <c r="E33" s="43">
        <v>96.24</v>
      </c>
      <c r="F33" s="44">
        <v>0.62386069495082197</v>
      </c>
      <c r="G33" s="43"/>
      <c r="H33" s="43"/>
      <c r="I33" s="46"/>
    </row>
    <row r="34" spans="1:9" x14ac:dyDescent="0.2">
      <c r="A34" s="42" t="s">
        <v>403</v>
      </c>
      <c r="B34" s="42" t="s">
        <v>402</v>
      </c>
      <c r="C34" s="42" t="s">
        <v>404</v>
      </c>
      <c r="D34" s="45">
        <v>4200</v>
      </c>
      <c r="E34" s="43">
        <v>94.4328</v>
      </c>
      <c r="F34" s="44">
        <v>0.61214580459426404</v>
      </c>
      <c r="G34" s="43"/>
      <c r="H34" s="43"/>
      <c r="I34" s="46"/>
    </row>
    <row r="35" spans="1:9" x14ac:dyDescent="0.2">
      <c r="A35" s="42" t="s">
        <v>389</v>
      </c>
      <c r="B35" s="42" t="s">
        <v>388</v>
      </c>
      <c r="C35" s="42" t="s">
        <v>390</v>
      </c>
      <c r="D35" s="45">
        <v>32600</v>
      </c>
      <c r="E35" s="43">
        <v>94.393299999999996</v>
      </c>
      <c r="F35" s="44">
        <v>0.61188975204386398</v>
      </c>
      <c r="G35" s="43"/>
      <c r="H35" s="43"/>
      <c r="I35" s="46"/>
    </row>
    <row r="36" spans="1:9" x14ac:dyDescent="0.2">
      <c r="A36" s="42" t="s">
        <v>392</v>
      </c>
      <c r="B36" s="42" t="s">
        <v>391</v>
      </c>
      <c r="C36" s="42" t="s">
        <v>357</v>
      </c>
      <c r="D36" s="45">
        <v>900</v>
      </c>
      <c r="E36" s="43">
        <v>88.10145</v>
      </c>
      <c r="F36" s="44">
        <v>0.57110382193656595</v>
      </c>
      <c r="G36" s="43"/>
      <c r="H36" s="43"/>
      <c r="I36" s="46"/>
    </row>
    <row r="37" spans="1:9" x14ac:dyDescent="0.2">
      <c r="A37" s="42" t="s">
        <v>397</v>
      </c>
      <c r="B37" s="42" t="s">
        <v>396</v>
      </c>
      <c r="C37" s="42" t="s">
        <v>398</v>
      </c>
      <c r="D37" s="45">
        <v>2200</v>
      </c>
      <c r="E37" s="43">
        <v>83.435000000000002</v>
      </c>
      <c r="F37" s="44">
        <v>0.54085429221967796</v>
      </c>
      <c r="G37" s="43"/>
      <c r="H37" s="43"/>
      <c r="I37" s="46"/>
    </row>
    <row r="38" spans="1:9" x14ac:dyDescent="0.2">
      <c r="A38" s="42" t="s">
        <v>409</v>
      </c>
      <c r="B38" s="42" t="s">
        <v>408</v>
      </c>
      <c r="C38" s="42" t="s">
        <v>407</v>
      </c>
      <c r="D38" s="45">
        <v>20600</v>
      </c>
      <c r="E38" s="43">
        <v>72.316299999999998</v>
      </c>
      <c r="F38" s="44">
        <v>0.468779064570575</v>
      </c>
      <c r="G38" s="43"/>
      <c r="H38" s="43"/>
      <c r="I38" s="46"/>
    </row>
    <row r="39" spans="1:9" x14ac:dyDescent="0.2">
      <c r="A39" s="42" t="s">
        <v>413</v>
      </c>
      <c r="B39" s="42" t="s">
        <v>412</v>
      </c>
      <c r="C39" s="42" t="s">
        <v>414</v>
      </c>
      <c r="D39" s="45">
        <v>10300</v>
      </c>
      <c r="E39" s="43">
        <v>71.770399999999995</v>
      </c>
      <c r="F39" s="44">
        <v>0.46524035350060799</v>
      </c>
      <c r="G39" s="43"/>
      <c r="H39" s="43"/>
      <c r="I39" s="46"/>
    </row>
    <row r="40" spans="1:9" x14ac:dyDescent="0.2">
      <c r="A40" s="42" t="s">
        <v>411</v>
      </c>
      <c r="B40" s="42" t="s">
        <v>410</v>
      </c>
      <c r="C40" s="42" t="s">
        <v>354</v>
      </c>
      <c r="D40" s="45">
        <v>3600</v>
      </c>
      <c r="E40" s="43">
        <v>68.578199999999995</v>
      </c>
      <c r="F40" s="44">
        <v>0.44454741802240699</v>
      </c>
      <c r="G40" s="43"/>
      <c r="H40" s="43"/>
      <c r="I40" s="46"/>
    </row>
    <row r="41" spans="1:9" x14ac:dyDescent="0.2">
      <c r="A41" s="42" t="s">
        <v>419</v>
      </c>
      <c r="B41" s="42" t="s">
        <v>418</v>
      </c>
      <c r="C41" s="42" t="s">
        <v>371</v>
      </c>
      <c r="D41" s="45">
        <v>7700</v>
      </c>
      <c r="E41" s="43">
        <v>65.900450000000006</v>
      </c>
      <c r="F41" s="44">
        <v>0.427189323925311</v>
      </c>
      <c r="G41" s="43"/>
      <c r="H41" s="43"/>
      <c r="I41" s="46"/>
    </row>
    <row r="42" spans="1:9" x14ac:dyDescent="0.2">
      <c r="A42" s="42" t="s">
        <v>416</v>
      </c>
      <c r="B42" s="42" t="s">
        <v>415</v>
      </c>
      <c r="C42" s="42" t="s">
        <v>417</v>
      </c>
      <c r="D42" s="45">
        <v>30300</v>
      </c>
      <c r="E42" s="43">
        <v>65.402550000000005</v>
      </c>
      <c r="F42" s="44">
        <v>0.42396176532165297</v>
      </c>
      <c r="G42" s="43"/>
      <c r="H42" s="43"/>
      <c r="I42" s="46"/>
    </row>
    <row r="43" spans="1:9" x14ac:dyDescent="0.2">
      <c r="A43" s="42" t="s">
        <v>424</v>
      </c>
      <c r="B43" s="42" t="s">
        <v>423</v>
      </c>
      <c r="C43" s="42" t="s">
        <v>425</v>
      </c>
      <c r="D43" s="45">
        <v>4300</v>
      </c>
      <c r="E43" s="43">
        <v>64.203299999999999</v>
      </c>
      <c r="F43" s="44">
        <v>0.41618781542119798</v>
      </c>
      <c r="G43" s="43"/>
      <c r="H43" s="43"/>
      <c r="I43" s="46"/>
    </row>
    <row r="44" spans="1:9" x14ac:dyDescent="0.2">
      <c r="A44" s="42" t="s">
        <v>445</v>
      </c>
      <c r="B44" s="42" t="s">
        <v>444</v>
      </c>
      <c r="C44" s="42" t="s">
        <v>354</v>
      </c>
      <c r="D44" s="45">
        <v>3666</v>
      </c>
      <c r="E44" s="43">
        <v>62.571288000000003</v>
      </c>
      <c r="F44" s="44">
        <v>0.40560855377855398</v>
      </c>
      <c r="G44" s="43"/>
      <c r="H44" s="43"/>
      <c r="I44" s="46"/>
    </row>
    <row r="45" spans="1:9" x14ac:dyDescent="0.2">
      <c r="A45" s="42" t="s">
        <v>400</v>
      </c>
      <c r="B45" s="42" t="s">
        <v>399</v>
      </c>
      <c r="C45" s="42" t="s">
        <v>401</v>
      </c>
      <c r="D45" s="45">
        <v>7000</v>
      </c>
      <c r="E45" s="43">
        <v>59.304000000000002</v>
      </c>
      <c r="F45" s="44">
        <v>0.38442887212555599</v>
      </c>
      <c r="G45" s="43"/>
      <c r="H45" s="43"/>
      <c r="I45" s="46"/>
    </row>
    <row r="46" spans="1:9" x14ac:dyDescent="0.2">
      <c r="A46" s="42" t="s">
        <v>437</v>
      </c>
      <c r="B46" s="42" t="s">
        <v>436</v>
      </c>
      <c r="C46" s="42" t="s">
        <v>438</v>
      </c>
      <c r="D46" s="45">
        <v>2361</v>
      </c>
      <c r="E46" s="43">
        <v>58.863271500000003</v>
      </c>
      <c r="F46" s="44">
        <v>0.38157191879747399</v>
      </c>
      <c r="G46" s="43"/>
      <c r="H46" s="43"/>
      <c r="I46" s="46"/>
    </row>
    <row r="47" spans="1:9" x14ac:dyDescent="0.2">
      <c r="A47" s="42" t="s">
        <v>485</v>
      </c>
      <c r="B47" s="42" t="s">
        <v>484</v>
      </c>
      <c r="C47" s="42" t="s">
        <v>390</v>
      </c>
      <c r="D47" s="45">
        <v>39790</v>
      </c>
      <c r="E47" s="43">
        <v>58.511195000000001</v>
      </c>
      <c r="F47" s="44">
        <v>0.37928963814529398</v>
      </c>
      <c r="G47" s="43"/>
      <c r="H47" s="43"/>
      <c r="I47" s="46"/>
    </row>
    <row r="48" spans="1:9" x14ac:dyDescent="0.2">
      <c r="A48" s="42" t="s">
        <v>406</v>
      </c>
      <c r="B48" s="42" t="s">
        <v>405</v>
      </c>
      <c r="C48" s="42" t="s">
        <v>407</v>
      </c>
      <c r="D48" s="45">
        <v>700</v>
      </c>
      <c r="E48" s="43">
        <v>58.063249999999996</v>
      </c>
      <c r="F48" s="44">
        <v>0.37638590498860502</v>
      </c>
      <c r="G48" s="43"/>
      <c r="H48" s="43"/>
      <c r="I48" s="46"/>
    </row>
    <row r="49" spans="1:9" x14ac:dyDescent="0.2">
      <c r="A49" s="42" t="s">
        <v>440</v>
      </c>
      <c r="B49" s="42" t="s">
        <v>439</v>
      </c>
      <c r="C49" s="42" t="s">
        <v>441</v>
      </c>
      <c r="D49" s="45">
        <v>3800</v>
      </c>
      <c r="E49" s="43">
        <v>57.0152</v>
      </c>
      <c r="F49" s="44">
        <v>0.36959208535702498</v>
      </c>
      <c r="G49" s="43"/>
      <c r="H49" s="43"/>
      <c r="I49" s="46"/>
    </row>
    <row r="50" spans="1:9" x14ac:dyDescent="0.2">
      <c r="A50" s="42" t="s">
        <v>421</v>
      </c>
      <c r="B50" s="42" t="s">
        <v>420</v>
      </c>
      <c r="C50" s="42" t="s">
        <v>422</v>
      </c>
      <c r="D50" s="45">
        <v>4800</v>
      </c>
      <c r="E50" s="43">
        <v>52.622399999999999</v>
      </c>
      <c r="F50" s="44">
        <v>0.34111644881525499</v>
      </c>
      <c r="G50" s="43"/>
      <c r="H50" s="43"/>
      <c r="I50" s="46"/>
    </row>
    <row r="51" spans="1:9" x14ac:dyDescent="0.2">
      <c r="A51" s="42" t="s">
        <v>427</v>
      </c>
      <c r="B51" s="42" t="s">
        <v>426</v>
      </c>
      <c r="C51" s="42" t="s">
        <v>347</v>
      </c>
      <c r="D51" s="45">
        <v>17500</v>
      </c>
      <c r="E51" s="43">
        <v>47.923749999999998</v>
      </c>
      <c r="F51" s="44">
        <v>0.31065818765221798</v>
      </c>
      <c r="G51" s="43"/>
      <c r="H51" s="43"/>
      <c r="I51" s="46"/>
    </row>
    <row r="52" spans="1:9" x14ac:dyDescent="0.2">
      <c r="A52" s="42" t="s">
        <v>443</v>
      </c>
      <c r="B52" s="42" t="s">
        <v>442</v>
      </c>
      <c r="C52" s="42" t="s">
        <v>390</v>
      </c>
      <c r="D52" s="45">
        <v>6300</v>
      </c>
      <c r="E52" s="43">
        <v>47.864249999999998</v>
      </c>
      <c r="F52" s="44">
        <v>0.31027248824085502</v>
      </c>
      <c r="G52" s="43"/>
      <c r="H52" s="43"/>
      <c r="I52" s="46"/>
    </row>
    <row r="53" spans="1:9" x14ac:dyDescent="0.2">
      <c r="A53" s="42" t="s">
        <v>429</v>
      </c>
      <c r="B53" s="42" t="s">
        <v>428</v>
      </c>
      <c r="C53" s="42" t="s">
        <v>430</v>
      </c>
      <c r="D53" s="45">
        <v>29000</v>
      </c>
      <c r="E53" s="43">
        <v>46.487000000000002</v>
      </c>
      <c r="F53" s="44">
        <v>0.30134468127783498</v>
      </c>
      <c r="G53" s="43"/>
      <c r="H53" s="43"/>
      <c r="I53" s="46"/>
    </row>
    <row r="54" spans="1:9" x14ac:dyDescent="0.2">
      <c r="A54" s="42" t="s">
        <v>435</v>
      </c>
      <c r="B54" s="42" t="s">
        <v>434</v>
      </c>
      <c r="C54" s="42" t="s">
        <v>407</v>
      </c>
      <c r="D54" s="45">
        <v>2500</v>
      </c>
      <c r="E54" s="43">
        <v>45.342500000000001</v>
      </c>
      <c r="F54" s="44">
        <v>0.29392563965926499</v>
      </c>
      <c r="G54" s="43"/>
      <c r="H54" s="43"/>
      <c r="I54" s="46"/>
    </row>
    <row r="55" spans="1:9" x14ac:dyDescent="0.2">
      <c r="A55" s="42" t="s">
        <v>432</v>
      </c>
      <c r="B55" s="42" t="s">
        <v>431</v>
      </c>
      <c r="C55" s="42" t="s">
        <v>433</v>
      </c>
      <c r="D55" s="45">
        <v>35000</v>
      </c>
      <c r="E55" s="43">
        <v>39.200000000000003</v>
      </c>
      <c r="F55" s="44">
        <v>0.25410784748620302</v>
      </c>
      <c r="G55" s="43"/>
      <c r="H55" s="43"/>
      <c r="I55" s="46"/>
    </row>
    <row r="56" spans="1:9" x14ac:dyDescent="0.2">
      <c r="A56" s="42" t="s">
        <v>447</v>
      </c>
      <c r="B56" s="42" t="s">
        <v>446</v>
      </c>
      <c r="C56" s="42" t="s">
        <v>407</v>
      </c>
      <c r="D56" s="45">
        <v>1100</v>
      </c>
      <c r="E56" s="43">
        <v>23.828199999999999</v>
      </c>
      <c r="F56" s="44">
        <v>0.154462566619152</v>
      </c>
      <c r="G56" s="43"/>
      <c r="H56" s="43"/>
      <c r="I56" s="46"/>
    </row>
    <row r="57" spans="1:9" x14ac:dyDescent="0.2">
      <c r="A57" s="41" t="s">
        <v>38</v>
      </c>
      <c r="B57" s="41"/>
      <c r="C57" s="41"/>
      <c r="D57" s="41"/>
      <c r="E57" s="47">
        <f>SUM(E7:E56)</f>
        <v>11477.836355999996</v>
      </c>
      <c r="F57" s="48">
        <f>SUM(F7:F56)</f>
        <v>74.403272709746119</v>
      </c>
      <c r="G57" s="47">
        <f>SUM(G7:G56)</f>
        <v>-5795.583275</v>
      </c>
      <c r="H57" s="47">
        <f>SUM(H7:H56)</f>
        <v>-37.568958952481921</v>
      </c>
      <c r="I57" s="41"/>
    </row>
    <row r="58" spans="1:9" x14ac:dyDescent="0.2">
      <c r="A58" s="42"/>
      <c r="B58" s="42"/>
      <c r="C58" s="42"/>
      <c r="D58" s="42"/>
      <c r="E58" s="43"/>
      <c r="F58" s="44"/>
      <c r="G58" s="43"/>
      <c r="H58" s="42"/>
      <c r="I58" s="42"/>
    </row>
    <row r="59" spans="1:9" x14ac:dyDescent="0.2">
      <c r="A59" s="41" t="s">
        <v>457</v>
      </c>
      <c r="B59" s="42"/>
      <c r="C59" s="42"/>
      <c r="D59" s="42"/>
      <c r="E59" s="43"/>
      <c r="F59" s="44"/>
      <c r="G59" s="43"/>
      <c r="H59" s="42"/>
      <c r="I59" s="42"/>
    </row>
    <row r="60" spans="1:9" x14ac:dyDescent="0.2">
      <c r="A60" s="42" t="s">
        <v>459</v>
      </c>
      <c r="B60" s="42" t="s">
        <v>458</v>
      </c>
      <c r="C60" s="42" t="s">
        <v>422</v>
      </c>
      <c r="D60" s="45">
        <v>1200</v>
      </c>
      <c r="E60" s="43">
        <v>63.538339200000003</v>
      </c>
      <c r="F60" s="44">
        <v>0.41187731140204797</v>
      </c>
      <c r="G60" s="43"/>
      <c r="H60" s="43"/>
      <c r="I60" s="46"/>
    </row>
    <row r="61" spans="1:9" x14ac:dyDescent="0.2">
      <c r="A61" s="41" t="s">
        <v>38</v>
      </c>
      <c r="B61" s="41"/>
      <c r="C61" s="41"/>
      <c r="D61" s="41"/>
      <c r="E61" s="47">
        <f>SUM(E59:E60)</f>
        <v>63.538339200000003</v>
      </c>
      <c r="F61" s="48">
        <f>SUM(F59:F60)</f>
        <v>0.41187731140204797</v>
      </c>
      <c r="G61" s="47">
        <f>SUM(G59:G60)</f>
        <v>0</v>
      </c>
      <c r="H61" s="41">
        <f>SUM(H59:H60)</f>
        <v>0</v>
      </c>
      <c r="I61" s="41"/>
    </row>
    <row r="62" spans="1:9" x14ac:dyDescent="0.2">
      <c r="A62" s="42"/>
      <c r="B62" s="42"/>
      <c r="C62" s="42"/>
      <c r="D62" s="42"/>
      <c r="E62" s="43"/>
      <c r="F62" s="44"/>
      <c r="G62" s="43"/>
      <c r="H62" s="42"/>
      <c r="I62" s="42"/>
    </row>
    <row r="63" spans="1:9" x14ac:dyDescent="0.2">
      <c r="A63" s="41" t="s">
        <v>151</v>
      </c>
      <c r="B63" s="42"/>
      <c r="C63" s="42"/>
      <c r="D63" s="42"/>
      <c r="E63" s="43"/>
      <c r="F63" s="44"/>
      <c r="G63" s="43"/>
      <c r="H63" s="42"/>
      <c r="I63" s="42"/>
    </row>
    <row r="64" spans="1:9" x14ac:dyDescent="0.2">
      <c r="A64" s="42" t="s">
        <v>177</v>
      </c>
      <c r="B64" s="42" t="s">
        <v>176</v>
      </c>
      <c r="C64" s="42" t="s">
        <v>154</v>
      </c>
      <c r="D64" s="45">
        <v>750000</v>
      </c>
      <c r="E64" s="43">
        <v>759.38099999999997</v>
      </c>
      <c r="F64" s="44">
        <v>4.9225681462224697</v>
      </c>
      <c r="G64" s="46"/>
      <c r="H64" s="46"/>
      <c r="I64" s="46">
        <v>7.2034243745125099</v>
      </c>
    </row>
    <row r="65" spans="1:9" x14ac:dyDescent="0.2">
      <c r="A65" s="42" t="s">
        <v>469</v>
      </c>
      <c r="B65" s="42" t="s">
        <v>1095</v>
      </c>
      <c r="C65" s="42" t="s">
        <v>154</v>
      </c>
      <c r="D65" s="45">
        <v>500000</v>
      </c>
      <c r="E65" s="43">
        <v>509.29500000000002</v>
      </c>
      <c r="F65" s="44">
        <v>3.3014249026909699</v>
      </c>
      <c r="G65" s="46"/>
      <c r="H65" s="46"/>
      <c r="I65" s="46">
        <v>7.3506659151124998</v>
      </c>
    </row>
    <row r="66" spans="1:9" x14ac:dyDescent="0.2">
      <c r="A66" s="42" t="s">
        <v>158</v>
      </c>
      <c r="B66" s="42" t="s">
        <v>157</v>
      </c>
      <c r="C66" s="42" t="s">
        <v>154</v>
      </c>
      <c r="D66" s="45">
        <v>300000</v>
      </c>
      <c r="E66" s="43">
        <v>293.11191669999999</v>
      </c>
      <c r="F66" s="44">
        <v>1.9000519955406201</v>
      </c>
      <c r="G66" s="46"/>
      <c r="H66" s="46"/>
      <c r="I66" s="46">
        <v>7.1700058835125002</v>
      </c>
    </row>
    <row r="67" spans="1:9" x14ac:dyDescent="0.2">
      <c r="A67" s="41" t="s">
        <v>38</v>
      </c>
      <c r="B67" s="41"/>
      <c r="C67" s="41"/>
      <c r="D67" s="41"/>
      <c r="E67" s="47">
        <f>SUM(E64:E66)</f>
        <v>1561.7879166999999</v>
      </c>
      <c r="F67" s="48">
        <f>SUM(F64:F66)</f>
        <v>10.124045044454059</v>
      </c>
      <c r="G67" s="47"/>
      <c r="H67" s="41"/>
      <c r="I67" s="41"/>
    </row>
    <row r="68" spans="1:9" x14ac:dyDescent="0.2">
      <c r="A68" s="42"/>
      <c r="B68" s="42"/>
      <c r="C68" s="42"/>
      <c r="D68" s="42"/>
      <c r="E68" s="43"/>
      <c r="F68" s="44"/>
      <c r="G68" s="43"/>
      <c r="H68" s="42"/>
      <c r="I68" s="42"/>
    </row>
    <row r="69" spans="1:9" x14ac:dyDescent="0.2">
      <c r="A69" s="41" t="s">
        <v>47</v>
      </c>
      <c r="B69" s="41"/>
      <c r="C69" s="41"/>
      <c r="D69" s="41"/>
      <c r="E69" s="47">
        <f>E57+E61+E67</f>
        <v>13103.162611899996</v>
      </c>
      <c r="F69" s="48">
        <f>F57+F61+F67</f>
        <v>84.939195065602235</v>
      </c>
      <c r="G69" s="47"/>
      <c r="H69" s="41"/>
      <c r="I69" s="41"/>
    </row>
    <row r="70" spans="1:9" x14ac:dyDescent="0.2">
      <c r="A70" s="41"/>
      <c r="B70" s="41"/>
      <c r="C70" s="41"/>
      <c r="D70" s="41"/>
      <c r="E70" s="47"/>
      <c r="F70" s="48"/>
      <c r="G70" s="47"/>
      <c r="H70" s="41"/>
      <c r="I70" s="41"/>
    </row>
    <row r="71" spans="1:9" x14ac:dyDescent="0.2">
      <c r="A71" s="41" t="s">
        <v>486</v>
      </c>
      <c r="B71" s="41"/>
      <c r="C71" s="41"/>
      <c r="D71" s="41"/>
      <c r="E71" s="47">
        <v>1413.6303425000001</v>
      </c>
      <c r="F71" s="48">
        <f>E71/E75*100</f>
        <v>9.1636368233127463</v>
      </c>
      <c r="G71" s="47"/>
      <c r="H71" s="41"/>
      <c r="I71" s="41"/>
    </row>
    <row r="72" spans="1:9" x14ac:dyDescent="0.2">
      <c r="A72" s="41"/>
      <c r="B72" s="41"/>
      <c r="C72" s="41"/>
      <c r="D72" s="41"/>
      <c r="E72" s="47"/>
      <c r="F72" s="48"/>
      <c r="G72" s="47"/>
      <c r="H72" s="41"/>
      <c r="I72" s="41"/>
    </row>
    <row r="73" spans="1:9" x14ac:dyDescent="0.2">
      <c r="A73" s="41" t="s">
        <v>49</v>
      </c>
      <c r="B73" s="41"/>
      <c r="C73" s="41"/>
      <c r="D73" s="41"/>
      <c r="E73" s="47">
        <f>E75-(E57+E61+E67+E71)</f>
        <v>909.72786650000307</v>
      </c>
      <c r="F73" s="48">
        <f>F75-(F57+F61+F67+F71)</f>
        <v>5.8971681110850227</v>
      </c>
      <c r="G73" s="47"/>
      <c r="H73" s="41"/>
      <c r="I73" s="41"/>
    </row>
    <row r="74" spans="1:9" x14ac:dyDescent="0.2">
      <c r="A74" s="42"/>
      <c r="B74" s="42"/>
      <c r="C74" s="42"/>
      <c r="D74" s="42"/>
      <c r="E74" s="43"/>
      <c r="F74" s="44"/>
      <c r="G74" s="43"/>
      <c r="H74" s="42"/>
      <c r="I74" s="42"/>
    </row>
    <row r="75" spans="1:9" x14ac:dyDescent="0.2">
      <c r="A75" s="49" t="s">
        <v>48</v>
      </c>
      <c r="B75" s="49"/>
      <c r="C75" s="49"/>
      <c r="D75" s="49"/>
      <c r="E75" s="50">
        <v>15426.520820899999</v>
      </c>
      <c r="F75" s="51">
        <v>100</v>
      </c>
      <c r="G75" s="50"/>
      <c r="H75" s="49"/>
      <c r="I75" s="49"/>
    </row>
    <row r="77" spans="1:9" x14ac:dyDescent="0.2">
      <c r="A77" s="14" t="s">
        <v>52</v>
      </c>
    </row>
    <row r="78" spans="1:9" x14ac:dyDescent="0.2">
      <c r="A78" s="14" t="s">
        <v>53</v>
      </c>
    </row>
    <row r="79" spans="1:9" x14ac:dyDescent="0.2">
      <c r="A79" s="14" t="s">
        <v>54</v>
      </c>
      <c r="B79" s="14"/>
      <c r="C79" s="30" t="s">
        <v>56</v>
      </c>
      <c r="D79" s="14" t="s">
        <v>55</v>
      </c>
    </row>
    <row r="80" spans="1:9" x14ac:dyDescent="0.2">
      <c r="A80" s="7" t="s">
        <v>182</v>
      </c>
      <c r="C80" s="31">
        <v>13.2392</v>
      </c>
      <c r="D80" s="31">
        <v>13.7622</v>
      </c>
    </row>
    <row r="81" spans="1:4" x14ac:dyDescent="0.2">
      <c r="A81" s="7" t="s">
        <v>271</v>
      </c>
      <c r="C81" s="31">
        <v>11.8818</v>
      </c>
      <c r="D81" s="31">
        <v>12.3512</v>
      </c>
    </row>
    <row r="82" spans="1:4" x14ac:dyDescent="0.2">
      <c r="A82" s="7" t="s">
        <v>231</v>
      </c>
      <c r="C82" s="31">
        <v>11.6494</v>
      </c>
      <c r="D82" s="31">
        <v>11.907299999999999</v>
      </c>
    </row>
    <row r="83" spans="1:4" x14ac:dyDescent="0.2">
      <c r="A83" s="7" t="s">
        <v>232</v>
      </c>
      <c r="C83" s="31">
        <v>11.38</v>
      </c>
      <c r="D83" s="31">
        <v>11.4147</v>
      </c>
    </row>
    <row r="84" spans="1:4" x14ac:dyDescent="0.2">
      <c r="A84" s="7" t="s">
        <v>184</v>
      </c>
      <c r="C84" s="31">
        <v>14.136900000000001</v>
      </c>
      <c r="D84" s="31">
        <v>14.8</v>
      </c>
    </row>
    <row r="85" spans="1:4" x14ac:dyDescent="0.2">
      <c r="A85" s="7" t="s">
        <v>272</v>
      </c>
      <c r="C85" s="31">
        <v>12.7606</v>
      </c>
      <c r="D85" s="31">
        <v>13.357699999999999</v>
      </c>
    </row>
    <row r="86" spans="1:4" x14ac:dyDescent="0.2">
      <c r="A86" s="7" t="s">
        <v>235</v>
      </c>
      <c r="C86" s="31">
        <v>12.4399</v>
      </c>
      <c r="D86" s="31">
        <v>12.5642</v>
      </c>
    </row>
    <row r="87" spans="1:4" x14ac:dyDescent="0.2">
      <c r="A87" s="7" t="s">
        <v>236</v>
      </c>
      <c r="C87" s="31">
        <v>12.236499999999999</v>
      </c>
      <c r="D87" s="31">
        <v>12.367100000000001</v>
      </c>
    </row>
    <row r="89" spans="1:4" x14ac:dyDescent="0.2">
      <c r="A89" s="14" t="s">
        <v>67</v>
      </c>
    </row>
    <row r="90" spans="1:4" x14ac:dyDescent="0.2">
      <c r="A90" s="88" t="s">
        <v>148</v>
      </c>
      <c r="B90" s="89"/>
      <c r="C90" s="36" t="s">
        <v>149</v>
      </c>
    </row>
    <row r="91" spans="1:4" x14ac:dyDescent="0.2">
      <c r="A91" s="84" t="s">
        <v>231</v>
      </c>
      <c r="B91" s="85"/>
      <c r="C91" s="37">
        <v>0.19500000000000001</v>
      </c>
    </row>
    <row r="92" spans="1:4" x14ac:dyDescent="0.2">
      <c r="A92" s="84" t="s">
        <v>232</v>
      </c>
      <c r="B92" s="85"/>
      <c r="C92" s="37">
        <v>0.4</v>
      </c>
    </row>
    <row r="93" spans="1:4" x14ac:dyDescent="0.2">
      <c r="A93" s="84" t="s">
        <v>235</v>
      </c>
      <c r="B93" s="85"/>
      <c r="C93" s="37">
        <v>0.44</v>
      </c>
    </row>
    <row r="94" spans="1:4" x14ac:dyDescent="0.2">
      <c r="A94" s="84" t="s">
        <v>236</v>
      </c>
      <c r="B94" s="85"/>
      <c r="C94" s="37">
        <v>0.42499999999999999</v>
      </c>
    </row>
    <row r="95" spans="1:4" x14ac:dyDescent="0.2">
      <c r="A95" s="7" t="s">
        <v>150</v>
      </c>
    </row>
    <row r="96" spans="1:4" x14ac:dyDescent="0.2">
      <c r="A96" s="7" t="s">
        <v>66</v>
      </c>
    </row>
    <row r="98" spans="1:9" x14ac:dyDescent="0.2">
      <c r="A98" s="14" t="s">
        <v>487</v>
      </c>
      <c r="D98" s="33" t="s">
        <v>1183</v>
      </c>
    </row>
    <row r="100" spans="1:9" x14ac:dyDescent="0.2">
      <c r="A100" s="14" t="s">
        <v>488</v>
      </c>
      <c r="D100" s="33">
        <f>ABS(+H57+H61)</f>
        <v>37.568958952481921</v>
      </c>
    </row>
    <row r="102" spans="1:9" x14ac:dyDescent="0.2">
      <c r="A102" s="14" t="s">
        <v>489</v>
      </c>
      <c r="D102" s="32">
        <v>2.35511171330123</v>
      </c>
    </row>
    <row r="104" spans="1:9" x14ac:dyDescent="0.2">
      <c r="A104" s="14" t="s">
        <v>490</v>
      </c>
      <c r="D104" s="33">
        <v>4.17962553019761</v>
      </c>
      <c r="E104" s="10" t="s">
        <v>71</v>
      </c>
    </row>
    <row r="106" spans="1:9" x14ac:dyDescent="0.2">
      <c r="A106" s="14" t="s">
        <v>1185</v>
      </c>
      <c r="D106" s="30" t="s">
        <v>68</v>
      </c>
    </row>
    <row r="108" spans="1:9" x14ac:dyDescent="0.2">
      <c r="A108" s="14" t="s">
        <v>1068</v>
      </c>
      <c r="F108" s="10"/>
      <c r="H108" s="10"/>
      <c r="I108" s="10"/>
    </row>
    <row r="109" spans="1:9" x14ac:dyDescent="0.2">
      <c r="A109" s="57"/>
      <c r="F109" s="10"/>
      <c r="H109" s="10"/>
      <c r="I109" s="10"/>
    </row>
    <row r="110" spans="1:9" x14ac:dyDescent="0.2">
      <c r="A110" s="52" t="s">
        <v>1058</v>
      </c>
      <c r="F110" s="10"/>
      <c r="H110" s="10"/>
      <c r="I110" s="10"/>
    </row>
    <row r="111" spans="1:9" x14ac:dyDescent="0.2">
      <c r="A111" s="54"/>
      <c r="F111" s="10"/>
      <c r="H111" s="10"/>
      <c r="I111" s="10"/>
    </row>
    <row r="112" spans="1:9" x14ac:dyDescent="0.2">
      <c r="A112" s="53"/>
      <c r="F112" s="10"/>
      <c r="H112" s="10"/>
      <c r="I112" s="10"/>
    </row>
    <row r="113" spans="1:9" x14ac:dyDescent="0.2">
      <c r="A113" s="53"/>
      <c r="F113" s="10"/>
      <c r="H113" s="10"/>
      <c r="I113" s="10"/>
    </row>
    <row r="114" spans="1:9" x14ac:dyDescent="0.2">
      <c r="A114" s="53"/>
      <c r="F114" s="10"/>
      <c r="H114" s="10"/>
      <c r="I114" s="10"/>
    </row>
    <row r="115" spans="1:9" x14ac:dyDescent="0.2">
      <c r="A115" s="53"/>
      <c r="F115" s="10"/>
      <c r="H115" s="10"/>
      <c r="I115" s="10"/>
    </row>
    <row r="116" spans="1:9" x14ac:dyDescent="0.2">
      <c r="A116" s="53"/>
      <c r="F116" s="10"/>
      <c r="H116" s="10"/>
      <c r="I116" s="10"/>
    </row>
    <row r="117" spans="1:9" x14ac:dyDescent="0.2">
      <c r="A117" s="53"/>
      <c r="F117" s="10"/>
      <c r="H117" s="10"/>
      <c r="I117" s="10"/>
    </row>
    <row r="118" spans="1:9" x14ac:dyDescent="0.2">
      <c r="A118" s="53"/>
      <c r="F118" s="10"/>
      <c r="H118" s="10"/>
      <c r="I118" s="10"/>
    </row>
    <row r="119" spans="1:9" x14ac:dyDescent="0.2">
      <c r="A119" s="53"/>
      <c r="F119" s="10"/>
      <c r="H119" s="10"/>
      <c r="I119" s="10"/>
    </row>
    <row r="120" spans="1:9" x14ac:dyDescent="0.2">
      <c r="A120" s="53"/>
      <c r="F120" s="10"/>
      <c r="H120" s="10"/>
      <c r="I120" s="10"/>
    </row>
    <row r="121" spans="1:9" x14ac:dyDescent="0.2">
      <c r="A121" s="53"/>
      <c r="F121" s="10"/>
      <c r="H121" s="10"/>
      <c r="I121" s="10"/>
    </row>
    <row r="122" spans="1:9" x14ac:dyDescent="0.2">
      <c r="A122" s="53"/>
      <c r="F122" s="10"/>
      <c r="H122" s="10"/>
      <c r="I122" s="10"/>
    </row>
    <row r="123" spans="1:9" x14ac:dyDescent="0.2">
      <c r="A123" s="52" t="s">
        <v>1069</v>
      </c>
      <c r="F123" s="10"/>
      <c r="H123" s="10"/>
      <c r="I123" s="10"/>
    </row>
    <row r="124" spans="1:9" x14ac:dyDescent="0.2">
      <c r="A124" s="53"/>
      <c r="F124" s="10"/>
      <c r="H124" s="10"/>
      <c r="I124" s="10"/>
    </row>
    <row r="125" spans="1:9" x14ac:dyDescent="0.2">
      <c r="A125" s="52" t="s">
        <v>1060</v>
      </c>
      <c r="F125" s="10"/>
      <c r="H125" s="10"/>
      <c r="I125" s="10"/>
    </row>
    <row r="126" spans="1:9" x14ac:dyDescent="0.2">
      <c r="A126" s="53"/>
      <c r="F126" s="10"/>
      <c r="H126" s="10"/>
      <c r="I126" s="10"/>
    </row>
    <row r="127" spans="1:9" x14ac:dyDescent="0.2">
      <c r="A127" s="53"/>
      <c r="F127" s="10"/>
      <c r="H127" s="10"/>
      <c r="I127" s="10"/>
    </row>
    <row r="128" spans="1:9" x14ac:dyDescent="0.2">
      <c r="A128" s="53"/>
      <c r="F128" s="10"/>
      <c r="H128" s="10"/>
      <c r="I128" s="10"/>
    </row>
    <row r="129" spans="1:9" x14ac:dyDescent="0.2">
      <c r="A129" s="53"/>
      <c r="F129" s="10"/>
      <c r="H129" s="10"/>
      <c r="I129" s="10"/>
    </row>
    <row r="130" spans="1:9" x14ac:dyDescent="0.2">
      <c r="A130" s="53"/>
      <c r="F130" s="10"/>
      <c r="H130" s="10"/>
      <c r="I130" s="10"/>
    </row>
    <row r="131" spans="1:9" x14ac:dyDescent="0.2">
      <c r="A131" s="53"/>
      <c r="F131" s="10"/>
      <c r="H131" s="10"/>
      <c r="I131" s="10"/>
    </row>
    <row r="132" spans="1:9" x14ac:dyDescent="0.2">
      <c r="A132" s="53"/>
      <c r="F132" s="10"/>
      <c r="H132" s="10"/>
      <c r="I132" s="10"/>
    </row>
    <row r="133" spans="1:9" x14ac:dyDescent="0.2">
      <c r="A133" s="53"/>
      <c r="F133" s="10"/>
      <c r="H133" s="10"/>
      <c r="I133" s="10"/>
    </row>
    <row r="134" spans="1:9" x14ac:dyDescent="0.2">
      <c r="A134" s="53"/>
      <c r="F134" s="10"/>
      <c r="H134" s="10"/>
      <c r="I134" s="10"/>
    </row>
    <row r="135" spans="1:9" x14ac:dyDescent="0.2">
      <c r="A135" s="53"/>
      <c r="F135" s="10"/>
      <c r="H135" s="10"/>
      <c r="I135" s="10"/>
    </row>
    <row r="136" spans="1:9" x14ac:dyDescent="0.2">
      <c r="A136" s="53"/>
      <c r="F136" s="10"/>
      <c r="H136" s="10"/>
      <c r="I136" s="10"/>
    </row>
    <row r="137" spans="1:9" x14ac:dyDescent="0.2">
      <c r="A137" s="53"/>
      <c r="F137" s="10"/>
      <c r="H137" s="10"/>
      <c r="I137" s="10"/>
    </row>
    <row r="138" spans="1:9" x14ac:dyDescent="0.2">
      <c r="A138" s="53"/>
      <c r="F138" s="10"/>
      <c r="H138" s="10"/>
      <c r="I138" s="10"/>
    </row>
    <row r="139" spans="1:9" x14ac:dyDescent="0.2">
      <c r="F139" s="10"/>
      <c r="H139" s="10"/>
      <c r="I139" s="10"/>
    </row>
    <row r="140" spans="1:9" x14ac:dyDescent="0.2">
      <c r="F140" s="10"/>
      <c r="H140" s="10"/>
      <c r="I140" s="10"/>
    </row>
    <row r="141" spans="1:9" x14ac:dyDescent="0.2">
      <c r="F141" s="10"/>
      <c r="H141" s="10"/>
      <c r="I141" s="10"/>
    </row>
    <row r="142" spans="1:9" x14ac:dyDescent="0.2">
      <c r="F142" s="10"/>
      <c r="H142" s="10"/>
      <c r="I142" s="10"/>
    </row>
    <row r="143" spans="1:9" x14ac:dyDescent="0.2">
      <c r="F143" s="10"/>
      <c r="H143" s="10"/>
      <c r="I143" s="10"/>
    </row>
    <row r="144" spans="1:9" x14ac:dyDescent="0.2">
      <c r="F144" s="10"/>
      <c r="H144" s="10"/>
      <c r="I144" s="10"/>
    </row>
    <row r="145" spans="6:9" x14ac:dyDescent="0.2">
      <c r="F145" s="10"/>
      <c r="H145" s="10"/>
      <c r="I145" s="10"/>
    </row>
    <row r="146" spans="6:9" x14ac:dyDescent="0.2">
      <c r="F146" s="10"/>
      <c r="H146" s="10"/>
      <c r="I146" s="10"/>
    </row>
    <row r="147" spans="6:9" x14ac:dyDescent="0.2">
      <c r="F147" s="10"/>
      <c r="H147" s="10"/>
      <c r="I147" s="10"/>
    </row>
    <row r="148" spans="6:9" x14ac:dyDescent="0.2">
      <c r="F148" s="10"/>
      <c r="H148" s="10"/>
      <c r="I148" s="10"/>
    </row>
    <row r="149" spans="6:9" x14ac:dyDescent="0.2">
      <c r="F149" s="10"/>
      <c r="H149" s="10"/>
      <c r="I149" s="10"/>
    </row>
    <row r="150" spans="6:9" x14ac:dyDescent="0.2">
      <c r="F150" s="10"/>
      <c r="H150" s="10"/>
      <c r="I150" s="10"/>
    </row>
    <row r="151" spans="6:9" x14ac:dyDescent="0.2">
      <c r="F151" s="10"/>
      <c r="H151" s="10"/>
      <c r="I151" s="10"/>
    </row>
    <row r="152" spans="6:9" x14ac:dyDescent="0.2">
      <c r="F152" s="10"/>
      <c r="H152" s="10"/>
      <c r="I152" s="10"/>
    </row>
    <row r="153" spans="6:9" x14ac:dyDescent="0.2">
      <c r="F153" s="10"/>
      <c r="H153" s="10"/>
      <c r="I153" s="10"/>
    </row>
    <row r="154" spans="6:9" x14ac:dyDescent="0.2">
      <c r="F154" s="10"/>
      <c r="H154" s="10"/>
      <c r="I154" s="10"/>
    </row>
    <row r="155" spans="6:9" x14ac:dyDescent="0.2">
      <c r="F155" s="10"/>
      <c r="H155" s="10"/>
      <c r="I155" s="10"/>
    </row>
    <row r="156" spans="6:9" x14ac:dyDescent="0.2">
      <c r="F156" s="10"/>
      <c r="H156" s="10"/>
      <c r="I156" s="10"/>
    </row>
    <row r="157" spans="6:9" x14ac:dyDescent="0.2">
      <c r="F157" s="10"/>
      <c r="H157" s="10"/>
      <c r="I157" s="10"/>
    </row>
    <row r="158" spans="6:9" x14ac:dyDescent="0.2">
      <c r="F158" s="10"/>
      <c r="H158" s="10"/>
      <c r="I158" s="10"/>
    </row>
    <row r="159" spans="6:9" x14ac:dyDescent="0.2">
      <c r="F159" s="10"/>
      <c r="H159" s="10"/>
      <c r="I159" s="10"/>
    </row>
    <row r="160" spans="6:9" x14ac:dyDescent="0.2">
      <c r="F160" s="10"/>
      <c r="H160" s="10"/>
      <c r="I160" s="10"/>
    </row>
    <row r="161" spans="6:9" x14ac:dyDescent="0.2">
      <c r="F161" s="10"/>
      <c r="H161" s="10"/>
      <c r="I161" s="10"/>
    </row>
    <row r="162" spans="6:9" x14ac:dyDescent="0.2">
      <c r="F162" s="10"/>
      <c r="H162" s="10"/>
      <c r="I162" s="10"/>
    </row>
    <row r="163" spans="6:9" x14ac:dyDescent="0.2">
      <c r="F163" s="10"/>
      <c r="H163" s="10"/>
      <c r="I163" s="10"/>
    </row>
    <row r="164" spans="6:9" x14ac:dyDescent="0.2">
      <c r="F164" s="10"/>
      <c r="H164" s="10"/>
      <c r="I164" s="10"/>
    </row>
    <row r="165" spans="6:9" x14ac:dyDescent="0.2">
      <c r="F165" s="10"/>
      <c r="H165" s="10"/>
      <c r="I165" s="10"/>
    </row>
    <row r="166" spans="6:9" x14ac:dyDescent="0.2">
      <c r="F166" s="10"/>
      <c r="H166" s="10"/>
      <c r="I166" s="10"/>
    </row>
    <row r="167" spans="6:9" x14ac:dyDescent="0.2">
      <c r="F167" s="10"/>
      <c r="H167" s="10"/>
      <c r="I167" s="10"/>
    </row>
    <row r="168" spans="6:9" x14ac:dyDescent="0.2">
      <c r="F168" s="10"/>
      <c r="H168" s="10"/>
      <c r="I168" s="10"/>
    </row>
    <row r="169" spans="6:9" x14ac:dyDescent="0.2">
      <c r="F169" s="10"/>
      <c r="H169" s="10"/>
      <c r="I169" s="10"/>
    </row>
    <row r="170" spans="6:9" x14ac:dyDescent="0.2">
      <c r="F170" s="10"/>
      <c r="H170" s="10"/>
      <c r="I170" s="10"/>
    </row>
    <row r="171" spans="6:9" x14ac:dyDescent="0.2">
      <c r="F171" s="10"/>
      <c r="H171" s="10"/>
      <c r="I171" s="10"/>
    </row>
    <row r="172" spans="6:9" x14ac:dyDescent="0.2">
      <c r="F172" s="10"/>
      <c r="H172" s="10"/>
      <c r="I172" s="10"/>
    </row>
    <row r="173" spans="6:9" x14ac:dyDescent="0.2">
      <c r="F173" s="10"/>
      <c r="H173" s="10"/>
      <c r="I173" s="10"/>
    </row>
    <row r="174" spans="6:9" x14ac:dyDescent="0.2">
      <c r="F174" s="10"/>
      <c r="H174" s="10"/>
      <c r="I174" s="10"/>
    </row>
    <row r="175" spans="6:9" x14ac:dyDescent="0.2">
      <c r="F175" s="10"/>
      <c r="H175" s="10"/>
      <c r="I175" s="10"/>
    </row>
    <row r="176" spans="6:9" x14ac:dyDescent="0.2">
      <c r="F176" s="10"/>
      <c r="H176" s="10"/>
      <c r="I176" s="10"/>
    </row>
    <row r="177" spans="6:9" x14ac:dyDescent="0.2">
      <c r="F177" s="10"/>
      <c r="H177" s="10"/>
      <c r="I177" s="10"/>
    </row>
    <row r="178" spans="6:9" x14ac:dyDescent="0.2">
      <c r="F178" s="10"/>
      <c r="H178" s="10"/>
      <c r="I178" s="10"/>
    </row>
    <row r="179" spans="6:9" x14ac:dyDescent="0.2">
      <c r="F179" s="10"/>
      <c r="H179" s="10"/>
      <c r="I179" s="10"/>
    </row>
    <row r="180" spans="6:9" x14ac:dyDescent="0.2">
      <c r="F180" s="10"/>
      <c r="H180" s="10"/>
      <c r="I180" s="10"/>
    </row>
    <row r="181" spans="6:9" x14ac:dyDescent="0.2">
      <c r="F181" s="10"/>
      <c r="H181" s="10"/>
      <c r="I181" s="10"/>
    </row>
    <row r="182" spans="6:9" x14ac:dyDescent="0.2">
      <c r="F182" s="10"/>
      <c r="H182" s="10"/>
      <c r="I182" s="10"/>
    </row>
    <row r="183" spans="6:9" x14ac:dyDescent="0.2">
      <c r="F183" s="10"/>
      <c r="H183" s="10"/>
      <c r="I183" s="10"/>
    </row>
    <row r="184" spans="6:9" x14ac:dyDescent="0.2">
      <c r="F184" s="10"/>
      <c r="H184" s="10"/>
      <c r="I184" s="10"/>
    </row>
    <row r="185" spans="6:9" x14ac:dyDescent="0.2">
      <c r="F185" s="10"/>
      <c r="H185" s="10"/>
      <c r="I185" s="10"/>
    </row>
    <row r="186" spans="6:9" x14ac:dyDescent="0.2">
      <c r="F186" s="10"/>
      <c r="H186" s="10"/>
      <c r="I186" s="10"/>
    </row>
    <row r="187" spans="6:9" x14ac:dyDescent="0.2">
      <c r="F187" s="10"/>
      <c r="H187" s="10"/>
      <c r="I187" s="10"/>
    </row>
    <row r="188" spans="6:9" x14ac:dyDescent="0.2">
      <c r="F188" s="10"/>
      <c r="H188" s="10"/>
      <c r="I188" s="10"/>
    </row>
    <row r="189" spans="6:9" x14ac:dyDescent="0.2">
      <c r="F189" s="10"/>
      <c r="H189" s="10"/>
      <c r="I189" s="10"/>
    </row>
    <row r="190" spans="6:9" x14ac:dyDescent="0.2">
      <c r="F190" s="10"/>
      <c r="H190" s="10"/>
      <c r="I190" s="10"/>
    </row>
    <row r="191" spans="6:9" x14ac:dyDescent="0.2">
      <c r="F191" s="10"/>
      <c r="H191" s="10"/>
      <c r="I191" s="10"/>
    </row>
    <row r="192" spans="6:9" x14ac:dyDescent="0.2">
      <c r="F192" s="10"/>
      <c r="H192" s="10"/>
      <c r="I192" s="10"/>
    </row>
    <row r="193" spans="6:9" x14ac:dyDescent="0.2">
      <c r="F193" s="10"/>
      <c r="H193" s="10"/>
      <c r="I193" s="10"/>
    </row>
    <row r="194" spans="6:9" x14ac:dyDescent="0.2">
      <c r="F194" s="10"/>
      <c r="H194" s="10"/>
      <c r="I194" s="10"/>
    </row>
    <row r="195" spans="6:9" x14ac:dyDescent="0.2">
      <c r="F195" s="10"/>
      <c r="H195" s="10"/>
      <c r="I195" s="10"/>
    </row>
    <row r="196" spans="6:9" x14ac:dyDescent="0.2">
      <c r="F196" s="10"/>
      <c r="H196" s="10"/>
      <c r="I196" s="10"/>
    </row>
    <row r="197" spans="6:9" x14ac:dyDescent="0.2">
      <c r="F197" s="10"/>
      <c r="H197" s="10"/>
      <c r="I197" s="10"/>
    </row>
    <row r="198" spans="6:9" x14ac:dyDescent="0.2">
      <c r="F198" s="10"/>
      <c r="H198" s="10"/>
      <c r="I198" s="10"/>
    </row>
    <row r="199" spans="6:9" x14ac:dyDescent="0.2">
      <c r="F199" s="10"/>
      <c r="H199" s="10"/>
      <c r="I199" s="10"/>
    </row>
    <row r="200" spans="6:9" x14ac:dyDescent="0.2">
      <c r="F200" s="10"/>
      <c r="H200" s="10"/>
      <c r="I200" s="10"/>
    </row>
    <row r="201" spans="6:9" x14ac:dyDescent="0.2">
      <c r="F201" s="10"/>
      <c r="H201" s="10"/>
      <c r="I201" s="10"/>
    </row>
    <row r="202" spans="6:9" x14ac:dyDescent="0.2">
      <c r="F202" s="10"/>
      <c r="H202" s="10"/>
      <c r="I202" s="10"/>
    </row>
    <row r="203" spans="6:9" x14ac:dyDescent="0.2">
      <c r="F203" s="10"/>
      <c r="H203" s="10"/>
      <c r="I203" s="10"/>
    </row>
    <row r="204" spans="6:9" x14ac:dyDescent="0.2">
      <c r="F204" s="10"/>
      <c r="H204" s="10"/>
      <c r="I204" s="10"/>
    </row>
    <row r="205" spans="6:9" x14ac:dyDescent="0.2">
      <c r="F205" s="10"/>
      <c r="H205" s="10"/>
      <c r="I205" s="10"/>
    </row>
    <row r="206" spans="6:9" x14ac:dyDescent="0.2">
      <c r="F206" s="10"/>
      <c r="H206" s="10"/>
      <c r="I206" s="10"/>
    </row>
    <row r="207" spans="6:9" x14ac:dyDescent="0.2">
      <c r="F207" s="10"/>
      <c r="H207" s="10"/>
      <c r="I207" s="10"/>
    </row>
    <row r="208" spans="6:9" x14ac:dyDescent="0.2">
      <c r="F208" s="10"/>
      <c r="H208" s="10"/>
      <c r="I208" s="10"/>
    </row>
    <row r="209" spans="6:9" x14ac:dyDescent="0.2">
      <c r="F209" s="10"/>
      <c r="H209" s="10"/>
      <c r="I209" s="10"/>
    </row>
    <row r="210" spans="6:9" x14ac:dyDescent="0.2">
      <c r="F210" s="10"/>
      <c r="H210" s="10"/>
      <c r="I210" s="10"/>
    </row>
    <row r="211" spans="6:9" x14ac:dyDescent="0.2">
      <c r="F211" s="10"/>
      <c r="H211" s="10"/>
      <c r="I211" s="10"/>
    </row>
    <row r="212" spans="6:9" x14ac:dyDescent="0.2">
      <c r="F212" s="10"/>
      <c r="H212" s="10"/>
      <c r="I212" s="10"/>
    </row>
    <row r="213" spans="6:9" x14ac:dyDescent="0.2">
      <c r="F213" s="10"/>
      <c r="H213" s="10"/>
      <c r="I213" s="10"/>
    </row>
    <row r="214" spans="6:9" x14ac:dyDescent="0.2">
      <c r="F214" s="10"/>
      <c r="H214" s="10"/>
      <c r="I214" s="10"/>
    </row>
    <row r="215" spans="6:9" x14ac:dyDescent="0.2">
      <c r="F215" s="10"/>
      <c r="H215" s="10"/>
      <c r="I215" s="10"/>
    </row>
    <row r="216" spans="6:9" x14ac:dyDescent="0.2">
      <c r="F216" s="10"/>
      <c r="H216" s="10"/>
      <c r="I216" s="10"/>
    </row>
    <row r="217" spans="6:9" x14ac:dyDescent="0.2">
      <c r="F217" s="10"/>
      <c r="H217" s="10"/>
      <c r="I217" s="10"/>
    </row>
    <row r="218" spans="6:9" x14ac:dyDescent="0.2">
      <c r="F218" s="10"/>
      <c r="H218" s="10"/>
      <c r="I218" s="10"/>
    </row>
    <row r="219" spans="6:9" x14ac:dyDescent="0.2">
      <c r="F219" s="10"/>
      <c r="H219" s="10"/>
      <c r="I219" s="10"/>
    </row>
    <row r="220" spans="6:9" x14ac:dyDescent="0.2">
      <c r="F220" s="10"/>
      <c r="H220" s="10"/>
      <c r="I220" s="10"/>
    </row>
    <row r="221" spans="6:9" x14ac:dyDescent="0.2">
      <c r="F221" s="10"/>
      <c r="H221" s="10"/>
      <c r="I221" s="10"/>
    </row>
    <row r="222" spans="6:9" x14ac:dyDescent="0.2">
      <c r="F222" s="10"/>
      <c r="H222" s="10"/>
      <c r="I222" s="10"/>
    </row>
    <row r="223" spans="6:9" x14ac:dyDescent="0.2">
      <c r="F223" s="10"/>
      <c r="H223" s="10"/>
      <c r="I223" s="10"/>
    </row>
    <row r="224" spans="6:9" x14ac:dyDescent="0.2">
      <c r="F224" s="10"/>
      <c r="H224" s="10"/>
      <c r="I224" s="10"/>
    </row>
    <row r="225" spans="6:9" x14ac:dyDescent="0.2">
      <c r="F225" s="10"/>
      <c r="H225" s="10"/>
      <c r="I225" s="10"/>
    </row>
    <row r="226" spans="6:9" x14ac:dyDescent="0.2">
      <c r="F226" s="10"/>
      <c r="H226" s="10"/>
      <c r="I226" s="10"/>
    </row>
    <row r="227" spans="6:9" x14ac:dyDescent="0.2">
      <c r="F227" s="10"/>
      <c r="H227" s="10"/>
      <c r="I227" s="10"/>
    </row>
    <row r="228" spans="6:9" x14ac:dyDescent="0.2">
      <c r="F228" s="10"/>
      <c r="H228" s="10"/>
      <c r="I228" s="10"/>
    </row>
    <row r="229" spans="6:9" x14ac:dyDescent="0.2">
      <c r="F229" s="10"/>
      <c r="H229" s="10"/>
      <c r="I229" s="10"/>
    </row>
    <row r="230" spans="6:9" x14ac:dyDescent="0.2">
      <c r="F230" s="10"/>
      <c r="H230" s="10"/>
      <c r="I230" s="10"/>
    </row>
    <row r="231" spans="6:9" x14ac:dyDescent="0.2">
      <c r="F231" s="10"/>
      <c r="H231" s="10"/>
      <c r="I231" s="10"/>
    </row>
    <row r="232" spans="6:9" x14ac:dyDescent="0.2">
      <c r="F232" s="10"/>
      <c r="H232" s="10"/>
      <c r="I232" s="10"/>
    </row>
    <row r="233" spans="6:9" x14ac:dyDescent="0.2">
      <c r="F233" s="10"/>
      <c r="H233" s="10"/>
      <c r="I233" s="10"/>
    </row>
    <row r="234" spans="6:9" x14ac:dyDescent="0.2">
      <c r="F234" s="10"/>
      <c r="H234" s="10"/>
      <c r="I234" s="10"/>
    </row>
    <row r="235" spans="6:9" x14ac:dyDescent="0.2">
      <c r="F235" s="10"/>
      <c r="H235" s="10"/>
      <c r="I235" s="10"/>
    </row>
    <row r="236" spans="6:9" x14ac:dyDescent="0.2">
      <c r="F236" s="10"/>
      <c r="H236" s="10"/>
      <c r="I236" s="10"/>
    </row>
    <row r="237" spans="6:9" x14ac:dyDescent="0.2">
      <c r="F237" s="10"/>
      <c r="H237" s="10"/>
      <c r="I237" s="10"/>
    </row>
    <row r="238" spans="6:9" x14ac:dyDescent="0.2">
      <c r="F238" s="10"/>
      <c r="H238" s="10"/>
      <c r="I238" s="10"/>
    </row>
    <row r="239" spans="6:9" x14ac:dyDescent="0.2">
      <c r="F239" s="10"/>
      <c r="H239" s="10"/>
      <c r="I239" s="10"/>
    </row>
    <row r="240" spans="6:9" x14ac:dyDescent="0.2">
      <c r="F240" s="10"/>
      <c r="H240" s="10"/>
      <c r="I240" s="10"/>
    </row>
    <row r="241" spans="6:9" x14ac:dyDescent="0.2">
      <c r="F241" s="10"/>
      <c r="H241" s="10"/>
      <c r="I241" s="10"/>
    </row>
    <row r="242" spans="6:9" x14ac:dyDescent="0.2">
      <c r="F242" s="10"/>
      <c r="H242" s="10"/>
      <c r="I242" s="10"/>
    </row>
    <row r="243" spans="6:9" x14ac:dyDescent="0.2">
      <c r="F243" s="10"/>
      <c r="H243" s="10"/>
      <c r="I243" s="10"/>
    </row>
    <row r="244" spans="6:9" x14ac:dyDescent="0.2">
      <c r="F244" s="10"/>
      <c r="H244" s="10"/>
      <c r="I244" s="10"/>
    </row>
    <row r="245" spans="6:9" x14ac:dyDescent="0.2">
      <c r="F245" s="10"/>
      <c r="H245" s="10"/>
      <c r="I245" s="10"/>
    </row>
    <row r="246" spans="6:9" x14ac:dyDescent="0.2">
      <c r="F246" s="10"/>
      <c r="H246" s="10"/>
      <c r="I246" s="10"/>
    </row>
    <row r="247" spans="6:9" x14ac:dyDescent="0.2">
      <c r="F247" s="10"/>
      <c r="H247" s="10"/>
      <c r="I247" s="10"/>
    </row>
    <row r="248" spans="6:9" x14ac:dyDescent="0.2">
      <c r="F248" s="10"/>
      <c r="H248" s="10"/>
      <c r="I248" s="10"/>
    </row>
    <row r="249" spans="6:9" x14ac:dyDescent="0.2">
      <c r="F249" s="10"/>
      <c r="H249" s="10"/>
      <c r="I249" s="10"/>
    </row>
    <row r="250" spans="6:9" x14ac:dyDescent="0.2">
      <c r="F250" s="10"/>
      <c r="H250" s="10"/>
      <c r="I250" s="10"/>
    </row>
    <row r="251" spans="6:9" x14ac:dyDescent="0.2">
      <c r="F251" s="10"/>
      <c r="H251" s="10"/>
      <c r="I251" s="10"/>
    </row>
    <row r="252" spans="6:9" x14ac:dyDescent="0.2">
      <c r="F252" s="10"/>
      <c r="H252" s="10"/>
      <c r="I252" s="10"/>
    </row>
    <row r="253" spans="6:9" x14ac:dyDescent="0.2">
      <c r="F253" s="10"/>
      <c r="H253" s="10"/>
      <c r="I253" s="10"/>
    </row>
    <row r="254" spans="6:9" x14ac:dyDescent="0.2">
      <c r="F254" s="10"/>
      <c r="H254" s="10"/>
      <c r="I254" s="10"/>
    </row>
    <row r="255" spans="6:9" x14ac:dyDescent="0.2">
      <c r="F255" s="10"/>
      <c r="H255" s="10"/>
      <c r="I255" s="10"/>
    </row>
    <row r="256" spans="6:9" x14ac:dyDescent="0.2">
      <c r="F256" s="10"/>
      <c r="H256" s="10"/>
      <c r="I256" s="10"/>
    </row>
    <row r="257" spans="6:9" x14ac:dyDescent="0.2">
      <c r="F257" s="10"/>
      <c r="H257" s="10"/>
      <c r="I257" s="10"/>
    </row>
    <row r="258" spans="6:9" x14ac:dyDescent="0.2">
      <c r="F258" s="10"/>
      <c r="H258" s="10"/>
      <c r="I258" s="10"/>
    </row>
    <row r="259" spans="6:9" x14ac:dyDescent="0.2">
      <c r="F259" s="10"/>
      <c r="H259" s="10"/>
      <c r="I259" s="10"/>
    </row>
    <row r="260" spans="6:9" x14ac:dyDescent="0.2">
      <c r="F260" s="10"/>
      <c r="H260" s="10"/>
      <c r="I260" s="10"/>
    </row>
    <row r="261" spans="6:9" x14ac:dyDescent="0.2">
      <c r="F261" s="10"/>
      <c r="H261" s="10"/>
      <c r="I261" s="10"/>
    </row>
    <row r="262" spans="6:9" x14ac:dyDescent="0.2">
      <c r="F262" s="10"/>
      <c r="H262" s="10"/>
      <c r="I262" s="10"/>
    </row>
    <row r="263" spans="6:9" x14ac:dyDescent="0.2">
      <c r="F263" s="10"/>
      <c r="H263" s="10"/>
      <c r="I263" s="10"/>
    </row>
    <row r="264" spans="6:9" x14ac:dyDescent="0.2">
      <c r="F264" s="10"/>
      <c r="H264" s="10"/>
      <c r="I264" s="10"/>
    </row>
    <row r="265" spans="6:9" x14ac:dyDescent="0.2">
      <c r="F265" s="10"/>
      <c r="H265" s="10"/>
      <c r="I265" s="10"/>
    </row>
    <row r="266" spans="6:9" x14ac:dyDescent="0.2">
      <c r="F266" s="10"/>
      <c r="H266" s="10"/>
      <c r="I266" s="10"/>
    </row>
    <row r="267" spans="6:9" x14ac:dyDescent="0.2">
      <c r="F267" s="10"/>
      <c r="H267" s="10"/>
      <c r="I267" s="10"/>
    </row>
    <row r="268" spans="6:9" x14ac:dyDescent="0.2">
      <c r="F268" s="10"/>
      <c r="H268" s="10"/>
      <c r="I268" s="10"/>
    </row>
    <row r="269" spans="6:9" x14ac:dyDescent="0.2">
      <c r="F269" s="10"/>
      <c r="H269" s="10"/>
      <c r="I269" s="10"/>
    </row>
    <row r="270" spans="6:9" x14ac:dyDescent="0.2">
      <c r="F270" s="10"/>
      <c r="H270" s="10"/>
      <c r="I270" s="10"/>
    </row>
    <row r="271" spans="6:9" x14ac:dyDescent="0.2">
      <c r="F271" s="10"/>
      <c r="H271" s="10"/>
      <c r="I271" s="10"/>
    </row>
    <row r="272" spans="6:9" x14ac:dyDescent="0.2">
      <c r="F272" s="10"/>
      <c r="H272" s="10"/>
      <c r="I272" s="10"/>
    </row>
    <row r="273" spans="6:9" x14ac:dyDescent="0.2">
      <c r="F273" s="10"/>
      <c r="H273" s="10"/>
      <c r="I273" s="10"/>
    </row>
    <row r="274" spans="6:9" x14ac:dyDescent="0.2">
      <c r="F274" s="10"/>
      <c r="H274" s="10"/>
      <c r="I274" s="10"/>
    </row>
    <row r="275" spans="6:9" x14ac:dyDescent="0.2">
      <c r="F275" s="10"/>
      <c r="H275" s="10"/>
      <c r="I275" s="10"/>
    </row>
    <row r="276" spans="6:9" x14ac:dyDescent="0.2">
      <c r="F276" s="10"/>
      <c r="H276" s="10"/>
      <c r="I276" s="10"/>
    </row>
    <row r="277" spans="6:9" x14ac:dyDescent="0.2">
      <c r="F277" s="10"/>
      <c r="H277" s="10"/>
      <c r="I277" s="10"/>
    </row>
    <row r="278" spans="6:9" x14ac:dyDescent="0.2">
      <c r="F278" s="10"/>
      <c r="H278" s="10"/>
      <c r="I278" s="10"/>
    </row>
    <row r="279" spans="6:9" x14ac:dyDescent="0.2">
      <c r="F279" s="10"/>
      <c r="H279" s="10"/>
      <c r="I279" s="10"/>
    </row>
    <row r="280" spans="6:9" x14ac:dyDescent="0.2">
      <c r="F280" s="10"/>
      <c r="H280" s="10"/>
      <c r="I280" s="10"/>
    </row>
    <row r="281" spans="6:9" x14ac:dyDescent="0.2">
      <c r="F281" s="10"/>
      <c r="H281" s="10"/>
      <c r="I281" s="10"/>
    </row>
    <row r="282" spans="6:9" x14ac:dyDescent="0.2">
      <c r="F282" s="10"/>
      <c r="H282" s="10"/>
      <c r="I282" s="10"/>
    </row>
    <row r="283" spans="6:9" x14ac:dyDescent="0.2">
      <c r="F283" s="10"/>
      <c r="H283" s="10"/>
      <c r="I283" s="10"/>
    </row>
    <row r="284" spans="6:9" x14ac:dyDescent="0.2">
      <c r="F284" s="10"/>
      <c r="H284" s="10"/>
      <c r="I284" s="10"/>
    </row>
    <row r="285" spans="6:9" x14ac:dyDescent="0.2">
      <c r="F285" s="10"/>
      <c r="H285" s="10"/>
      <c r="I285" s="10"/>
    </row>
    <row r="286" spans="6:9" x14ac:dyDescent="0.2">
      <c r="F286" s="10"/>
      <c r="H286" s="10"/>
      <c r="I286" s="10"/>
    </row>
    <row r="287" spans="6:9" x14ac:dyDescent="0.2">
      <c r="F287" s="10"/>
      <c r="H287" s="10"/>
      <c r="I287" s="10"/>
    </row>
    <row r="288" spans="6:9" x14ac:dyDescent="0.2">
      <c r="F288" s="10"/>
      <c r="H288" s="10"/>
      <c r="I288" s="10"/>
    </row>
    <row r="289" spans="6:9" x14ac:dyDescent="0.2">
      <c r="F289" s="10"/>
      <c r="H289" s="10"/>
      <c r="I289" s="10"/>
    </row>
    <row r="290" spans="6:9" x14ac:dyDescent="0.2">
      <c r="F290" s="10"/>
      <c r="H290" s="10"/>
      <c r="I290" s="10"/>
    </row>
    <row r="291" spans="6:9" x14ac:dyDescent="0.2">
      <c r="F291" s="10"/>
      <c r="H291" s="10"/>
      <c r="I291" s="10"/>
    </row>
    <row r="292" spans="6:9" x14ac:dyDescent="0.2">
      <c r="F292" s="10"/>
      <c r="H292" s="10"/>
      <c r="I292" s="10"/>
    </row>
    <row r="293" spans="6:9" x14ac:dyDescent="0.2">
      <c r="F293" s="10"/>
      <c r="H293" s="10"/>
      <c r="I293" s="10"/>
    </row>
    <row r="294" spans="6:9" x14ac:dyDescent="0.2">
      <c r="F294" s="10"/>
      <c r="H294" s="10"/>
      <c r="I294" s="10"/>
    </row>
    <row r="295" spans="6:9" x14ac:dyDescent="0.2">
      <c r="F295" s="10"/>
      <c r="H295" s="10"/>
      <c r="I295" s="10"/>
    </row>
    <row r="296" spans="6:9" x14ac:dyDescent="0.2">
      <c r="F296" s="10"/>
      <c r="H296" s="10"/>
      <c r="I296" s="10"/>
    </row>
    <row r="297" spans="6:9" x14ac:dyDescent="0.2">
      <c r="F297" s="10"/>
      <c r="H297" s="10"/>
      <c r="I297" s="10"/>
    </row>
    <row r="298" spans="6:9" x14ac:dyDescent="0.2">
      <c r="F298" s="10"/>
      <c r="H298" s="10"/>
      <c r="I298" s="10"/>
    </row>
    <row r="299" spans="6:9" x14ac:dyDescent="0.2">
      <c r="F299" s="10"/>
      <c r="H299" s="10"/>
      <c r="I299" s="10"/>
    </row>
    <row r="300" spans="6:9" x14ac:dyDescent="0.2">
      <c r="F300" s="10"/>
      <c r="H300" s="10"/>
      <c r="I300" s="10"/>
    </row>
    <row r="301" spans="6:9" x14ac:dyDescent="0.2">
      <c r="F301" s="10"/>
      <c r="H301" s="10"/>
      <c r="I301" s="10"/>
    </row>
    <row r="302" spans="6:9" x14ac:dyDescent="0.2">
      <c r="F302" s="10"/>
      <c r="H302" s="10"/>
      <c r="I302" s="10"/>
    </row>
    <row r="303" spans="6:9" x14ac:dyDescent="0.2">
      <c r="F303" s="10"/>
      <c r="H303" s="10"/>
      <c r="I303" s="10"/>
    </row>
    <row r="304" spans="6:9" x14ac:dyDescent="0.2">
      <c r="F304" s="10"/>
      <c r="H304" s="10"/>
      <c r="I304" s="10"/>
    </row>
    <row r="305" spans="6:9" x14ac:dyDescent="0.2">
      <c r="F305" s="10"/>
      <c r="H305" s="10"/>
      <c r="I305" s="10"/>
    </row>
    <row r="306" spans="6:9" x14ac:dyDescent="0.2">
      <c r="F306" s="10"/>
      <c r="H306" s="10"/>
      <c r="I306" s="10"/>
    </row>
    <row r="307" spans="6:9" x14ac:dyDescent="0.2">
      <c r="F307" s="10"/>
      <c r="H307" s="10"/>
      <c r="I307" s="10"/>
    </row>
    <row r="308" spans="6:9" x14ac:dyDescent="0.2">
      <c r="F308" s="10"/>
      <c r="H308" s="10"/>
      <c r="I308" s="10"/>
    </row>
    <row r="309" spans="6:9" x14ac:dyDescent="0.2">
      <c r="F309" s="10"/>
      <c r="H309" s="10"/>
      <c r="I309" s="10"/>
    </row>
    <row r="310" spans="6:9" x14ac:dyDescent="0.2">
      <c r="F310" s="10"/>
      <c r="H310" s="10"/>
      <c r="I310" s="10"/>
    </row>
    <row r="311" spans="6:9" x14ac:dyDescent="0.2">
      <c r="F311" s="10"/>
      <c r="H311" s="10"/>
      <c r="I311" s="10"/>
    </row>
    <row r="312" spans="6:9" x14ac:dyDescent="0.2">
      <c r="F312" s="10"/>
      <c r="H312" s="10"/>
      <c r="I312" s="10"/>
    </row>
    <row r="313" spans="6:9" x14ac:dyDescent="0.2">
      <c r="F313" s="10"/>
      <c r="H313" s="10"/>
      <c r="I313" s="10"/>
    </row>
    <row r="314" spans="6:9" x14ac:dyDescent="0.2">
      <c r="F314" s="10"/>
      <c r="H314" s="10"/>
      <c r="I314" s="10"/>
    </row>
    <row r="315" spans="6:9" x14ac:dyDescent="0.2">
      <c r="F315" s="10"/>
      <c r="H315" s="10"/>
      <c r="I315" s="10"/>
    </row>
    <row r="316" spans="6:9" x14ac:dyDescent="0.2">
      <c r="F316" s="10"/>
      <c r="H316" s="10"/>
      <c r="I316" s="10"/>
    </row>
    <row r="317" spans="6:9" x14ac:dyDescent="0.2">
      <c r="F317" s="10"/>
      <c r="H317" s="10"/>
      <c r="I317" s="10"/>
    </row>
    <row r="318" spans="6:9" x14ac:dyDescent="0.2">
      <c r="F318" s="10"/>
      <c r="H318" s="10"/>
      <c r="I318" s="10"/>
    </row>
    <row r="319" spans="6:9" x14ac:dyDescent="0.2">
      <c r="F319" s="10"/>
      <c r="H319" s="10"/>
      <c r="I319" s="10"/>
    </row>
    <row r="320" spans="6:9" x14ac:dyDescent="0.2">
      <c r="F320" s="10"/>
      <c r="H320" s="10"/>
      <c r="I320" s="10"/>
    </row>
    <row r="321" spans="6:9" x14ac:dyDescent="0.2">
      <c r="F321" s="10"/>
      <c r="H321" s="10"/>
      <c r="I321" s="10"/>
    </row>
    <row r="322" spans="6:9" x14ac:dyDescent="0.2">
      <c r="F322" s="10"/>
      <c r="H322" s="10"/>
      <c r="I322" s="10"/>
    </row>
    <row r="323" spans="6:9" x14ac:dyDescent="0.2">
      <c r="F323" s="10"/>
      <c r="H323" s="10"/>
      <c r="I323" s="10"/>
    </row>
    <row r="324" spans="6:9" x14ac:dyDescent="0.2">
      <c r="F324" s="10"/>
      <c r="H324" s="10"/>
      <c r="I324" s="10"/>
    </row>
    <row r="325" spans="6:9" x14ac:dyDescent="0.2">
      <c r="F325" s="10"/>
      <c r="H325" s="10"/>
      <c r="I325" s="10"/>
    </row>
    <row r="326" spans="6:9" x14ac:dyDescent="0.2">
      <c r="F326" s="10"/>
      <c r="H326" s="10"/>
      <c r="I326" s="10"/>
    </row>
    <row r="327" spans="6:9" x14ac:dyDescent="0.2">
      <c r="F327" s="10"/>
      <c r="H327" s="10"/>
      <c r="I327" s="10"/>
    </row>
    <row r="328" spans="6:9" x14ac:dyDescent="0.2">
      <c r="F328" s="10"/>
      <c r="H328" s="10"/>
      <c r="I328" s="10"/>
    </row>
    <row r="329" spans="6:9" x14ac:dyDescent="0.2">
      <c r="F329" s="10"/>
      <c r="H329" s="10"/>
      <c r="I329" s="10"/>
    </row>
    <row r="330" spans="6:9" x14ac:dyDescent="0.2">
      <c r="F330" s="10"/>
      <c r="H330" s="10"/>
      <c r="I330" s="10"/>
    </row>
    <row r="331" spans="6:9" x14ac:dyDescent="0.2">
      <c r="F331" s="10"/>
      <c r="H331" s="10"/>
      <c r="I331" s="10"/>
    </row>
    <row r="332" spans="6:9" x14ac:dyDescent="0.2">
      <c r="F332" s="10"/>
      <c r="H332" s="10"/>
      <c r="I332" s="10"/>
    </row>
    <row r="333" spans="6:9" x14ac:dyDescent="0.2">
      <c r="F333" s="10"/>
      <c r="H333" s="10"/>
      <c r="I333" s="10"/>
    </row>
    <row r="334" spans="6:9" x14ac:dyDescent="0.2">
      <c r="F334" s="10"/>
      <c r="H334" s="10"/>
      <c r="I334" s="10"/>
    </row>
    <row r="335" spans="6:9" x14ac:dyDescent="0.2">
      <c r="F335" s="10"/>
      <c r="H335" s="10"/>
      <c r="I335" s="10"/>
    </row>
    <row r="336" spans="6:9" x14ac:dyDescent="0.2">
      <c r="F336" s="10"/>
      <c r="H336" s="10"/>
      <c r="I336" s="10"/>
    </row>
    <row r="337" spans="6:9" x14ac:dyDescent="0.2">
      <c r="F337" s="10"/>
      <c r="H337" s="10"/>
      <c r="I337" s="10"/>
    </row>
    <row r="338" spans="6:9" x14ac:dyDescent="0.2">
      <c r="F338" s="10"/>
      <c r="H338" s="10"/>
      <c r="I338" s="10"/>
    </row>
    <row r="339" spans="6:9" x14ac:dyDescent="0.2">
      <c r="F339" s="10"/>
      <c r="H339" s="10"/>
      <c r="I339" s="10"/>
    </row>
    <row r="340" spans="6:9" x14ac:dyDescent="0.2">
      <c r="F340" s="10"/>
      <c r="H340" s="10"/>
      <c r="I340" s="10"/>
    </row>
    <row r="341" spans="6:9" x14ac:dyDescent="0.2">
      <c r="F341" s="10"/>
      <c r="H341" s="10"/>
      <c r="I341" s="10"/>
    </row>
    <row r="342" spans="6:9" x14ac:dyDescent="0.2">
      <c r="F342" s="10"/>
      <c r="H342" s="10"/>
      <c r="I342" s="10"/>
    </row>
    <row r="343" spans="6:9" x14ac:dyDescent="0.2">
      <c r="F343" s="10"/>
      <c r="H343" s="10"/>
      <c r="I343" s="10"/>
    </row>
    <row r="344" spans="6:9" x14ac:dyDescent="0.2">
      <c r="F344" s="10"/>
      <c r="H344" s="10"/>
      <c r="I344" s="10"/>
    </row>
    <row r="345" spans="6:9" x14ac:dyDescent="0.2">
      <c r="F345" s="10"/>
      <c r="H345" s="10"/>
      <c r="I345" s="10"/>
    </row>
    <row r="346" spans="6:9" x14ac:dyDescent="0.2">
      <c r="F346" s="10"/>
      <c r="H346" s="10"/>
      <c r="I346" s="10"/>
    </row>
    <row r="347" spans="6:9" x14ac:dyDescent="0.2">
      <c r="F347" s="10"/>
      <c r="H347" s="10"/>
      <c r="I347" s="10"/>
    </row>
    <row r="348" spans="6:9" x14ac:dyDescent="0.2">
      <c r="F348" s="10"/>
      <c r="H348" s="10"/>
      <c r="I348" s="10"/>
    </row>
    <row r="349" spans="6:9" x14ac:dyDescent="0.2">
      <c r="F349" s="10"/>
      <c r="H349" s="10"/>
      <c r="I349" s="10"/>
    </row>
    <row r="350" spans="6:9" x14ac:dyDescent="0.2">
      <c r="F350" s="10"/>
      <c r="H350" s="10"/>
      <c r="I350" s="10"/>
    </row>
    <row r="351" spans="6:9" x14ac:dyDescent="0.2">
      <c r="F351" s="10"/>
      <c r="H351" s="10"/>
      <c r="I351" s="10"/>
    </row>
    <row r="352" spans="6:9" x14ac:dyDescent="0.2">
      <c r="F352" s="10"/>
      <c r="H352" s="10"/>
      <c r="I352" s="10"/>
    </row>
    <row r="353" spans="6:9" x14ac:dyDescent="0.2">
      <c r="F353" s="10"/>
      <c r="H353" s="10"/>
      <c r="I353" s="10"/>
    </row>
    <row r="354" spans="6:9" x14ac:dyDescent="0.2">
      <c r="F354" s="10"/>
      <c r="H354" s="10"/>
      <c r="I354" s="10"/>
    </row>
    <row r="355" spans="6:9" x14ac:dyDescent="0.2">
      <c r="F355" s="10"/>
      <c r="H355" s="10"/>
      <c r="I355" s="10"/>
    </row>
    <row r="356" spans="6:9" x14ac:dyDescent="0.2">
      <c r="F356" s="10"/>
      <c r="H356" s="10"/>
      <c r="I356" s="10"/>
    </row>
    <row r="357" spans="6:9" x14ac:dyDescent="0.2">
      <c r="F357" s="10"/>
      <c r="H357" s="10"/>
      <c r="I357" s="10"/>
    </row>
    <row r="358" spans="6:9" x14ac:dyDescent="0.2">
      <c r="F358" s="10"/>
      <c r="H358" s="10"/>
      <c r="I358" s="10"/>
    </row>
    <row r="359" spans="6:9" x14ac:dyDescent="0.2">
      <c r="F359" s="10"/>
      <c r="H359" s="10"/>
      <c r="I359" s="10"/>
    </row>
    <row r="360" spans="6:9" x14ac:dyDescent="0.2">
      <c r="F360" s="10"/>
      <c r="H360" s="10"/>
      <c r="I360" s="10"/>
    </row>
    <row r="361" spans="6:9" x14ac:dyDescent="0.2">
      <c r="F361" s="10"/>
      <c r="H361" s="10"/>
      <c r="I361" s="10"/>
    </row>
    <row r="362" spans="6:9" x14ac:dyDescent="0.2">
      <c r="F362" s="10"/>
      <c r="H362" s="10"/>
      <c r="I362" s="10"/>
    </row>
    <row r="363" spans="6:9" x14ac:dyDescent="0.2">
      <c r="F363" s="10"/>
      <c r="H363" s="10"/>
      <c r="I363" s="10"/>
    </row>
    <row r="364" spans="6:9" x14ac:dyDescent="0.2">
      <c r="F364" s="10"/>
      <c r="H364" s="10"/>
      <c r="I364" s="10"/>
    </row>
    <row r="365" spans="6:9" x14ac:dyDescent="0.2">
      <c r="F365" s="10"/>
      <c r="H365" s="10"/>
      <c r="I365" s="10"/>
    </row>
    <row r="366" spans="6:9" x14ac:dyDescent="0.2">
      <c r="F366" s="10"/>
      <c r="H366" s="10"/>
      <c r="I366" s="10"/>
    </row>
    <row r="367" spans="6:9" x14ac:dyDescent="0.2">
      <c r="F367" s="10"/>
      <c r="H367" s="10"/>
      <c r="I367" s="10"/>
    </row>
    <row r="368" spans="6:9" x14ac:dyDescent="0.2">
      <c r="F368" s="10"/>
      <c r="H368" s="10"/>
      <c r="I368" s="10"/>
    </row>
    <row r="369" spans="6:9" x14ac:dyDescent="0.2">
      <c r="F369" s="10"/>
      <c r="H369" s="10"/>
      <c r="I369" s="10"/>
    </row>
    <row r="370" spans="6:9" x14ac:dyDescent="0.2">
      <c r="F370" s="10"/>
      <c r="H370" s="10"/>
      <c r="I370" s="10"/>
    </row>
    <row r="371" spans="6:9" x14ac:dyDescent="0.2">
      <c r="F371" s="10"/>
      <c r="H371" s="10"/>
      <c r="I371" s="10"/>
    </row>
    <row r="372" spans="6:9" x14ac:dyDescent="0.2">
      <c r="F372" s="10"/>
      <c r="H372" s="10"/>
      <c r="I372" s="10"/>
    </row>
    <row r="373" spans="6:9" x14ac:dyDescent="0.2">
      <c r="F373" s="10"/>
      <c r="H373" s="10"/>
      <c r="I373" s="10"/>
    </row>
    <row r="374" spans="6:9" x14ac:dyDescent="0.2">
      <c r="F374" s="10"/>
      <c r="H374" s="10"/>
      <c r="I374" s="10"/>
    </row>
    <row r="375" spans="6:9" x14ac:dyDescent="0.2">
      <c r="F375" s="10"/>
      <c r="H375" s="10"/>
      <c r="I375" s="10"/>
    </row>
    <row r="376" spans="6:9" x14ac:dyDescent="0.2">
      <c r="F376" s="10"/>
      <c r="H376" s="10"/>
      <c r="I376" s="10"/>
    </row>
    <row r="377" spans="6:9" x14ac:dyDescent="0.2">
      <c r="F377" s="10"/>
      <c r="H377" s="10"/>
      <c r="I377" s="10"/>
    </row>
    <row r="378" spans="6:9" x14ac:dyDescent="0.2">
      <c r="F378" s="10"/>
      <c r="H378" s="10"/>
      <c r="I378" s="10"/>
    </row>
    <row r="379" spans="6:9" x14ac:dyDescent="0.2">
      <c r="F379" s="10"/>
      <c r="H379" s="10"/>
      <c r="I379" s="10"/>
    </row>
    <row r="380" spans="6:9" x14ac:dyDescent="0.2">
      <c r="F380" s="10"/>
      <c r="H380" s="10"/>
      <c r="I380" s="10"/>
    </row>
    <row r="381" spans="6:9" x14ac:dyDescent="0.2">
      <c r="F381" s="10"/>
      <c r="H381" s="10"/>
      <c r="I381" s="10"/>
    </row>
    <row r="382" spans="6:9" x14ac:dyDescent="0.2">
      <c r="F382" s="10"/>
      <c r="H382" s="10"/>
      <c r="I382" s="10"/>
    </row>
    <row r="383" spans="6:9" x14ac:dyDescent="0.2">
      <c r="F383" s="10"/>
      <c r="H383" s="10"/>
      <c r="I383" s="10"/>
    </row>
    <row r="384" spans="6:9" x14ac:dyDescent="0.2">
      <c r="F384" s="10"/>
      <c r="H384" s="10"/>
      <c r="I384" s="10"/>
    </row>
    <row r="385" spans="6:9" x14ac:dyDescent="0.2">
      <c r="F385" s="10"/>
      <c r="H385" s="10"/>
      <c r="I385" s="10"/>
    </row>
    <row r="386" spans="6:9" x14ac:dyDescent="0.2">
      <c r="F386" s="10"/>
      <c r="H386" s="10"/>
      <c r="I386" s="10"/>
    </row>
    <row r="387" spans="6:9" x14ac:dyDescent="0.2">
      <c r="F387" s="10"/>
      <c r="H387" s="10"/>
      <c r="I387" s="10"/>
    </row>
    <row r="388" spans="6:9" x14ac:dyDescent="0.2">
      <c r="F388" s="10"/>
      <c r="H388" s="10"/>
      <c r="I388" s="10"/>
    </row>
    <row r="389" spans="6:9" x14ac:dyDescent="0.2">
      <c r="F389" s="10"/>
      <c r="H389" s="10"/>
      <c r="I389" s="10"/>
    </row>
    <row r="390" spans="6:9" x14ac:dyDescent="0.2">
      <c r="F390" s="10"/>
      <c r="H390" s="10"/>
      <c r="I390" s="10"/>
    </row>
    <row r="391" spans="6:9" x14ac:dyDescent="0.2">
      <c r="F391" s="10"/>
      <c r="H391" s="10"/>
      <c r="I391" s="10"/>
    </row>
    <row r="392" spans="6:9" x14ac:dyDescent="0.2">
      <c r="F392" s="10"/>
      <c r="H392" s="10"/>
      <c r="I392" s="10"/>
    </row>
    <row r="393" spans="6:9" x14ac:dyDescent="0.2">
      <c r="F393" s="10"/>
      <c r="H393" s="10"/>
      <c r="I393" s="10"/>
    </row>
    <row r="394" spans="6:9" x14ac:dyDescent="0.2">
      <c r="F394" s="10"/>
      <c r="H394" s="10"/>
      <c r="I394" s="10"/>
    </row>
    <row r="395" spans="6:9" x14ac:dyDescent="0.2">
      <c r="F395" s="10"/>
      <c r="H395" s="10"/>
      <c r="I395" s="10"/>
    </row>
    <row r="396" spans="6:9" x14ac:dyDescent="0.2">
      <c r="F396" s="10"/>
      <c r="H396" s="10"/>
      <c r="I396" s="10"/>
    </row>
    <row r="397" spans="6:9" x14ac:dyDescent="0.2">
      <c r="F397" s="10"/>
      <c r="H397" s="10"/>
      <c r="I397" s="10"/>
    </row>
    <row r="398" spans="6:9" x14ac:dyDescent="0.2">
      <c r="F398" s="10"/>
      <c r="H398" s="10"/>
      <c r="I398" s="10"/>
    </row>
    <row r="399" spans="6:9" x14ac:dyDescent="0.2">
      <c r="F399" s="10"/>
      <c r="H399" s="10"/>
      <c r="I399" s="10"/>
    </row>
    <row r="400" spans="6:9" x14ac:dyDescent="0.2">
      <c r="F400" s="10"/>
      <c r="H400" s="10"/>
      <c r="I400" s="10"/>
    </row>
    <row r="401" spans="6:9" x14ac:dyDescent="0.2">
      <c r="F401" s="10"/>
      <c r="H401" s="10"/>
      <c r="I401" s="10"/>
    </row>
    <row r="402" spans="6:9" x14ac:dyDescent="0.2">
      <c r="F402" s="10"/>
      <c r="H402" s="10"/>
      <c r="I402" s="10"/>
    </row>
    <row r="403" spans="6:9" x14ac:dyDescent="0.2">
      <c r="F403" s="10"/>
      <c r="H403" s="10"/>
      <c r="I403" s="10"/>
    </row>
    <row r="404" spans="6:9" x14ac:dyDescent="0.2">
      <c r="F404" s="10"/>
      <c r="H404" s="10"/>
      <c r="I404" s="10"/>
    </row>
    <row r="405" spans="6:9" x14ac:dyDescent="0.2">
      <c r="F405" s="10"/>
      <c r="H405" s="10"/>
      <c r="I405" s="10"/>
    </row>
    <row r="406" spans="6:9" x14ac:dyDescent="0.2">
      <c r="F406" s="10"/>
      <c r="H406" s="10"/>
      <c r="I406" s="10"/>
    </row>
    <row r="407" spans="6:9" x14ac:dyDescent="0.2">
      <c r="F407" s="10"/>
      <c r="H407" s="10"/>
      <c r="I407" s="10"/>
    </row>
    <row r="408" spans="6:9" x14ac:dyDescent="0.2">
      <c r="F408" s="10"/>
      <c r="H408" s="10"/>
      <c r="I408" s="10"/>
    </row>
    <row r="409" spans="6:9" x14ac:dyDescent="0.2">
      <c r="F409" s="10"/>
      <c r="H409" s="10"/>
      <c r="I409" s="10"/>
    </row>
    <row r="410" spans="6:9" x14ac:dyDescent="0.2">
      <c r="F410" s="10"/>
      <c r="H410" s="10"/>
      <c r="I410" s="10"/>
    </row>
    <row r="411" spans="6:9" x14ac:dyDescent="0.2">
      <c r="F411" s="10"/>
      <c r="H411" s="10"/>
      <c r="I411" s="10"/>
    </row>
    <row r="412" spans="6:9" x14ac:dyDescent="0.2">
      <c r="F412" s="10"/>
      <c r="H412" s="10"/>
      <c r="I412" s="10"/>
    </row>
    <row r="413" spans="6:9" x14ac:dyDescent="0.2">
      <c r="F413" s="10"/>
      <c r="H413" s="10"/>
      <c r="I413" s="10"/>
    </row>
    <row r="414" spans="6:9" x14ac:dyDescent="0.2">
      <c r="F414" s="10"/>
      <c r="H414" s="10"/>
      <c r="I414" s="10"/>
    </row>
    <row r="415" spans="6:9" x14ac:dyDescent="0.2">
      <c r="F415" s="10"/>
      <c r="H415" s="10"/>
      <c r="I415" s="10"/>
    </row>
    <row r="416" spans="6:9" x14ac:dyDescent="0.2">
      <c r="F416" s="10"/>
      <c r="H416" s="10"/>
      <c r="I416" s="10"/>
    </row>
    <row r="417" spans="6:9" x14ac:dyDescent="0.2">
      <c r="F417" s="10"/>
      <c r="H417" s="10"/>
      <c r="I417" s="10"/>
    </row>
    <row r="418" spans="6:9" x14ac:dyDescent="0.2">
      <c r="F418" s="10"/>
      <c r="H418" s="10"/>
      <c r="I418" s="10"/>
    </row>
    <row r="419" spans="6:9" x14ac:dyDescent="0.2">
      <c r="F419" s="10"/>
      <c r="H419" s="10"/>
      <c r="I419" s="10"/>
    </row>
    <row r="420" spans="6:9" x14ac:dyDescent="0.2">
      <c r="F420" s="10"/>
      <c r="H420" s="10"/>
      <c r="I420" s="10"/>
    </row>
    <row r="421" spans="6:9" x14ac:dyDescent="0.2">
      <c r="F421" s="10"/>
      <c r="H421" s="10"/>
      <c r="I421" s="10"/>
    </row>
    <row r="422" spans="6:9" x14ac:dyDescent="0.2">
      <c r="F422" s="10"/>
      <c r="H422" s="10"/>
      <c r="I422" s="10"/>
    </row>
    <row r="423" spans="6:9" x14ac:dyDescent="0.2">
      <c r="F423" s="10"/>
      <c r="H423" s="10"/>
      <c r="I423" s="10"/>
    </row>
    <row r="424" spans="6:9" x14ac:dyDescent="0.2">
      <c r="F424" s="10"/>
      <c r="H424" s="10"/>
      <c r="I424" s="10"/>
    </row>
    <row r="425" spans="6:9" x14ac:dyDescent="0.2">
      <c r="F425" s="10"/>
      <c r="H425" s="10"/>
      <c r="I425" s="10"/>
    </row>
    <row r="426" spans="6:9" x14ac:dyDescent="0.2">
      <c r="F426" s="10"/>
      <c r="H426" s="10"/>
      <c r="I426" s="10"/>
    </row>
    <row r="427" spans="6:9" x14ac:dyDescent="0.2">
      <c r="F427" s="10"/>
      <c r="H427" s="10"/>
      <c r="I427" s="10"/>
    </row>
    <row r="428" spans="6:9" x14ac:dyDescent="0.2">
      <c r="F428" s="10"/>
      <c r="H428" s="10"/>
      <c r="I428" s="10"/>
    </row>
    <row r="429" spans="6:9" x14ac:dyDescent="0.2">
      <c r="F429" s="10"/>
      <c r="H429" s="10"/>
      <c r="I429" s="10"/>
    </row>
    <row r="430" spans="6:9" x14ac:dyDescent="0.2">
      <c r="F430" s="10"/>
      <c r="H430" s="10"/>
      <c r="I430" s="10"/>
    </row>
    <row r="431" spans="6:9" x14ac:dyDescent="0.2">
      <c r="F431" s="10"/>
      <c r="H431" s="10"/>
      <c r="I431" s="10"/>
    </row>
    <row r="432" spans="6:9" x14ac:dyDescent="0.2">
      <c r="F432" s="10"/>
      <c r="H432" s="10"/>
      <c r="I432" s="10"/>
    </row>
    <row r="433" spans="6:9" x14ac:dyDescent="0.2">
      <c r="F433" s="10"/>
      <c r="H433" s="10"/>
      <c r="I433" s="10"/>
    </row>
    <row r="434" spans="6:9" x14ac:dyDescent="0.2">
      <c r="F434" s="10"/>
      <c r="H434" s="10"/>
      <c r="I434" s="10"/>
    </row>
    <row r="435" spans="6:9" x14ac:dyDescent="0.2">
      <c r="F435" s="10"/>
      <c r="H435" s="10"/>
      <c r="I435" s="10"/>
    </row>
    <row r="436" spans="6:9" x14ac:dyDescent="0.2">
      <c r="F436" s="10"/>
      <c r="H436" s="10"/>
      <c r="I436" s="10"/>
    </row>
    <row r="437" spans="6:9" x14ac:dyDescent="0.2">
      <c r="F437" s="10"/>
      <c r="H437" s="10"/>
      <c r="I437" s="10"/>
    </row>
    <row r="438" spans="6:9" x14ac:dyDescent="0.2">
      <c r="F438" s="10"/>
      <c r="H438" s="10"/>
      <c r="I438" s="10"/>
    </row>
    <row r="439" spans="6:9" x14ac:dyDescent="0.2">
      <c r="F439" s="10"/>
      <c r="H439" s="10"/>
      <c r="I439" s="10"/>
    </row>
    <row r="440" spans="6:9" x14ac:dyDescent="0.2">
      <c r="F440" s="10"/>
      <c r="H440" s="10"/>
      <c r="I440" s="10"/>
    </row>
    <row r="441" spans="6:9" x14ac:dyDescent="0.2">
      <c r="F441" s="10"/>
      <c r="H441" s="10"/>
      <c r="I441" s="10"/>
    </row>
    <row r="442" spans="6:9" x14ac:dyDescent="0.2">
      <c r="F442" s="10"/>
      <c r="H442" s="10"/>
      <c r="I442" s="10"/>
    </row>
    <row r="443" spans="6:9" x14ac:dyDescent="0.2">
      <c r="F443" s="10"/>
      <c r="H443" s="10"/>
      <c r="I443" s="10"/>
    </row>
    <row r="444" spans="6:9" x14ac:dyDescent="0.2">
      <c r="F444" s="10"/>
      <c r="H444" s="10"/>
      <c r="I444" s="10"/>
    </row>
    <row r="445" spans="6:9" x14ac:dyDescent="0.2">
      <c r="G445" s="11"/>
      <c r="H445" s="11"/>
      <c r="I445" s="11"/>
    </row>
    <row r="446" spans="6:9" x14ac:dyDescent="0.2">
      <c r="G446" s="11"/>
      <c r="H446" s="11"/>
      <c r="I446" s="11"/>
    </row>
    <row r="447" spans="6:9" x14ac:dyDescent="0.2">
      <c r="G447" s="11"/>
      <c r="H447" s="11"/>
      <c r="I447" s="11"/>
    </row>
    <row r="448" spans="6:9" x14ac:dyDescent="0.2">
      <c r="G448" s="11"/>
      <c r="H448" s="11"/>
      <c r="I448" s="11"/>
    </row>
    <row r="449" spans="7:9" x14ac:dyDescent="0.2">
      <c r="G449" s="11"/>
      <c r="H449" s="11"/>
      <c r="I449" s="11"/>
    </row>
    <row r="450" spans="7:9" x14ac:dyDescent="0.2">
      <c r="G450" s="11"/>
      <c r="H450" s="11"/>
      <c r="I450" s="11"/>
    </row>
    <row r="451" spans="7:9" x14ac:dyDescent="0.2">
      <c r="G451" s="11"/>
      <c r="H451" s="11"/>
      <c r="I451" s="11"/>
    </row>
    <row r="452" spans="7:9" x14ac:dyDescent="0.2">
      <c r="G452" s="11"/>
      <c r="H452" s="11"/>
      <c r="I452" s="11"/>
    </row>
    <row r="453" spans="7:9" x14ac:dyDescent="0.2">
      <c r="G453" s="11"/>
      <c r="H453" s="11"/>
      <c r="I453" s="11"/>
    </row>
    <row r="454" spans="7:9" x14ac:dyDescent="0.2">
      <c r="G454" s="11"/>
      <c r="H454" s="11"/>
      <c r="I454" s="11"/>
    </row>
    <row r="455" spans="7:9" x14ac:dyDescent="0.2">
      <c r="G455" s="11"/>
      <c r="H455" s="11"/>
      <c r="I455" s="11"/>
    </row>
    <row r="456" spans="7:9" x14ac:dyDescent="0.2">
      <c r="G456" s="11"/>
      <c r="H456" s="11"/>
      <c r="I456" s="11"/>
    </row>
    <row r="457" spans="7:9" x14ac:dyDescent="0.2">
      <c r="G457" s="11"/>
      <c r="H457" s="11"/>
      <c r="I457" s="11"/>
    </row>
    <row r="458" spans="7:9" x14ac:dyDescent="0.2">
      <c r="G458" s="11"/>
      <c r="H458" s="11"/>
      <c r="I458" s="11"/>
    </row>
    <row r="459" spans="7:9" x14ac:dyDescent="0.2">
      <c r="G459" s="11"/>
      <c r="H459" s="11"/>
      <c r="I459" s="11"/>
    </row>
    <row r="460" spans="7:9" x14ac:dyDescent="0.2">
      <c r="G460" s="11"/>
      <c r="H460" s="11"/>
      <c r="I460" s="11"/>
    </row>
    <row r="461" spans="7:9" x14ac:dyDescent="0.2">
      <c r="G461" s="11"/>
      <c r="H461" s="11"/>
      <c r="I461" s="11"/>
    </row>
    <row r="462" spans="7:9" x14ac:dyDescent="0.2">
      <c r="G462" s="11"/>
      <c r="H462" s="11"/>
      <c r="I462" s="11"/>
    </row>
    <row r="463" spans="7:9" x14ac:dyDescent="0.2">
      <c r="G463" s="11"/>
      <c r="H463" s="11"/>
      <c r="I463" s="11"/>
    </row>
    <row r="464" spans="7:9" x14ac:dyDescent="0.2">
      <c r="G464" s="11"/>
      <c r="H464" s="11"/>
      <c r="I464" s="11"/>
    </row>
    <row r="465" spans="7:9" x14ac:dyDescent="0.2">
      <c r="G465" s="11"/>
      <c r="H465" s="11"/>
      <c r="I465" s="11"/>
    </row>
    <row r="466" spans="7:9" x14ac:dyDescent="0.2">
      <c r="G466" s="11"/>
      <c r="H466" s="11"/>
      <c r="I466" s="11"/>
    </row>
    <row r="467" spans="7:9" x14ac:dyDescent="0.2">
      <c r="G467" s="11"/>
      <c r="H467" s="11"/>
      <c r="I467" s="11"/>
    </row>
    <row r="468" spans="7:9" x14ac:dyDescent="0.2">
      <c r="G468" s="11"/>
      <c r="H468" s="11"/>
      <c r="I468" s="11"/>
    </row>
    <row r="469" spans="7:9" x14ac:dyDescent="0.2">
      <c r="G469" s="11"/>
      <c r="H469" s="11"/>
      <c r="I469" s="11"/>
    </row>
    <row r="470" spans="7:9" x14ac:dyDescent="0.2">
      <c r="G470" s="11"/>
      <c r="H470" s="11"/>
      <c r="I470" s="11"/>
    </row>
    <row r="471" spans="7:9" x14ac:dyDescent="0.2">
      <c r="G471" s="11"/>
      <c r="H471" s="11"/>
      <c r="I471" s="11"/>
    </row>
    <row r="472" spans="7:9" x14ac:dyDescent="0.2">
      <c r="G472" s="11"/>
      <c r="H472" s="11"/>
      <c r="I472" s="11"/>
    </row>
    <row r="473" spans="7:9" x14ac:dyDescent="0.2">
      <c r="G473" s="11"/>
      <c r="H473" s="11"/>
      <c r="I473" s="11"/>
    </row>
    <row r="474" spans="7:9" x14ac:dyDescent="0.2">
      <c r="G474" s="11"/>
      <c r="H474" s="11"/>
      <c r="I474" s="11"/>
    </row>
    <row r="475" spans="7:9" x14ac:dyDescent="0.2">
      <c r="G475" s="11"/>
      <c r="H475" s="11"/>
      <c r="I475" s="11"/>
    </row>
    <row r="476" spans="7:9" x14ac:dyDescent="0.2">
      <c r="G476" s="11"/>
      <c r="H476" s="11"/>
      <c r="I476" s="11"/>
    </row>
    <row r="477" spans="7:9" x14ac:dyDescent="0.2">
      <c r="G477" s="11"/>
      <c r="H477" s="11"/>
      <c r="I477" s="11"/>
    </row>
    <row r="478" spans="7:9" x14ac:dyDescent="0.2">
      <c r="G478" s="11"/>
      <c r="H478" s="11"/>
      <c r="I478" s="11"/>
    </row>
    <row r="479" spans="7:9" x14ac:dyDescent="0.2">
      <c r="G479" s="11"/>
      <c r="H479" s="11"/>
      <c r="I479" s="11"/>
    </row>
    <row r="480" spans="7:9" x14ac:dyDescent="0.2">
      <c r="G480" s="11"/>
      <c r="H480" s="11"/>
      <c r="I480" s="11"/>
    </row>
    <row r="481" spans="7:9" x14ac:dyDescent="0.2">
      <c r="G481" s="11"/>
      <c r="H481" s="11"/>
      <c r="I481" s="11"/>
    </row>
    <row r="482" spans="7:9" x14ac:dyDescent="0.2">
      <c r="G482" s="11"/>
      <c r="H482" s="11"/>
      <c r="I482" s="11"/>
    </row>
    <row r="483" spans="7:9" x14ac:dyDescent="0.2">
      <c r="G483" s="11"/>
      <c r="H483" s="11"/>
      <c r="I483" s="11"/>
    </row>
    <row r="484" spans="7:9" x14ac:dyDescent="0.2">
      <c r="G484" s="11"/>
      <c r="H484" s="11"/>
      <c r="I484" s="11"/>
    </row>
    <row r="485" spans="7:9" x14ac:dyDescent="0.2">
      <c r="G485" s="11"/>
      <c r="H485" s="11"/>
      <c r="I485" s="11"/>
    </row>
    <row r="486" spans="7:9" x14ac:dyDescent="0.2">
      <c r="G486" s="11"/>
      <c r="H486" s="11"/>
      <c r="I486" s="11"/>
    </row>
    <row r="487" spans="7:9" x14ac:dyDescent="0.2">
      <c r="G487" s="11"/>
      <c r="H487" s="11"/>
      <c r="I487" s="11"/>
    </row>
    <row r="488" spans="7:9" x14ac:dyDescent="0.2">
      <c r="G488" s="11"/>
      <c r="H488" s="11"/>
      <c r="I488" s="11"/>
    </row>
    <row r="489" spans="7:9" x14ac:dyDescent="0.2">
      <c r="G489" s="11"/>
      <c r="H489" s="11"/>
      <c r="I489" s="11"/>
    </row>
    <row r="490" spans="7:9" x14ac:dyDescent="0.2">
      <c r="G490" s="11"/>
      <c r="H490" s="11"/>
      <c r="I490" s="11"/>
    </row>
    <row r="491" spans="7:9" x14ac:dyDescent="0.2">
      <c r="G491" s="11"/>
      <c r="H491" s="11"/>
      <c r="I491" s="11"/>
    </row>
    <row r="492" spans="7:9" x14ac:dyDescent="0.2">
      <c r="G492" s="11"/>
      <c r="H492" s="11"/>
      <c r="I492" s="11"/>
    </row>
    <row r="493" spans="7:9" x14ac:dyDescent="0.2">
      <c r="G493" s="11"/>
      <c r="H493" s="11"/>
      <c r="I493" s="11"/>
    </row>
    <row r="494" spans="7:9" x14ac:dyDescent="0.2">
      <c r="G494" s="11"/>
      <c r="H494" s="11"/>
      <c r="I494" s="11"/>
    </row>
    <row r="495" spans="7:9" x14ac:dyDescent="0.2">
      <c r="G495" s="11"/>
      <c r="H495" s="11"/>
      <c r="I495" s="11"/>
    </row>
    <row r="496" spans="7:9" x14ac:dyDescent="0.2">
      <c r="G496" s="11"/>
      <c r="H496" s="11"/>
      <c r="I496" s="11"/>
    </row>
    <row r="497" spans="7:9" x14ac:dyDescent="0.2">
      <c r="G497" s="11"/>
      <c r="H497" s="11"/>
      <c r="I497" s="11"/>
    </row>
    <row r="498" spans="7:9" x14ac:dyDescent="0.2">
      <c r="G498" s="11"/>
      <c r="H498" s="11"/>
      <c r="I498" s="11"/>
    </row>
    <row r="499" spans="7:9" x14ac:dyDescent="0.2">
      <c r="G499" s="11"/>
      <c r="H499" s="11"/>
      <c r="I499" s="11"/>
    </row>
    <row r="500" spans="7:9" x14ac:dyDescent="0.2">
      <c r="G500" s="11"/>
      <c r="H500" s="11"/>
      <c r="I500" s="11"/>
    </row>
    <row r="501" spans="7:9" x14ac:dyDescent="0.2">
      <c r="G501" s="11"/>
      <c r="H501" s="11"/>
      <c r="I501" s="11"/>
    </row>
    <row r="502" spans="7:9" x14ac:dyDescent="0.2">
      <c r="G502" s="11"/>
      <c r="H502" s="11"/>
      <c r="I502" s="11"/>
    </row>
    <row r="503" spans="7:9" x14ac:dyDescent="0.2">
      <c r="G503" s="11"/>
      <c r="H503" s="11"/>
      <c r="I503" s="11"/>
    </row>
    <row r="504" spans="7:9" x14ac:dyDescent="0.2">
      <c r="G504" s="11"/>
      <c r="H504" s="11"/>
      <c r="I504" s="11"/>
    </row>
    <row r="505" spans="7:9" x14ac:dyDescent="0.2">
      <c r="G505" s="11"/>
      <c r="H505" s="11"/>
      <c r="I505" s="11"/>
    </row>
    <row r="506" spans="7:9" x14ac:dyDescent="0.2">
      <c r="G506" s="11"/>
      <c r="H506" s="11"/>
      <c r="I506" s="11"/>
    </row>
    <row r="507" spans="7:9" x14ac:dyDescent="0.2">
      <c r="G507" s="11"/>
      <c r="H507" s="11"/>
      <c r="I507" s="11"/>
    </row>
    <row r="508" spans="7:9" x14ac:dyDescent="0.2">
      <c r="G508" s="11"/>
      <c r="H508" s="11"/>
      <c r="I508" s="11"/>
    </row>
    <row r="509" spans="7:9" x14ac:dyDescent="0.2">
      <c r="G509" s="11"/>
      <c r="H509" s="11"/>
      <c r="I509" s="11"/>
    </row>
    <row r="510" spans="7:9" x14ac:dyDescent="0.2">
      <c r="G510" s="11"/>
      <c r="H510" s="11"/>
      <c r="I510" s="11"/>
    </row>
    <row r="511" spans="7:9" x14ac:dyDescent="0.2">
      <c r="G511" s="11"/>
      <c r="H511" s="11"/>
      <c r="I511" s="11"/>
    </row>
    <row r="512" spans="7:9" x14ac:dyDescent="0.2">
      <c r="G512" s="11"/>
      <c r="H512" s="11"/>
      <c r="I512" s="11"/>
    </row>
    <row r="513" spans="7:9" x14ac:dyDescent="0.2">
      <c r="G513" s="11"/>
      <c r="H513" s="11"/>
      <c r="I513" s="11"/>
    </row>
    <row r="514" spans="7:9" x14ac:dyDescent="0.2">
      <c r="G514" s="11"/>
      <c r="H514" s="11"/>
      <c r="I514" s="11"/>
    </row>
    <row r="515" spans="7:9" x14ac:dyDescent="0.2">
      <c r="G515" s="11"/>
      <c r="H515" s="11"/>
      <c r="I515" s="11"/>
    </row>
    <row r="516" spans="7:9" x14ac:dyDescent="0.2">
      <c r="G516" s="11"/>
      <c r="H516" s="11"/>
      <c r="I516" s="11"/>
    </row>
    <row r="517" spans="7:9" x14ac:dyDescent="0.2">
      <c r="G517" s="11"/>
      <c r="H517" s="11"/>
      <c r="I517" s="11"/>
    </row>
    <row r="518" spans="7:9" x14ac:dyDescent="0.2">
      <c r="G518" s="11"/>
      <c r="H518" s="11"/>
      <c r="I518" s="11"/>
    </row>
    <row r="519" spans="7:9" x14ac:dyDescent="0.2">
      <c r="G519" s="11"/>
      <c r="H519" s="11"/>
      <c r="I519" s="11"/>
    </row>
    <row r="520" spans="7:9" x14ac:dyDescent="0.2">
      <c r="G520" s="11"/>
      <c r="H520" s="11"/>
      <c r="I520" s="11"/>
    </row>
    <row r="521" spans="7:9" x14ac:dyDescent="0.2">
      <c r="G521" s="11"/>
      <c r="H521" s="11"/>
      <c r="I521" s="11"/>
    </row>
    <row r="522" spans="7:9" x14ac:dyDescent="0.2">
      <c r="G522" s="11"/>
      <c r="H522" s="11"/>
      <c r="I522" s="11"/>
    </row>
    <row r="523" spans="7:9" x14ac:dyDescent="0.2">
      <c r="G523" s="11"/>
      <c r="H523" s="11"/>
      <c r="I523" s="11"/>
    </row>
    <row r="524" spans="7:9" x14ac:dyDescent="0.2">
      <c r="G524" s="11"/>
      <c r="H524" s="11"/>
      <c r="I524" s="11"/>
    </row>
    <row r="525" spans="7:9" x14ac:dyDescent="0.2">
      <c r="G525" s="11"/>
      <c r="H525" s="11"/>
      <c r="I525" s="11"/>
    </row>
    <row r="526" spans="7:9" x14ac:dyDescent="0.2">
      <c r="G526" s="11"/>
      <c r="H526" s="11"/>
      <c r="I526" s="11"/>
    </row>
    <row r="527" spans="7:9" x14ac:dyDescent="0.2">
      <c r="G527" s="11"/>
      <c r="H527" s="11"/>
      <c r="I527" s="11"/>
    </row>
    <row r="528" spans="7:9" x14ac:dyDescent="0.2">
      <c r="G528" s="11"/>
      <c r="H528" s="11"/>
      <c r="I528" s="11"/>
    </row>
    <row r="529" spans="7:9" x14ac:dyDescent="0.2">
      <c r="G529" s="11"/>
      <c r="H529" s="11"/>
      <c r="I529" s="11"/>
    </row>
    <row r="530" spans="7:9" x14ac:dyDescent="0.2">
      <c r="G530" s="11"/>
      <c r="H530" s="11"/>
      <c r="I530" s="11"/>
    </row>
    <row r="531" spans="7:9" x14ac:dyDescent="0.2">
      <c r="G531" s="11"/>
      <c r="H531" s="11"/>
      <c r="I531" s="11"/>
    </row>
    <row r="532" spans="7:9" x14ac:dyDescent="0.2">
      <c r="G532" s="11"/>
      <c r="H532" s="11"/>
      <c r="I532" s="11"/>
    </row>
    <row r="533" spans="7:9" x14ac:dyDescent="0.2">
      <c r="G533" s="11"/>
      <c r="H533" s="11"/>
      <c r="I533" s="11"/>
    </row>
    <row r="534" spans="7:9" x14ac:dyDescent="0.2">
      <c r="G534" s="11"/>
      <c r="H534" s="11"/>
      <c r="I534" s="11"/>
    </row>
    <row r="535" spans="7:9" x14ac:dyDescent="0.2">
      <c r="G535" s="11"/>
      <c r="H535" s="11"/>
      <c r="I535" s="11"/>
    </row>
    <row r="536" spans="7:9" x14ac:dyDescent="0.2">
      <c r="G536" s="11"/>
      <c r="H536" s="11"/>
      <c r="I536" s="11"/>
    </row>
    <row r="537" spans="7:9" x14ac:dyDescent="0.2">
      <c r="G537" s="11"/>
      <c r="H537" s="11"/>
      <c r="I537" s="11"/>
    </row>
    <row r="538" spans="7:9" x14ac:dyDescent="0.2">
      <c r="G538" s="11"/>
      <c r="H538" s="11"/>
      <c r="I538" s="11"/>
    </row>
    <row r="539" spans="7:9" x14ac:dyDescent="0.2">
      <c r="G539" s="11"/>
      <c r="H539" s="11"/>
      <c r="I539" s="11"/>
    </row>
    <row r="540" spans="7:9" x14ac:dyDescent="0.2">
      <c r="G540" s="11"/>
      <c r="H540" s="11"/>
      <c r="I540" s="11"/>
    </row>
    <row r="541" spans="7:9" x14ac:dyDescent="0.2">
      <c r="G541" s="11"/>
      <c r="H541" s="11"/>
      <c r="I541" s="11"/>
    </row>
    <row r="542" spans="7:9" x14ac:dyDescent="0.2">
      <c r="G542" s="11"/>
      <c r="H542" s="11"/>
      <c r="I542" s="11"/>
    </row>
    <row r="543" spans="7:9" x14ac:dyDescent="0.2">
      <c r="G543" s="11"/>
      <c r="H543" s="11"/>
      <c r="I543" s="11"/>
    </row>
    <row r="544" spans="7:9" x14ac:dyDescent="0.2">
      <c r="G544" s="11"/>
      <c r="H544" s="11"/>
      <c r="I544" s="11"/>
    </row>
    <row r="545" spans="7:9" x14ac:dyDescent="0.2">
      <c r="G545" s="11"/>
      <c r="H545" s="11"/>
      <c r="I545" s="11"/>
    </row>
    <row r="546" spans="7:9" x14ac:dyDescent="0.2">
      <c r="G546" s="11"/>
      <c r="H546" s="11"/>
      <c r="I546" s="11"/>
    </row>
    <row r="547" spans="7:9" x14ac:dyDescent="0.2">
      <c r="G547" s="11"/>
      <c r="H547" s="11"/>
      <c r="I547" s="11"/>
    </row>
    <row r="548" spans="7:9" x14ac:dyDescent="0.2">
      <c r="G548" s="11"/>
      <c r="H548" s="11"/>
      <c r="I548" s="11"/>
    </row>
    <row r="549" spans="7:9" x14ac:dyDescent="0.2">
      <c r="G549" s="11"/>
      <c r="H549" s="11"/>
      <c r="I549" s="11"/>
    </row>
    <row r="550" spans="7:9" x14ac:dyDescent="0.2">
      <c r="G550" s="11"/>
      <c r="H550" s="11"/>
      <c r="I550" s="11"/>
    </row>
    <row r="551" spans="7:9" x14ac:dyDescent="0.2">
      <c r="G551" s="11"/>
      <c r="H551" s="11"/>
      <c r="I551" s="11"/>
    </row>
    <row r="552" spans="7:9" x14ac:dyDescent="0.2">
      <c r="G552" s="11"/>
      <c r="H552" s="11"/>
      <c r="I552" s="11"/>
    </row>
    <row r="553" spans="7:9" x14ac:dyDescent="0.2">
      <c r="G553" s="11"/>
      <c r="H553" s="11"/>
      <c r="I553" s="11"/>
    </row>
    <row r="554" spans="7:9" x14ac:dyDescent="0.2">
      <c r="G554" s="11"/>
      <c r="H554" s="11"/>
      <c r="I554" s="11"/>
    </row>
    <row r="555" spans="7:9" x14ac:dyDescent="0.2">
      <c r="G555" s="11"/>
      <c r="H555" s="11"/>
      <c r="I555" s="11"/>
    </row>
    <row r="556" spans="7:9" x14ac:dyDescent="0.2">
      <c r="G556" s="11"/>
      <c r="H556" s="11"/>
      <c r="I556" s="11"/>
    </row>
    <row r="557" spans="7:9" x14ac:dyDescent="0.2">
      <c r="G557" s="11"/>
      <c r="H557" s="11"/>
      <c r="I557" s="11"/>
    </row>
    <row r="558" spans="7:9" x14ac:dyDescent="0.2">
      <c r="G558" s="11"/>
      <c r="H558" s="11"/>
      <c r="I558" s="11"/>
    </row>
    <row r="559" spans="7:9" x14ac:dyDescent="0.2">
      <c r="G559" s="11"/>
      <c r="H559" s="11"/>
      <c r="I559" s="11"/>
    </row>
    <row r="560" spans="7:9" x14ac:dyDescent="0.2">
      <c r="G560" s="11"/>
      <c r="H560" s="11"/>
      <c r="I560" s="11"/>
    </row>
    <row r="561" spans="7:9" x14ac:dyDescent="0.2">
      <c r="G561" s="11"/>
      <c r="H561" s="11"/>
      <c r="I561" s="11"/>
    </row>
    <row r="562" spans="7:9" x14ac:dyDescent="0.2">
      <c r="G562" s="11"/>
      <c r="H562" s="11"/>
      <c r="I562" s="11"/>
    </row>
    <row r="563" spans="7:9" x14ac:dyDescent="0.2">
      <c r="G563" s="11"/>
      <c r="H563" s="11"/>
      <c r="I563" s="11"/>
    </row>
    <row r="564" spans="7:9" x14ac:dyDescent="0.2">
      <c r="G564" s="11"/>
      <c r="H564" s="11"/>
      <c r="I564" s="11"/>
    </row>
    <row r="565" spans="7:9" x14ac:dyDescent="0.2">
      <c r="G565" s="11"/>
      <c r="H565" s="11"/>
      <c r="I565" s="11"/>
    </row>
    <row r="566" spans="7:9" x14ac:dyDescent="0.2">
      <c r="G566" s="11"/>
      <c r="H566" s="11"/>
      <c r="I566" s="11"/>
    </row>
    <row r="567" spans="7:9" x14ac:dyDescent="0.2">
      <c r="G567" s="11"/>
      <c r="H567" s="11"/>
      <c r="I567" s="11"/>
    </row>
    <row r="568" spans="7:9" x14ac:dyDescent="0.2">
      <c r="G568" s="11"/>
      <c r="H568" s="11"/>
      <c r="I568" s="11"/>
    </row>
    <row r="569" spans="7:9" x14ac:dyDescent="0.2">
      <c r="G569" s="11"/>
      <c r="H569" s="11"/>
      <c r="I569" s="11"/>
    </row>
    <row r="570" spans="7:9" x14ac:dyDescent="0.2">
      <c r="G570" s="11"/>
      <c r="H570" s="11"/>
      <c r="I570" s="11"/>
    </row>
    <row r="571" spans="7:9" x14ac:dyDescent="0.2">
      <c r="G571" s="11"/>
      <c r="H571" s="11"/>
      <c r="I571" s="11"/>
    </row>
    <row r="572" spans="7:9" x14ac:dyDescent="0.2">
      <c r="G572" s="11"/>
      <c r="H572" s="11"/>
      <c r="I572" s="11"/>
    </row>
    <row r="573" spans="7:9" x14ac:dyDescent="0.2">
      <c r="G573" s="11"/>
      <c r="H573" s="11"/>
      <c r="I573" s="11"/>
    </row>
    <row r="574" spans="7:9" x14ac:dyDescent="0.2">
      <c r="G574" s="11"/>
      <c r="H574" s="11"/>
      <c r="I574" s="11"/>
    </row>
    <row r="575" spans="7:9" x14ac:dyDescent="0.2">
      <c r="G575" s="11"/>
      <c r="H575" s="11"/>
      <c r="I575" s="11"/>
    </row>
    <row r="576" spans="7:9" x14ac:dyDescent="0.2">
      <c r="G576" s="11"/>
      <c r="H576" s="11"/>
      <c r="I576" s="11"/>
    </row>
    <row r="577" spans="7:9" x14ac:dyDescent="0.2">
      <c r="G577" s="11"/>
      <c r="H577" s="11"/>
      <c r="I577" s="11"/>
    </row>
    <row r="578" spans="7:9" x14ac:dyDescent="0.2">
      <c r="G578" s="11"/>
      <c r="H578" s="11"/>
      <c r="I578" s="11"/>
    </row>
    <row r="579" spans="7:9" x14ac:dyDescent="0.2">
      <c r="G579" s="11"/>
      <c r="H579" s="11"/>
      <c r="I579" s="11"/>
    </row>
    <row r="580" spans="7:9" x14ac:dyDescent="0.2">
      <c r="G580" s="11"/>
      <c r="H580" s="11"/>
      <c r="I580" s="11"/>
    </row>
    <row r="581" spans="7:9" x14ac:dyDescent="0.2">
      <c r="G581" s="11"/>
      <c r="H581" s="11"/>
      <c r="I581" s="11"/>
    </row>
    <row r="582" spans="7:9" x14ac:dyDescent="0.2">
      <c r="G582" s="11"/>
      <c r="H582" s="11"/>
      <c r="I582" s="11"/>
    </row>
    <row r="583" spans="7:9" x14ac:dyDescent="0.2">
      <c r="G583" s="11"/>
      <c r="H583" s="11"/>
      <c r="I583" s="11"/>
    </row>
    <row r="584" spans="7:9" x14ac:dyDescent="0.2">
      <c r="G584" s="11"/>
      <c r="H584" s="11"/>
      <c r="I584" s="11"/>
    </row>
    <row r="585" spans="7:9" x14ac:dyDescent="0.2">
      <c r="G585" s="11"/>
      <c r="H585" s="11"/>
      <c r="I585" s="11"/>
    </row>
    <row r="586" spans="7:9" x14ac:dyDescent="0.2">
      <c r="G586" s="11"/>
      <c r="H586" s="11"/>
      <c r="I586" s="11"/>
    </row>
    <row r="587" spans="7:9" x14ac:dyDescent="0.2">
      <c r="G587" s="11"/>
      <c r="H587" s="11"/>
      <c r="I587" s="11"/>
    </row>
    <row r="588" spans="7:9" x14ac:dyDescent="0.2">
      <c r="G588" s="11"/>
      <c r="H588" s="11"/>
      <c r="I588" s="11"/>
    </row>
    <row r="589" spans="7:9" x14ac:dyDescent="0.2">
      <c r="G589" s="11"/>
      <c r="H589" s="11"/>
      <c r="I589" s="11"/>
    </row>
    <row r="590" spans="7:9" x14ac:dyDescent="0.2">
      <c r="G590" s="11"/>
      <c r="H590" s="11"/>
      <c r="I590" s="11"/>
    </row>
    <row r="591" spans="7:9" x14ac:dyDescent="0.2">
      <c r="G591" s="11"/>
      <c r="H591" s="11"/>
      <c r="I591" s="11"/>
    </row>
    <row r="592" spans="7:9" x14ac:dyDescent="0.2">
      <c r="G592" s="11"/>
      <c r="H592" s="11"/>
      <c r="I592" s="11"/>
    </row>
    <row r="593" spans="7:9" x14ac:dyDescent="0.2">
      <c r="G593" s="11"/>
      <c r="H593" s="11"/>
      <c r="I593" s="11"/>
    </row>
    <row r="594" spans="7:9" x14ac:dyDescent="0.2">
      <c r="G594" s="11"/>
      <c r="H594" s="11"/>
      <c r="I594" s="11"/>
    </row>
    <row r="595" spans="7:9" x14ac:dyDescent="0.2">
      <c r="G595" s="11"/>
      <c r="H595" s="11"/>
      <c r="I595" s="11"/>
    </row>
    <row r="596" spans="7:9" x14ac:dyDescent="0.2">
      <c r="G596" s="11"/>
      <c r="H596" s="11"/>
      <c r="I596" s="11"/>
    </row>
    <row r="597" spans="7:9" x14ac:dyDescent="0.2">
      <c r="G597" s="11"/>
      <c r="H597" s="11"/>
      <c r="I597" s="11"/>
    </row>
    <row r="598" spans="7:9" x14ac:dyDescent="0.2">
      <c r="G598" s="11"/>
      <c r="H598" s="11"/>
      <c r="I598" s="11"/>
    </row>
    <row r="599" spans="7:9" x14ac:dyDescent="0.2">
      <c r="G599" s="11"/>
      <c r="H599" s="11"/>
      <c r="I599" s="11"/>
    </row>
    <row r="600" spans="7:9" x14ac:dyDescent="0.2">
      <c r="G600" s="11"/>
      <c r="H600" s="11"/>
      <c r="I600" s="11"/>
    </row>
    <row r="601" spans="7:9" x14ac:dyDescent="0.2">
      <c r="G601" s="11"/>
      <c r="H601" s="11"/>
      <c r="I601" s="11"/>
    </row>
    <row r="602" spans="7:9" x14ac:dyDescent="0.2">
      <c r="G602" s="11"/>
      <c r="H602" s="11"/>
      <c r="I602" s="11"/>
    </row>
    <row r="603" spans="7:9" x14ac:dyDescent="0.2">
      <c r="G603" s="11"/>
      <c r="H603" s="11"/>
      <c r="I603" s="11"/>
    </row>
    <row r="604" spans="7:9" x14ac:dyDescent="0.2">
      <c r="G604" s="11"/>
      <c r="H604" s="11"/>
      <c r="I604" s="11"/>
    </row>
    <row r="605" spans="7:9" x14ac:dyDescent="0.2">
      <c r="G605" s="11"/>
      <c r="H605" s="11"/>
      <c r="I605" s="11"/>
    </row>
    <row r="606" spans="7:9" x14ac:dyDescent="0.2">
      <c r="G606" s="11"/>
      <c r="H606" s="11"/>
      <c r="I606" s="11"/>
    </row>
    <row r="607" spans="7:9" x14ac:dyDescent="0.2">
      <c r="G607" s="11"/>
      <c r="H607" s="11"/>
      <c r="I607" s="11"/>
    </row>
    <row r="608" spans="7:9" x14ac:dyDescent="0.2">
      <c r="G608" s="11"/>
      <c r="H608" s="11"/>
      <c r="I608" s="11"/>
    </row>
    <row r="609" spans="7:9" x14ac:dyDescent="0.2">
      <c r="G609" s="11"/>
      <c r="H609" s="11"/>
      <c r="I609" s="11"/>
    </row>
    <row r="610" spans="7:9" x14ac:dyDescent="0.2">
      <c r="G610" s="11"/>
      <c r="H610" s="11"/>
      <c r="I610" s="11"/>
    </row>
    <row r="611" spans="7:9" x14ac:dyDescent="0.2">
      <c r="G611" s="11"/>
      <c r="H611" s="11"/>
      <c r="I611" s="11"/>
    </row>
    <row r="612" spans="7:9" x14ac:dyDescent="0.2">
      <c r="G612" s="11"/>
      <c r="H612" s="11"/>
      <c r="I612" s="11"/>
    </row>
    <row r="613" spans="7:9" x14ac:dyDescent="0.2">
      <c r="G613" s="11"/>
      <c r="H613" s="11"/>
      <c r="I613" s="11"/>
    </row>
    <row r="614" spans="7:9" x14ac:dyDescent="0.2">
      <c r="G614" s="11"/>
      <c r="H614" s="11"/>
      <c r="I614" s="11"/>
    </row>
    <row r="615" spans="7:9" x14ac:dyDescent="0.2">
      <c r="G615" s="11"/>
      <c r="H615" s="11"/>
      <c r="I615" s="11"/>
    </row>
    <row r="616" spans="7:9" x14ac:dyDescent="0.2">
      <c r="G616" s="11"/>
      <c r="H616" s="11"/>
      <c r="I616" s="11"/>
    </row>
    <row r="617" spans="7:9" x14ac:dyDescent="0.2">
      <c r="G617" s="11"/>
      <c r="H617" s="11"/>
      <c r="I617" s="11"/>
    </row>
    <row r="618" spans="7:9" x14ac:dyDescent="0.2">
      <c r="G618" s="11"/>
      <c r="H618" s="11"/>
      <c r="I618" s="11"/>
    </row>
    <row r="619" spans="7:9" x14ac:dyDescent="0.2">
      <c r="G619" s="11"/>
      <c r="H619" s="11"/>
      <c r="I619" s="11"/>
    </row>
    <row r="620" spans="7:9" x14ac:dyDescent="0.2">
      <c r="G620" s="11"/>
      <c r="H620" s="11"/>
      <c r="I620" s="11"/>
    </row>
    <row r="621" spans="7:9" x14ac:dyDescent="0.2">
      <c r="G621" s="11"/>
      <c r="H621" s="11"/>
      <c r="I621" s="11"/>
    </row>
    <row r="622" spans="7:9" x14ac:dyDescent="0.2">
      <c r="G622" s="11"/>
      <c r="H622" s="11"/>
      <c r="I622" s="11"/>
    </row>
    <row r="623" spans="7:9" x14ac:dyDescent="0.2">
      <c r="G623" s="11"/>
      <c r="H623" s="11"/>
      <c r="I623" s="11"/>
    </row>
    <row r="624" spans="7:9" x14ac:dyDescent="0.2">
      <c r="G624" s="11"/>
      <c r="H624" s="11"/>
      <c r="I624" s="11"/>
    </row>
    <row r="625" spans="7:9" x14ac:dyDescent="0.2">
      <c r="G625" s="11"/>
      <c r="H625" s="11"/>
      <c r="I625" s="11"/>
    </row>
    <row r="626" spans="7:9" x14ac:dyDescent="0.2">
      <c r="G626" s="11"/>
      <c r="H626" s="11"/>
      <c r="I626" s="11"/>
    </row>
    <row r="627" spans="7:9" x14ac:dyDescent="0.2">
      <c r="G627" s="11"/>
      <c r="H627" s="11"/>
      <c r="I627" s="11"/>
    </row>
    <row r="628" spans="7:9" x14ac:dyDescent="0.2">
      <c r="G628" s="11"/>
      <c r="H628" s="11"/>
      <c r="I628" s="11"/>
    </row>
    <row r="629" spans="7:9" x14ac:dyDescent="0.2">
      <c r="G629" s="11"/>
      <c r="H629" s="11"/>
      <c r="I629" s="11"/>
    </row>
    <row r="630" spans="7:9" x14ac:dyDescent="0.2">
      <c r="G630" s="11"/>
      <c r="H630" s="11"/>
      <c r="I630" s="11"/>
    </row>
    <row r="631" spans="7:9" x14ac:dyDescent="0.2">
      <c r="G631" s="11"/>
      <c r="H631" s="11"/>
      <c r="I631" s="11"/>
    </row>
    <row r="632" spans="7:9" x14ac:dyDescent="0.2">
      <c r="G632" s="11"/>
      <c r="H632" s="11"/>
      <c r="I632" s="11"/>
    </row>
    <row r="633" spans="7:9" x14ac:dyDescent="0.2">
      <c r="G633" s="11"/>
      <c r="H633" s="11"/>
      <c r="I633" s="11"/>
    </row>
    <row r="634" spans="7:9" x14ac:dyDescent="0.2">
      <c r="G634" s="11"/>
      <c r="H634" s="11"/>
      <c r="I634" s="11"/>
    </row>
    <row r="635" spans="7:9" x14ac:dyDescent="0.2">
      <c r="G635" s="11"/>
      <c r="H635" s="11"/>
      <c r="I635" s="11"/>
    </row>
    <row r="636" spans="7:9" x14ac:dyDescent="0.2">
      <c r="G636" s="11"/>
      <c r="H636" s="11"/>
      <c r="I636" s="11"/>
    </row>
    <row r="637" spans="7:9" x14ac:dyDescent="0.2">
      <c r="G637" s="11"/>
      <c r="H637" s="11"/>
      <c r="I637" s="11"/>
    </row>
    <row r="638" spans="7:9" x14ac:dyDescent="0.2">
      <c r="G638" s="11"/>
      <c r="H638" s="11"/>
      <c r="I638" s="11"/>
    </row>
    <row r="639" spans="7:9" x14ac:dyDescent="0.2">
      <c r="G639" s="11"/>
      <c r="H639" s="11"/>
      <c r="I639" s="11"/>
    </row>
    <row r="640" spans="7:9" x14ac:dyDescent="0.2">
      <c r="G640" s="11"/>
      <c r="H640" s="11"/>
      <c r="I640" s="11"/>
    </row>
    <row r="641" spans="7:9" x14ac:dyDescent="0.2">
      <c r="G641" s="11"/>
      <c r="H641" s="11"/>
      <c r="I641" s="11"/>
    </row>
    <row r="642" spans="7:9" x14ac:dyDescent="0.2">
      <c r="G642" s="11"/>
      <c r="H642" s="11"/>
      <c r="I642" s="11"/>
    </row>
    <row r="643" spans="7:9" x14ac:dyDescent="0.2">
      <c r="G643" s="11"/>
      <c r="H643" s="11"/>
      <c r="I643" s="11"/>
    </row>
    <row r="644" spans="7:9" x14ac:dyDescent="0.2">
      <c r="G644" s="11"/>
      <c r="H644" s="11"/>
      <c r="I644" s="11"/>
    </row>
    <row r="645" spans="7:9" x14ac:dyDescent="0.2">
      <c r="G645" s="11"/>
      <c r="H645" s="11"/>
      <c r="I645" s="11"/>
    </row>
    <row r="646" spans="7:9" x14ac:dyDescent="0.2">
      <c r="G646" s="11"/>
      <c r="H646" s="11"/>
      <c r="I646" s="11"/>
    </row>
    <row r="647" spans="7:9" x14ac:dyDescent="0.2">
      <c r="G647" s="11"/>
      <c r="H647" s="11"/>
      <c r="I647" s="11"/>
    </row>
    <row r="648" spans="7:9" x14ac:dyDescent="0.2">
      <c r="G648" s="11"/>
      <c r="H648" s="11"/>
      <c r="I648" s="11"/>
    </row>
    <row r="649" spans="7:9" x14ac:dyDescent="0.2">
      <c r="G649" s="11"/>
      <c r="H649" s="11"/>
      <c r="I649" s="11"/>
    </row>
    <row r="650" spans="7:9" x14ac:dyDescent="0.2">
      <c r="G650" s="11"/>
      <c r="H650" s="11"/>
      <c r="I650" s="11"/>
    </row>
    <row r="651" spans="7:9" x14ac:dyDescent="0.2">
      <c r="G651" s="11"/>
      <c r="H651" s="11"/>
      <c r="I651" s="11"/>
    </row>
    <row r="652" spans="7:9" x14ac:dyDescent="0.2">
      <c r="G652" s="11"/>
      <c r="H652" s="11"/>
      <c r="I652" s="11"/>
    </row>
    <row r="653" spans="7:9" x14ac:dyDescent="0.2">
      <c r="G653" s="11"/>
      <c r="H653" s="11"/>
      <c r="I653" s="11"/>
    </row>
    <row r="654" spans="7:9" x14ac:dyDescent="0.2">
      <c r="G654" s="11"/>
      <c r="H654" s="11"/>
      <c r="I654" s="11"/>
    </row>
    <row r="655" spans="7:9" x14ac:dyDescent="0.2">
      <c r="G655" s="11"/>
      <c r="H655" s="11"/>
      <c r="I655" s="11"/>
    </row>
    <row r="656" spans="7:9" x14ac:dyDescent="0.2">
      <c r="G656" s="11"/>
      <c r="H656" s="11"/>
      <c r="I656" s="11"/>
    </row>
    <row r="657" spans="7:9" x14ac:dyDescent="0.2">
      <c r="G657" s="11"/>
      <c r="H657" s="11"/>
      <c r="I657" s="11"/>
    </row>
    <row r="658" spans="7:9" x14ac:dyDescent="0.2">
      <c r="G658" s="11"/>
      <c r="H658" s="11"/>
      <c r="I658" s="11"/>
    </row>
    <row r="659" spans="7:9" x14ac:dyDescent="0.2">
      <c r="G659" s="11"/>
      <c r="H659" s="11"/>
      <c r="I659" s="11"/>
    </row>
    <row r="660" spans="7:9" x14ac:dyDescent="0.2">
      <c r="G660" s="11"/>
      <c r="H660" s="11"/>
      <c r="I660" s="11"/>
    </row>
    <row r="661" spans="7:9" x14ac:dyDescent="0.2">
      <c r="G661" s="11"/>
      <c r="H661" s="11"/>
      <c r="I661" s="11"/>
    </row>
    <row r="662" spans="7:9" x14ac:dyDescent="0.2">
      <c r="G662" s="11"/>
      <c r="H662" s="11"/>
      <c r="I662" s="11"/>
    </row>
    <row r="663" spans="7:9" x14ac:dyDescent="0.2">
      <c r="G663" s="11"/>
      <c r="H663" s="11"/>
      <c r="I663" s="11"/>
    </row>
    <row r="664" spans="7:9" x14ac:dyDescent="0.2">
      <c r="G664" s="11"/>
      <c r="H664" s="11"/>
      <c r="I664" s="11"/>
    </row>
    <row r="665" spans="7:9" x14ac:dyDescent="0.2">
      <c r="G665" s="11"/>
      <c r="H665" s="11"/>
      <c r="I665" s="11"/>
    </row>
    <row r="666" spans="7:9" x14ac:dyDescent="0.2">
      <c r="G666" s="11"/>
      <c r="H666" s="11"/>
      <c r="I666" s="11"/>
    </row>
    <row r="667" spans="7:9" x14ac:dyDescent="0.2">
      <c r="G667" s="11"/>
      <c r="H667" s="11"/>
      <c r="I667" s="11"/>
    </row>
    <row r="668" spans="7:9" x14ac:dyDescent="0.2">
      <c r="G668" s="11"/>
      <c r="H668" s="11"/>
      <c r="I668" s="11"/>
    </row>
    <row r="669" spans="7:9" x14ac:dyDescent="0.2">
      <c r="G669" s="11"/>
      <c r="H669" s="11"/>
      <c r="I669" s="11"/>
    </row>
    <row r="670" spans="7:9" x14ac:dyDescent="0.2">
      <c r="G670" s="11"/>
      <c r="H670" s="11"/>
      <c r="I670" s="11"/>
    </row>
    <row r="671" spans="7:9" x14ac:dyDescent="0.2">
      <c r="G671" s="11"/>
      <c r="H671" s="11"/>
      <c r="I671" s="11"/>
    </row>
    <row r="672" spans="7:9" x14ac:dyDescent="0.2">
      <c r="G672" s="11"/>
      <c r="H672" s="11"/>
      <c r="I672" s="11"/>
    </row>
    <row r="673" spans="7:9" x14ac:dyDescent="0.2">
      <c r="G673" s="11"/>
      <c r="H673" s="11"/>
      <c r="I673" s="11"/>
    </row>
    <row r="674" spans="7:9" x14ac:dyDescent="0.2">
      <c r="G674" s="11"/>
      <c r="H674" s="11"/>
      <c r="I674" s="11"/>
    </row>
    <row r="675" spans="7:9" x14ac:dyDescent="0.2">
      <c r="G675" s="11"/>
      <c r="H675" s="11"/>
      <c r="I675" s="11"/>
    </row>
    <row r="676" spans="7:9" x14ac:dyDescent="0.2">
      <c r="G676" s="11"/>
      <c r="H676" s="11"/>
      <c r="I676" s="11"/>
    </row>
    <row r="677" spans="7:9" x14ac:dyDescent="0.2">
      <c r="G677" s="11"/>
      <c r="H677" s="11"/>
      <c r="I677" s="11"/>
    </row>
    <row r="678" spans="7:9" x14ac:dyDescent="0.2">
      <c r="G678" s="11"/>
      <c r="H678" s="11"/>
      <c r="I678" s="11"/>
    </row>
    <row r="679" spans="7:9" x14ac:dyDescent="0.2">
      <c r="G679" s="11"/>
      <c r="H679" s="11"/>
      <c r="I679" s="11"/>
    </row>
    <row r="680" spans="7:9" x14ac:dyDescent="0.2">
      <c r="G680" s="11"/>
      <c r="H680" s="11"/>
      <c r="I680" s="11"/>
    </row>
    <row r="681" spans="7:9" x14ac:dyDescent="0.2">
      <c r="G681" s="11"/>
      <c r="H681" s="11"/>
      <c r="I681" s="11"/>
    </row>
    <row r="682" spans="7:9" x14ac:dyDescent="0.2">
      <c r="G682" s="11"/>
      <c r="H682" s="11"/>
      <c r="I682" s="11"/>
    </row>
    <row r="683" spans="7:9" x14ac:dyDescent="0.2">
      <c r="G683" s="11"/>
      <c r="H683" s="11"/>
      <c r="I683" s="11"/>
    </row>
    <row r="684" spans="7:9" x14ac:dyDescent="0.2">
      <c r="G684" s="11"/>
      <c r="H684" s="11"/>
      <c r="I684" s="11"/>
    </row>
    <row r="685" spans="7:9" x14ac:dyDescent="0.2">
      <c r="G685" s="11"/>
      <c r="H685" s="11"/>
      <c r="I685" s="11"/>
    </row>
    <row r="686" spans="7:9" x14ac:dyDescent="0.2">
      <c r="G686" s="11"/>
      <c r="H686" s="11"/>
      <c r="I686" s="11"/>
    </row>
    <row r="687" spans="7:9" x14ac:dyDescent="0.2">
      <c r="G687" s="11"/>
      <c r="H687" s="11"/>
      <c r="I687" s="11"/>
    </row>
    <row r="688" spans="7:9" x14ac:dyDescent="0.2">
      <c r="G688" s="11"/>
      <c r="H688" s="11"/>
      <c r="I688" s="11"/>
    </row>
    <row r="689" spans="7:9" x14ac:dyDescent="0.2">
      <c r="G689" s="11"/>
      <c r="H689" s="11"/>
      <c r="I689" s="11"/>
    </row>
    <row r="690" spans="7:9" x14ac:dyDescent="0.2">
      <c r="G690" s="11"/>
      <c r="H690" s="11"/>
      <c r="I690" s="11"/>
    </row>
    <row r="691" spans="7:9" x14ac:dyDescent="0.2">
      <c r="G691" s="11"/>
      <c r="H691" s="11"/>
      <c r="I691" s="11"/>
    </row>
    <row r="692" spans="7:9" x14ac:dyDescent="0.2">
      <c r="G692" s="11"/>
      <c r="H692" s="11"/>
      <c r="I692" s="11"/>
    </row>
    <row r="693" spans="7:9" x14ac:dyDescent="0.2">
      <c r="G693" s="11"/>
      <c r="H693" s="11"/>
      <c r="I693" s="11"/>
    </row>
    <row r="694" spans="7:9" x14ac:dyDescent="0.2">
      <c r="G694" s="11"/>
      <c r="H694" s="11"/>
      <c r="I694" s="11"/>
    </row>
    <row r="695" spans="7:9" x14ac:dyDescent="0.2">
      <c r="G695" s="11"/>
      <c r="H695" s="11"/>
      <c r="I695" s="11"/>
    </row>
    <row r="696" spans="7:9" x14ac:dyDescent="0.2">
      <c r="G696" s="11"/>
      <c r="H696" s="11"/>
      <c r="I696" s="11"/>
    </row>
    <row r="697" spans="7:9" x14ac:dyDescent="0.2">
      <c r="G697" s="11"/>
      <c r="H697" s="11"/>
      <c r="I697" s="11"/>
    </row>
    <row r="698" spans="7:9" x14ac:dyDescent="0.2">
      <c r="G698" s="11"/>
      <c r="H698" s="11"/>
      <c r="I698" s="11"/>
    </row>
    <row r="699" spans="7:9" x14ac:dyDescent="0.2">
      <c r="G699" s="11"/>
      <c r="H699" s="11"/>
      <c r="I699" s="11"/>
    </row>
    <row r="700" spans="7:9" x14ac:dyDescent="0.2">
      <c r="G700" s="11"/>
      <c r="H700" s="11"/>
      <c r="I700" s="11"/>
    </row>
    <row r="701" spans="7:9" x14ac:dyDescent="0.2">
      <c r="G701" s="11"/>
      <c r="H701" s="11"/>
      <c r="I701" s="11"/>
    </row>
    <row r="702" spans="7:9" x14ac:dyDescent="0.2">
      <c r="G702" s="11"/>
      <c r="H702" s="11"/>
      <c r="I702" s="11"/>
    </row>
    <row r="703" spans="7:9" x14ac:dyDescent="0.2">
      <c r="G703" s="11"/>
      <c r="H703" s="11"/>
      <c r="I703" s="11"/>
    </row>
    <row r="704" spans="7:9" x14ac:dyDescent="0.2">
      <c r="G704" s="11"/>
      <c r="H704" s="11"/>
      <c r="I704" s="11"/>
    </row>
    <row r="705" spans="7:9" x14ac:dyDescent="0.2">
      <c r="G705" s="11"/>
      <c r="H705" s="11"/>
      <c r="I705" s="11"/>
    </row>
    <row r="706" spans="7:9" x14ac:dyDescent="0.2">
      <c r="G706" s="11"/>
      <c r="H706" s="11"/>
      <c r="I706" s="11"/>
    </row>
    <row r="707" spans="7:9" x14ac:dyDescent="0.2">
      <c r="G707" s="11"/>
      <c r="H707" s="11"/>
      <c r="I707" s="11"/>
    </row>
    <row r="708" spans="7:9" x14ac:dyDescent="0.2">
      <c r="G708" s="11"/>
      <c r="H708" s="11"/>
      <c r="I708" s="11"/>
    </row>
    <row r="709" spans="7:9" x14ac:dyDescent="0.2">
      <c r="G709" s="11"/>
      <c r="H709" s="11"/>
      <c r="I709" s="11"/>
    </row>
    <row r="710" spans="7:9" x14ac:dyDescent="0.2">
      <c r="G710" s="11"/>
      <c r="H710" s="11"/>
      <c r="I710" s="11"/>
    </row>
    <row r="711" spans="7:9" x14ac:dyDescent="0.2">
      <c r="G711" s="11"/>
      <c r="H711" s="11"/>
      <c r="I711" s="11"/>
    </row>
    <row r="712" spans="7:9" x14ac:dyDescent="0.2">
      <c r="G712" s="11"/>
      <c r="H712" s="11"/>
      <c r="I712" s="11"/>
    </row>
    <row r="713" spans="7:9" x14ac:dyDescent="0.2">
      <c r="G713" s="11"/>
      <c r="H713" s="11"/>
      <c r="I713" s="11"/>
    </row>
    <row r="714" spans="7:9" x14ac:dyDescent="0.2">
      <c r="G714" s="11"/>
      <c r="H714" s="11"/>
      <c r="I714" s="11"/>
    </row>
    <row r="715" spans="7:9" x14ac:dyDescent="0.2">
      <c r="G715" s="11"/>
      <c r="H715" s="11"/>
      <c r="I715" s="11"/>
    </row>
    <row r="716" spans="7:9" x14ac:dyDescent="0.2">
      <c r="G716" s="11"/>
      <c r="H716" s="11"/>
      <c r="I716" s="11"/>
    </row>
    <row r="717" spans="7:9" x14ac:dyDescent="0.2">
      <c r="G717" s="11"/>
      <c r="H717" s="11"/>
      <c r="I717" s="11"/>
    </row>
    <row r="718" spans="7:9" x14ac:dyDescent="0.2">
      <c r="G718" s="11"/>
      <c r="H718" s="11"/>
      <c r="I718" s="11"/>
    </row>
    <row r="719" spans="7:9" x14ac:dyDescent="0.2">
      <c r="G719" s="11"/>
      <c r="H719" s="11"/>
      <c r="I719" s="11"/>
    </row>
    <row r="720" spans="7:9" x14ac:dyDescent="0.2">
      <c r="G720" s="11"/>
      <c r="H720" s="11"/>
      <c r="I720" s="11"/>
    </row>
    <row r="721" spans="7:9" x14ac:dyDescent="0.2">
      <c r="G721" s="11"/>
      <c r="H721" s="11"/>
      <c r="I721" s="11"/>
    </row>
    <row r="722" spans="7:9" x14ac:dyDescent="0.2">
      <c r="G722" s="11"/>
      <c r="H722" s="11"/>
      <c r="I722" s="11"/>
    </row>
    <row r="723" spans="7:9" x14ac:dyDescent="0.2">
      <c r="G723" s="11"/>
      <c r="H723" s="11"/>
      <c r="I723" s="11"/>
    </row>
    <row r="724" spans="7:9" x14ac:dyDescent="0.2">
      <c r="G724" s="11"/>
      <c r="H724" s="11"/>
      <c r="I724" s="11"/>
    </row>
    <row r="725" spans="7:9" x14ac:dyDescent="0.2">
      <c r="G725" s="11"/>
      <c r="H725" s="11"/>
      <c r="I725" s="11"/>
    </row>
    <row r="726" spans="7:9" x14ac:dyDescent="0.2">
      <c r="G726" s="11"/>
      <c r="H726" s="11"/>
      <c r="I726" s="11"/>
    </row>
    <row r="727" spans="7:9" x14ac:dyDescent="0.2">
      <c r="G727" s="11"/>
      <c r="H727" s="11"/>
      <c r="I727" s="11"/>
    </row>
    <row r="728" spans="7:9" x14ac:dyDescent="0.2">
      <c r="G728" s="11"/>
      <c r="H728" s="11"/>
      <c r="I728" s="11"/>
    </row>
    <row r="729" spans="7:9" x14ac:dyDescent="0.2">
      <c r="G729" s="11"/>
      <c r="H729" s="11"/>
      <c r="I729" s="11"/>
    </row>
    <row r="730" spans="7:9" x14ac:dyDescent="0.2">
      <c r="G730" s="11"/>
      <c r="H730" s="11"/>
      <c r="I730" s="11"/>
    </row>
    <row r="731" spans="7:9" x14ac:dyDescent="0.2">
      <c r="G731" s="11"/>
      <c r="H731" s="11"/>
      <c r="I731" s="11"/>
    </row>
    <row r="732" spans="7:9" x14ac:dyDescent="0.2">
      <c r="G732" s="11"/>
      <c r="H732" s="11"/>
      <c r="I732" s="11"/>
    </row>
    <row r="733" spans="7:9" x14ac:dyDescent="0.2">
      <c r="G733" s="11"/>
      <c r="H733" s="11"/>
      <c r="I733" s="11"/>
    </row>
    <row r="734" spans="7:9" x14ac:dyDescent="0.2">
      <c r="G734" s="11"/>
      <c r="H734" s="11"/>
      <c r="I734" s="11"/>
    </row>
    <row r="735" spans="7:9" x14ac:dyDescent="0.2">
      <c r="G735" s="11"/>
      <c r="H735" s="11"/>
      <c r="I735" s="11"/>
    </row>
    <row r="736" spans="7:9" x14ac:dyDescent="0.2">
      <c r="G736" s="11"/>
      <c r="H736" s="11"/>
      <c r="I736" s="11"/>
    </row>
    <row r="737" spans="7:9" x14ac:dyDescent="0.2">
      <c r="G737" s="11"/>
      <c r="H737" s="11"/>
      <c r="I737" s="11"/>
    </row>
    <row r="738" spans="7:9" x14ac:dyDescent="0.2">
      <c r="G738" s="11"/>
      <c r="H738" s="11"/>
      <c r="I738" s="11"/>
    </row>
    <row r="739" spans="7:9" x14ac:dyDescent="0.2">
      <c r="G739" s="11"/>
      <c r="H739" s="11"/>
      <c r="I739" s="11"/>
    </row>
    <row r="740" spans="7:9" x14ac:dyDescent="0.2">
      <c r="G740" s="11"/>
      <c r="H740" s="11"/>
      <c r="I740" s="11"/>
    </row>
    <row r="741" spans="7:9" x14ac:dyDescent="0.2">
      <c r="G741" s="11"/>
      <c r="H741" s="11"/>
      <c r="I741" s="11"/>
    </row>
    <row r="742" spans="7:9" x14ac:dyDescent="0.2">
      <c r="G742" s="11"/>
      <c r="H742" s="11"/>
      <c r="I742" s="11"/>
    </row>
    <row r="743" spans="7:9" x14ac:dyDescent="0.2">
      <c r="G743" s="11"/>
      <c r="H743" s="11"/>
      <c r="I743" s="11"/>
    </row>
    <row r="744" spans="7:9" x14ac:dyDescent="0.2">
      <c r="G744" s="11"/>
      <c r="H744" s="11"/>
      <c r="I744" s="11"/>
    </row>
    <row r="745" spans="7:9" x14ac:dyDescent="0.2">
      <c r="G745" s="11"/>
      <c r="H745" s="11"/>
      <c r="I745" s="11"/>
    </row>
    <row r="746" spans="7:9" x14ac:dyDescent="0.2">
      <c r="G746" s="11"/>
      <c r="H746" s="11"/>
      <c r="I746" s="11"/>
    </row>
    <row r="747" spans="7:9" x14ac:dyDescent="0.2">
      <c r="G747" s="11"/>
      <c r="H747" s="11"/>
      <c r="I747" s="11"/>
    </row>
    <row r="748" spans="7:9" x14ac:dyDescent="0.2">
      <c r="G748" s="11"/>
      <c r="H748" s="11"/>
      <c r="I748" s="11"/>
    </row>
    <row r="749" spans="7:9" x14ac:dyDescent="0.2">
      <c r="G749" s="11"/>
      <c r="H749" s="11"/>
      <c r="I749" s="11"/>
    </row>
    <row r="750" spans="7:9" x14ac:dyDescent="0.2">
      <c r="G750" s="11"/>
      <c r="H750" s="11"/>
      <c r="I750" s="11"/>
    </row>
    <row r="751" spans="7:9" x14ac:dyDescent="0.2">
      <c r="G751" s="11"/>
      <c r="H751" s="11"/>
      <c r="I751" s="11"/>
    </row>
    <row r="752" spans="7:9" x14ac:dyDescent="0.2">
      <c r="G752" s="11"/>
      <c r="H752" s="11"/>
      <c r="I752" s="11"/>
    </row>
    <row r="753" spans="7:9" x14ac:dyDescent="0.2">
      <c r="G753" s="11"/>
      <c r="H753" s="11"/>
      <c r="I753" s="11"/>
    </row>
    <row r="754" spans="7:9" x14ac:dyDescent="0.2">
      <c r="G754" s="11"/>
      <c r="H754" s="11"/>
      <c r="I754" s="11"/>
    </row>
    <row r="755" spans="7:9" x14ac:dyDescent="0.2">
      <c r="G755" s="11"/>
      <c r="H755" s="11"/>
      <c r="I755" s="11"/>
    </row>
    <row r="756" spans="7:9" x14ac:dyDescent="0.2">
      <c r="G756" s="11"/>
      <c r="H756" s="11"/>
      <c r="I756" s="11"/>
    </row>
    <row r="757" spans="7:9" x14ac:dyDescent="0.2">
      <c r="G757" s="11"/>
      <c r="H757" s="11"/>
      <c r="I757" s="11"/>
    </row>
    <row r="758" spans="7:9" x14ac:dyDescent="0.2">
      <c r="G758" s="11"/>
      <c r="H758" s="11"/>
      <c r="I758" s="11"/>
    </row>
    <row r="759" spans="7:9" x14ac:dyDescent="0.2">
      <c r="G759" s="11"/>
      <c r="H759" s="11"/>
      <c r="I759" s="11"/>
    </row>
    <row r="760" spans="7:9" x14ac:dyDescent="0.2">
      <c r="G760" s="11"/>
      <c r="H760" s="11"/>
      <c r="I760" s="11"/>
    </row>
    <row r="761" spans="7:9" x14ac:dyDescent="0.2">
      <c r="G761" s="11"/>
      <c r="H761" s="11"/>
      <c r="I761" s="11"/>
    </row>
    <row r="762" spans="7:9" x14ac:dyDescent="0.2">
      <c r="G762" s="11"/>
      <c r="H762" s="11"/>
      <c r="I762" s="11"/>
    </row>
    <row r="763" spans="7:9" x14ac:dyDescent="0.2">
      <c r="G763" s="11"/>
      <c r="H763" s="11"/>
      <c r="I763" s="11"/>
    </row>
    <row r="764" spans="7:9" x14ac:dyDescent="0.2">
      <c r="G764" s="11"/>
      <c r="H764" s="11"/>
      <c r="I764" s="11"/>
    </row>
    <row r="765" spans="7:9" x14ac:dyDescent="0.2">
      <c r="G765" s="11"/>
      <c r="H765" s="11"/>
      <c r="I765" s="11"/>
    </row>
    <row r="766" spans="7:9" x14ac:dyDescent="0.2">
      <c r="G766" s="11"/>
      <c r="H766" s="11"/>
      <c r="I766" s="11"/>
    </row>
    <row r="767" spans="7:9" x14ac:dyDescent="0.2">
      <c r="G767" s="11"/>
      <c r="H767" s="11"/>
      <c r="I767" s="11"/>
    </row>
    <row r="768" spans="7:9" x14ac:dyDescent="0.2">
      <c r="G768" s="11"/>
      <c r="H768" s="11"/>
      <c r="I768" s="11"/>
    </row>
    <row r="769" spans="7:9" x14ac:dyDescent="0.2">
      <c r="G769" s="11"/>
      <c r="H769" s="11"/>
      <c r="I769" s="11"/>
    </row>
    <row r="770" spans="7:9" x14ac:dyDescent="0.2">
      <c r="G770" s="11"/>
      <c r="H770" s="11"/>
      <c r="I770" s="11"/>
    </row>
    <row r="771" spans="7:9" x14ac:dyDescent="0.2">
      <c r="G771" s="11"/>
      <c r="H771" s="11"/>
      <c r="I771" s="11"/>
    </row>
    <row r="772" spans="7:9" x14ac:dyDescent="0.2">
      <c r="G772" s="11"/>
      <c r="H772" s="11"/>
      <c r="I772" s="11"/>
    </row>
    <row r="773" spans="7:9" x14ac:dyDescent="0.2">
      <c r="G773" s="11"/>
      <c r="H773" s="11"/>
      <c r="I773" s="11"/>
    </row>
    <row r="774" spans="7:9" x14ac:dyDescent="0.2">
      <c r="G774" s="11"/>
      <c r="H774" s="11"/>
      <c r="I774" s="11"/>
    </row>
    <row r="775" spans="7:9" x14ac:dyDescent="0.2">
      <c r="G775" s="11"/>
      <c r="H775" s="11"/>
      <c r="I775" s="11"/>
    </row>
    <row r="776" spans="7:9" x14ac:dyDescent="0.2">
      <c r="G776" s="11"/>
      <c r="H776" s="11"/>
      <c r="I776" s="11"/>
    </row>
    <row r="777" spans="7:9" x14ac:dyDescent="0.2">
      <c r="G777" s="11"/>
      <c r="H777" s="11"/>
      <c r="I777" s="11"/>
    </row>
    <row r="778" spans="7:9" x14ac:dyDescent="0.2">
      <c r="G778" s="11"/>
      <c r="H778" s="11"/>
      <c r="I778" s="11"/>
    </row>
    <row r="779" spans="7:9" x14ac:dyDescent="0.2">
      <c r="G779" s="11"/>
      <c r="H779" s="11"/>
      <c r="I779" s="11"/>
    </row>
    <row r="780" spans="7:9" x14ac:dyDescent="0.2">
      <c r="G780" s="11"/>
      <c r="H780" s="11"/>
      <c r="I780" s="11"/>
    </row>
    <row r="781" spans="7:9" x14ac:dyDescent="0.2">
      <c r="G781" s="11"/>
      <c r="H781" s="11"/>
      <c r="I781" s="11"/>
    </row>
    <row r="782" spans="7:9" x14ac:dyDescent="0.2">
      <c r="G782" s="11"/>
      <c r="H782" s="11"/>
      <c r="I782" s="11"/>
    </row>
    <row r="783" spans="7:9" x14ac:dyDescent="0.2">
      <c r="G783" s="11"/>
      <c r="H783" s="11"/>
      <c r="I783" s="11"/>
    </row>
    <row r="784" spans="7:9" x14ac:dyDescent="0.2">
      <c r="G784" s="11"/>
      <c r="H784" s="11"/>
      <c r="I784" s="11"/>
    </row>
    <row r="785" spans="7:9" x14ac:dyDescent="0.2">
      <c r="G785" s="11"/>
      <c r="H785" s="11"/>
      <c r="I785" s="11"/>
    </row>
    <row r="786" spans="7:9" x14ac:dyDescent="0.2">
      <c r="G786" s="11"/>
      <c r="H786" s="11"/>
      <c r="I786" s="11"/>
    </row>
    <row r="787" spans="7:9" x14ac:dyDescent="0.2">
      <c r="G787" s="11"/>
      <c r="H787" s="11"/>
      <c r="I787" s="11"/>
    </row>
    <row r="788" spans="7:9" x14ac:dyDescent="0.2">
      <c r="G788" s="11"/>
      <c r="H788" s="11"/>
      <c r="I788" s="11"/>
    </row>
    <row r="789" spans="7:9" x14ac:dyDescent="0.2">
      <c r="G789" s="11"/>
      <c r="H789" s="11"/>
      <c r="I789" s="11"/>
    </row>
    <row r="790" spans="7:9" x14ac:dyDescent="0.2">
      <c r="G790" s="11"/>
      <c r="H790" s="11"/>
      <c r="I790" s="11"/>
    </row>
    <row r="791" spans="7:9" x14ac:dyDescent="0.2">
      <c r="G791" s="11"/>
      <c r="H791" s="11"/>
      <c r="I791" s="11"/>
    </row>
    <row r="792" spans="7:9" x14ac:dyDescent="0.2">
      <c r="G792" s="11"/>
      <c r="H792" s="11"/>
      <c r="I792" s="11"/>
    </row>
    <row r="793" spans="7:9" x14ac:dyDescent="0.2">
      <c r="G793" s="11"/>
      <c r="H793" s="11"/>
      <c r="I793" s="11"/>
    </row>
    <row r="794" spans="7:9" x14ac:dyDescent="0.2">
      <c r="G794" s="11"/>
      <c r="H794" s="11"/>
      <c r="I794" s="11"/>
    </row>
    <row r="795" spans="7:9" x14ac:dyDescent="0.2">
      <c r="G795" s="11"/>
      <c r="H795" s="11"/>
      <c r="I795" s="11"/>
    </row>
    <row r="796" spans="7:9" x14ac:dyDescent="0.2">
      <c r="G796" s="11"/>
      <c r="H796" s="11"/>
      <c r="I796" s="11"/>
    </row>
    <row r="797" spans="7:9" x14ac:dyDescent="0.2">
      <c r="G797" s="11"/>
      <c r="H797" s="11"/>
      <c r="I797" s="11"/>
    </row>
    <row r="798" spans="7:9" x14ac:dyDescent="0.2">
      <c r="G798" s="11"/>
      <c r="H798" s="11"/>
      <c r="I798" s="11"/>
    </row>
    <row r="799" spans="7:9" x14ac:dyDescent="0.2">
      <c r="G799" s="11"/>
      <c r="H799" s="11"/>
      <c r="I799" s="11"/>
    </row>
    <row r="800" spans="7:9" x14ac:dyDescent="0.2">
      <c r="G800" s="11"/>
      <c r="H800" s="11"/>
      <c r="I800" s="11"/>
    </row>
    <row r="801" spans="7:9" x14ac:dyDescent="0.2">
      <c r="G801" s="11"/>
      <c r="H801" s="11"/>
      <c r="I801" s="11"/>
    </row>
    <row r="802" spans="7:9" x14ac:dyDescent="0.2">
      <c r="G802" s="11"/>
      <c r="H802" s="11"/>
      <c r="I802" s="11"/>
    </row>
    <row r="803" spans="7:9" x14ac:dyDescent="0.2">
      <c r="G803" s="11"/>
      <c r="H803" s="11"/>
      <c r="I803" s="11"/>
    </row>
    <row r="804" spans="7:9" x14ac:dyDescent="0.2">
      <c r="G804" s="11"/>
      <c r="H804" s="11"/>
      <c r="I804" s="11"/>
    </row>
    <row r="805" spans="7:9" x14ac:dyDescent="0.2">
      <c r="G805" s="11"/>
      <c r="H805" s="11"/>
      <c r="I805" s="11"/>
    </row>
    <row r="806" spans="7:9" x14ac:dyDescent="0.2">
      <c r="G806" s="11"/>
      <c r="H806" s="11"/>
      <c r="I806" s="11"/>
    </row>
    <row r="807" spans="7:9" x14ac:dyDescent="0.2">
      <c r="G807" s="11"/>
      <c r="H807" s="11"/>
      <c r="I807" s="11"/>
    </row>
    <row r="808" spans="7:9" x14ac:dyDescent="0.2">
      <c r="G808" s="11"/>
      <c r="H808" s="11"/>
      <c r="I808" s="11"/>
    </row>
    <row r="809" spans="7:9" x14ac:dyDescent="0.2">
      <c r="G809" s="11"/>
      <c r="H809" s="11"/>
      <c r="I809" s="11"/>
    </row>
    <row r="810" spans="7:9" x14ac:dyDescent="0.2">
      <c r="G810" s="11"/>
      <c r="H810" s="11"/>
      <c r="I810" s="11"/>
    </row>
    <row r="811" spans="7:9" x14ac:dyDescent="0.2">
      <c r="G811" s="11"/>
      <c r="H811" s="11"/>
      <c r="I811" s="11"/>
    </row>
    <row r="812" spans="7:9" x14ac:dyDescent="0.2">
      <c r="G812" s="11"/>
      <c r="H812" s="11"/>
      <c r="I812" s="11"/>
    </row>
    <row r="813" spans="7:9" x14ac:dyDescent="0.2">
      <c r="G813" s="11"/>
      <c r="H813" s="11"/>
      <c r="I813" s="11"/>
    </row>
    <row r="814" spans="7:9" x14ac:dyDescent="0.2">
      <c r="G814" s="11"/>
      <c r="H814" s="11"/>
      <c r="I814" s="11"/>
    </row>
    <row r="815" spans="7:9" x14ac:dyDescent="0.2">
      <c r="G815" s="11"/>
      <c r="H815" s="11"/>
      <c r="I815" s="11"/>
    </row>
    <row r="816" spans="7:9" x14ac:dyDescent="0.2">
      <c r="G816" s="11"/>
      <c r="H816" s="11"/>
      <c r="I816" s="11"/>
    </row>
    <row r="817" spans="7:9" x14ac:dyDescent="0.2">
      <c r="G817" s="11"/>
      <c r="H817" s="11"/>
      <c r="I817" s="11"/>
    </row>
    <row r="818" spans="7:9" x14ac:dyDescent="0.2">
      <c r="G818" s="11"/>
      <c r="H818" s="11"/>
      <c r="I818" s="11"/>
    </row>
    <row r="819" spans="7:9" x14ac:dyDescent="0.2">
      <c r="G819" s="11"/>
      <c r="H819" s="11"/>
      <c r="I819" s="11"/>
    </row>
    <row r="820" spans="7:9" x14ac:dyDescent="0.2">
      <c r="G820" s="11"/>
      <c r="H820" s="11"/>
      <c r="I820" s="11"/>
    </row>
    <row r="821" spans="7:9" x14ac:dyDescent="0.2">
      <c r="G821" s="11"/>
      <c r="H821" s="11"/>
      <c r="I821" s="11"/>
    </row>
    <row r="822" spans="7:9" x14ac:dyDescent="0.2">
      <c r="G822" s="11"/>
      <c r="H822" s="11"/>
      <c r="I822" s="11"/>
    </row>
    <row r="823" spans="7:9" x14ac:dyDescent="0.2">
      <c r="G823" s="11"/>
      <c r="H823" s="11"/>
      <c r="I823" s="11"/>
    </row>
    <row r="824" spans="7:9" x14ac:dyDescent="0.2">
      <c r="G824" s="11"/>
      <c r="H824" s="11"/>
      <c r="I824" s="11"/>
    </row>
    <row r="825" spans="7:9" x14ac:dyDescent="0.2">
      <c r="G825" s="11"/>
      <c r="H825" s="11"/>
      <c r="I825" s="11"/>
    </row>
    <row r="826" spans="7:9" x14ac:dyDescent="0.2">
      <c r="G826" s="11"/>
      <c r="H826" s="11"/>
      <c r="I826" s="11"/>
    </row>
    <row r="827" spans="7:9" x14ac:dyDescent="0.2">
      <c r="G827" s="11"/>
      <c r="H827" s="11"/>
      <c r="I827" s="11"/>
    </row>
    <row r="828" spans="7:9" x14ac:dyDescent="0.2">
      <c r="G828" s="11"/>
      <c r="H828" s="11"/>
      <c r="I828" s="11"/>
    </row>
    <row r="829" spans="7:9" x14ac:dyDescent="0.2">
      <c r="G829" s="11"/>
      <c r="H829" s="11"/>
      <c r="I829" s="11"/>
    </row>
    <row r="830" spans="7:9" x14ac:dyDescent="0.2">
      <c r="G830" s="11"/>
      <c r="H830" s="11"/>
      <c r="I830" s="11"/>
    </row>
    <row r="831" spans="7:9" x14ac:dyDescent="0.2">
      <c r="G831" s="11"/>
      <c r="H831" s="11"/>
      <c r="I831" s="11"/>
    </row>
    <row r="832" spans="7:9" x14ac:dyDescent="0.2">
      <c r="G832" s="11"/>
      <c r="H832" s="11"/>
      <c r="I832" s="11"/>
    </row>
    <row r="833" spans="7:9" x14ac:dyDescent="0.2">
      <c r="G833" s="11"/>
      <c r="H833" s="11"/>
      <c r="I833" s="11"/>
    </row>
    <row r="834" spans="7:9" x14ac:dyDescent="0.2">
      <c r="G834" s="11"/>
      <c r="H834" s="11"/>
      <c r="I834" s="11"/>
    </row>
    <row r="835" spans="7:9" x14ac:dyDescent="0.2">
      <c r="G835" s="11"/>
      <c r="H835" s="11"/>
      <c r="I835" s="11"/>
    </row>
    <row r="836" spans="7:9" x14ac:dyDescent="0.2">
      <c r="G836" s="11"/>
      <c r="H836" s="11"/>
      <c r="I836" s="11"/>
    </row>
    <row r="837" spans="7:9" x14ac:dyDescent="0.2">
      <c r="G837" s="11"/>
      <c r="H837" s="11"/>
      <c r="I837" s="11"/>
    </row>
    <row r="838" spans="7:9" x14ac:dyDescent="0.2">
      <c r="G838" s="11"/>
      <c r="H838" s="11"/>
      <c r="I838" s="11"/>
    </row>
    <row r="839" spans="7:9" x14ac:dyDescent="0.2">
      <c r="G839" s="11"/>
      <c r="H839" s="11"/>
      <c r="I839" s="11"/>
    </row>
    <row r="840" spans="7:9" x14ac:dyDescent="0.2">
      <c r="G840" s="11"/>
      <c r="H840" s="11"/>
      <c r="I840" s="11"/>
    </row>
    <row r="841" spans="7:9" x14ac:dyDescent="0.2">
      <c r="G841" s="11"/>
      <c r="H841" s="11"/>
      <c r="I841" s="11"/>
    </row>
    <row r="842" spans="7:9" x14ac:dyDescent="0.2">
      <c r="G842" s="11"/>
      <c r="H842" s="11"/>
      <c r="I842" s="11"/>
    </row>
    <row r="843" spans="7:9" x14ac:dyDescent="0.2">
      <c r="G843" s="11"/>
      <c r="H843" s="11"/>
      <c r="I843" s="11"/>
    </row>
    <row r="844" spans="7:9" x14ac:dyDescent="0.2">
      <c r="G844" s="11"/>
      <c r="H844" s="11"/>
      <c r="I844" s="11"/>
    </row>
    <row r="845" spans="7:9" x14ac:dyDescent="0.2">
      <c r="G845" s="11"/>
      <c r="H845" s="11"/>
      <c r="I845" s="11"/>
    </row>
    <row r="846" spans="7:9" x14ac:dyDescent="0.2">
      <c r="G846" s="11"/>
      <c r="H846" s="11"/>
      <c r="I846" s="11"/>
    </row>
    <row r="847" spans="7:9" x14ac:dyDescent="0.2">
      <c r="G847" s="11"/>
      <c r="H847" s="11"/>
      <c r="I847" s="11"/>
    </row>
    <row r="848" spans="7:9" x14ac:dyDescent="0.2">
      <c r="G848" s="11"/>
      <c r="H848" s="11"/>
      <c r="I848" s="11"/>
    </row>
    <row r="849" spans="7:9" x14ac:dyDescent="0.2">
      <c r="G849" s="11"/>
      <c r="H849" s="11"/>
      <c r="I849" s="11"/>
    </row>
    <row r="850" spans="7:9" x14ac:dyDescent="0.2">
      <c r="G850" s="11"/>
      <c r="H850" s="11"/>
      <c r="I850" s="11"/>
    </row>
    <row r="851" spans="7:9" x14ac:dyDescent="0.2">
      <c r="G851" s="11"/>
      <c r="H851" s="11"/>
      <c r="I851" s="11"/>
    </row>
    <row r="852" spans="7:9" x14ac:dyDescent="0.2">
      <c r="G852" s="11"/>
      <c r="H852" s="11"/>
      <c r="I852" s="11"/>
    </row>
    <row r="853" spans="7:9" x14ac:dyDescent="0.2">
      <c r="G853" s="11"/>
      <c r="H853" s="11"/>
      <c r="I853" s="10"/>
    </row>
    <row r="854" spans="7:9" x14ac:dyDescent="0.2">
      <c r="G854" s="11"/>
      <c r="H854" s="11"/>
      <c r="I854" s="10"/>
    </row>
    <row r="855" spans="7:9" x14ac:dyDescent="0.2">
      <c r="G855" s="11"/>
      <c r="H855" s="11"/>
      <c r="I855" s="10"/>
    </row>
    <row r="856" spans="7:9" x14ac:dyDescent="0.2">
      <c r="G856" s="11"/>
      <c r="H856" s="11"/>
      <c r="I856" s="10"/>
    </row>
    <row r="857" spans="7:9" x14ac:dyDescent="0.2">
      <c r="G857" s="11"/>
      <c r="H857" s="11"/>
      <c r="I857" s="10"/>
    </row>
    <row r="858" spans="7:9" x14ac:dyDescent="0.2">
      <c r="G858" s="11"/>
      <c r="H858" s="11"/>
      <c r="I858" s="10"/>
    </row>
    <row r="859" spans="7:9" x14ac:dyDescent="0.2">
      <c r="G859" s="11"/>
      <c r="H859" s="11"/>
      <c r="I859" s="10"/>
    </row>
    <row r="860" spans="7:9" x14ac:dyDescent="0.2">
      <c r="G860" s="11"/>
      <c r="H860" s="11"/>
      <c r="I860" s="10"/>
    </row>
    <row r="861" spans="7:9" x14ac:dyDescent="0.2">
      <c r="G861" s="11"/>
      <c r="H861" s="11"/>
      <c r="I861" s="10"/>
    </row>
    <row r="862" spans="7:9" x14ac:dyDescent="0.2">
      <c r="G862" s="11"/>
      <c r="H862" s="11"/>
      <c r="I862" s="10"/>
    </row>
    <row r="863" spans="7:9" x14ac:dyDescent="0.2">
      <c r="G863" s="11"/>
      <c r="H863" s="11"/>
      <c r="I863" s="10"/>
    </row>
    <row r="864" spans="7:9" x14ac:dyDescent="0.2">
      <c r="G864" s="11"/>
      <c r="H864" s="11"/>
      <c r="I864" s="10"/>
    </row>
    <row r="865" spans="7:9" x14ac:dyDescent="0.2">
      <c r="G865" s="11"/>
      <c r="H865" s="11"/>
      <c r="I865" s="10"/>
    </row>
    <row r="866" spans="7:9" x14ac:dyDescent="0.2">
      <c r="G866" s="11"/>
      <c r="H866" s="11"/>
      <c r="I866" s="10"/>
    </row>
    <row r="867" spans="7:9" x14ac:dyDescent="0.2">
      <c r="G867" s="11"/>
      <c r="H867" s="11"/>
      <c r="I867" s="10"/>
    </row>
    <row r="868" spans="7:9" x14ac:dyDescent="0.2">
      <c r="G868" s="11"/>
      <c r="H868" s="11"/>
      <c r="I868" s="10"/>
    </row>
    <row r="869" spans="7:9" x14ac:dyDescent="0.2">
      <c r="G869" s="11"/>
      <c r="H869" s="11"/>
      <c r="I869" s="10"/>
    </row>
    <row r="870" spans="7:9" x14ac:dyDescent="0.2">
      <c r="G870" s="11"/>
      <c r="H870" s="11"/>
      <c r="I870" s="10"/>
    </row>
    <row r="871" spans="7:9" x14ac:dyDescent="0.2">
      <c r="G871" s="11"/>
      <c r="H871" s="11"/>
      <c r="I871" s="10"/>
    </row>
    <row r="872" spans="7:9" x14ac:dyDescent="0.2">
      <c r="G872" s="11"/>
      <c r="H872" s="11"/>
      <c r="I872" s="10"/>
    </row>
    <row r="873" spans="7:9" x14ac:dyDescent="0.2">
      <c r="G873" s="11"/>
      <c r="H873" s="11"/>
      <c r="I873" s="10"/>
    </row>
    <row r="874" spans="7:9" x14ac:dyDescent="0.2">
      <c r="G874" s="11"/>
      <c r="H874" s="11"/>
      <c r="I874" s="10"/>
    </row>
    <row r="875" spans="7:9" x14ac:dyDescent="0.2">
      <c r="G875" s="11"/>
      <c r="H875" s="11"/>
      <c r="I875" s="10"/>
    </row>
    <row r="876" spans="7:9" x14ac:dyDescent="0.2">
      <c r="G876" s="11"/>
      <c r="H876" s="11"/>
      <c r="I876" s="10"/>
    </row>
    <row r="877" spans="7:9" x14ac:dyDescent="0.2">
      <c r="G877" s="11"/>
      <c r="H877" s="11"/>
      <c r="I877" s="10"/>
    </row>
    <row r="878" spans="7:9" x14ac:dyDescent="0.2">
      <c r="G878" s="11"/>
      <c r="H878" s="11"/>
      <c r="I878" s="10"/>
    </row>
    <row r="879" spans="7:9" x14ac:dyDescent="0.2">
      <c r="G879" s="11"/>
      <c r="H879" s="11"/>
      <c r="I879" s="10"/>
    </row>
    <row r="880" spans="7:9" x14ac:dyDescent="0.2">
      <c r="G880" s="11"/>
      <c r="H880" s="11"/>
      <c r="I880" s="10"/>
    </row>
    <row r="881" spans="7:9" x14ac:dyDescent="0.2">
      <c r="G881" s="11"/>
      <c r="H881" s="11"/>
      <c r="I881" s="10"/>
    </row>
    <row r="882" spans="7:9" x14ac:dyDescent="0.2">
      <c r="G882" s="11"/>
      <c r="H882" s="11"/>
      <c r="I882" s="10"/>
    </row>
    <row r="883" spans="7:9" x14ac:dyDescent="0.2">
      <c r="G883" s="11"/>
      <c r="H883" s="11"/>
      <c r="I883" s="10"/>
    </row>
    <row r="884" spans="7:9" x14ac:dyDescent="0.2">
      <c r="G884" s="11"/>
      <c r="H884" s="11"/>
      <c r="I884" s="10"/>
    </row>
    <row r="885" spans="7:9" x14ac:dyDescent="0.2">
      <c r="G885" s="11"/>
      <c r="H885" s="11"/>
      <c r="I885" s="10"/>
    </row>
    <row r="886" spans="7:9" x14ac:dyDescent="0.2">
      <c r="G886" s="11"/>
      <c r="H886" s="11"/>
      <c r="I886" s="10"/>
    </row>
    <row r="887" spans="7:9" x14ac:dyDescent="0.2">
      <c r="G887" s="11"/>
      <c r="H887" s="11"/>
      <c r="I887" s="10"/>
    </row>
    <row r="888" spans="7:9" x14ac:dyDescent="0.2">
      <c r="G888" s="11"/>
      <c r="H888" s="11"/>
      <c r="I888" s="10"/>
    </row>
    <row r="889" spans="7:9" x14ac:dyDescent="0.2">
      <c r="G889" s="11"/>
      <c r="H889" s="11"/>
      <c r="I889" s="10"/>
    </row>
    <row r="890" spans="7:9" x14ac:dyDescent="0.2">
      <c r="G890" s="11"/>
      <c r="H890" s="11"/>
      <c r="I890" s="10"/>
    </row>
    <row r="891" spans="7:9" x14ac:dyDescent="0.2">
      <c r="G891" s="11"/>
      <c r="H891" s="11"/>
      <c r="I891" s="10"/>
    </row>
    <row r="892" spans="7:9" x14ac:dyDescent="0.2">
      <c r="G892" s="11"/>
      <c r="H892" s="11"/>
      <c r="I892" s="10"/>
    </row>
    <row r="893" spans="7:9" x14ac:dyDescent="0.2">
      <c r="G893" s="11"/>
      <c r="H893" s="11"/>
      <c r="I893" s="10"/>
    </row>
    <row r="894" spans="7:9" x14ac:dyDescent="0.2">
      <c r="G894" s="11"/>
      <c r="H894" s="11"/>
      <c r="I894" s="10"/>
    </row>
    <row r="895" spans="7:9" x14ac:dyDescent="0.2">
      <c r="G895" s="11"/>
      <c r="H895" s="11"/>
      <c r="I895" s="10"/>
    </row>
    <row r="896" spans="7:9" x14ac:dyDescent="0.2">
      <c r="G896" s="11"/>
      <c r="H896" s="11"/>
      <c r="I896" s="10"/>
    </row>
    <row r="897" spans="7:9" x14ac:dyDescent="0.2">
      <c r="G897" s="11"/>
      <c r="H897" s="11"/>
      <c r="I897" s="10"/>
    </row>
    <row r="898" spans="7:9" x14ac:dyDescent="0.2">
      <c r="G898" s="11"/>
      <c r="H898" s="11"/>
      <c r="I898" s="10"/>
    </row>
    <row r="899" spans="7:9" x14ac:dyDescent="0.2">
      <c r="G899" s="11"/>
      <c r="H899" s="11"/>
      <c r="I899" s="10"/>
    </row>
    <row r="900" spans="7:9" x14ac:dyDescent="0.2">
      <c r="G900" s="11"/>
      <c r="H900" s="11"/>
      <c r="I900" s="10"/>
    </row>
    <row r="901" spans="7:9" x14ac:dyDescent="0.2">
      <c r="G901" s="11"/>
      <c r="H901" s="11"/>
      <c r="I901" s="10"/>
    </row>
    <row r="902" spans="7:9" x14ac:dyDescent="0.2">
      <c r="G902" s="11"/>
      <c r="H902" s="11"/>
      <c r="I902" s="10"/>
    </row>
    <row r="903" spans="7:9" x14ac:dyDescent="0.2">
      <c r="G903" s="11"/>
      <c r="H903" s="11"/>
      <c r="I903" s="10"/>
    </row>
    <row r="904" spans="7:9" x14ac:dyDescent="0.2">
      <c r="G904" s="11"/>
      <c r="H904" s="11"/>
      <c r="I904" s="10"/>
    </row>
    <row r="905" spans="7:9" x14ac:dyDescent="0.2">
      <c r="G905" s="11"/>
      <c r="H905" s="11"/>
      <c r="I905" s="10"/>
    </row>
    <row r="906" spans="7:9" x14ac:dyDescent="0.2">
      <c r="G906" s="11"/>
      <c r="H906" s="11"/>
      <c r="I906" s="10"/>
    </row>
    <row r="907" spans="7:9" x14ac:dyDescent="0.2">
      <c r="G907" s="11"/>
      <c r="H907" s="11"/>
      <c r="I907" s="10"/>
    </row>
    <row r="908" spans="7:9" x14ac:dyDescent="0.2">
      <c r="G908" s="11"/>
      <c r="H908" s="11"/>
      <c r="I908" s="10"/>
    </row>
    <row r="909" spans="7:9" x14ac:dyDescent="0.2">
      <c r="G909" s="11"/>
      <c r="H909" s="11"/>
      <c r="I909" s="10"/>
    </row>
    <row r="910" spans="7:9" x14ac:dyDescent="0.2">
      <c r="G910" s="11"/>
      <c r="H910" s="11"/>
      <c r="I910" s="10"/>
    </row>
    <row r="911" spans="7:9" x14ac:dyDescent="0.2">
      <c r="G911" s="11"/>
      <c r="H911" s="11"/>
      <c r="I911" s="10"/>
    </row>
    <row r="912" spans="7:9" x14ac:dyDescent="0.2">
      <c r="G912" s="11"/>
      <c r="H912" s="11"/>
      <c r="I912" s="10"/>
    </row>
    <row r="913" spans="7:9" x14ac:dyDescent="0.2">
      <c r="G913" s="11"/>
      <c r="H913" s="11"/>
      <c r="I913" s="10"/>
    </row>
    <row r="914" spans="7:9" x14ac:dyDescent="0.2">
      <c r="G914" s="11"/>
      <c r="H914" s="11"/>
      <c r="I914" s="10"/>
    </row>
    <row r="915" spans="7:9" x14ac:dyDescent="0.2">
      <c r="G915" s="11"/>
      <c r="H915" s="11"/>
      <c r="I915" s="10"/>
    </row>
    <row r="916" spans="7:9" x14ac:dyDescent="0.2">
      <c r="G916" s="11"/>
      <c r="H916" s="11"/>
      <c r="I916" s="10"/>
    </row>
    <row r="917" spans="7:9" x14ac:dyDescent="0.2">
      <c r="G917" s="11"/>
      <c r="H917" s="11"/>
      <c r="I917" s="10"/>
    </row>
    <row r="918" spans="7:9" x14ac:dyDescent="0.2">
      <c r="G918" s="11"/>
      <c r="H918" s="11"/>
      <c r="I918" s="10"/>
    </row>
    <row r="919" spans="7:9" x14ac:dyDescent="0.2">
      <c r="G919" s="11"/>
      <c r="H919" s="11"/>
      <c r="I919" s="10"/>
    </row>
    <row r="920" spans="7:9" x14ac:dyDescent="0.2">
      <c r="G920" s="11"/>
      <c r="H920" s="11"/>
      <c r="I920" s="10"/>
    </row>
    <row r="921" spans="7:9" x14ac:dyDescent="0.2">
      <c r="G921" s="11"/>
      <c r="H921" s="11"/>
      <c r="I921" s="10"/>
    </row>
    <row r="922" spans="7:9" x14ac:dyDescent="0.2">
      <c r="G922" s="11"/>
      <c r="H922" s="11"/>
      <c r="I922" s="10"/>
    </row>
    <row r="923" spans="7:9" x14ac:dyDescent="0.2">
      <c r="G923" s="11"/>
      <c r="H923" s="11"/>
      <c r="I923" s="10"/>
    </row>
    <row r="924" spans="7:9" x14ac:dyDescent="0.2">
      <c r="G924" s="11"/>
      <c r="H924" s="11"/>
      <c r="I924" s="10"/>
    </row>
    <row r="925" spans="7:9" x14ac:dyDescent="0.2">
      <c r="G925" s="11"/>
      <c r="H925" s="11"/>
      <c r="I925" s="10"/>
    </row>
    <row r="926" spans="7:9" x14ac:dyDescent="0.2">
      <c r="G926" s="11"/>
      <c r="H926" s="11"/>
      <c r="I926" s="10"/>
    </row>
    <row r="927" spans="7:9" x14ac:dyDescent="0.2">
      <c r="G927" s="11"/>
      <c r="H927" s="11"/>
      <c r="I927" s="10"/>
    </row>
    <row r="928" spans="7:9" x14ac:dyDescent="0.2">
      <c r="G928" s="11"/>
      <c r="H928" s="11"/>
      <c r="I928" s="10"/>
    </row>
    <row r="929" spans="7:9" x14ac:dyDescent="0.2">
      <c r="G929" s="11"/>
      <c r="H929" s="11"/>
      <c r="I929" s="10"/>
    </row>
    <row r="930" spans="7:9" x14ac:dyDescent="0.2">
      <c r="G930" s="11"/>
      <c r="H930" s="11"/>
      <c r="I930" s="10"/>
    </row>
    <row r="931" spans="7:9" x14ac:dyDescent="0.2">
      <c r="G931" s="11"/>
      <c r="H931" s="11"/>
      <c r="I931" s="10"/>
    </row>
    <row r="932" spans="7:9" x14ac:dyDescent="0.2">
      <c r="G932" s="11"/>
      <c r="H932" s="11"/>
      <c r="I932" s="10"/>
    </row>
    <row r="933" spans="7:9" x14ac:dyDescent="0.2">
      <c r="G933" s="11"/>
      <c r="H933" s="11"/>
      <c r="I933" s="10"/>
    </row>
    <row r="934" spans="7:9" x14ac:dyDescent="0.2">
      <c r="G934" s="11"/>
      <c r="H934" s="11"/>
      <c r="I934" s="10"/>
    </row>
    <row r="935" spans="7:9" x14ac:dyDescent="0.2">
      <c r="G935" s="11"/>
      <c r="H935" s="11"/>
      <c r="I935" s="10"/>
    </row>
    <row r="936" spans="7:9" x14ac:dyDescent="0.2">
      <c r="G936" s="11"/>
      <c r="H936" s="11"/>
      <c r="I936" s="10"/>
    </row>
    <row r="937" spans="7:9" x14ac:dyDescent="0.2">
      <c r="G937" s="11"/>
      <c r="H937" s="11"/>
      <c r="I937" s="10"/>
    </row>
    <row r="938" spans="7:9" x14ac:dyDescent="0.2">
      <c r="G938" s="11"/>
      <c r="H938" s="11"/>
      <c r="I938" s="10"/>
    </row>
    <row r="939" spans="7:9" x14ac:dyDescent="0.2">
      <c r="G939" s="11"/>
      <c r="H939" s="11"/>
      <c r="I939" s="10"/>
    </row>
    <row r="940" spans="7:9" x14ac:dyDescent="0.2">
      <c r="G940" s="11"/>
      <c r="H940" s="11"/>
      <c r="I940" s="10"/>
    </row>
    <row r="941" spans="7:9" x14ac:dyDescent="0.2">
      <c r="G941" s="11"/>
      <c r="H941" s="11"/>
      <c r="I941" s="10"/>
    </row>
    <row r="942" spans="7:9" x14ac:dyDescent="0.2">
      <c r="G942" s="11"/>
      <c r="H942" s="11"/>
      <c r="I942" s="10"/>
    </row>
    <row r="943" spans="7:9" x14ac:dyDescent="0.2">
      <c r="G943" s="11"/>
      <c r="H943" s="11"/>
      <c r="I943" s="10"/>
    </row>
    <row r="944" spans="7:9" x14ac:dyDescent="0.2">
      <c r="G944" s="11"/>
      <c r="H944" s="11"/>
      <c r="I944" s="10"/>
    </row>
    <row r="945" spans="7:9" x14ac:dyDescent="0.2">
      <c r="G945" s="11"/>
      <c r="H945" s="11"/>
      <c r="I945" s="10"/>
    </row>
    <row r="946" spans="7:9" x14ac:dyDescent="0.2">
      <c r="G946" s="11"/>
      <c r="H946" s="11"/>
      <c r="I946" s="10"/>
    </row>
    <row r="947" spans="7:9" x14ac:dyDescent="0.2">
      <c r="G947" s="11"/>
      <c r="H947" s="11"/>
      <c r="I947" s="10"/>
    </row>
    <row r="948" spans="7:9" x14ac:dyDescent="0.2">
      <c r="G948" s="11"/>
      <c r="H948" s="11"/>
      <c r="I948" s="10"/>
    </row>
    <row r="949" spans="7:9" x14ac:dyDescent="0.2">
      <c r="G949" s="11"/>
      <c r="H949" s="11"/>
      <c r="I949" s="10"/>
    </row>
    <row r="950" spans="7:9" x14ac:dyDescent="0.2">
      <c r="G950" s="11"/>
      <c r="H950" s="11"/>
      <c r="I950" s="10"/>
    </row>
    <row r="951" spans="7:9" x14ac:dyDescent="0.2">
      <c r="G951" s="11"/>
      <c r="H951" s="11"/>
      <c r="I951" s="10"/>
    </row>
    <row r="952" spans="7:9" x14ac:dyDescent="0.2">
      <c r="G952" s="11"/>
      <c r="H952" s="11"/>
      <c r="I952" s="10"/>
    </row>
    <row r="953" spans="7:9" x14ac:dyDescent="0.2">
      <c r="G953" s="11"/>
      <c r="H953" s="11"/>
      <c r="I953" s="10"/>
    </row>
    <row r="954" spans="7:9" x14ac:dyDescent="0.2">
      <c r="G954" s="11"/>
      <c r="H954" s="11"/>
      <c r="I954" s="10"/>
    </row>
  </sheetData>
  <mergeCells count="6">
    <mergeCell ref="A94:B94"/>
    <mergeCell ref="A1:I1"/>
    <mergeCell ref="A90:B90"/>
    <mergeCell ref="A91:B91"/>
    <mergeCell ref="A92:B92"/>
    <mergeCell ref="A93:B93"/>
  </mergeCells>
  <conditionalFormatting sqref="F2:F3 F1057:F65536">
    <cfRule type="cellIs" dxfId="62" priority="2" stopIfTrue="1" operator="between">
      <formula>0.009</formula>
      <formula>-0.009</formula>
    </cfRule>
  </conditionalFormatting>
  <conditionalFormatting sqref="F5:F107">
    <cfRule type="cellIs" dxfId="61"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143"/>
  <sheetViews>
    <sheetView workbookViewId="0">
      <selection sqref="A1:G1"/>
    </sheetView>
  </sheetViews>
  <sheetFormatPr defaultColWidth="9.140625" defaultRowHeight="11.25" x14ac:dyDescent="0.2"/>
  <cols>
    <col min="1" max="1" width="38.140625" style="7" customWidth="1"/>
    <col min="2" max="2" width="49.28515625" style="7" customWidth="1"/>
    <col min="3" max="3" width="33.140625" style="7" bestFit="1" customWidth="1"/>
    <col min="4" max="4" width="13.28515625" style="7" bestFit="1" customWidth="1"/>
    <col min="5" max="5" width="25.28515625" style="10" customWidth="1"/>
    <col min="6" max="6" width="13.85546875" style="11" customWidth="1"/>
    <col min="7" max="7" width="9.28515625" style="10" customWidth="1"/>
    <col min="8" max="16384" width="9.140625" style="7"/>
  </cols>
  <sheetData>
    <row r="1" spans="1:7" s="1" customFormat="1" ht="15" x14ac:dyDescent="0.2">
      <c r="A1" s="86" t="s">
        <v>17</v>
      </c>
      <c r="B1" s="87"/>
      <c r="C1" s="87"/>
      <c r="D1" s="87"/>
      <c r="E1" s="87"/>
      <c r="F1" s="87"/>
      <c r="G1" s="87"/>
    </row>
    <row r="2" spans="1:7" s="1" customFormat="1" ht="12" x14ac:dyDescent="0.2">
      <c r="E2" s="5"/>
      <c r="F2" s="9"/>
      <c r="G2" s="10"/>
    </row>
    <row r="3" spans="1:7" s="1" customFormat="1" ht="12" x14ac:dyDescent="0.2">
      <c r="A3" s="8" t="s">
        <v>7</v>
      </c>
      <c r="B3" s="2"/>
      <c r="C3" s="3"/>
      <c r="D3" s="3"/>
      <c r="E3" s="4"/>
      <c r="F3" s="9"/>
      <c r="G3" s="10"/>
    </row>
    <row r="4" spans="1:7" s="1" customFormat="1" ht="36" customHeight="1" x14ac:dyDescent="0.2">
      <c r="A4" s="6" t="s">
        <v>2</v>
      </c>
      <c r="B4" s="6" t="s">
        <v>0</v>
      </c>
      <c r="C4" s="13" t="s">
        <v>4</v>
      </c>
      <c r="D4" s="13" t="s">
        <v>1</v>
      </c>
      <c r="E4" s="59" t="s">
        <v>6</v>
      </c>
      <c r="F4" s="12" t="s">
        <v>3</v>
      </c>
      <c r="G4" s="12" t="s">
        <v>5</v>
      </c>
    </row>
    <row r="5" spans="1:7" x14ac:dyDescent="0.2">
      <c r="A5" s="16" t="s">
        <v>331</v>
      </c>
      <c r="B5" s="17"/>
      <c r="C5" s="17"/>
      <c r="D5" s="17"/>
      <c r="E5" s="18"/>
      <c r="F5" s="19"/>
      <c r="G5" s="18"/>
    </row>
    <row r="6" spans="1:7" x14ac:dyDescent="0.2">
      <c r="A6" s="20" t="s">
        <v>33</v>
      </c>
      <c r="B6" s="21"/>
      <c r="C6" s="21"/>
      <c r="D6" s="21"/>
      <c r="E6" s="22"/>
      <c r="F6" s="23"/>
      <c r="G6" s="22"/>
    </row>
    <row r="7" spans="1:7" x14ac:dyDescent="0.2">
      <c r="A7" s="21" t="s">
        <v>333</v>
      </c>
      <c r="B7" s="21" t="s">
        <v>332</v>
      </c>
      <c r="C7" s="21" t="s">
        <v>334</v>
      </c>
      <c r="D7" s="24">
        <v>515900</v>
      </c>
      <c r="E7" s="22">
        <v>8777.5226000000002</v>
      </c>
      <c r="F7" s="23">
        <v>6.1272636305738901</v>
      </c>
      <c r="G7" s="22"/>
    </row>
    <row r="8" spans="1:7" x14ac:dyDescent="0.2">
      <c r="A8" s="21" t="s">
        <v>336</v>
      </c>
      <c r="B8" s="21" t="s">
        <v>335</v>
      </c>
      <c r="C8" s="21" t="s">
        <v>334</v>
      </c>
      <c r="D8" s="24">
        <v>882000</v>
      </c>
      <c r="E8" s="22">
        <v>8243.1720000000005</v>
      </c>
      <c r="F8" s="23">
        <v>5.7542532554874999</v>
      </c>
      <c r="G8" s="22"/>
    </row>
    <row r="9" spans="1:7" x14ac:dyDescent="0.2">
      <c r="A9" s="21" t="s">
        <v>338</v>
      </c>
      <c r="B9" s="21" t="s">
        <v>337</v>
      </c>
      <c r="C9" s="21" t="s">
        <v>339</v>
      </c>
      <c r="D9" s="24">
        <v>425800</v>
      </c>
      <c r="E9" s="22">
        <v>5686.5590000000002</v>
      </c>
      <c r="F9" s="23">
        <v>3.96957635219449</v>
      </c>
      <c r="G9" s="22"/>
    </row>
    <row r="10" spans="1:7" x14ac:dyDescent="0.2">
      <c r="A10" s="21" t="s">
        <v>341</v>
      </c>
      <c r="B10" s="21" t="s">
        <v>340</v>
      </c>
      <c r="C10" s="21" t="s">
        <v>342</v>
      </c>
      <c r="D10" s="24">
        <v>219700</v>
      </c>
      <c r="E10" s="22">
        <v>5438.7833499999997</v>
      </c>
      <c r="F10" s="23">
        <v>3.79661334224601</v>
      </c>
      <c r="G10" s="22"/>
    </row>
    <row r="11" spans="1:7" x14ac:dyDescent="0.2">
      <c r="A11" s="21" t="s">
        <v>344</v>
      </c>
      <c r="B11" s="21" t="s">
        <v>343</v>
      </c>
      <c r="C11" s="21" t="s">
        <v>334</v>
      </c>
      <c r="D11" s="24">
        <v>497400</v>
      </c>
      <c r="E11" s="22">
        <v>4911.5762999999997</v>
      </c>
      <c r="F11" s="23">
        <v>3.4285896149989599</v>
      </c>
      <c r="G11" s="22"/>
    </row>
    <row r="12" spans="1:7" x14ac:dyDescent="0.2">
      <c r="A12" s="21" t="s">
        <v>356</v>
      </c>
      <c r="B12" s="21" t="s">
        <v>355</v>
      </c>
      <c r="C12" s="21" t="s">
        <v>357</v>
      </c>
      <c r="D12" s="24">
        <v>597000</v>
      </c>
      <c r="E12" s="22">
        <v>3555.4335000000001</v>
      </c>
      <c r="F12" s="23">
        <v>2.4819165234019498</v>
      </c>
      <c r="G12" s="22"/>
    </row>
    <row r="13" spans="1:7" x14ac:dyDescent="0.2">
      <c r="A13" s="21" t="s">
        <v>346</v>
      </c>
      <c r="B13" s="21" t="s">
        <v>345</v>
      </c>
      <c r="C13" s="21" t="s">
        <v>347</v>
      </c>
      <c r="D13" s="24">
        <v>129000</v>
      </c>
      <c r="E13" s="22">
        <v>3289.8225000000002</v>
      </c>
      <c r="F13" s="23">
        <v>2.29650331578681</v>
      </c>
      <c r="G13" s="22"/>
    </row>
    <row r="14" spans="1:7" x14ac:dyDescent="0.2">
      <c r="A14" s="21" t="s">
        <v>351</v>
      </c>
      <c r="B14" s="21" t="s">
        <v>350</v>
      </c>
      <c r="C14" s="21" t="s">
        <v>339</v>
      </c>
      <c r="D14" s="24">
        <v>269300</v>
      </c>
      <c r="E14" s="22">
        <v>3199.1493500000001</v>
      </c>
      <c r="F14" s="23">
        <v>2.23320774600217</v>
      </c>
      <c r="G14" s="22"/>
    </row>
    <row r="15" spans="1:7" x14ac:dyDescent="0.2">
      <c r="A15" s="21" t="s">
        <v>349</v>
      </c>
      <c r="B15" s="21" t="s">
        <v>348</v>
      </c>
      <c r="C15" s="21" t="s">
        <v>334</v>
      </c>
      <c r="D15" s="24">
        <v>536000</v>
      </c>
      <c r="E15" s="22">
        <v>3070.4760000000001</v>
      </c>
      <c r="F15" s="23">
        <v>2.14338564315972</v>
      </c>
      <c r="G15" s="22"/>
    </row>
    <row r="16" spans="1:7" x14ac:dyDescent="0.2">
      <c r="A16" s="21" t="s">
        <v>353</v>
      </c>
      <c r="B16" s="21" t="s">
        <v>352</v>
      </c>
      <c r="C16" s="21" t="s">
        <v>354</v>
      </c>
      <c r="D16" s="24">
        <v>276400</v>
      </c>
      <c r="E16" s="22">
        <v>2906.6224000000002</v>
      </c>
      <c r="F16" s="23">
        <v>2.0290055099751498</v>
      </c>
      <c r="G16" s="22"/>
    </row>
    <row r="17" spans="1:7" x14ac:dyDescent="0.2">
      <c r="A17" s="21" t="s">
        <v>359</v>
      </c>
      <c r="B17" s="21" t="s">
        <v>358</v>
      </c>
      <c r="C17" s="21" t="s">
        <v>360</v>
      </c>
      <c r="D17" s="24">
        <v>297200</v>
      </c>
      <c r="E17" s="22">
        <v>2611.645</v>
      </c>
      <c r="F17" s="23">
        <v>1.8230927055055599</v>
      </c>
      <c r="G17" s="22"/>
    </row>
    <row r="18" spans="1:7" x14ac:dyDescent="0.2">
      <c r="A18" s="21" t="s">
        <v>362</v>
      </c>
      <c r="B18" s="21" t="s">
        <v>361</v>
      </c>
      <c r="C18" s="21" t="s">
        <v>363</v>
      </c>
      <c r="D18" s="24">
        <v>1308500</v>
      </c>
      <c r="E18" s="22">
        <v>2475.0277500000002</v>
      </c>
      <c r="F18" s="23">
        <v>1.7277252601133899</v>
      </c>
      <c r="G18" s="22"/>
    </row>
    <row r="19" spans="1:7" x14ac:dyDescent="0.2">
      <c r="A19" s="21" t="s">
        <v>370</v>
      </c>
      <c r="B19" s="21" t="s">
        <v>369</v>
      </c>
      <c r="C19" s="21" t="s">
        <v>371</v>
      </c>
      <c r="D19" s="24">
        <v>178300</v>
      </c>
      <c r="E19" s="22">
        <v>2450.1094499999999</v>
      </c>
      <c r="F19" s="23">
        <v>1.7103307172242901</v>
      </c>
      <c r="G19" s="22"/>
    </row>
    <row r="20" spans="1:7" x14ac:dyDescent="0.2">
      <c r="A20" s="21" t="s">
        <v>367</v>
      </c>
      <c r="B20" s="21" t="s">
        <v>366</v>
      </c>
      <c r="C20" s="21" t="s">
        <v>368</v>
      </c>
      <c r="D20" s="24">
        <v>427400</v>
      </c>
      <c r="E20" s="22">
        <v>2448.7883000000002</v>
      </c>
      <c r="F20" s="23">
        <v>1.7094084713111299</v>
      </c>
      <c r="G20" s="22"/>
    </row>
    <row r="21" spans="1:7" x14ac:dyDescent="0.2">
      <c r="A21" s="21" t="s">
        <v>365</v>
      </c>
      <c r="B21" s="21" t="s">
        <v>364</v>
      </c>
      <c r="C21" s="21" t="s">
        <v>334</v>
      </c>
      <c r="D21" s="24">
        <v>177700</v>
      </c>
      <c r="E21" s="22">
        <v>2442.7530499999998</v>
      </c>
      <c r="F21" s="23">
        <v>1.70519548667849</v>
      </c>
      <c r="G21" s="22"/>
    </row>
    <row r="22" spans="1:7" x14ac:dyDescent="0.2">
      <c r="A22" s="21" t="s">
        <v>373</v>
      </c>
      <c r="B22" s="21" t="s">
        <v>372</v>
      </c>
      <c r="C22" s="21" t="s">
        <v>374</v>
      </c>
      <c r="D22" s="24">
        <v>607100</v>
      </c>
      <c r="E22" s="22">
        <v>2379.8319999999999</v>
      </c>
      <c r="F22" s="23">
        <v>1.66127263067097</v>
      </c>
      <c r="G22" s="22"/>
    </row>
    <row r="23" spans="1:7" x14ac:dyDescent="0.2">
      <c r="A23" s="21" t="s">
        <v>376</v>
      </c>
      <c r="B23" s="21" t="s">
        <v>375</v>
      </c>
      <c r="C23" s="21" t="s">
        <v>377</v>
      </c>
      <c r="D23" s="24">
        <v>2113611</v>
      </c>
      <c r="E23" s="22">
        <v>2220.348356</v>
      </c>
      <c r="F23" s="23">
        <v>1.54994300201783</v>
      </c>
      <c r="G23" s="22"/>
    </row>
    <row r="24" spans="1:7" x14ac:dyDescent="0.2">
      <c r="A24" s="21" t="s">
        <v>379</v>
      </c>
      <c r="B24" s="21" t="s">
        <v>378</v>
      </c>
      <c r="C24" s="21" t="s">
        <v>380</v>
      </c>
      <c r="D24" s="24">
        <v>241600</v>
      </c>
      <c r="E24" s="22">
        <v>2203.8751999999999</v>
      </c>
      <c r="F24" s="23">
        <v>1.53844370156151</v>
      </c>
      <c r="G24" s="22"/>
    </row>
    <row r="25" spans="1:7" x14ac:dyDescent="0.2">
      <c r="A25" s="21" t="s">
        <v>384</v>
      </c>
      <c r="B25" s="21" t="s">
        <v>383</v>
      </c>
      <c r="C25" s="21" t="s">
        <v>385</v>
      </c>
      <c r="D25" s="24">
        <v>310200</v>
      </c>
      <c r="E25" s="22">
        <v>1775.895</v>
      </c>
      <c r="F25" s="23">
        <v>1.2396865654573199</v>
      </c>
      <c r="G25" s="22"/>
    </row>
    <row r="26" spans="1:7" x14ac:dyDescent="0.2">
      <c r="A26" s="21" t="s">
        <v>387</v>
      </c>
      <c r="B26" s="21" t="s">
        <v>386</v>
      </c>
      <c r="C26" s="21" t="s">
        <v>371</v>
      </c>
      <c r="D26" s="24">
        <v>321500</v>
      </c>
      <c r="E26" s="22">
        <v>1611.51875</v>
      </c>
      <c r="F26" s="23">
        <v>1.1249415896534301</v>
      </c>
      <c r="G26" s="22"/>
    </row>
    <row r="27" spans="1:7" x14ac:dyDescent="0.2">
      <c r="A27" s="21" t="s">
        <v>392</v>
      </c>
      <c r="B27" s="21" t="s">
        <v>391</v>
      </c>
      <c r="C27" s="21" t="s">
        <v>357</v>
      </c>
      <c r="D27" s="24">
        <v>16400</v>
      </c>
      <c r="E27" s="22">
        <v>1605.4041999999999</v>
      </c>
      <c r="F27" s="23">
        <v>1.12067324862605</v>
      </c>
      <c r="G27" s="22"/>
    </row>
    <row r="28" spans="1:7" x14ac:dyDescent="0.2">
      <c r="A28" s="21" t="s">
        <v>389</v>
      </c>
      <c r="B28" s="21" t="s">
        <v>388</v>
      </c>
      <c r="C28" s="21" t="s">
        <v>390</v>
      </c>
      <c r="D28" s="24">
        <v>546100</v>
      </c>
      <c r="E28" s="22">
        <v>1581.2325499999999</v>
      </c>
      <c r="F28" s="23">
        <v>1.1037999144649999</v>
      </c>
      <c r="G28" s="22"/>
    </row>
    <row r="29" spans="1:7" x14ac:dyDescent="0.2">
      <c r="A29" s="21" t="s">
        <v>403</v>
      </c>
      <c r="B29" s="21" t="s">
        <v>402</v>
      </c>
      <c r="C29" s="21" t="s">
        <v>404</v>
      </c>
      <c r="D29" s="24">
        <v>70000</v>
      </c>
      <c r="E29" s="22">
        <v>1573.88</v>
      </c>
      <c r="F29" s="23">
        <v>1.0986673714616999</v>
      </c>
      <c r="G29" s="22"/>
    </row>
    <row r="30" spans="1:7" x14ac:dyDescent="0.2">
      <c r="A30" s="21" t="s">
        <v>394</v>
      </c>
      <c r="B30" s="21" t="s">
        <v>393</v>
      </c>
      <c r="C30" s="21" t="s">
        <v>395</v>
      </c>
      <c r="D30" s="24">
        <v>2088000</v>
      </c>
      <c r="E30" s="22">
        <v>1567.0440000000001</v>
      </c>
      <c r="F30" s="23">
        <v>1.0938954128934999</v>
      </c>
      <c r="G30" s="22"/>
    </row>
    <row r="31" spans="1:7" x14ac:dyDescent="0.2">
      <c r="A31" s="21" t="s">
        <v>397</v>
      </c>
      <c r="B31" s="21" t="s">
        <v>396</v>
      </c>
      <c r="C31" s="21" t="s">
        <v>398</v>
      </c>
      <c r="D31" s="24">
        <v>38000</v>
      </c>
      <c r="E31" s="22">
        <v>1441.15</v>
      </c>
      <c r="F31" s="23">
        <v>1.0060134714095299</v>
      </c>
      <c r="G31" s="22"/>
    </row>
    <row r="32" spans="1:7" x14ac:dyDescent="0.2">
      <c r="A32" s="21" t="s">
        <v>382</v>
      </c>
      <c r="B32" s="21" t="s">
        <v>381</v>
      </c>
      <c r="C32" s="21" t="s">
        <v>339</v>
      </c>
      <c r="D32" s="24">
        <v>126800</v>
      </c>
      <c r="E32" s="22">
        <v>1433.9177999999999</v>
      </c>
      <c r="F32" s="23">
        <v>1.00096494028651</v>
      </c>
      <c r="G32" s="22"/>
    </row>
    <row r="33" spans="1:7" x14ac:dyDescent="0.2">
      <c r="A33" s="21" t="s">
        <v>400</v>
      </c>
      <c r="B33" s="21" t="s">
        <v>399</v>
      </c>
      <c r="C33" s="21" t="s">
        <v>401</v>
      </c>
      <c r="D33" s="24">
        <v>159700</v>
      </c>
      <c r="E33" s="22">
        <v>1352.9784</v>
      </c>
      <c r="F33" s="23">
        <v>0.94446414108601195</v>
      </c>
      <c r="G33" s="22"/>
    </row>
    <row r="34" spans="1:7" x14ac:dyDescent="0.2">
      <c r="A34" s="21" t="s">
        <v>413</v>
      </c>
      <c r="B34" s="21" t="s">
        <v>412</v>
      </c>
      <c r="C34" s="21" t="s">
        <v>414</v>
      </c>
      <c r="D34" s="24">
        <v>192800</v>
      </c>
      <c r="E34" s="22">
        <v>1343.4304</v>
      </c>
      <c r="F34" s="23">
        <v>0.93779903570141099</v>
      </c>
      <c r="G34" s="22"/>
    </row>
    <row r="35" spans="1:7" x14ac:dyDescent="0.2">
      <c r="A35" s="21" t="s">
        <v>485</v>
      </c>
      <c r="B35" s="21" t="s">
        <v>484</v>
      </c>
      <c r="C35" s="21" t="s">
        <v>390</v>
      </c>
      <c r="D35" s="24">
        <v>895280</v>
      </c>
      <c r="E35" s="22">
        <v>1316.5092400000001</v>
      </c>
      <c r="F35" s="23">
        <v>0.919006370381374</v>
      </c>
      <c r="G35" s="22"/>
    </row>
    <row r="36" spans="1:7" x14ac:dyDescent="0.2">
      <c r="A36" s="21" t="s">
        <v>406</v>
      </c>
      <c r="B36" s="21" t="s">
        <v>405</v>
      </c>
      <c r="C36" s="21" t="s">
        <v>407</v>
      </c>
      <c r="D36" s="24">
        <v>14800</v>
      </c>
      <c r="E36" s="22">
        <v>1227.623</v>
      </c>
      <c r="F36" s="23">
        <v>0.85695817632597304</v>
      </c>
      <c r="G36" s="22"/>
    </row>
    <row r="37" spans="1:7" x14ac:dyDescent="0.2">
      <c r="A37" s="21" t="s">
        <v>409</v>
      </c>
      <c r="B37" s="21" t="s">
        <v>408</v>
      </c>
      <c r="C37" s="21" t="s">
        <v>407</v>
      </c>
      <c r="D37" s="24">
        <v>343500</v>
      </c>
      <c r="E37" s="22">
        <v>1205.8567499999999</v>
      </c>
      <c r="F37" s="23">
        <v>0.84176396287000599</v>
      </c>
      <c r="G37" s="22"/>
    </row>
    <row r="38" spans="1:7" x14ac:dyDescent="0.2">
      <c r="A38" s="21" t="s">
        <v>411</v>
      </c>
      <c r="B38" s="21" t="s">
        <v>410</v>
      </c>
      <c r="C38" s="21" t="s">
        <v>354</v>
      </c>
      <c r="D38" s="24">
        <v>60700</v>
      </c>
      <c r="E38" s="22">
        <v>1156.30465</v>
      </c>
      <c r="F38" s="23">
        <v>0.80717347601115597</v>
      </c>
      <c r="G38" s="22"/>
    </row>
    <row r="39" spans="1:7" x14ac:dyDescent="0.2">
      <c r="A39" s="21" t="s">
        <v>416</v>
      </c>
      <c r="B39" s="21" t="s">
        <v>415</v>
      </c>
      <c r="C39" s="21" t="s">
        <v>417</v>
      </c>
      <c r="D39" s="24">
        <v>513400</v>
      </c>
      <c r="E39" s="22">
        <v>1108.1739</v>
      </c>
      <c r="F39" s="23">
        <v>0.77357518097660405</v>
      </c>
      <c r="G39" s="22"/>
    </row>
    <row r="40" spans="1:7" x14ac:dyDescent="0.2">
      <c r="A40" s="21" t="s">
        <v>419</v>
      </c>
      <c r="B40" s="21" t="s">
        <v>418</v>
      </c>
      <c r="C40" s="21" t="s">
        <v>371</v>
      </c>
      <c r="D40" s="24">
        <v>128700</v>
      </c>
      <c r="E40" s="22">
        <v>1101.4789499999999</v>
      </c>
      <c r="F40" s="23">
        <v>0.76890168419249905</v>
      </c>
      <c r="G40" s="22"/>
    </row>
    <row r="41" spans="1:7" x14ac:dyDescent="0.2">
      <c r="A41" s="21" t="s">
        <v>421</v>
      </c>
      <c r="B41" s="21" t="s">
        <v>420</v>
      </c>
      <c r="C41" s="21" t="s">
        <v>422</v>
      </c>
      <c r="D41" s="24">
        <v>100000</v>
      </c>
      <c r="E41" s="22">
        <v>1096.3</v>
      </c>
      <c r="F41" s="23">
        <v>0.76528645089425995</v>
      </c>
      <c r="G41" s="22"/>
    </row>
    <row r="42" spans="1:7" x14ac:dyDescent="0.2">
      <c r="A42" s="21" t="s">
        <v>424</v>
      </c>
      <c r="B42" s="21" t="s">
        <v>423</v>
      </c>
      <c r="C42" s="21" t="s">
        <v>425</v>
      </c>
      <c r="D42" s="24">
        <v>71800</v>
      </c>
      <c r="E42" s="22">
        <v>1072.0458000000001</v>
      </c>
      <c r="F42" s="23">
        <v>0.74835549163376602</v>
      </c>
      <c r="G42" s="22"/>
    </row>
    <row r="43" spans="1:7" x14ac:dyDescent="0.2">
      <c r="A43" s="21" t="s">
        <v>427</v>
      </c>
      <c r="B43" s="21" t="s">
        <v>426</v>
      </c>
      <c r="C43" s="21" t="s">
        <v>347</v>
      </c>
      <c r="D43" s="24">
        <v>377600</v>
      </c>
      <c r="E43" s="22">
        <v>1034.0576000000001</v>
      </c>
      <c r="F43" s="23">
        <v>0.72183733533178596</v>
      </c>
      <c r="G43" s="22"/>
    </row>
    <row r="44" spans="1:7" x14ac:dyDescent="0.2">
      <c r="A44" s="21" t="s">
        <v>429</v>
      </c>
      <c r="B44" s="21" t="s">
        <v>428</v>
      </c>
      <c r="C44" s="21" t="s">
        <v>430</v>
      </c>
      <c r="D44" s="24">
        <v>635000</v>
      </c>
      <c r="E44" s="22">
        <v>1017.905</v>
      </c>
      <c r="F44" s="23">
        <v>0.71056180315381001</v>
      </c>
      <c r="G44" s="22"/>
    </row>
    <row r="45" spans="1:7" x14ac:dyDescent="0.2">
      <c r="A45" s="21" t="s">
        <v>432</v>
      </c>
      <c r="B45" s="21" t="s">
        <v>431</v>
      </c>
      <c r="C45" s="21" t="s">
        <v>433</v>
      </c>
      <c r="D45" s="24">
        <v>903000</v>
      </c>
      <c r="E45" s="22">
        <v>1011.36</v>
      </c>
      <c r="F45" s="23">
        <v>0.70599298091436602</v>
      </c>
      <c r="G45" s="22"/>
    </row>
    <row r="46" spans="1:7" x14ac:dyDescent="0.2">
      <c r="A46" s="21" t="s">
        <v>445</v>
      </c>
      <c r="B46" s="21" t="s">
        <v>444</v>
      </c>
      <c r="C46" s="21" t="s">
        <v>354</v>
      </c>
      <c r="D46" s="24">
        <v>58708</v>
      </c>
      <c r="E46" s="22">
        <v>1002.028144</v>
      </c>
      <c r="F46" s="23">
        <v>0.69947875765568102</v>
      </c>
      <c r="G46" s="22"/>
    </row>
    <row r="47" spans="1:7" x14ac:dyDescent="0.2">
      <c r="A47" s="21" t="s">
        <v>435</v>
      </c>
      <c r="B47" s="21" t="s">
        <v>434</v>
      </c>
      <c r="C47" s="21" t="s">
        <v>407</v>
      </c>
      <c r="D47" s="24">
        <v>55000</v>
      </c>
      <c r="E47" s="22">
        <v>997.53499999999997</v>
      </c>
      <c r="F47" s="23">
        <v>0.69634226014120804</v>
      </c>
      <c r="G47" s="22"/>
    </row>
    <row r="48" spans="1:7" x14ac:dyDescent="0.2">
      <c r="A48" s="21" t="s">
        <v>437</v>
      </c>
      <c r="B48" s="21" t="s">
        <v>436</v>
      </c>
      <c r="C48" s="21" t="s">
        <v>438</v>
      </c>
      <c r="D48" s="24">
        <v>38944</v>
      </c>
      <c r="E48" s="22">
        <v>970.93233599999996</v>
      </c>
      <c r="F48" s="23">
        <v>0.67777192508976902</v>
      </c>
      <c r="G48" s="22"/>
    </row>
    <row r="49" spans="1:9" x14ac:dyDescent="0.2">
      <c r="A49" s="21" t="s">
        <v>440</v>
      </c>
      <c r="B49" s="21" t="s">
        <v>439</v>
      </c>
      <c r="C49" s="21" t="s">
        <v>441</v>
      </c>
      <c r="D49" s="24">
        <v>63400</v>
      </c>
      <c r="E49" s="22">
        <v>951.25360000000001</v>
      </c>
      <c r="F49" s="23">
        <v>0.66403492788870599</v>
      </c>
      <c r="G49" s="22"/>
    </row>
    <row r="50" spans="1:9" x14ac:dyDescent="0.2">
      <c r="A50" s="21" t="s">
        <v>443</v>
      </c>
      <c r="B50" s="21" t="s">
        <v>442</v>
      </c>
      <c r="C50" s="21" t="s">
        <v>390</v>
      </c>
      <c r="D50" s="24">
        <v>106300</v>
      </c>
      <c r="E50" s="22">
        <v>807.61424999999997</v>
      </c>
      <c r="F50" s="23">
        <v>0.56376561440675899</v>
      </c>
      <c r="G50" s="22"/>
    </row>
    <row r="51" spans="1:9" x14ac:dyDescent="0.2">
      <c r="A51" s="21" t="s">
        <v>447</v>
      </c>
      <c r="B51" s="21" t="s">
        <v>446</v>
      </c>
      <c r="C51" s="21" t="s">
        <v>407</v>
      </c>
      <c r="D51" s="24">
        <v>23400</v>
      </c>
      <c r="E51" s="22">
        <v>506.89080000000001</v>
      </c>
      <c r="F51" s="23">
        <v>0.35384170511990498</v>
      </c>
      <c r="G51" s="22"/>
    </row>
    <row r="52" spans="1:9" x14ac:dyDescent="0.2">
      <c r="A52" s="20" t="s">
        <v>38</v>
      </c>
      <c r="B52" s="20"/>
      <c r="C52" s="20"/>
      <c r="D52" s="20"/>
      <c r="E52" s="25">
        <f>SUM(E7:E51)</f>
        <v>101181.81622600001</v>
      </c>
      <c r="F52" s="26">
        <f>SUM(F7:F51)</f>
        <v>70.6312807029379</v>
      </c>
      <c r="G52" s="25"/>
      <c r="H52" s="14"/>
      <c r="I52" s="14"/>
    </row>
    <row r="53" spans="1:9" x14ac:dyDescent="0.2">
      <c r="A53" s="21"/>
      <c r="B53" s="21"/>
      <c r="C53" s="21"/>
      <c r="D53" s="21"/>
      <c r="E53" s="22"/>
      <c r="F53" s="23"/>
      <c r="G53" s="22"/>
    </row>
    <row r="54" spans="1:9" x14ac:dyDescent="0.2">
      <c r="A54" s="20" t="s">
        <v>491</v>
      </c>
      <c r="B54" s="21"/>
      <c r="C54" s="21"/>
      <c r="D54" s="21"/>
      <c r="E54" s="22"/>
      <c r="F54" s="23"/>
      <c r="G54" s="22"/>
    </row>
    <row r="55" spans="1:9" x14ac:dyDescent="0.2">
      <c r="A55" s="21"/>
      <c r="B55" s="21" t="s">
        <v>492</v>
      </c>
      <c r="C55" s="21" t="s">
        <v>401</v>
      </c>
      <c r="D55" s="24">
        <v>27500</v>
      </c>
      <c r="E55" s="22">
        <v>2.7499999999999998E-3</v>
      </c>
      <c r="F55" s="23">
        <v>1.9196732098505999E-6</v>
      </c>
      <c r="G55" s="22"/>
    </row>
    <row r="56" spans="1:9" x14ac:dyDescent="0.2">
      <c r="A56" s="21" t="s">
        <v>494</v>
      </c>
      <c r="B56" s="21" t="s">
        <v>493</v>
      </c>
      <c r="C56" s="21" t="s">
        <v>422</v>
      </c>
      <c r="D56" s="24">
        <v>27000</v>
      </c>
      <c r="E56" s="22">
        <v>2.7000000000000001E-3</v>
      </c>
      <c r="F56" s="23">
        <v>1.88477006058059E-6</v>
      </c>
      <c r="G56" s="22"/>
    </row>
    <row r="57" spans="1:9" x14ac:dyDescent="0.2">
      <c r="A57" s="20" t="s">
        <v>38</v>
      </c>
      <c r="B57" s="20"/>
      <c r="C57" s="20"/>
      <c r="D57" s="20"/>
      <c r="E57" s="25">
        <f>SUM(E54:E56)</f>
        <v>5.45E-3</v>
      </c>
      <c r="F57" s="26">
        <f>SUM(F54:F56)</f>
        <v>3.8044432704311897E-6</v>
      </c>
      <c r="G57" s="25"/>
      <c r="H57" s="14"/>
      <c r="I57" s="14"/>
    </row>
    <row r="58" spans="1:9" x14ac:dyDescent="0.2">
      <c r="A58" s="21"/>
      <c r="B58" s="21"/>
      <c r="C58" s="21"/>
      <c r="D58" s="21"/>
      <c r="E58" s="22"/>
      <c r="F58" s="23"/>
      <c r="G58" s="22"/>
    </row>
    <row r="59" spans="1:9" x14ac:dyDescent="0.2">
      <c r="A59" s="20" t="s">
        <v>457</v>
      </c>
      <c r="B59" s="21"/>
      <c r="C59" s="21"/>
      <c r="D59" s="21"/>
      <c r="E59" s="22"/>
      <c r="F59" s="23"/>
      <c r="G59" s="22"/>
    </row>
    <row r="60" spans="1:9" x14ac:dyDescent="0.2">
      <c r="A60" s="21" t="s">
        <v>459</v>
      </c>
      <c r="B60" s="21" t="s">
        <v>458</v>
      </c>
      <c r="C60" s="21" t="s">
        <v>422</v>
      </c>
      <c r="D60" s="24">
        <v>19500</v>
      </c>
      <c r="E60" s="22">
        <v>1032.498012</v>
      </c>
      <c r="F60" s="23">
        <v>0.72074864467651101</v>
      </c>
      <c r="G60" s="22"/>
    </row>
    <row r="61" spans="1:9" x14ac:dyDescent="0.2">
      <c r="A61" s="20" t="s">
        <v>38</v>
      </c>
      <c r="B61" s="20"/>
      <c r="C61" s="20"/>
      <c r="D61" s="20"/>
      <c r="E61" s="25">
        <f>SUM(E59:E60)</f>
        <v>1032.498012</v>
      </c>
      <c r="F61" s="26">
        <f>SUM(F59:F60)</f>
        <v>0.72074864467651101</v>
      </c>
      <c r="G61" s="25"/>
      <c r="H61" s="14"/>
      <c r="I61" s="14"/>
    </row>
    <row r="62" spans="1:9" x14ac:dyDescent="0.2">
      <c r="A62" s="21"/>
      <c r="B62" s="21"/>
      <c r="C62" s="21"/>
      <c r="D62" s="21"/>
      <c r="E62" s="22"/>
      <c r="F62" s="23"/>
      <c r="G62" s="22"/>
    </row>
    <row r="63" spans="1:9" x14ac:dyDescent="0.2">
      <c r="A63" s="20" t="s">
        <v>32</v>
      </c>
      <c r="B63" s="21"/>
      <c r="C63" s="21"/>
      <c r="D63" s="21"/>
      <c r="E63" s="22"/>
      <c r="F63" s="23"/>
      <c r="G63" s="22"/>
    </row>
    <row r="64" spans="1:9" x14ac:dyDescent="0.2">
      <c r="A64" s="20" t="s">
        <v>33</v>
      </c>
      <c r="B64" s="21"/>
      <c r="C64" s="21"/>
      <c r="D64" s="21"/>
      <c r="E64" s="22"/>
      <c r="F64" s="23"/>
      <c r="G64" s="22"/>
    </row>
    <row r="65" spans="1:9" x14ac:dyDescent="0.2">
      <c r="A65" s="21" t="s">
        <v>449</v>
      </c>
      <c r="B65" s="21" t="s">
        <v>448</v>
      </c>
      <c r="C65" s="21" t="s">
        <v>191</v>
      </c>
      <c r="D65" s="24">
        <v>300</v>
      </c>
      <c r="E65" s="22">
        <v>3054.2106229999999</v>
      </c>
      <c r="F65" s="23">
        <v>2.1320313855324402</v>
      </c>
      <c r="G65" s="22">
        <v>7.78</v>
      </c>
    </row>
    <row r="66" spans="1:9" x14ac:dyDescent="0.2">
      <c r="A66" s="21" t="s">
        <v>496</v>
      </c>
      <c r="B66" s="21" t="s">
        <v>495</v>
      </c>
      <c r="C66" s="21" t="s">
        <v>191</v>
      </c>
      <c r="D66" s="24">
        <v>200</v>
      </c>
      <c r="E66" s="22">
        <v>2133.1033972999999</v>
      </c>
      <c r="F66" s="23">
        <v>1.48904052568659</v>
      </c>
      <c r="G66" s="22">
        <v>7.7874999999999996</v>
      </c>
    </row>
    <row r="67" spans="1:9" x14ac:dyDescent="0.2">
      <c r="A67" s="21" t="s">
        <v>498</v>
      </c>
      <c r="B67" s="21" t="s">
        <v>497</v>
      </c>
      <c r="C67" s="21" t="s">
        <v>191</v>
      </c>
      <c r="D67" s="24">
        <v>150</v>
      </c>
      <c r="E67" s="22">
        <v>1495.847082</v>
      </c>
      <c r="F67" s="23">
        <v>1.0441954797631301</v>
      </c>
      <c r="G67" s="22">
        <v>7.89</v>
      </c>
    </row>
    <row r="68" spans="1:9" x14ac:dyDescent="0.2">
      <c r="A68" s="20" t="s">
        <v>38</v>
      </c>
      <c r="B68" s="20"/>
      <c r="C68" s="20"/>
      <c r="D68" s="20"/>
      <c r="E68" s="25">
        <f>SUM(E64:E67)</f>
        <v>6683.1611023000005</v>
      </c>
      <c r="F68" s="26">
        <f>SUM(F64:F67)</f>
        <v>4.6652673909821605</v>
      </c>
      <c r="G68" s="25"/>
      <c r="H68" s="14"/>
      <c r="I68" s="14"/>
    </row>
    <row r="69" spans="1:9" x14ac:dyDescent="0.2">
      <c r="A69" s="21"/>
      <c r="B69" s="21"/>
      <c r="C69" s="21"/>
      <c r="D69" s="21"/>
      <c r="E69" s="22"/>
      <c r="F69" s="23"/>
      <c r="G69" s="22"/>
    </row>
    <row r="70" spans="1:9" x14ac:dyDescent="0.2">
      <c r="A70" s="20" t="s">
        <v>86</v>
      </c>
      <c r="B70" s="21"/>
      <c r="C70" s="21"/>
      <c r="D70" s="21"/>
      <c r="E70" s="22"/>
      <c r="F70" s="23"/>
      <c r="G70" s="22"/>
    </row>
    <row r="71" spans="1:9" x14ac:dyDescent="0.2">
      <c r="A71" s="20" t="s">
        <v>116</v>
      </c>
      <c r="B71" s="21"/>
      <c r="C71" s="21"/>
      <c r="D71" s="21"/>
      <c r="E71" s="22"/>
      <c r="F71" s="23"/>
      <c r="G71" s="22"/>
    </row>
    <row r="72" spans="1:9" x14ac:dyDescent="0.2">
      <c r="A72" s="21" t="s">
        <v>122</v>
      </c>
      <c r="B72" s="21" t="s">
        <v>121</v>
      </c>
      <c r="C72" s="21" t="s">
        <v>90</v>
      </c>
      <c r="D72" s="24">
        <v>700</v>
      </c>
      <c r="E72" s="22">
        <v>3448.4344999999998</v>
      </c>
      <c r="F72" s="23">
        <v>2.40722448202711</v>
      </c>
      <c r="G72" s="22">
        <v>7.9100999999999999</v>
      </c>
    </row>
    <row r="73" spans="1:9" x14ac:dyDescent="0.2">
      <c r="A73" s="20" t="s">
        <v>38</v>
      </c>
      <c r="B73" s="20"/>
      <c r="C73" s="20"/>
      <c r="D73" s="20"/>
      <c r="E73" s="25">
        <f>SUM(E71:E72)</f>
        <v>3448.4344999999998</v>
      </c>
      <c r="F73" s="26">
        <f>SUM(F71:F72)</f>
        <v>2.40722448202711</v>
      </c>
      <c r="G73" s="25"/>
      <c r="H73" s="14"/>
      <c r="I73" s="14"/>
    </row>
    <row r="74" spans="1:9" x14ac:dyDescent="0.2">
      <c r="A74" s="21"/>
      <c r="B74" s="21"/>
      <c r="C74" s="21"/>
      <c r="D74" s="21"/>
      <c r="E74" s="22"/>
      <c r="F74" s="23"/>
      <c r="G74" s="22"/>
    </row>
    <row r="75" spans="1:9" x14ac:dyDescent="0.2">
      <c r="A75" s="20" t="s">
        <v>151</v>
      </c>
      <c r="B75" s="21"/>
      <c r="C75" s="21"/>
      <c r="D75" s="21"/>
      <c r="E75" s="22"/>
      <c r="F75" s="23"/>
      <c r="G75" s="22"/>
    </row>
    <row r="76" spans="1:9" x14ac:dyDescent="0.2">
      <c r="A76" s="21" t="s">
        <v>158</v>
      </c>
      <c r="B76" s="21" t="s">
        <v>157</v>
      </c>
      <c r="C76" s="21" t="s">
        <v>154</v>
      </c>
      <c r="D76" s="24">
        <v>7400000</v>
      </c>
      <c r="E76" s="22">
        <v>7230.0939443999996</v>
      </c>
      <c r="F76" s="23">
        <v>5.0470609635519104</v>
      </c>
      <c r="G76" s="22">
        <v>7.1700058835125002</v>
      </c>
    </row>
    <row r="77" spans="1:9" x14ac:dyDescent="0.2">
      <c r="A77" s="21" t="s">
        <v>455</v>
      </c>
      <c r="B77" s="21" t="s">
        <v>454</v>
      </c>
      <c r="C77" s="21" t="s">
        <v>154</v>
      </c>
      <c r="D77" s="24">
        <v>6500000</v>
      </c>
      <c r="E77" s="22">
        <v>6287.3842777999998</v>
      </c>
      <c r="F77" s="23">
        <v>4.3889902393194697</v>
      </c>
      <c r="G77" s="22">
        <v>7.1481847687999904</v>
      </c>
    </row>
    <row r="78" spans="1:9" x14ac:dyDescent="0.2">
      <c r="A78" s="21" t="s">
        <v>153</v>
      </c>
      <c r="B78" s="21" t="s">
        <v>152</v>
      </c>
      <c r="C78" s="21" t="s">
        <v>154</v>
      </c>
      <c r="D78" s="24">
        <v>5000000</v>
      </c>
      <c r="E78" s="22">
        <v>4841.5222222000002</v>
      </c>
      <c r="F78" s="23">
        <v>3.3796874563104402</v>
      </c>
      <c r="G78" s="22">
        <v>7.1821121471999998</v>
      </c>
    </row>
    <row r="79" spans="1:9" x14ac:dyDescent="0.2">
      <c r="A79" s="21" t="s">
        <v>469</v>
      </c>
      <c r="B79" s="21" t="s">
        <v>1095</v>
      </c>
      <c r="C79" s="21" t="s">
        <v>154</v>
      </c>
      <c r="D79" s="24">
        <v>4500000</v>
      </c>
      <c r="E79" s="22">
        <v>4583.6549999999997</v>
      </c>
      <c r="F79" s="23">
        <v>3.1996798933446402</v>
      </c>
      <c r="G79" s="22">
        <v>7.3506659151124998</v>
      </c>
    </row>
    <row r="80" spans="1:9" x14ac:dyDescent="0.2">
      <c r="A80" s="21" t="s">
        <v>177</v>
      </c>
      <c r="B80" s="21" t="s">
        <v>176</v>
      </c>
      <c r="C80" s="21" t="s">
        <v>154</v>
      </c>
      <c r="D80" s="24">
        <v>4500000</v>
      </c>
      <c r="E80" s="22">
        <v>4556.2860000000001</v>
      </c>
      <c r="F80" s="23">
        <v>3.1805746074972201</v>
      </c>
      <c r="G80" s="22">
        <v>7.2034243745125099</v>
      </c>
    </row>
    <row r="81" spans="1:9" x14ac:dyDescent="0.2">
      <c r="A81" s="20" t="s">
        <v>38</v>
      </c>
      <c r="B81" s="20"/>
      <c r="C81" s="20"/>
      <c r="D81" s="20"/>
      <c r="E81" s="25">
        <f>SUM(E76:E80)</f>
        <v>27498.941444399999</v>
      </c>
      <c r="F81" s="26">
        <f>SUM(F76:F80)</f>
        <v>19.195993160023679</v>
      </c>
      <c r="G81" s="25"/>
      <c r="H81" s="14"/>
      <c r="I81" s="14"/>
    </row>
    <row r="82" spans="1:9" x14ac:dyDescent="0.2">
      <c r="A82" s="21"/>
      <c r="B82" s="21"/>
      <c r="C82" s="21"/>
      <c r="D82" s="21"/>
      <c r="E82" s="22"/>
      <c r="F82" s="23"/>
      <c r="G82" s="22"/>
    </row>
    <row r="83" spans="1:9" x14ac:dyDescent="0.2">
      <c r="A83" s="20" t="s">
        <v>47</v>
      </c>
      <c r="B83" s="20"/>
      <c r="C83" s="20"/>
      <c r="D83" s="20"/>
      <c r="E83" s="25">
        <f>E52+E57+E61+E68+E73+E81</f>
        <v>139844.85673470001</v>
      </c>
      <c r="F83" s="26">
        <f>F52+F57+F61+F68+F73+F81</f>
        <v>97.620518185090617</v>
      </c>
      <c r="G83" s="25"/>
      <c r="H83" s="14"/>
      <c r="I83" s="14"/>
    </row>
    <row r="84" spans="1:9" x14ac:dyDescent="0.2">
      <c r="A84" s="20"/>
      <c r="B84" s="20"/>
      <c r="C84" s="20"/>
      <c r="D84" s="20"/>
      <c r="E84" s="25"/>
      <c r="F84" s="26"/>
      <c r="G84" s="25"/>
      <c r="H84" s="14"/>
      <c r="I84" s="14"/>
    </row>
    <row r="85" spans="1:9" x14ac:dyDescent="0.2">
      <c r="A85" s="20" t="s">
        <v>49</v>
      </c>
      <c r="B85" s="20"/>
      <c r="C85" s="20"/>
      <c r="D85" s="20"/>
      <c r="E85" s="25">
        <f>E87-(E52+E57+E61+E68+E73+E81)</f>
        <v>3408.6921448000066</v>
      </c>
      <c r="F85" s="26">
        <f>F87-(F52+F57+F61+F68+F73+F81)</f>
        <v>2.3794818149093828</v>
      </c>
      <c r="G85" s="25"/>
      <c r="H85" s="14"/>
      <c r="I85" s="14"/>
    </row>
    <row r="86" spans="1:9" x14ac:dyDescent="0.2">
      <c r="A86" s="20"/>
      <c r="B86" s="20"/>
      <c r="C86" s="20"/>
      <c r="D86" s="20"/>
      <c r="E86" s="25"/>
      <c r="F86" s="26"/>
      <c r="G86" s="25"/>
      <c r="H86" s="14"/>
      <c r="I86" s="14"/>
    </row>
    <row r="87" spans="1:9" x14ac:dyDescent="0.2">
      <c r="A87" s="27" t="s">
        <v>48</v>
      </c>
      <c r="B87" s="27"/>
      <c r="C87" s="27"/>
      <c r="D87" s="27"/>
      <c r="E87" s="28">
        <v>143253.54887950001</v>
      </c>
      <c r="F87" s="29">
        <v>100</v>
      </c>
      <c r="G87" s="28"/>
      <c r="H87" s="14"/>
      <c r="I87" s="14"/>
    </row>
    <row r="89" spans="1:9" x14ac:dyDescent="0.2">
      <c r="A89" s="14" t="s">
        <v>145</v>
      </c>
      <c r="F89" s="15" t="s">
        <v>872</v>
      </c>
    </row>
    <row r="90" spans="1:9" x14ac:dyDescent="0.2">
      <c r="A90" s="14" t="s">
        <v>51</v>
      </c>
    </row>
    <row r="91" spans="1:9" x14ac:dyDescent="0.2">
      <c r="A91" s="14" t="s">
        <v>81</v>
      </c>
    </row>
    <row r="93" spans="1:9" x14ac:dyDescent="0.2">
      <c r="A93" s="14" t="s">
        <v>52</v>
      </c>
    </row>
    <row r="94" spans="1:9" x14ac:dyDescent="0.2">
      <c r="A94" s="14" t="s">
        <v>53</v>
      </c>
    </row>
    <row r="95" spans="1:9" x14ac:dyDescent="0.2">
      <c r="A95" s="14" t="s">
        <v>54</v>
      </c>
      <c r="B95" s="14"/>
      <c r="C95" s="30" t="s">
        <v>56</v>
      </c>
      <c r="D95" s="14" t="s">
        <v>55</v>
      </c>
    </row>
    <row r="96" spans="1:9" x14ac:dyDescent="0.2">
      <c r="A96" s="7" t="s">
        <v>182</v>
      </c>
      <c r="C96" s="31">
        <v>183.47579999999999</v>
      </c>
      <c r="D96" s="31">
        <v>194.20939999999999</v>
      </c>
    </row>
    <row r="97" spans="1:5" x14ac:dyDescent="0.2">
      <c r="A97" s="7" t="s">
        <v>271</v>
      </c>
      <c r="C97" s="31">
        <v>25.0413</v>
      </c>
      <c r="D97" s="31">
        <v>24.426200000000001</v>
      </c>
    </row>
    <row r="98" spans="1:5" x14ac:dyDescent="0.2">
      <c r="A98" s="7" t="s">
        <v>184</v>
      </c>
      <c r="C98" s="31">
        <v>204.0258</v>
      </c>
      <c r="D98" s="31">
        <v>217.1748</v>
      </c>
    </row>
    <row r="99" spans="1:5" x14ac:dyDescent="0.2">
      <c r="A99" s="7" t="s">
        <v>272</v>
      </c>
      <c r="C99" s="31">
        <v>29.203099999999999</v>
      </c>
      <c r="D99" s="31">
        <v>28.479399999999998</v>
      </c>
    </row>
    <row r="101" spans="1:5" x14ac:dyDescent="0.2">
      <c r="A101" s="14" t="s">
        <v>67</v>
      </c>
    </row>
    <row r="102" spans="1:5" x14ac:dyDescent="0.2">
      <c r="A102" s="88" t="s">
        <v>148</v>
      </c>
      <c r="B102" s="89"/>
      <c r="C102" s="36" t="s">
        <v>149</v>
      </c>
    </row>
    <row r="103" spans="1:5" x14ac:dyDescent="0.2">
      <c r="A103" s="84" t="s">
        <v>271</v>
      </c>
      <c r="B103" s="85"/>
      <c r="C103" s="37">
        <v>2</v>
      </c>
    </row>
    <row r="104" spans="1:5" x14ac:dyDescent="0.2">
      <c r="A104" s="84" t="s">
        <v>272</v>
      </c>
      <c r="B104" s="85"/>
      <c r="C104" s="37">
        <v>2.5</v>
      </c>
    </row>
    <row r="105" spans="1:5" x14ac:dyDescent="0.2">
      <c r="A105" s="7" t="s">
        <v>150</v>
      </c>
    </row>
    <row r="106" spans="1:5" x14ac:dyDescent="0.2">
      <c r="A106" s="7" t="s">
        <v>66</v>
      </c>
    </row>
    <row r="108" spans="1:5" x14ac:dyDescent="0.2">
      <c r="A108" s="14" t="s">
        <v>69</v>
      </c>
      <c r="D108" s="32">
        <v>0.22281032383034399</v>
      </c>
    </row>
    <row r="110" spans="1:5" x14ac:dyDescent="0.2">
      <c r="A110" s="14" t="s">
        <v>70</v>
      </c>
      <c r="D110" s="33">
        <v>3.7363732536271099</v>
      </c>
      <c r="E110" s="10" t="s">
        <v>71</v>
      </c>
    </row>
    <row r="112" spans="1:5" x14ac:dyDescent="0.2">
      <c r="A112" s="14" t="s">
        <v>1186</v>
      </c>
      <c r="D112" s="30" t="s">
        <v>68</v>
      </c>
    </row>
    <row r="114" spans="1:1" x14ac:dyDescent="0.2">
      <c r="A114" s="14" t="s">
        <v>1070</v>
      </c>
    </row>
    <row r="115" spans="1:1" x14ac:dyDescent="0.2">
      <c r="A115" s="14"/>
    </row>
    <row r="116" spans="1:1" x14ac:dyDescent="0.2">
      <c r="A116" s="52" t="s">
        <v>1058</v>
      </c>
    </row>
    <row r="117" spans="1:1" x14ac:dyDescent="0.2">
      <c r="A117" s="54"/>
    </row>
    <row r="118" spans="1:1" x14ac:dyDescent="0.2">
      <c r="A118" s="53"/>
    </row>
    <row r="119" spans="1:1" x14ac:dyDescent="0.2">
      <c r="A119" s="53"/>
    </row>
    <row r="120" spans="1:1" x14ac:dyDescent="0.2">
      <c r="A120" s="53"/>
    </row>
    <row r="121" spans="1:1" x14ac:dyDescent="0.2">
      <c r="A121" s="53"/>
    </row>
    <row r="122" spans="1:1" x14ac:dyDescent="0.2">
      <c r="A122" s="53"/>
    </row>
    <row r="123" spans="1:1" x14ac:dyDescent="0.2">
      <c r="A123" s="53"/>
    </row>
    <row r="124" spans="1:1" x14ac:dyDescent="0.2">
      <c r="A124" s="53"/>
    </row>
    <row r="125" spans="1:1" x14ac:dyDescent="0.2">
      <c r="A125" s="53"/>
    </row>
    <row r="126" spans="1:1" x14ac:dyDescent="0.2">
      <c r="A126" s="53"/>
    </row>
    <row r="127" spans="1:1" x14ac:dyDescent="0.2">
      <c r="A127" s="53"/>
    </row>
    <row r="128" spans="1:1" x14ac:dyDescent="0.2">
      <c r="A128" s="53"/>
    </row>
    <row r="129" spans="1:1" x14ac:dyDescent="0.2">
      <c r="A129" s="52" t="s">
        <v>1071</v>
      </c>
    </row>
    <row r="130" spans="1:1" x14ac:dyDescent="0.2">
      <c r="A130" s="53"/>
    </row>
    <row r="131" spans="1:1" x14ac:dyDescent="0.2">
      <c r="A131" s="52" t="s">
        <v>1060</v>
      </c>
    </row>
    <row r="132" spans="1:1" x14ac:dyDescent="0.2">
      <c r="A132" s="53"/>
    </row>
    <row r="133" spans="1:1" x14ac:dyDescent="0.2">
      <c r="A133" s="53"/>
    </row>
    <row r="134" spans="1:1" x14ac:dyDescent="0.2">
      <c r="A134" s="53"/>
    </row>
    <row r="135" spans="1:1" x14ac:dyDescent="0.2">
      <c r="A135" s="53"/>
    </row>
    <row r="136" spans="1:1" x14ac:dyDescent="0.2">
      <c r="A136" s="53"/>
    </row>
    <row r="137" spans="1:1" x14ac:dyDescent="0.2">
      <c r="A137" s="53"/>
    </row>
    <row r="138" spans="1:1" x14ac:dyDescent="0.2">
      <c r="A138" s="53"/>
    </row>
    <row r="139" spans="1:1" x14ac:dyDescent="0.2">
      <c r="A139" s="53"/>
    </row>
    <row r="140" spans="1:1" x14ac:dyDescent="0.2">
      <c r="A140" s="53"/>
    </row>
    <row r="141" spans="1:1" x14ac:dyDescent="0.2">
      <c r="A141" s="53"/>
    </row>
    <row r="142" spans="1:1" x14ac:dyDescent="0.2">
      <c r="A142" s="53"/>
    </row>
    <row r="143" spans="1:1" x14ac:dyDescent="0.2">
      <c r="A143" s="53"/>
    </row>
  </sheetData>
  <mergeCells count="4">
    <mergeCell ref="A1:G1"/>
    <mergeCell ref="A102:B102"/>
    <mergeCell ref="A103:B103"/>
    <mergeCell ref="A104:B104"/>
  </mergeCells>
  <conditionalFormatting sqref="F2:F3 F246:F65536">
    <cfRule type="cellIs" dxfId="60" priority="3" stopIfTrue="1" operator="between">
      <formula>0.009</formula>
      <formula>-0.009</formula>
    </cfRule>
  </conditionalFormatting>
  <conditionalFormatting sqref="F5:F146">
    <cfRule type="cellIs" dxfId="59"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155"/>
  <sheetViews>
    <sheetView workbookViewId="0">
      <selection sqref="A1:I1"/>
    </sheetView>
  </sheetViews>
  <sheetFormatPr defaultColWidth="9.140625" defaultRowHeight="11.25" x14ac:dyDescent="0.2"/>
  <cols>
    <col min="1" max="1" width="38.5703125" style="7" customWidth="1"/>
    <col min="2" max="2" width="50.28515625" style="7" customWidth="1"/>
    <col min="3" max="3" width="33.140625" style="7" bestFit="1" customWidth="1"/>
    <col min="4" max="4" width="13.85546875" style="7" bestFit="1" customWidth="1"/>
    <col min="5" max="5" width="25.28515625" style="10" customWidth="1"/>
    <col min="6" max="6" width="14.5703125" style="11" customWidth="1"/>
    <col min="7" max="7" width="17.5703125" style="10" customWidth="1"/>
    <col min="8" max="8" width="14.140625" style="7" customWidth="1"/>
    <col min="9" max="9" width="10.7109375" style="7" customWidth="1"/>
    <col min="10" max="16384" width="9.140625" style="7"/>
  </cols>
  <sheetData>
    <row r="1" spans="1:11" s="1" customFormat="1" ht="15" customHeight="1" x14ac:dyDescent="0.2">
      <c r="A1" s="86" t="s">
        <v>18</v>
      </c>
      <c r="B1" s="87"/>
      <c r="C1" s="87"/>
      <c r="D1" s="87"/>
      <c r="E1" s="87"/>
      <c r="F1" s="87"/>
      <c r="G1" s="87"/>
      <c r="H1" s="87"/>
      <c r="I1" s="87"/>
    </row>
    <row r="2" spans="1:11" s="1" customFormat="1" ht="12" x14ac:dyDescent="0.2">
      <c r="E2" s="5"/>
      <c r="F2" s="9"/>
      <c r="G2" s="10"/>
    </row>
    <row r="3" spans="1:11" s="1" customFormat="1" ht="12" x14ac:dyDescent="0.2">
      <c r="A3" s="8" t="s">
        <v>7</v>
      </c>
      <c r="B3" s="2"/>
      <c r="C3" s="3"/>
      <c r="D3" s="3"/>
      <c r="E3" s="4"/>
      <c r="F3" s="9"/>
      <c r="G3" s="10"/>
    </row>
    <row r="4" spans="1:11" s="1" customFormat="1" ht="54.75" customHeight="1" x14ac:dyDescent="0.2">
      <c r="A4" s="39" t="s">
        <v>2</v>
      </c>
      <c r="B4" s="39" t="s">
        <v>0</v>
      </c>
      <c r="C4" s="40" t="s">
        <v>4</v>
      </c>
      <c r="D4" s="40" t="s">
        <v>1</v>
      </c>
      <c r="E4" s="58" t="s">
        <v>6</v>
      </c>
      <c r="F4" s="58" t="s">
        <v>470</v>
      </c>
      <c r="G4" s="58" t="s">
        <v>471</v>
      </c>
      <c r="H4" s="58" t="s">
        <v>472</v>
      </c>
      <c r="I4" s="58" t="s">
        <v>5</v>
      </c>
      <c r="J4" s="35"/>
      <c r="K4" s="35"/>
    </row>
    <row r="5" spans="1:11" x14ac:dyDescent="0.2">
      <c r="A5" s="41" t="s">
        <v>331</v>
      </c>
      <c r="B5" s="42"/>
      <c r="C5" s="42"/>
      <c r="D5" s="42"/>
      <c r="E5" s="43"/>
      <c r="F5" s="44"/>
      <c r="G5" s="43"/>
      <c r="H5" s="42"/>
      <c r="I5" s="42"/>
    </row>
    <row r="6" spans="1:11" x14ac:dyDescent="0.2">
      <c r="A6" s="41" t="s">
        <v>33</v>
      </c>
      <c r="B6" s="42"/>
      <c r="C6" s="42"/>
      <c r="D6" s="42"/>
      <c r="E6" s="43"/>
      <c r="F6" s="44"/>
      <c r="G6" s="43"/>
      <c r="H6" s="42"/>
      <c r="I6" s="42"/>
    </row>
    <row r="7" spans="1:11" x14ac:dyDescent="0.2">
      <c r="A7" s="42" t="s">
        <v>333</v>
      </c>
      <c r="B7" s="42" t="s">
        <v>332</v>
      </c>
      <c r="C7" s="42" t="s">
        <v>334</v>
      </c>
      <c r="D7" s="45">
        <v>437000</v>
      </c>
      <c r="E7" s="43">
        <v>7435.1180000000004</v>
      </c>
      <c r="F7" s="44">
        <v>6.1747091821564997</v>
      </c>
      <c r="G7" s="43"/>
      <c r="H7" s="43"/>
      <c r="I7" s="46"/>
    </row>
    <row r="8" spans="1:11" x14ac:dyDescent="0.2">
      <c r="A8" s="42" t="s">
        <v>336</v>
      </c>
      <c r="B8" s="42" t="s">
        <v>335</v>
      </c>
      <c r="C8" s="42" t="s">
        <v>334</v>
      </c>
      <c r="D8" s="45">
        <v>666500</v>
      </c>
      <c r="E8" s="43">
        <v>6229.1090000000004</v>
      </c>
      <c r="F8" s="44">
        <v>5.1731440629393797</v>
      </c>
      <c r="G8" s="43"/>
      <c r="H8" s="43"/>
      <c r="I8" s="46"/>
    </row>
    <row r="9" spans="1:11" x14ac:dyDescent="0.2">
      <c r="A9" s="42" t="s">
        <v>338</v>
      </c>
      <c r="B9" s="42" t="s">
        <v>337</v>
      </c>
      <c r="C9" s="42" t="s">
        <v>339</v>
      </c>
      <c r="D9" s="45">
        <v>327500</v>
      </c>
      <c r="E9" s="43">
        <v>4373.7624999999998</v>
      </c>
      <c r="F9" s="44">
        <v>3.63231780172443</v>
      </c>
      <c r="G9" s="43"/>
      <c r="H9" s="43"/>
      <c r="I9" s="46"/>
    </row>
    <row r="10" spans="1:11" x14ac:dyDescent="0.2">
      <c r="A10" s="42" t="s">
        <v>341</v>
      </c>
      <c r="B10" s="42" t="s">
        <v>340</v>
      </c>
      <c r="C10" s="42" t="s">
        <v>342</v>
      </c>
      <c r="D10" s="45">
        <v>163800</v>
      </c>
      <c r="E10" s="43">
        <v>4054.9508999999998</v>
      </c>
      <c r="F10" s="44">
        <v>3.3675514706590799</v>
      </c>
      <c r="G10" s="43"/>
      <c r="H10" s="43"/>
      <c r="I10" s="46"/>
    </row>
    <row r="11" spans="1:11" x14ac:dyDescent="0.2">
      <c r="A11" s="42" t="s">
        <v>344</v>
      </c>
      <c r="B11" s="42" t="s">
        <v>343</v>
      </c>
      <c r="C11" s="42" t="s">
        <v>334</v>
      </c>
      <c r="D11" s="45">
        <v>388500</v>
      </c>
      <c r="E11" s="43">
        <v>3836.24325</v>
      </c>
      <c r="F11" s="44">
        <v>3.1859193654708502</v>
      </c>
      <c r="G11" s="43"/>
      <c r="H11" s="43"/>
      <c r="I11" s="46"/>
    </row>
    <row r="12" spans="1:11" x14ac:dyDescent="0.2">
      <c r="A12" s="42" t="s">
        <v>346</v>
      </c>
      <c r="B12" s="42" t="s">
        <v>345</v>
      </c>
      <c r="C12" s="42" t="s">
        <v>347</v>
      </c>
      <c r="D12" s="45">
        <v>129700</v>
      </c>
      <c r="E12" s="43">
        <v>3307.67425</v>
      </c>
      <c r="F12" s="44">
        <v>2.7469539236711</v>
      </c>
      <c r="G12" s="43">
        <v>-621.93975</v>
      </c>
      <c r="H12" s="43">
        <v>-0.51650788663651603</v>
      </c>
      <c r="I12" s="46"/>
    </row>
    <row r="13" spans="1:11" x14ac:dyDescent="0.2">
      <c r="A13" s="42" t="s">
        <v>356</v>
      </c>
      <c r="B13" s="42" t="s">
        <v>355</v>
      </c>
      <c r="C13" s="42" t="s">
        <v>357</v>
      </c>
      <c r="D13" s="45">
        <v>440600</v>
      </c>
      <c r="E13" s="43">
        <v>2623.9933000000001</v>
      </c>
      <c r="F13" s="44">
        <v>2.1791712684892302</v>
      </c>
      <c r="G13" s="43"/>
      <c r="H13" s="43"/>
      <c r="I13" s="46"/>
    </row>
    <row r="14" spans="1:11" x14ac:dyDescent="0.2">
      <c r="A14" s="42" t="s">
        <v>349</v>
      </c>
      <c r="B14" s="42" t="s">
        <v>348</v>
      </c>
      <c r="C14" s="42" t="s">
        <v>334</v>
      </c>
      <c r="D14" s="45">
        <v>438500</v>
      </c>
      <c r="E14" s="43">
        <v>2511.9472500000002</v>
      </c>
      <c r="F14" s="44">
        <v>2.0861193796342898</v>
      </c>
      <c r="G14" s="43"/>
      <c r="H14" s="43"/>
      <c r="I14" s="46"/>
    </row>
    <row r="15" spans="1:11" x14ac:dyDescent="0.2">
      <c r="A15" s="42" t="s">
        <v>351</v>
      </c>
      <c r="B15" s="42" t="s">
        <v>350</v>
      </c>
      <c r="C15" s="42" t="s">
        <v>339</v>
      </c>
      <c r="D15" s="45">
        <v>196000</v>
      </c>
      <c r="E15" s="43">
        <v>2328.3820000000001</v>
      </c>
      <c r="F15" s="44">
        <v>1.93367229880789</v>
      </c>
      <c r="G15" s="43"/>
      <c r="H15" s="43"/>
      <c r="I15" s="46"/>
    </row>
    <row r="16" spans="1:11" x14ac:dyDescent="0.2">
      <c r="A16" s="42" t="s">
        <v>353</v>
      </c>
      <c r="B16" s="42" t="s">
        <v>352</v>
      </c>
      <c r="C16" s="42" t="s">
        <v>354</v>
      </c>
      <c r="D16" s="45">
        <v>218400</v>
      </c>
      <c r="E16" s="43">
        <v>2296.6943999999999</v>
      </c>
      <c r="F16" s="44">
        <v>1.9073564132119201</v>
      </c>
      <c r="G16" s="43"/>
      <c r="H16" s="43"/>
      <c r="I16" s="46"/>
    </row>
    <row r="17" spans="1:9" x14ac:dyDescent="0.2">
      <c r="A17" s="42" t="s">
        <v>359</v>
      </c>
      <c r="B17" s="42" t="s">
        <v>358</v>
      </c>
      <c r="C17" s="42" t="s">
        <v>360</v>
      </c>
      <c r="D17" s="45">
        <v>225000</v>
      </c>
      <c r="E17" s="43">
        <v>1977.1875</v>
      </c>
      <c r="F17" s="44">
        <v>1.6420126501146399</v>
      </c>
      <c r="G17" s="43"/>
      <c r="H17" s="43"/>
      <c r="I17" s="46"/>
    </row>
    <row r="18" spans="1:9" x14ac:dyDescent="0.2">
      <c r="A18" s="42" t="s">
        <v>362</v>
      </c>
      <c r="B18" s="42" t="s">
        <v>361</v>
      </c>
      <c r="C18" s="42" t="s">
        <v>363</v>
      </c>
      <c r="D18" s="45">
        <v>1024000</v>
      </c>
      <c r="E18" s="43">
        <v>1936.896</v>
      </c>
      <c r="F18" s="44">
        <v>1.6085514064581401</v>
      </c>
      <c r="G18" s="43"/>
      <c r="H18" s="43"/>
      <c r="I18" s="46"/>
    </row>
    <row r="19" spans="1:9" x14ac:dyDescent="0.2">
      <c r="A19" s="42" t="s">
        <v>365</v>
      </c>
      <c r="B19" s="42" t="s">
        <v>364</v>
      </c>
      <c r="C19" s="42" t="s">
        <v>334</v>
      </c>
      <c r="D19" s="45">
        <v>137800</v>
      </c>
      <c r="E19" s="43">
        <v>1894.2677000000001</v>
      </c>
      <c r="F19" s="44">
        <v>1.5731494995308</v>
      </c>
      <c r="G19" s="43"/>
      <c r="H19" s="43"/>
      <c r="I19" s="46"/>
    </row>
    <row r="20" spans="1:9" x14ac:dyDescent="0.2">
      <c r="A20" s="42" t="s">
        <v>367</v>
      </c>
      <c r="B20" s="42" t="s">
        <v>366</v>
      </c>
      <c r="C20" s="42" t="s">
        <v>368</v>
      </c>
      <c r="D20" s="45">
        <v>314000</v>
      </c>
      <c r="E20" s="43">
        <v>1799.0630000000001</v>
      </c>
      <c r="F20" s="44">
        <v>1.4940839977762299</v>
      </c>
      <c r="G20" s="43"/>
      <c r="H20" s="43"/>
      <c r="I20" s="46"/>
    </row>
    <row r="21" spans="1:9" x14ac:dyDescent="0.2">
      <c r="A21" s="42" t="s">
        <v>376</v>
      </c>
      <c r="B21" s="42" t="s">
        <v>375</v>
      </c>
      <c r="C21" s="42" t="s">
        <v>377</v>
      </c>
      <c r="D21" s="45">
        <v>1629600</v>
      </c>
      <c r="E21" s="43">
        <v>1711.8948</v>
      </c>
      <c r="F21" s="44">
        <v>1.4216926403112899</v>
      </c>
      <c r="G21" s="43"/>
      <c r="H21" s="43"/>
      <c r="I21" s="46"/>
    </row>
    <row r="22" spans="1:9" x14ac:dyDescent="0.2">
      <c r="A22" s="42" t="s">
        <v>387</v>
      </c>
      <c r="B22" s="42" t="s">
        <v>386</v>
      </c>
      <c r="C22" s="42" t="s">
        <v>371</v>
      </c>
      <c r="D22" s="45">
        <v>335400</v>
      </c>
      <c r="E22" s="43">
        <v>1681.1925000000001</v>
      </c>
      <c r="F22" s="44">
        <v>1.39619502565025</v>
      </c>
      <c r="G22" s="43"/>
      <c r="H22" s="43"/>
      <c r="I22" s="46"/>
    </row>
    <row r="23" spans="1:9" x14ac:dyDescent="0.2">
      <c r="A23" s="42" t="s">
        <v>373</v>
      </c>
      <c r="B23" s="42" t="s">
        <v>372</v>
      </c>
      <c r="C23" s="42" t="s">
        <v>374</v>
      </c>
      <c r="D23" s="45">
        <v>417600</v>
      </c>
      <c r="E23" s="43">
        <v>1636.992</v>
      </c>
      <c r="F23" s="44">
        <v>1.35948743967705</v>
      </c>
      <c r="G23" s="43"/>
      <c r="H23" s="43"/>
      <c r="I23" s="46"/>
    </row>
    <row r="24" spans="1:9" x14ac:dyDescent="0.2">
      <c r="A24" s="42" t="s">
        <v>370</v>
      </c>
      <c r="B24" s="42" t="s">
        <v>369</v>
      </c>
      <c r="C24" s="42" t="s">
        <v>371</v>
      </c>
      <c r="D24" s="45">
        <v>118200</v>
      </c>
      <c r="E24" s="43">
        <v>1624.2453</v>
      </c>
      <c r="F24" s="44">
        <v>1.3489015733152501</v>
      </c>
      <c r="G24" s="43"/>
      <c r="H24" s="43"/>
      <c r="I24" s="46"/>
    </row>
    <row r="25" spans="1:9" x14ac:dyDescent="0.2">
      <c r="A25" s="42" t="s">
        <v>427</v>
      </c>
      <c r="B25" s="42" t="s">
        <v>426</v>
      </c>
      <c r="C25" s="42" t="s">
        <v>347</v>
      </c>
      <c r="D25" s="45">
        <v>565200</v>
      </c>
      <c r="E25" s="43">
        <v>1547.8001999999999</v>
      </c>
      <c r="F25" s="44">
        <v>1.28541552495652</v>
      </c>
      <c r="G25" s="43">
        <v>-759.27779999999996</v>
      </c>
      <c r="H25" s="43">
        <v>-0.63056424974931002</v>
      </c>
      <c r="I25" s="46"/>
    </row>
    <row r="26" spans="1:9" x14ac:dyDescent="0.2">
      <c r="A26" s="42" t="s">
        <v>379</v>
      </c>
      <c r="B26" s="42" t="s">
        <v>378</v>
      </c>
      <c r="C26" s="42" t="s">
        <v>380</v>
      </c>
      <c r="D26" s="45">
        <v>161500</v>
      </c>
      <c r="E26" s="43">
        <v>1473.203</v>
      </c>
      <c r="F26" s="44">
        <v>1.2234641186973101</v>
      </c>
      <c r="G26" s="43"/>
      <c r="H26" s="43"/>
      <c r="I26" s="46"/>
    </row>
    <row r="27" spans="1:9" x14ac:dyDescent="0.2">
      <c r="A27" s="42" t="s">
        <v>384</v>
      </c>
      <c r="B27" s="42" t="s">
        <v>383</v>
      </c>
      <c r="C27" s="42" t="s">
        <v>385</v>
      </c>
      <c r="D27" s="45">
        <v>245600</v>
      </c>
      <c r="E27" s="43">
        <v>1406.06</v>
      </c>
      <c r="F27" s="44">
        <v>1.1677032688200699</v>
      </c>
      <c r="G27" s="43"/>
      <c r="H27" s="43"/>
      <c r="I27" s="46"/>
    </row>
    <row r="28" spans="1:9" x14ac:dyDescent="0.2">
      <c r="A28" s="42" t="s">
        <v>392</v>
      </c>
      <c r="B28" s="42" t="s">
        <v>391</v>
      </c>
      <c r="C28" s="42" t="s">
        <v>357</v>
      </c>
      <c r="D28" s="45">
        <v>12200</v>
      </c>
      <c r="E28" s="43">
        <v>1194.2641000000001</v>
      </c>
      <c r="F28" s="44">
        <v>0.99181122669335797</v>
      </c>
      <c r="G28" s="43"/>
      <c r="H28" s="43"/>
      <c r="I28" s="46"/>
    </row>
    <row r="29" spans="1:9" x14ac:dyDescent="0.2">
      <c r="A29" s="42" t="s">
        <v>403</v>
      </c>
      <c r="B29" s="42" t="s">
        <v>402</v>
      </c>
      <c r="C29" s="42" t="s">
        <v>404</v>
      </c>
      <c r="D29" s="45">
        <v>52100</v>
      </c>
      <c r="E29" s="43">
        <v>1171.4164000000001</v>
      </c>
      <c r="F29" s="44">
        <v>0.97283669219623903</v>
      </c>
      <c r="G29" s="43"/>
      <c r="H29" s="43"/>
      <c r="I29" s="46"/>
    </row>
    <row r="30" spans="1:9" x14ac:dyDescent="0.2">
      <c r="A30" s="42" t="s">
        <v>389</v>
      </c>
      <c r="B30" s="42" t="s">
        <v>388</v>
      </c>
      <c r="C30" s="42" t="s">
        <v>390</v>
      </c>
      <c r="D30" s="45">
        <v>389400</v>
      </c>
      <c r="E30" s="43">
        <v>1127.5077000000001</v>
      </c>
      <c r="F30" s="44">
        <v>0.93637143998819605</v>
      </c>
      <c r="G30" s="43"/>
      <c r="H30" s="43"/>
      <c r="I30" s="46"/>
    </row>
    <row r="31" spans="1:9" x14ac:dyDescent="0.2">
      <c r="A31" s="42" t="s">
        <v>382</v>
      </c>
      <c r="B31" s="42" t="s">
        <v>381</v>
      </c>
      <c r="C31" s="42" t="s">
        <v>339</v>
      </c>
      <c r="D31" s="45">
        <v>99500</v>
      </c>
      <c r="E31" s="43">
        <v>1125.1957500000001</v>
      </c>
      <c r="F31" s="44">
        <v>0.93445141411992005</v>
      </c>
      <c r="G31" s="43"/>
      <c r="H31" s="43"/>
      <c r="I31" s="46"/>
    </row>
    <row r="32" spans="1:9" x14ac:dyDescent="0.2">
      <c r="A32" s="42" t="s">
        <v>429</v>
      </c>
      <c r="B32" s="42" t="s">
        <v>428</v>
      </c>
      <c r="C32" s="42" t="s">
        <v>430</v>
      </c>
      <c r="D32" s="45">
        <v>684700</v>
      </c>
      <c r="E32" s="43">
        <v>1097.5741</v>
      </c>
      <c r="F32" s="44">
        <v>0.91151221451591702</v>
      </c>
      <c r="G32" s="43"/>
      <c r="H32" s="43"/>
      <c r="I32" s="46"/>
    </row>
    <row r="33" spans="1:9" x14ac:dyDescent="0.2">
      <c r="A33" s="42" t="s">
        <v>394</v>
      </c>
      <c r="B33" s="42" t="s">
        <v>393</v>
      </c>
      <c r="C33" s="42" t="s">
        <v>395</v>
      </c>
      <c r="D33" s="45">
        <v>1408000</v>
      </c>
      <c r="E33" s="43">
        <v>1056.704</v>
      </c>
      <c r="F33" s="44">
        <v>0.87757045572397196</v>
      </c>
      <c r="G33" s="43"/>
      <c r="H33" s="43"/>
      <c r="I33" s="46"/>
    </row>
    <row r="34" spans="1:9" x14ac:dyDescent="0.2">
      <c r="A34" s="42" t="s">
        <v>400</v>
      </c>
      <c r="B34" s="42" t="s">
        <v>399</v>
      </c>
      <c r="C34" s="42" t="s">
        <v>401</v>
      </c>
      <c r="D34" s="45">
        <v>121000</v>
      </c>
      <c r="E34" s="43">
        <v>1025.1120000000001</v>
      </c>
      <c r="F34" s="44">
        <v>0.85133396391810001</v>
      </c>
      <c r="G34" s="43"/>
      <c r="H34" s="43"/>
      <c r="I34" s="46"/>
    </row>
    <row r="35" spans="1:9" x14ac:dyDescent="0.2">
      <c r="A35" s="42" t="s">
        <v>397</v>
      </c>
      <c r="B35" s="42" t="s">
        <v>396</v>
      </c>
      <c r="C35" s="42" t="s">
        <v>398</v>
      </c>
      <c r="D35" s="45">
        <v>27000</v>
      </c>
      <c r="E35" s="43">
        <v>1023.975</v>
      </c>
      <c r="F35" s="44">
        <v>0.850389709322529</v>
      </c>
      <c r="G35" s="43"/>
      <c r="H35" s="43"/>
      <c r="I35" s="46"/>
    </row>
    <row r="36" spans="1:9" x14ac:dyDescent="0.2">
      <c r="A36" s="42" t="s">
        <v>485</v>
      </c>
      <c r="B36" s="42" t="s">
        <v>484</v>
      </c>
      <c r="C36" s="42" t="s">
        <v>390</v>
      </c>
      <c r="D36" s="45">
        <v>696329</v>
      </c>
      <c r="E36" s="43">
        <v>1023.9517949999999</v>
      </c>
      <c r="F36" s="44">
        <v>0.85037043805789403</v>
      </c>
      <c r="G36" s="43"/>
      <c r="H36" s="43"/>
      <c r="I36" s="46"/>
    </row>
    <row r="37" spans="1:9" x14ac:dyDescent="0.2">
      <c r="A37" s="42" t="s">
        <v>413</v>
      </c>
      <c r="B37" s="42" t="s">
        <v>412</v>
      </c>
      <c r="C37" s="42" t="s">
        <v>414</v>
      </c>
      <c r="D37" s="45">
        <v>136800</v>
      </c>
      <c r="E37" s="43">
        <v>953.22239999999999</v>
      </c>
      <c r="F37" s="44">
        <v>0.79163116253397103</v>
      </c>
      <c r="G37" s="43"/>
      <c r="H37" s="43"/>
      <c r="I37" s="46"/>
    </row>
    <row r="38" spans="1:9" x14ac:dyDescent="0.2">
      <c r="A38" s="42" t="s">
        <v>409</v>
      </c>
      <c r="B38" s="42" t="s">
        <v>408</v>
      </c>
      <c r="C38" s="42" t="s">
        <v>407</v>
      </c>
      <c r="D38" s="45">
        <v>266000</v>
      </c>
      <c r="E38" s="43">
        <v>933.79300000000001</v>
      </c>
      <c r="F38" s="44">
        <v>0.77549545432008804</v>
      </c>
      <c r="G38" s="43"/>
      <c r="H38" s="43"/>
      <c r="I38" s="46"/>
    </row>
    <row r="39" spans="1:9" x14ac:dyDescent="0.2">
      <c r="A39" s="42" t="s">
        <v>406</v>
      </c>
      <c r="B39" s="42" t="s">
        <v>405</v>
      </c>
      <c r="C39" s="42" t="s">
        <v>407</v>
      </c>
      <c r="D39" s="45">
        <v>11200</v>
      </c>
      <c r="E39" s="43">
        <v>929.01199999999994</v>
      </c>
      <c r="F39" s="44">
        <v>0.77152493433642599</v>
      </c>
      <c r="G39" s="43"/>
      <c r="H39" s="43"/>
      <c r="I39" s="46"/>
    </row>
    <row r="40" spans="1:9" x14ac:dyDescent="0.2">
      <c r="A40" s="42" t="s">
        <v>411</v>
      </c>
      <c r="B40" s="42" t="s">
        <v>410</v>
      </c>
      <c r="C40" s="42" t="s">
        <v>354</v>
      </c>
      <c r="D40" s="45">
        <v>45000</v>
      </c>
      <c r="E40" s="43">
        <v>857.22749999999996</v>
      </c>
      <c r="F40" s="44">
        <v>0.71190941629266202</v>
      </c>
      <c r="G40" s="43"/>
      <c r="H40" s="43"/>
      <c r="I40" s="46"/>
    </row>
    <row r="41" spans="1:9" x14ac:dyDescent="0.2">
      <c r="A41" s="42" t="s">
        <v>421</v>
      </c>
      <c r="B41" s="42" t="s">
        <v>420</v>
      </c>
      <c r="C41" s="42" t="s">
        <v>422</v>
      </c>
      <c r="D41" s="45">
        <v>76000</v>
      </c>
      <c r="E41" s="43">
        <v>833.18799999999999</v>
      </c>
      <c r="F41" s="44">
        <v>0.69194511695209304</v>
      </c>
      <c r="G41" s="43"/>
      <c r="H41" s="43"/>
      <c r="I41" s="46"/>
    </row>
    <row r="42" spans="1:9" x14ac:dyDescent="0.2">
      <c r="A42" s="42" t="s">
        <v>432</v>
      </c>
      <c r="B42" s="42" t="s">
        <v>431</v>
      </c>
      <c r="C42" s="42" t="s">
        <v>433</v>
      </c>
      <c r="D42" s="45">
        <v>704000</v>
      </c>
      <c r="E42" s="43">
        <v>788.48</v>
      </c>
      <c r="F42" s="44">
        <v>0.65481606289863303</v>
      </c>
      <c r="G42" s="43"/>
      <c r="H42" s="43"/>
      <c r="I42" s="46"/>
    </row>
    <row r="43" spans="1:9" x14ac:dyDescent="0.2">
      <c r="A43" s="42" t="s">
        <v>437</v>
      </c>
      <c r="B43" s="42" t="s">
        <v>436</v>
      </c>
      <c r="C43" s="42" t="s">
        <v>438</v>
      </c>
      <c r="D43" s="45">
        <v>30769</v>
      </c>
      <c r="E43" s="43">
        <v>767.1173235</v>
      </c>
      <c r="F43" s="44">
        <v>0.63707480919694504</v>
      </c>
      <c r="G43" s="43"/>
      <c r="H43" s="43"/>
      <c r="I43" s="46"/>
    </row>
    <row r="44" spans="1:9" x14ac:dyDescent="0.2">
      <c r="A44" s="42" t="s">
        <v>435</v>
      </c>
      <c r="B44" s="42" t="s">
        <v>434</v>
      </c>
      <c r="C44" s="42" t="s">
        <v>407</v>
      </c>
      <c r="D44" s="45">
        <v>40800</v>
      </c>
      <c r="E44" s="43">
        <v>739.9896</v>
      </c>
      <c r="F44" s="44">
        <v>0.61454580516682</v>
      </c>
      <c r="G44" s="43"/>
      <c r="H44" s="43"/>
      <c r="I44" s="46"/>
    </row>
    <row r="45" spans="1:9" x14ac:dyDescent="0.2">
      <c r="A45" s="42" t="s">
        <v>419</v>
      </c>
      <c r="B45" s="42" t="s">
        <v>418</v>
      </c>
      <c r="C45" s="42" t="s">
        <v>371</v>
      </c>
      <c r="D45" s="45">
        <v>85828</v>
      </c>
      <c r="E45" s="43">
        <v>734.55893800000001</v>
      </c>
      <c r="F45" s="44">
        <v>0.610035754550732</v>
      </c>
      <c r="G45" s="43"/>
      <c r="H45" s="43"/>
      <c r="I45" s="46"/>
    </row>
    <row r="46" spans="1:9" x14ac:dyDescent="0.2">
      <c r="A46" s="42" t="s">
        <v>445</v>
      </c>
      <c r="B46" s="42" t="s">
        <v>444</v>
      </c>
      <c r="C46" s="42" t="s">
        <v>354</v>
      </c>
      <c r="D46" s="45">
        <v>42809</v>
      </c>
      <c r="E46" s="43">
        <v>730.66401199999996</v>
      </c>
      <c r="F46" s="44">
        <v>0.60680110039513901</v>
      </c>
      <c r="G46" s="43"/>
      <c r="H46" s="43"/>
      <c r="I46" s="46"/>
    </row>
    <row r="47" spans="1:9" x14ac:dyDescent="0.2">
      <c r="A47" s="42" t="s">
        <v>424</v>
      </c>
      <c r="B47" s="42" t="s">
        <v>423</v>
      </c>
      <c r="C47" s="42" t="s">
        <v>425</v>
      </c>
      <c r="D47" s="45">
        <v>48100</v>
      </c>
      <c r="E47" s="43">
        <v>718.18110000000001</v>
      </c>
      <c r="F47" s="44">
        <v>0.59643430442142997</v>
      </c>
      <c r="G47" s="43"/>
      <c r="H47" s="43"/>
      <c r="I47" s="46"/>
    </row>
    <row r="48" spans="1:9" x14ac:dyDescent="0.2">
      <c r="A48" s="42" t="s">
        <v>416</v>
      </c>
      <c r="B48" s="42" t="s">
        <v>415</v>
      </c>
      <c r="C48" s="42" t="s">
        <v>417</v>
      </c>
      <c r="D48" s="45">
        <v>311000</v>
      </c>
      <c r="E48" s="43">
        <v>671.29349999999999</v>
      </c>
      <c r="F48" s="44">
        <v>0.55749513839215104</v>
      </c>
      <c r="G48" s="43"/>
      <c r="H48" s="43"/>
      <c r="I48" s="46"/>
    </row>
    <row r="49" spans="1:9" x14ac:dyDescent="0.2">
      <c r="A49" s="42" t="s">
        <v>440</v>
      </c>
      <c r="B49" s="42" t="s">
        <v>439</v>
      </c>
      <c r="C49" s="42" t="s">
        <v>441</v>
      </c>
      <c r="D49" s="45">
        <v>39300</v>
      </c>
      <c r="E49" s="43">
        <v>589.65719999999999</v>
      </c>
      <c r="F49" s="44">
        <v>0.48969790757385301</v>
      </c>
      <c r="G49" s="43"/>
      <c r="H49" s="43"/>
      <c r="I49" s="46"/>
    </row>
    <row r="50" spans="1:9" x14ac:dyDescent="0.2">
      <c r="A50" s="42" t="s">
        <v>443</v>
      </c>
      <c r="B50" s="42" t="s">
        <v>442</v>
      </c>
      <c r="C50" s="42" t="s">
        <v>390</v>
      </c>
      <c r="D50" s="45">
        <v>75000</v>
      </c>
      <c r="E50" s="43">
        <v>569.8125</v>
      </c>
      <c r="F50" s="44">
        <v>0.47321730144128898</v>
      </c>
      <c r="G50" s="43"/>
      <c r="H50" s="43"/>
      <c r="I50" s="46"/>
    </row>
    <row r="51" spans="1:9" x14ac:dyDescent="0.2">
      <c r="A51" s="42" t="s">
        <v>447</v>
      </c>
      <c r="B51" s="42" t="s">
        <v>446</v>
      </c>
      <c r="C51" s="42" t="s">
        <v>407</v>
      </c>
      <c r="D51" s="45">
        <v>17500</v>
      </c>
      <c r="E51" s="43">
        <v>379.08499999999998</v>
      </c>
      <c r="F51" s="44">
        <v>0.31482212256991698</v>
      </c>
      <c r="G51" s="43"/>
      <c r="H51" s="43"/>
      <c r="I51" s="46"/>
    </row>
    <row r="52" spans="1:9" x14ac:dyDescent="0.2">
      <c r="A52" s="41" t="s">
        <v>38</v>
      </c>
      <c r="B52" s="41"/>
      <c r="C52" s="41"/>
      <c r="D52" s="41"/>
      <c r="E52" s="47">
        <f>SUM(E7:E51)</f>
        <v>78727.659768499987</v>
      </c>
      <c r="F52" s="48">
        <f>SUM(F7:F51)</f>
        <v>65.381666257650494</v>
      </c>
      <c r="G52" s="47">
        <f>SUM(G7:G51)</f>
        <v>-1381.2175499999998</v>
      </c>
      <c r="H52" s="47">
        <f>SUM(H7:H51)</f>
        <v>-1.1470721363858261</v>
      </c>
      <c r="I52" s="41"/>
    </row>
    <row r="53" spans="1:9" x14ac:dyDescent="0.2">
      <c r="A53" s="42"/>
      <c r="B53" s="42"/>
      <c r="C53" s="42"/>
      <c r="D53" s="42"/>
      <c r="E53" s="43"/>
      <c r="F53" s="44"/>
      <c r="G53" s="43"/>
      <c r="H53" s="42"/>
      <c r="I53" s="42"/>
    </row>
    <row r="54" spans="1:9" x14ac:dyDescent="0.2">
      <c r="A54" s="41" t="s">
        <v>499</v>
      </c>
      <c r="B54" s="42"/>
      <c r="C54" s="42"/>
      <c r="D54" s="42"/>
      <c r="E54" s="43"/>
      <c r="F54" s="44"/>
      <c r="G54" s="43"/>
      <c r="H54" s="42"/>
      <c r="I54" s="42"/>
    </row>
    <row r="55" spans="1:9" x14ac:dyDescent="0.2">
      <c r="A55" s="42"/>
      <c r="B55" s="21" t="s">
        <v>1190</v>
      </c>
      <c r="C55" s="42"/>
      <c r="D55" s="42"/>
      <c r="E55" s="43"/>
      <c r="F55" s="44"/>
      <c r="G55" s="43">
        <v>-13020.605</v>
      </c>
      <c r="H55" s="43">
        <v>-10.8133387056847</v>
      </c>
      <c r="I55" s="46"/>
    </row>
    <row r="56" spans="1:9" x14ac:dyDescent="0.2">
      <c r="A56" s="41" t="s">
        <v>38</v>
      </c>
      <c r="B56" s="41"/>
      <c r="C56" s="41"/>
      <c r="D56" s="41"/>
      <c r="E56" s="47"/>
      <c r="F56" s="48"/>
      <c r="G56" s="47">
        <f>SUM(G54:G55)</f>
        <v>-13020.605</v>
      </c>
      <c r="H56" s="47">
        <f>SUM(H54:H55)</f>
        <v>-10.8133387056847</v>
      </c>
      <c r="I56" s="41"/>
    </row>
    <row r="57" spans="1:9" x14ac:dyDescent="0.2">
      <c r="A57" s="42"/>
      <c r="B57" s="42"/>
      <c r="C57" s="42"/>
      <c r="D57" s="42"/>
      <c r="E57" s="43"/>
      <c r="F57" s="44"/>
      <c r="G57" s="43"/>
      <c r="H57" s="42"/>
      <c r="I57" s="42"/>
    </row>
    <row r="58" spans="1:9" x14ac:dyDescent="0.2">
      <c r="A58" s="41" t="s">
        <v>457</v>
      </c>
      <c r="B58" s="42"/>
      <c r="C58" s="42"/>
      <c r="D58" s="42"/>
      <c r="E58" s="43"/>
      <c r="F58" s="44"/>
      <c r="G58" s="43"/>
      <c r="H58" s="42"/>
      <c r="I58" s="42"/>
    </row>
    <row r="59" spans="1:9" x14ac:dyDescent="0.2">
      <c r="A59" s="42" t="s">
        <v>459</v>
      </c>
      <c r="B59" s="42" t="s">
        <v>458</v>
      </c>
      <c r="C59" s="42" t="s">
        <v>422</v>
      </c>
      <c r="D59" s="45">
        <v>14000</v>
      </c>
      <c r="E59" s="43">
        <v>741.28062399999999</v>
      </c>
      <c r="F59" s="44">
        <v>0.61561797345617097</v>
      </c>
      <c r="G59" s="43"/>
      <c r="H59" s="43"/>
      <c r="I59" s="46"/>
    </row>
    <row r="60" spans="1:9" x14ac:dyDescent="0.2">
      <c r="A60" s="41" t="s">
        <v>38</v>
      </c>
      <c r="B60" s="41"/>
      <c r="C60" s="41"/>
      <c r="D60" s="41"/>
      <c r="E60" s="47">
        <f>SUM(E58:E59)</f>
        <v>741.28062399999999</v>
      </c>
      <c r="F60" s="48">
        <f>SUM(F58:F59)</f>
        <v>0.61561797345617097</v>
      </c>
      <c r="G60" s="47">
        <f>SUM(G58:G59)</f>
        <v>0</v>
      </c>
      <c r="H60" s="41">
        <f>SUM(H58:H59)</f>
        <v>0</v>
      </c>
      <c r="I60" s="41"/>
    </row>
    <row r="61" spans="1:9" x14ac:dyDescent="0.2">
      <c r="A61" s="42"/>
      <c r="B61" s="42"/>
      <c r="C61" s="42"/>
      <c r="D61" s="42"/>
      <c r="E61" s="43"/>
      <c r="F61" s="44"/>
      <c r="G61" s="43"/>
      <c r="H61" s="42"/>
      <c r="I61" s="42"/>
    </row>
    <row r="62" spans="1:9" x14ac:dyDescent="0.2">
      <c r="A62" s="41" t="s">
        <v>32</v>
      </c>
      <c r="B62" s="42"/>
      <c r="C62" s="42"/>
      <c r="D62" s="42"/>
      <c r="E62" s="43"/>
      <c r="F62" s="44"/>
      <c r="G62" s="43"/>
      <c r="H62" s="42"/>
      <c r="I62" s="42"/>
    </row>
    <row r="63" spans="1:9" x14ac:dyDescent="0.2">
      <c r="A63" s="41" t="s">
        <v>33</v>
      </c>
      <c r="B63" s="42"/>
      <c r="C63" s="42"/>
      <c r="D63" s="42"/>
      <c r="E63" s="43"/>
      <c r="F63" s="44"/>
      <c r="G63" s="43"/>
      <c r="H63" s="42"/>
      <c r="I63" s="42"/>
    </row>
    <row r="64" spans="1:9" x14ac:dyDescent="0.2">
      <c r="A64" s="42" t="s">
        <v>449</v>
      </c>
      <c r="B64" s="42" t="s">
        <v>448</v>
      </c>
      <c r="C64" s="42" t="s">
        <v>191</v>
      </c>
      <c r="D64" s="45">
        <v>200</v>
      </c>
      <c r="E64" s="43">
        <v>2036.1404153000001</v>
      </c>
      <c r="F64" s="44">
        <v>1.6909718068378801</v>
      </c>
      <c r="G64" s="46"/>
      <c r="H64" s="46"/>
      <c r="I64" s="46">
        <v>7.78</v>
      </c>
    </row>
    <row r="65" spans="1:9" x14ac:dyDescent="0.2">
      <c r="A65" s="42" t="s">
        <v>496</v>
      </c>
      <c r="B65" s="42" t="s">
        <v>495</v>
      </c>
      <c r="C65" s="42" t="s">
        <v>191</v>
      </c>
      <c r="D65" s="45">
        <v>150</v>
      </c>
      <c r="E65" s="43">
        <v>1599.8275478999999</v>
      </c>
      <c r="F65" s="44">
        <v>1.32862314355805</v>
      </c>
      <c r="G65" s="46"/>
      <c r="H65" s="46"/>
      <c r="I65" s="46">
        <v>7.7874999999999996</v>
      </c>
    </row>
    <row r="66" spans="1:9" x14ac:dyDescent="0.2">
      <c r="A66" s="42" t="s">
        <v>498</v>
      </c>
      <c r="B66" s="42" t="s">
        <v>497</v>
      </c>
      <c r="C66" s="42" t="s">
        <v>191</v>
      </c>
      <c r="D66" s="45">
        <v>150</v>
      </c>
      <c r="E66" s="43">
        <v>1495.847082</v>
      </c>
      <c r="F66" s="44">
        <v>1.2422695527263199</v>
      </c>
      <c r="G66" s="46"/>
      <c r="H66" s="46"/>
      <c r="I66" s="46">
        <v>7.89</v>
      </c>
    </row>
    <row r="67" spans="1:9" x14ac:dyDescent="0.2">
      <c r="A67" s="41" t="s">
        <v>38</v>
      </c>
      <c r="B67" s="41"/>
      <c r="C67" s="41"/>
      <c r="D67" s="41"/>
      <c r="E67" s="47">
        <f>SUM(E63:E66)</f>
        <v>5131.8150452</v>
      </c>
      <c r="F67" s="48">
        <f>SUM(F63:F66)</f>
        <v>4.2618645031222497</v>
      </c>
      <c r="G67" s="47"/>
      <c r="H67" s="41"/>
      <c r="I67" s="41"/>
    </row>
    <row r="68" spans="1:9" x14ac:dyDescent="0.2">
      <c r="A68" s="42"/>
      <c r="B68" s="42"/>
      <c r="C68" s="42"/>
      <c r="D68" s="42"/>
      <c r="E68" s="43"/>
      <c r="F68" s="44"/>
      <c r="G68" s="43"/>
      <c r="H68" s="42"/>
      <c r="I68" s="42"/>
    </row>
    <row r="69" spans="1:9" x14ac:dyDescent="0.2">
      <c r="A69" s="41" t="s">
        <v>86</v>
      </c>
      <c r="B69" s="42"/>
      <c r="C69" s="42"/>
      <c r="D69" s="42"/>
      <c r="E69" s="43"/>
      <c r="F69" s="44"/>
      <c r="G69" s="43"/>
      <c r="H69" s="42"/>
      <c r="I69" s="42"/>
    </row>
    <row r="70" spans="1:9" x14ac:dyDescent="0.2">
      <c r="A70" s="41" t="s">
        <v>87</v>
      </c>
      <c r="B70" s="42"/>
      <c r="C70" s="42"/>
      <c r="D70" s="42"/>
      <c r="E70" s="43"/>
      <c r="F70" s="44"/>
      <c r="G70" s="43"/>
      <c r="H70" s="42"/>
      <c r="I70" s="42"/>
    </row>
    <row r="71" spans="1:9" x14ac:dyDescent="0.2">
      <c r="A71" s="42" t="s">
        <v>501</v>
      </c>
      <c r="B71" s="42" t="s">
        <v>500</v>
      </c>
      <c r="C71" s="42" t="s">
        <v>90</v>
      </c>
      <c r="D71" s="45">
        <v>500</v>
      </c>
      <c r="E71" s="43">
        <v>2468.1799999999998</v>
      </c>
      <c r="F71" s="44">
        <v>2.0497715986773901</v>
      </c>
      <c r="G71" s="46"/>
      <c r="H71" s="46"/>
      <c r="I71" s="46">
        <v>6.92</v>
      </c>
    </row>
    <row r="72" spans="1:9" x14ac:dyDescent="0.2">
      <c r="A72" s="42" t="s">
        <v>503</v>
      </c>
      <c r="B72" s="42" t="s">
        <v>502</v>
      </c>
      <c r="C72" s="42" t="s">
        <v>95</v>
      </c>
      <c r="D72" s="45">
        <v>500</v>
      </c>
      <c r="E72" s="43">
        <v>2466.2150000000001</v>
      </c>
      <c r="F72" s="44">
        <v>2.0481397074897898</v>
      </c>
      <c r="G72" s="46"/>
      <c r="H72" s="46"/>
      <c r="I72" s="46">
        <v>6.8495999999999997</v>
      </c>
    </row>
    <row r="73" spans="1:9" x14ac:dyDescent="0.2">
      <c r="A73" s="42" t="s">
        <v>505</v>
      </c>
      <c r="B73" s="42" t="s">
        <v>504</v>
      </c>
      <c r="C73" s="42" t="s">
        <v>98</v>
      </c>
      <c r="D73" s="45">
        <v>500</v>
      </c>
      <c r="E73" s="43">
        <v>2465.8150000000001</v>
      </c>
      <c r="F73" s="44">
        <v>2.0478075158994402</v>
      </c>
      <c r="G73" s="46"/>
      <c r="H73" s="46"/>
      <c r="I73" s="46">
        <v>6.9318</v>
      </c>
    </row>
    <row r="74" spans="1:9" x14ac:dyDescent="0.2">
      <c r="A74" s="42" t="s">
        <v>507</v>
      </c>
      <c r="B74" s="42" t="s">
        <v>506</v>
      </c>
      <c r="C74" s="42" t="s">
        <v>95</v>
      </c>
      <c r="D74" s="45">
        <v>500</v>
      </c>
      <c r="E74" s="43">
        <v>2391.1149999999998</v>
      </c>
      <c r="F74" s="44">
        <v>1.98577073640151</v>
      </c>
      <c r="G74" s="46"/>
      <c r="H74" s="46"/>
      <c r="I74" s="46">
        <v>7.29</v>
      </c>
    </row>
    <row r="75" spans="1:9" x14ac:dyDescent="0.2">
      <c r="A75" s="42" t="s">
        <v>97</v>
      </c>
      <c r="B75" s="42" t="s">
        <v>96</v>
      </c>
      <c r="C75" s="42" t="s">
        <v>98</v>
      </c>
      <c r="D75" s="45">
        <v>500</v>
      </c>
      <c r="E75" s="43">
        <v>2390.4175</v>
      </c>
      <c r="F75" s="44">
        <v>1.9851914773158399</v>
      </c>
      <c r="G75" s="46"/>
      <c r="H75" s="46"/>
      <c r="I75" s="46">
        <v>7.2750000000000004</v>
      </c>
    </row>
    <row r="76" spans="1:9" x14ac:dyDescent="0.2">
      <c r="A76" s="41" t="s">
        <v>38</v>
      </c>
      <c r="B76" s="41"/>
      <c r="C76" s="41"/>
      <c r="D76" s="41"/>
      <c r="E76" s="47">
        <f>SUM(E70:E75)</f>
        <v>12181.7425</v>
      </c>
      <c r="F76" s="48">
        <f>SUM(F70:F75)</f>
        <v>10.116681035783971</v>
      </c>
      <c r="G76" s="47"/>
      <c r="H76" s="41"/>
      <c r="I76" s="41"/>
    </row>
    <row r="77" spans="1:9" x14ac:dyDescent="0.2">
      <c r="A77" s="42"/>
      <c r="B77" s="42"/>
      <c r="C77" s="42"/>
      <c r="D77" s="42"/>
      <c r="E77" s="43"/>
      <c r="F77" s="44"/>
      <c r="G77" s="43"/>
      <c r="H77" s="42"/>
      <c r="I77" s="42"/>
    </row>
    <row r="78" spans="1:9" x14ac:dyDescent="0.2">
      <c r="A78" s="41" t="s">
        <v>116</v>
      </c>
      <c r="B78" s="42"/>
      <c r="C78" s="42"/>
      <c r="D78" s="42"/>
      <c r="E78" s="43"/>
      <c r="F78" s="44"/>
      <c r="G78" s="43"/>
      <c r="H78" s="42"/>
      <c r="I78" s="42"/>
    </row>
    <row r="79" spans="1:9" x14ac:dyDescent="0.2">
      <c r="A79" s="42" t="s">
        <v>509</v>
      </c>
      <c r="B79" s="42" t="s">
        <v>508</v>
      </c>
      <c r="C79" s="42" t="s">
        <v>113</v>
      </c>
      <c r="D79" s="45">
        <v>500</v>
      </c>
      <c r="E79" s="43">
        <v>2416.3449999999998</v>
      </c>
      <c r="F79" s="44">
        <v>2.0067237209628601</v>
      </c>
      <c r="G79" s="46"/>
      <c r="H79" s="46"/>
      <c r="I79" s="46">
        <v>7.3898999999999999</v>
      </c>
    </row>
    <row r="80" spans="1:9" x14ac:dyDescent="0.2">
      <c r="A80" s="42" t="s">
        <v>122</v>
      </c>
      <c r="B80" s="42" t="s">
        <v>121</v>
      </c>
      <c r="C80" s="42" t="s">
        <v>90</v>
      </c>
      <c r="D80" s="45">
        <v>400</v>
      </c>
      <c r="E80" s="43">
        <v>1970.5340000000001</v>
      </c>
      <c r="F80" s="44">
        <v>1.6364870582486499</v>
      </c>
      <c r="G80" s="46"/>
      <c r="H80" s="46"/>
      <c r="I80" s="46">
        <v>7.9100999999999999</v>
      </c>
    </row>
    <row r="81" spans="1:9" x14ac:dyDescent="0.2">
      <c r="A81" s="41" t="s">
        <v>38</v>
      </c>
      <c r="B81" s="41"/>
      <c r="C81" s="41"/>
      <c r="D81" s="41"/>
      <c r="E81" s="47">
        <f>SUM(E78:E80)</f>
        <v>4386.8789999999999</v>
      </c>
      <c r="F81" s="48">
        <f>SUM(F78:F80)</f>
        <v>3.6432107792115103</v>
      </c>
      <c r="G81" s="47"/>
      <c r="H81" s="41"/>
      <c r="I81" s="41"/>
    </row>
    <row r="82" spans="1:9" x14ac:dyDescent="0.2">
      <c r="A82" s="42"/>
      <c r="B82" s="42"/>
      <c r="C82" s="42"/>
      <c r="D82" s="42"/>
      <c r="E82" s="43"/>
      <c r="F82" s="44"/>
      <c r="G82" s="43"/>
      <c r="H82" s="42"/>
      <c r="I82" s="42"/>
    </row>
    <row r="83" spans="1:9" x14ac:dyDescent="0.2">
      <c r="A83" s="41" t="s">
        <v>151</v>
      </c>
      <c r="B83" s="42"/>
      <c r="C83" s="42"/>
      <c r="D83" s="42"/>
      <c r="E83" s="43"/>
      <c r="F83" s="44"/>
      <c r="G83" s="43"/>
      <c r="H83" s="42"/>
      <c r="I83" s="42"/>
    </row>
    <row r="84" spans="1:9" x14ac:dyDescent="0.2">
      <c r="A84" s="42" t="s">
        <v>469</v>
      </c>
      <c r="B84" s="42" t="s">
        <v>468</v>
      </c>
      <c r="C84" s="42" t="s">
        <v>154</v>
      </c>
      <c r="D84" s="45">
        <v>7500000</v>
      </c>
      <c r="E84" s="43">
        <v>7639.4250000000002</v>
      </c>
      <c r="F84" s="44">
        <v>6.3443818502807803</v>
      </c>
      <c r="G84" s="46"/>
      <c r="H84" s="46"/>
      <c r="I84" s="46">
        <v>7.3506659151124998</v>
      </c>
    </row>
    <row r="85" spans="1:9" x14ac:dyDescent="0.2">
      <c r="A85" s="42" t="s">
        <v>177</v>
      </c>
      <c r="B85" s="42" t="s">
        <v>176</v>
      </c>
      <c r="C85" s="42" t="s">
        <v>154</v>
      </c>
      <c r="D85" s="45">
        <v>6750000</v>
      </c>
      <c r="E85" s="43">
        <v>6834.4290000000001</v>
      </c>
      <c r="F85" s="44">
        <v>5.6758495966165796</v>
      </c>
      <c r="G85" s="46"/>
      <c r="H85" s="46"/>
      <c r="I85" s="46">
        <v>7.2034243745125099</v>
      </c>
    </row>
    <row r="86" spans="1:9" x14ac:dyDescent="0.2">
      <c r="A86" s="41" t="s">
        <v>38</v>
      </c>
      <c r="B86" s="41"/>
      <c r="C86" s="41"/>
      <c r="D86" s="41"/>
      <c r="E86" s="47">
        <f>SUM(E84:E85)</f>
        <v>14473.853999999999</v>
      </c>
      <c r="F86" s="48">
        <f>SUM(F84:F85)</f>
        <v>12.020231446897359</v>
      </c>
      <c r="G86" s="47"/>
      <c r="H86" s="41"/>
      <c r="I86" s="41"/>
    </row>
    <row r="87" spans="1:9" x14ac:dyDescent="0.2">
      <c r="A87" s="42"/>
      <c r="B87" s="42"/>
      <c r="C87" s="42"/>
      <c r="D87" s="42"/>
      <c r="E87" s="43"/>
      <c r="F87" s="44"/>
      <c r="G87" s="43"/>
      <c r="H87" s="42"/>
      <c r="I87" s="42"/>
    </row>
    <row r="88" spans="1:9" x14ac:dyDescent="0.2">
      <c r="A88" s="41" t="s">
        <v>47</v>
      </c>
      <c r="B88" s="41"/>
      <c r="C88" s="41"/>
      <c r="D88" s="41"/>
      <c r="E88" s="47">
        <f>E52+E56+E60+E67+E76+E81+E86</f>
        <v>115643.23093769999</v>
      </c>
      <c r="F88" s="48">
        <f>F52+F56+F60+F67+F76+F81+F86</f>
        <v>96.039271996121755</v>
      </c>
      <c r="G88" s="47"/>
      <c r="H88" s="41"/>
      <c r="I88" s="41"/>
    </row>
    <row r="89" spans="1:9" x14ac:dyDescent="0.2">
      <c r="A89" s="41"/>
      <c r="B89" s="41"/>
      <c r="C89" s="41"/>
      <c r="D89" s="41"/>
      <c r="E89" s="47"/>
      <c r="F89" s="48"/>
      <c r="G89" s="47"/>
      <c r="H89" s="41"/>
      <c r="I89" s="41"/>
    </row>
    <row r="90" spans="1:9" x14ac:dyDescent="0.2">
      <c r="A90" s="41" t="s">
        <v>486</v>
      </c>
      <c r="B90" s="41"/>
      <c r="C90" s="41"/>
      <c r="D90" s="41"/>
      <c r="E90" s="47">
        <v>2341.7509</v>
      </c>
      <c r="F90" s="48">
        <f>E90/E94*100</f>
        <v>1.9447748891884764</v>
      </c>
      <c r="G90" s="47"/>
      <c r="H90" s="41"/>
      <c r="I90" s="41"/>
    </row>
    <row r="91" spans="1:9" x14ac:dyDescent="0.2">
      <c r="A91" s="41"/>
      <c r="B91" s="41"/>
      <c r="C91" s="41"/>
      <c r="D91" s="41"/>
      <c r="E91" s="47"/>
      <c r="F91" s="48"/>
      <c r="G91" s="47"/>
      <c r="H91" s="41"/>
      <c r="I91" s="41"/>
    </row>
    <row r="92" spans="1:9" x14ac:dyDescent="0.2">
      <c r="A92" s="41" t="s">
        <v>49</v>
      </c>
      <c r="B92" s="41"/>
      <c r="C92" s="41"/>
      <c r="D92" s="41"/>
      <c r="E92" s="47">
        <f>E94-(E52+E56+E60+E67+E76+E81+E86+E90)</f>
        <v>2427.4583382000128</v>
      </c>
      <c r="F92" s="48">
        <f>F94-(F52+F56+F60+F67+F76+F81+F86+F90)</f>
        <v>2.0159531146897649</v>
      </c>
      <c r="G92" s="47"/>
      <c r="H92" s="41"/>
      <c r="I92" s="41"/>
    </row>
    <row r="93" spans="1:9" x14ac:dyDescent="0.2">
      <c r="A93" s="42"/>
      <c r="B93" s="42"/>
      <c r="C93" s="42"/>
      <c r="D93" s="42"/>
      <c r="E93" s="43"/>
      <c r="F93" s="44"/>
      <c r="G93" s="43"/>
      <c r="H93" s="42"/>
      <c r="I93" s="42"/>
    </row>
    <row r="94" spans="1:9" x14ac:dyDescent="0.2">
      <c r="A94" s="49" t="s">
        <v>48</v>
      </c>
      <c r="B94" s="49"/>
      <c r="C94" s="49"/>
      <c r="D94" s="49"/>
      <c r="E94" s="50">
        <v>120412.4401759</v>
      </c>
      <c r="F94" s="51">
        <v>100</v>
      </c>
      <c r="G94" s="50"/>
      <c r="H94" s="49"/>
      <c r="I94" s="49"/>
    </row>
    <row r="96" spans="1:9" x14ac:dyDescent="0.2">
      <c r="A96" s="14" t="s">
        <v>145</v>
      </c>
    </row>
    <row r="97" spans="1:4" x14ac:dyDescent="0.2">
      <c r="A97" s="14" t="s">
        <v>51</v>
      </c>
    </row>
    <row r="99" spans="1:4" x14ac:dyDescent="0.2">
      <c r="A99" s="14" t="s">
        <v>52</v>
      </c>
    </row>
    <row r="100" spans="1:4" x14ac:dyDescent="0.2">
      <c r="A100" s="14" t="s">
        <v>53</v>
      </c>
    </row>
    <row r="101" spans="1:4" x14ac:dyDescent="0.2">
      <c r="A101" s="14" t="s">
        <v>54</v>
      </c>
      <c r="B101" s="14"/>
      <c r="C101" s="30" t="s">
        <v>56</v>
      </c>
      <c r="D101" s="14" t="s">
        <v>55</v>
      </c>
    </row>
    <row r="102" spans="1:4" x14ac:dyDescent="0.2">
      <c r="A102" s="7" t="s">
        <v>182</v>
      </c>
      <c r="C102" s="31">
        <v>10.194699999999999</v>
      </c>
      <c r="D102" s="31">
        <v>10.7559</v>
      </c>
    </row>
    <row r="103" spans="1:4" x14ac:dyDescent="0.2">
      <c r="A103" s="7" t="s">
        <v>271</v>
      </c>
      <c r="C103" s="31">
        <v>10.194699999999999</v>
      </c>
      <c r="D103" s="31">
        <v>10.7559</v>
      </c>
    </row>
    <row r="104" spans="1:4" x14ac:dyDescent="0.2">
      <c r="A104" s="7" t="s">
        <v>184</v>
      </c>
      <c r="C104" s="31">
        <v>10.2525</v>
      </c>
      <c r="D104" s="31">
        <v>10.9224</v>
      </c>
    </row>
    <row r="105" spans="1:4" x14ac:dyDescent="0.2">
      <c r="A105" s="7" t="s">
        <v>272</v>
      </c>
      <c r="C105" s="31">
        <v>10.2525</v>
      </c>
      <c r="D105" s="31">
        <v>10.9224</v>
      </c>
    </row>
    <row r="107" spans="1:4" x14ac:dyDescent="0.2">
      <c r="A107" s="7" t="s">
        <v>66</v>
      </c>
    </row>
    <row r="109" spans="1:4" x14ac:dyDescent="0.2">
      <c r="A109" s="14" t="s">
        <v>67</v>
      </c>
      <c r="D109" s="30" t="s">
        <v>68</v>
      </c>
    </row>
    <row r="111" spans="1:4" x14ac:dyDescent="0.2">
      <c r="A111" s="14" t="s">
        <v>487</v>
      </c>
      <c r="D111" s="33" t="s">
        <v>1184</v>
      </c>
    </row>
    <row r="113" spans="1:9" x14ac:dyDescent="0.2">
      <c r="A113" s="14" t="s">
        <v>488</v>
      </c>
      <c r="D113" s="33">
        <f>ABS(+H52+H56+H60)</f>
        <v>11.960410842070527</v>
      </c>
    </row>
    <row r="115" spans="1:9" x14ac:dyDescent="0.2">
      <c r="A115" s="14" t="s">
        <v>489</v>
      </c>
      <c r="D115" s="32">
        <v>0.99373968502485599</v>
      </c>
    </row>
    <row r="117" spans="1:9" x14ac:dyDescent="0.2">
      <c r="A117" s="14" t="s">
        <v>490</v>
      </c>
      <c r="D117" s="33">
        <v>3.9039990857057401</v>
      </c>
      <c r="E117" s="10" t="s">
        <v>71</v>
      </c>
    </row>
    <row r="119" spans="1:9" x14ac:dyDescent="0.2">
      <c r="A119" s="14" t="s">
        <v>1185</v>
      </c>
      <c r="D119" s="30" t="s">
        <v>68</v>
      </c>
    </row>
    <row r="121" spans="1:9" x14ac:dyDescent="0.2">
      <c r="A121" s="14" t="s">
        <v>1068</v>
      </c>
      <c r="G121" s="11"/>
      <c r="H121" s="11"/>
      <c r="I121" s="11"/>
    </row>
    <row r="122" spans="1:9" x14ac:dyDescent="0.2">
      <c r="G122" s="11"/>
      <c r="H122" s="11"/>
      <c r="I122" s="11"/>
    </row>
    <row r="123" spans="1:9" x14ac:dyDescent="0.2">
      <c r="A123" s="52" t="s">
        <v>1058</v>
      </c>
      <c r="G123" s="11"/>
      <c r="H123" s="11"/>
      <c r="I123" s="11"/>
    </row>
    <row r="124" spans="1:9" x14ac:dyDescent="0.2">
      <c r="G124" s="11"/>
      <c r="H124" s="11"/>
      <c r="I124" s="11"/>
    </row>
    <row r="125" spans="1:9" x14ac:dyDescent="0.2">
      <c r="G125" s="11"/>
      <c r="H125" s="11"/>
      <c r="I125" s="11"/>
    </row>
    <row r="126" spans="1:9" x14ac:dyDescent="0.2">
      <c r="G126" s="11"/>
      <c r="H126" s="11"/>
      <c r="I126" s="11"/>
    </row>
    <row r="127" spans="1:9" x14ac:dyDescent="0.2">
      <c r="G127" s="11"/>
      <c r="H127" s="11"/>
      <c r="I127" s="11"/>
    </row>
    <row r="128" spans="1:9" x14ac:dyDescent="0.2">
      <c r="G128" s="11"/>
      <c r="H128" s="11"/>
      <c r="I128" s="11"/>
    </row>
    <row r="129" spans="1:9" x14ac:dyDescent="0.2">
      <c r="G129" s="11"/>
      <c r="H129" s="11"/>
      <c r="I129" s="11"/>
    </row>
    <row r="130" spans="1:9" x14ac:dyDescent="0.2">
      <c r="G130" s="11"/>
      <c r="H130" s="11"/>
      <c r="I130" s="11"/>
    </row>
    <row r="131" spans="1:9" x14ac:dyDescent="0.2">
      <c r="G131" s="11"/>
      <c r="H131" s="11"/>
      <c r="I131" s="11"/>
    </row>
    <row r="132" spans="1:9" x14ac:dyDescent="0.2">
      <c r="G132" s="11"/>
      <c r="H132" s="11"/>
      <c r="I132" s="11"/>
    </row>
    <row r="133" spans="1:9" x14ac:dyDescent="0.2">
      <c r="G133" s="11"/>
      <c r="H133" s="11"/>
      <c r="I133" s="11"/>
    </row>
    <row r="134" spans="1:9" x14ac:dyDescent="0.2">
      <c r="G134" s="11"/>
      <c r="H134" s="11"/>
      <c r="I134" s="11"/>
    </row>
    <row r="135" spans="1:9" x14ac:dyDescent="0.2">
      <c r="G135" s="11"/>
      <c r="H135" s="11"/>
      <c r="I135" s="11"/>
    </row>
    <row r="136" spans="1:9" x14ac:dyDescent="0.2">
      <c r="G136" s="11"/>
      <c r="H136" s="11"/>
      <c r="I136" s="11"/>
    </row>
    <row r="137" spans="1:9" x14ac:dyDescent="0.2">
      <c r="G137" s="11"/>
      <c r="H137" s="11"/>
      <c r="I137" s="11"/>
    </row>
    <row r="138" spans="1:9" x14ac:dyDescent="0.2">
      <c r="G138" s="11"/>
      <c r="H138" s="11"/>
      <c r="I138" s="11"/>
    </row>
    <row r="139" spans="1:9" x14ac:dyDescent="0.2">
      <c r="A139" s="52" t="s">
        <v>1072</v>
      </c>
      <c r="G139" s="11"/>
      <c r="H139" s="11"/>
      <c r="I139" s="11"/>
    </row>
    <row r="140" spans="1:9" x14ac:dyDescent="0.2">
      <c r="G140" s="11"/>
      <c r="H140" s="11"/>
      <c r="I140" s="11"/>
    </row>
    <row r="141" spans="1:9" x14ac:dyDescent="0.2">
      <c r="A141" s="52" t="s">
        <v>1060</v>
      </c>
      <c r="G141" s="11"/>
      <c r="H141" s="11"/>
      <c r="I141" s="11"/>
    </row>
    <row r="142" spans="1:9" x14ac:dyDescent="0.2">
      <c r="G142" s="11"/>
      <c r="H142" s="11"/>
      <c r="I142" s="11"/>
    </row>
    <row r="143" spans="1:9" x14ac:dyDescent="0.2">
      <c r="G143" s="11"/>
      <c r="H143" s="11"/>
      <c r="I143" s="11"/>
    </row>
    <row r="144" spans="1:9" x14ac:dyDescent="0.2">
      <c r="G144" s="11"/>
      <c r="H144" s="11"/>
      <c r="I144" s="11"/>
    </row>
    <row r="145" spans="7:9" x14ac:dyDescent="0.2">
      <c r="G145" s="11"/>
      <c r="H145" s="11"/>
      <c r="I145" s="11"/>
    </row>
    <row r="146" spans="7:9" x14ac:dyDescent="0.2">
      <c r="G146" s="11"/>
      <c r="H146" s="11"/>
      <c r="I146" s="11"/>
    </row>
    <row r="147" spans="7:9" x14ac:dyDescent="0.2">
      <c r="G147" s="11"/>
      <c r="H147" s="11"/>
      <c r="I147" s="11"/>
    </row>
    <row r="148" spans="7:9" x14ac:dyDescent="0.2">
      <c r="G148" s="11"/>
      <c r="H148" s="11"/>
      <c r="I148" s="11"/>
    </row>
    <row r="149" spans="7:9" x14ac:dyDescent="0.2">
      <c r="G149" s="11"/>
      <c r="H149" s="11"/>
      <c r="I149" s="11"/>
    </row>
    <row r="150" spans="7:9" x14ac:dyDescent="0.2">
      <c r="G150" s="11"/>
      <c r="H150" s="11"/>
      <c r="I150" s="11"/>
    </row>
    <row r="151" spans="7:9" x14ac:dyDescent="0.2">
      <c r="G151" s="11"/>
      <c r="H151" s="11"/>
      <c r="I151" s="11"/>
    </row>
    <row r="152" spans="7:9" x14ac:dyDescent="0.2">
      <c r="G152" s="11"/>
      <c r="H152" s="11"/>
      <c r="I152" s="11"/>
    </row>
    <row r="153" spans="7:9" x14ac:dyDescent="0.2">
      <c r="G153" s="11"/>
      <c r="H153" s="11"/>
      <c r="I153" s="11"/>
    </row>
    <row r="154" spans="7:9" x14ac:dyDescent="0.2">
      <c r="G154" s="11"/>
      <c r="H154" s="11"/>
      <c r="I154" s="11"/>
    </row>
    <row r="155" spans="7:9" x14ac:dyDescent="0.2">
      <c r="G155" s="11"/>
      <c r="H155" s="11"/>
      <c r="I155" s="11"/>
    </row>
  </sheetData>
  <mergeCells count="1">
    <mergeCell ref="A1:I1"/>
  </mergeCells>
  <conditionalFormatting sqref="F2:F3 F258:F65536">
    <cfRule type="cellIs" dxfId="58" priority="3" stopIfTrue="1" operator="between">
      <formula>0.009</formula>
      <formula>-0.009</formula>
    </cfRule>
  </conditionalFormatting>
  <conditionalFormatting sqref="F5:F120">
    <cfRule type="cellIs" dxfId="57" priority="1" stopIfTrue="1" operator="between">
      <formula>0.009</formula>
      <formula>-0.009</formula>
    </cfRule>
  </conditionalFormatting>
  <conditionalFormatting sqref="F121:I155">
    <cfRule type="cellIs" dxfId="56" priority="2"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107"/>
  <sheetViews>
    <sheetView workbookViewId="0">
      <selection sqref="A1:F1"/>
    </sheetView>
  </sheetViews>
  <sheetFormatPr defaultColWidth="9.140625" defaultRowHeight="11.25" x14ac:dyDescent="0.2"/>
  <cols>
    <col min="1" max="1" width="38.140625" style="7" customWidth="1"/>
    <col min="2" max="2" width="36.5703125" style="7" customWidth="1"/>
    <col min="3" max="3" width="22.85546875" style="7" bestFit="1" customWidth="1"/>
    <col min="4" max="4" width="13.28515625" style="7" bestFit="1" customWidth="1"/>
    <col min="5" max="5" width="25.28515625" style="10" customWidth="1"/>
    <col min="6" max="6" width="13.140625" style="11" customWidth="1"/>
    <col min="7" max="16384" width="9.140625" style="7"/>
  </cols>
  <sheetData>
    <row r="1" spans="1:6" s="1" customFormat="1" ht="15" x14ac:dyDescent="0.2">
      <c r="A1" s="86" t="s">
        <v>19</v>
      </c>
      <c r="B1" s="87"/>
      <c r="C1" s="87"/>
      <c r="D1" s="87"/>
      <c r="E1" s="87"/>
      <c r="F1" s="87"/>
    </row>
    <row r="2" spans="1:6" s="1" customFormat="1" ht="12" x14ac:dyDescent="0.2">
      <c r="E2" s="5"/>
      <c r="F2" s="9"/>
    </row>
    <row r="3" spans="1:6" s="1" customFormat="1" ht="12" x14ac:dyDescent="0.2">
      <c r="A3" s="8" t="s">
        <v>7</v>
      </c>
      <c r="B3" s="2"/>
      <c r="C3" s="3"/>
      <c r="D3" s="3"/>
      <c r="E3" s="4"/>
      <c r="F3" s="9"/>
    </row>
    <row r="4" spans="1:6" s="1" customFormat="1" ht="36" customHeight="1" x14ac:dyDescent="0.2">
      <c r="A4" s="6" t="s">
        <v>2</v>
      </c>
      <c r="B4" s="6" t="s">
        <v>0</v>
      </c>
      <c r="C4" s="13" t="s">
        <v>562</v>
      </c>
      <c r="D4" s="13" t="s">
        <v>1</v>
      </c>
      <c r="E4" s="59" t="s">
        <v>6</v>
      </c>
      <c r="F4" s="12" t="s">
        <v>3</v>
      </c>
    </row>
    <row r="5" spans="1:6" x14ac:dyDescent="0.2">
      <c r="A5" s="16" t="s">
        <v>331</v>
      </c>
      <c r="B5" s="17"/>
      <c r="C5" s="17"/>
      <c r="D5" s="17"/>
      <c r="E5" s="18"/>
      <c r="F5" s="19"/>
    </row>
    <row r="6" spans="1:6" x14ac:dyDescent="0.2">
      <c r="A6" s="20" t="s">
        <v>33</v>
      </c>
      <c r="B6" s="21"/>
      <c r="C6" s="21"/>
      <c r="D6" s="21"/>
      <c r="E6" s="22"/>
      <c r="F6" s="23"/>
    </row>
    <row r="7" spans="1:6" x14ac:dyDescent="0.2">
      <c r="A7" s="21" t="s">
        <v>336</v>
      </c>
      <c r="B7" s="21" t="s">
        <v>335</v>
      </c>
      <c r="C7" s="21" t="s">
        <v>334</v>
      </c>
      <c r="D7" s="24">
        <v>700000</v>
      </c>
      <c r="E7" s="22">
        <v>6542.2</v>
      </c>
      <c r="F7" s="23">
        <v>5.75907411510883</v>
      </c>
    </row>
    <row r="8" spans="1:6" x14ac:dyDescent="0.2">
      <c r="A8" s="21" t="s">
        <v>333</v>
      </c>
      <c r="B8" s="21" t="s">
        <v>332</v>
      </c>
      <c r="C8" s="21" t="s">
        <v>334</v>
      </c>
      <c r="D8" s="24">
        <v>290000</v>
      </c>
      <c r="E8" s="22">
        <v>4934.0600000000004</v>
      </c>
      <c r="F8" s="23">
        <v>4.3434345064953499</v>
      </c>
    </row>
    <row r="9" spans="1:6" x14ac:dyDescent="0.2">
      <c r="A9" s="21" t="s">
        <v>349</v>
      </c>
      <c r="B9" s="21" t="s">
        <v>348</v>
      </c>
      <c r="C9" s="21" t="s">
        <v>334</v>
      </c>
      <c r="D9" s="24">
        <v>850000</v>
      </c>
      <c r="E9" s="22">
        <v>4869.2250000000004</v>
      </c>
      <c r="F9" s="23">
        <v>4.2863604992419697</v>
      </c>
    </row>
    <row r="10" spans="1:6" x14ac:dyDescent="0.2">
      <c r="A10" s="21" t="s">
        <v>351</v>
      </c>
      <c r="B10" s="21" t="s">
        <v>350</v>
      </c>
      <c r="C10" s="21" t="s">
        <v>339</v>
      </c>
      <c r="D10" s="24">
        <v>400000</v>
      </c>
      <c r="E10" s="22">
        <v>4751.8</v>
      </c>
      <c r="F10" s="23">
        <v>4.18299171229466</v>
      </c>
    </row>
    <row r="11" spans="1:6" x14ac:dyDescent="0.2">
      <c r="A11" s="21" t="s">
        <v>511</v>
      </c>
      <c r="B11" s="21" t="s">
        <v>510</v>
      </c>
      <c r="C11" s="21" t="s">
        <v>401</v>
      </c>
      <c r="D11" s="24">
        <v>150000</v>
      </c>
      <c r="E11" s="22">
        <v>4232.9250000000002</v>
      </c>
      <c r="F11" s="23">
        <v>3.7262279964991998</v>
      </c>
    </row>
    <row r="12" spans="1:6" x14ac:dyDescent="0.2">
      <c r="A12" s="21" t="s">
        <v>382</v>
      </c>
      <c r="B12" s="21" t="s">
        <v>381</v>
      </c>
      <c r="C12" s="21" t="s">
        <v>339</v>
      </c>
      <c r="D12" s="24">
        <v>350000</v>
      </c>
      <c r="E12" s="22">
        <v>3957.9749999999999</v>
      </c>
      <c r="F12" s="23">
        <v>3.4841905430509401</v>
      </c>
    </row>
    <row r="13" spans="1:6" x14ac:dyDescent="0.2">
      <c r="A13" s="21" t="s">
        <v>344</v>
      </c>
      <c r="B13" s="21" t="s">
        <v>343</v>
      </c>
      <c r="C13" s="21" t="s">
        <v>334</v>
      </c>
      <c r="D13" s="24">
        <v>400000</v>
      </c>
      <c r="E13" s="22">
        <v>3949.8</v>
      </c>
      <c r="F13" s="23">
        <v>3.4769941212217401</v>
      </c>
    </row>
    <row r="14" spans="1:6" x14ac:dyDescent="0.2">
      <c r="A14" s="21" t="s">
        <v>362</v>
      </c>
      <c r="B14" s="21" t="s">
        <v>361</v>
      </c>
      <c r="C14" s="21" t="s">
        <v>363</v>
      </c>
      <c r="D14" s="24">
        <v>1900000</v>
      </c>
      <c r="E14" s="22">
        <v>3593.85</v>
      </c>
      <c r="F14" s="23">
        <v>3.1636526716676201</v>
      </c>
    </row>
    <row r="15" spans="1:6" x14ac:dyDescent="0.2">
      <c r="A15" s="21" t="s">
        <v>429</v>
      </c>
      <c r="B15" s="21" t="s">
        <v>428</v>
      </c>
      <c r="C15" s="21" t="s">
        <v>430</v>
      </c>
      <c r="D15" s="24">
        <v>2200000</v>
      </c>
      <c r="E15" s="22">
        <v>3526.6</v>
      </c>
      <c r="F15" s="23">
        <v>3.1044527489747802</v>
      </c>
    </row>
    <row r="16" spans="1:6" x14ac:dyDescent="0.2">
      <c r="A16" s="21" t="s">
        <v>513</v>
      </c>
      <c r="B16" s="21" t="s">
        <v>512</v>
      </c>
      <c r="C16" s="21" t="s">
        <v>357</v>
      </c>
      <c r="D16" s="24">
        <v>1100000</v>
      </c>
      <c r="E16" s="22">
        <v>3432.55</v>
      </c>
      <c r="F16" s="23">
        <v>3.02166088682963</v>
      </c>
    </row>
    <row r="17" spans="1:6" x14ac:dyDescent="0.2">
      <c r="A17" s="21" t="s">
        <v>376</v>
      </c>
      <c r="B17" s="21" t="s">
        <v>375</v>
      </c>
      <c r="C17" s="21" t="s">
        <v>377</v>
      </c>
      <c r="D17" s="24">
        <v>3200000</v>
      </c>
      <c r="E17" s="22">
        <v>3361.6</v>
      </c>
      <c r="F17" s="23">
        <v>2.9592038680183799</v>
      </c>
    </row>
    <row r="18" spans="1:6" x14ac:dyDescent="0.2">
      <c r="A18" s="21" t="s">
        <v>515</v>
      </c>
      <c r="B18" s="21" t="s">
        <v>514</v>
      </c>
      <c r="C18" s="21" t="s">
        <v>407</v>
      </c>
      <c r="D18" s="24">
        <v>190000</v>
      </c>
      <c r="E18" s="22">
        <v>3295.835</v>
      </c>
      <c r="F18" s="23">
        <v>2.90131118525415</v>
      </c>
    </row>
    <row r="19" spans="1:6" x14ac:dyDescent="0.2">
      <c r="A19" s="21" t="s">
        <v>365</v>
      </c>
      <c r="B19" s="21" t="s">
        <v>364</v>
      </c>
      <c r="C19" s="21" t="s">
        <v>334</v>
      </c>
      <c r="D19" s="24">
        <v>220000</v>
      </c>
      <c r="E19" s="22">
        <v>3024.23</v>
      </c>
      <c r="F19" s="23">
        <v>2.6622183227562002</v>
      </c>
    </row>
    <row r="20" spans="1:6" x14ac:dyDescent="0.2">
      <c r="A20" s="21" t="s">
        <v>517</v>
      </c>
      <c r="B20" s="21" t="s">
        <v>516</v>
      </c>
      <c r="C20" s="21" t="s">
        <v>518</v>
      </c>
      <c r="D20" s="24">
        <v>1200000</v>
      </c>
      <c r="E20" s="22">
        <v>2772</v>
      </c>
      <c r="F20" s="23">
        <v>2.44018120006751</v>
      </c>
    </row>
    <row r="21" spans="1:6" x14ac:dyDescent="0.2">
      <c r="A21" s="21" t="s">
        <v>520</v>
      </c>
      <c r="B21" s="21" t="s">
        <v>519</v>
      </c>
      <c r="C21" s="21" t="s">
        <v>477</v>
      </c>
      <c r="D21" s="24">
        <v>600000</v>
      </c>
      <c r="E21" s="22">
        <v>2709.6</v>
      </c>
      <c r="F21" s="23">
        <v>2.3852507141785502</v>
      </c>
    </row>
    <row r="22" spans="1:6" x14ac:dyDescent="0.2">
      <c r="A22" s="21" t="s">
        <v>384</v>
      </c>
      <c r="B22" s="21" t="s">
        <v>383</v>
      </c>
      <c r="C22" s="21" t="s">
        <v>385</v>
      </c>
      <c r="D22" s="24">
        <v>450000</v>
      </c>
      <c r="E22" s="22">
        <v>2576.25</v>
      </c>
      <c r="F22" s="23">
        <v>2.26786320947833</v>
      </c>
    </row>
    <row r="23" spans="1:6" x14ac:dyDescent="0.2">
      <c r="A23" s="21" t="s">
        <v>522</v>
      </c>
      <c r="B23" s="21" t="s">
        <v>521</v>
      </c>
      <c r="C23" s="21" t="s">
        <v>368</v>
      </c>
      <c r="D23" s="24">
        <v>600000</v>
      </c>
      <c r="E23" s="22">
        <v>2548.1999999999998</v>
      </c>
      <c r="F23" s="23">
        <v>2.2431708997157398</v>
      </c>
    </row>
    <row r="24" spans="1:6" x14ac:dyDescent="0.2">
      <c r="A24" s="21" t="s">
        <v>370</v>
      </c>
      <c r="B24" s="21" t="s">
        <v>369</v>
      </c>
      <c r="C24" s="21" t="s">
        <v>371</v>
      </c>
      <c r="D24" s="24">
        <v>180000</v>
      </c>
      <c r="E24" s="22">
        <v>2473.4699999999998</v>
      </c>
      <c r="F24" s="23">
        <v>2.1773863610862199</v>
      </c>
    </row>
    <row r="25" spans="1:6" x14ac:dyDescent="0.2">
      <c r="A25" s="21" t="s">
        <v>409</v>
      </c>
      <c r="B25" s="21" t="s">
        <v>408</v>
      </c>
      <c r="C25" s="21" t="s">
        <v>407</v>
      </c>
      <c r="D25" s="24">
        <v>700000</v>
      </c>
      <c r="E25" s="22">
        <v>2457.35</v>
      </c>
      <c r="F25" s="23">
        <v>2.1631959855648999</v>
      </c>
    </row>
    <row r="26" spans="1:6" x14ac:dyDescent="0.2">
      <c r="A26" s="21" t="s">
        <v>424</v>
      </c>
      <c r="B26" s="21" t="s">
        <v>423</v>
      </c>
      <c r="C26" s="21" t="s">
        <v>425</v>
      </c>
      <c r="D26" s="24">
        <v>160000</v>
      </c>
      <c r="E26" s="22">
        <v>2388.96</v>
      </c>
      <c r="F26" s="23">
        <v>2.10299252514909</v>
      </c>
    </row>
    <row r="27" spans="1:6" x14ac:dyDescent="0.2">
      <c r="A27" s="21" t="s">
        <v>373</v>
      </c>
      <c r="B27" s="21" t="s">
        <v>372</v>
      </c>
      <c r="C27" s="21" t="s">
        <v>374</v>
      </c>
      <c r="D27" s="24">
        <v>600000</v>
      </c>
      <c r="E27" s="22">
        <v>2352</v>
      </c>
      <c r="F27" s="23">
        <v>2.07045677581486</v>
      </c>
    </row>
    <row r="28" spans="1:6" x14ac:dyDescent="0.2">
      <c r="A28" s="21" t="s">
        <v>524</v>
      </c>
      <c r="B28" s="21" t="s">
        <v>523</v>
      </c>
      <c r="C28" s="21" t="s">
        <v>363</v>
      </c>
      <c r="D28" s="24">
        <v>900000</v>
      </c>
      <c r="E28" s="22">
        <v>2296.35</v>
      </c>
      <c r="F28" s="23">
        <v>2.0214682896013798</v>
      </c>
    </row>
    <row r="29" spans="1:6" x14ac:dyDescent="0.2">
      <c r="A29" s="21" t="s">
        <v>526</v>
      </c>
      <c r="B29" s="21" t="s">
        <v>525</v>
      </c>
      <c r="C29" s="21" t="s">
        <v>398</v>
      </c>
      <c r="D29" s="24">
        <v>1800000</v>
      </c>
      <c r="E29" s="22">
        <v>2263.5</v>
      </c>
      <c r="F29" s="23">
        <v>1.9925505578473399</v>
      </c>
    </row>
    <row r="30" spans="1:6" x14ac:dyDescent="0.2">
      <c r="A30" s="21" t="s">
        <v>435</v>
      </c>
      <c r="B30" s="21" t="s">
        <v>434</v>
      </c>
      <c r="C30" s="21" t="s">
        <v>407</v>
      </c>
      <c r="D30" s="24">
        <v>120000</v>
      </c>
      <c r="E30" s="22">
        <v>2176.44</v>
      </c>
      <c r="F30" s="23">
        <v>1.9159119664772499</v>
      </c>
    </row>
    <row r="31" spans="1:6" x14ac:dyDescent="0.2">
      <c r="A31" s="21" t="s">
        <v>389</v>
      </c>
      <c r="B31" s="21" t="s">
        <v>388</v>
      </c>
      <c r="C31" s="21" t="s">
        <v>390</v>
      </c>
      <c r="D31" s="24">
        <v>700000</v>
      </c>
      <c r="E31" s="22">
        <v>2026.85</v>
      </c>
      <c r="F31" s="23">
        <v>1.7842284507059301</v>
      </c>
    </row>
    <row r="32" spans="1:6" x14ac:dyDescent="0.2">
      <c r="A32" s="21" t="s">
        <v>528</v>
      </c>
      <c r="B32" s="21" t="s">
        <v>527</v>
      </c>
      <c r="C32" s="21" t="s">
        <v>347</v>
      </c>
      <c r="D32" s="24">
        <v>2000000</v>
      </c>
      <c r="E32" s="22">
        <v>1826</v>
      </c>
      <c r="F32" s="23">
        <v>1.60742094925082</v>
      </c>
    </row>
    <row r="33" spans="1:6" x14ac:dyDescent="0.2">
      <c r="A33" s="21" t="s">
        <v>530</v>
      </c>
      <c r="B33" s="21" t="s">
        <v>529</v>
      </c>
      <c r="C33" s="21" t="s">
        <v>377</v>
      </c>
      <c r="D33" s="24">
        <v>600000</v>
      </c>
      <c r="E33" s="22">
        <v>1706.7</v>
      </c>
      <c r="F33" s="23">
        <v>1.5024016068381001</v>
      </c>
    </row>
    <row r="34" spans="1:6" x14ac:dyDescent="0.2">
      <c r="A34" s="21" t="s">
        <v>532</v>
      </c>
      <c r="B34" s="21" t="s">
        <v>531</v>
      </c>
      <c r="C34" s="21" t="s">
        <v>334</v>
      </c>
      <c r="D34" s="24">
        <v>1300000</v>
      </c>
      <c r="E34" s="22">
        <v>1654.9</v>
      </c>
      <c r="F34" s="23">
        <v>1.45680226118028</v>
      </c>
    </row>
    <row r="35" spans="1:6" x14ac:dyDescent="0.2">
      <c r="A35" s="21" t="s">
        <v>534</v>
      </c>
      <c r="B35" s="21" t="s">
        <v>533</v>
      </c>
      <c r="C35" s="21" t="s">
        <v>347</v>
      </c>
      <c r="D35" s="24">
        <v>1300000</v>
      </c>
      <c r="E35" s="22">
        <v>1570.4</v>
      </c>
      <c r="F35" s="23">
        <v>1.3824172282056399</v>
      </c>
    </row>
    <row r="36" spans="1:6" x14ac:dyDescent="0.2">
      <c r="A36" s="21" t="s">
        <v>536</v>
      </c>
      <c r="B36" s="21" t="s">
        <v>535</v>
      </c>
      <c r="C36" s="21" t="s">
        <v>537</v>
      </c>
      <c r="D36" s="24">
        <v>600000</v>
      </c>
      <c r="E36" s="22">
        <v>1420.2</v>
      </c>
      <c r="F36" s="23">
        <v>1.2501967317228999</v>
      </c>
    </row>
    <row r="37" spans="1:6" x14ac:dyDescent="0.2">
      <c r="A37" s="21" t="s">
        <v>539</v>
      </c>
      <c r="B37" s="21" t="s">
        <v>538</v>
      </c>
      <c r="C37" s="21" t="s">
        <v>390</v>
      </c>
      <c r="D37" s="24">
        <v>55000</v>
      </c>
      <c r="E37" s="22">
        <v>1338.0675000000001</v>
      </c>
      <c r="F37" s="23">
        <v>1.1778958001159201</v>
      </c>
    </row>
    <row r="38" spans="1:6" x14ac:dyDescent="0.2">
      <c r="A38" s="21" t="s">
        <v>541</v>
      </c>
      <c r="B38" s="21" t="s">
        <v>540</v>
      </c>
      <c r="C38" s="21" t="s">
        <v>395</v>
      </c>
      <c r="D38" s="24">
        <v>600000</v>
      </c>
      <c r="E38" s="22">
        <v>1277.7</v>
      </c>
      <c r="F38" s="23">
        <v>1.1247545163514701</v>
      </c>
    </row>
    <row r="39" spans="1:6" x14ac:dyDescent="0.2">
      <c r="A39" s="21" t="s">
        <v>543</v>
      </c>
      <c r="B39" s="21" t="s">
        <v>542</v>
      </c>
      <c r="C39" s="21" t="s">
        <v>544</v>
      </c>
      <c r="D39" s="24">
        <v>300000</v>
      </c>
      <c r="E39" s="22">
        <v>1262.8499999999999</v>
      </c>
      <c r="F39" s="23">
        <v>1.1116821170653901</v>
      </c>
    </row>
    <row r="40" spans="1:6" x14ac:dyDescent="0.2">
      <c r="A40" s="21" t="s">
        <v>437</v>
      </c>
      <c r="B40" s="21" t="s">
        <v>436</v>
      </c>
      <c r="C40" s="21" t="s">
        <v>438</v>
      </c>
      <c r="D40" s="24">
        <v>49172</v>
      </c>
      <c r="E40" s="22">
        <v>1225.931718</v>
      </c>
      <c r="F40" s="23">
        <v>1.07918309193004</v>
      </c>
    </row>
    <row r="41" spans="1:6" x14ac:dyDescent="0.2">
      <c r="A41" s="21" t="s">
        <v>379</v>
      </c>
      <c r="B41" s="21" t="s">
        <v>378</v>
      </c>
      <c r="C41" s="21" t="s">
        <v>380</v>
      </c>
      <c r="D41" s="24">
        <v>130000</v>
      </c>
      <c r="E41" s="22">
        <v>1185.8599999999999</v>
      </c>
      <c r="F41" s="23">
        <v>1.0439081089148901</v>
      </c>
    </row>
    <row r="42" spans="1:6" x14ac:dyDescent="0.2">
      <c r="A42" s="21" t="s">
        <v>546</v>
      </c>
      <c r="B42" s="21" t="s">
        <v>545</v>
      </c>
      <c r="C42" s="21" t="s">
        <v>354</v>
      </c>
      <c r="D42" s="24">
        <v>120000</v>
      </c>
      <c r="E42" s="22">
        <v>1083.3</v>
      </c>
      <c r="F42" s="23">
        <v>0.95362492569738</v>
      </c>
    </row>
    <row r="43" spans="1:6" x14ac:dyDescent="0.2">
      <c r="A43" s="21" t="s">
        <v>548</v>
      </c>
      <c r="B43" s="21" t="s">
        <v>547</v>
      </c>
      <c r="C43" s="21" t="s">
        <v>371</v>
      </c>
      <c r="D43" s="24">
        <v>1000000</v>
      </c>
      <c r="E43" s="22">
        <v>1077</v>
      </c>
      <c r="F43" s="23">
        <v>0.94807905933359005</v>
      </c>
    </row>
    <row r="44" spans="1:6" x14ac:dyDescent="0.2">
      <c r="A44" s="21" t="s">
        <v>338</v>
      </c>
      <c r="B44" s="21" t="s">
        <v>337</v>
      </c>
      <c r="C44" s="21" t="s">
        <v>339</v>
      </c>
      <c r="D44" s="24">
        <v>80000</v>
      </c>
      <c r="E44" s="22">
        <v>1068.4000000000001</v>
      </c>
      <c r="F44" s="23">
        <v>0.94050851159889304</v>
      </c>
    </row>
    <row r="45" spans="1:6" x14ac:dyDescent="0.2">
      <c r="A45" s="21" t="s">
        <v>440</v>
      </c>
      <c r="B45" s="21" t="s">
        <v>439</v>
      </c>
      <c r="C45" s="21" t="s">
        <v>441</v>
      </c>
      <c r="D45" s="24">
        <v>70000</v>
      </c>
      <c r="E45" s="22">
        <v>1050.28</v>
      </c>
      <c r="F45" s="23">
        <v>0.92455754358113595</v>
      </c>
    </row>
    <row r="46" spans="1:6" x14ac:dyDescent="0.2">
      <c r="A46" s="21" t="s">
        <v>550</v>
      </c>
      <c r="B46" s="21" t="s">
        <v>549</v>
      </c>
      <c r="C46" s="21" t="s">
        <v>354</v>
      </c>
      <c r="D46" s="24">
        <v>100000</v>
      </c>
      <c r="E46" s="22">
        <v>1014.95</v>
      </c>
      <c r="F46" s="23">
        <v>0.89345667713150201</v>
      </c>
    </row>
    <row r="47" spans="1:6" x14ac:dyDescent="0.2">
      <c r="A47" s="21" t="s">
        <v>552</v>
      </c>
      <c r="B47" s="21" t="s">
        <v>551</v>
      </c>
      <c r="C47" s="21" t="s">
        <v>553</v>
      </c>
      <c r="D47" s="24">
        <v>500000</v>
      </c>
      <c r="E47" s="22">
        <v>886.75</v>
      </c>
      <c r="F47" s="23">
        <v>0.78060269810962002</v>
      </c>
    </row>
    <row r="48" spans="1:6" x14ac:dyDescent="0.2">
      <c r="A48" s="21" t="s">
        <v>555</v>
      </c>
      <c r="B48" s="21" t="s">
        <v>554</v>
      </c>
      <c r="C48" s="21" t="s">
        <v>556</v>
      </c>
      <c r="D48" s="24">
        <v>230000</v>
      </c>
      <c r="E48" s="22">
        <v>842.83500000000004</v>
      </c>
      <c r="F48" s="23">
        <v>0.74194448836901306</v>
      </c>
    </row>
    <row r="49" spans="1:9" x14ac:dyDescent="0.2">
      <c r="A49" s="21" t="s">
        <v>558</v>
      </c>
      <c r="B49" s="21" t="s">
        <v>557</v>
      </c>
      <c r="C49" s="21" t="s">
        <v>363</v>
      </c>
      <c r="D49" s="24">
        <v>600000</v>
      </c>
      <c r="E49" s="22">
        <v>650.70000000000005</v>
      </c>
      <c r="F49" s="23">
        <v>0.57280876871714703</v>
      </c>
    </row>
    <row r="50" spans="1:9" x14ac:dyDescent="0.2">
      <c r="A50" s="21" t="s">
        <v>560</v>
      </c>
      <c r="B50" s="21" t="s">
        <v>559</v>
      </c>
      <c r="C50" s="21" t="s">
        <v>561</v>
      </c>
      <c r="D50" s="24">
        <v>275000</v>
      </c>
      <c r="E50" s="22">
        <v>542.02499999999998</v>
      </c>
      <c r="F50" s="23">
        <v>0.47714257394177301</v>
      </c>
    </row>
    <row r="51" spans="1:9" x14ac:dyDescent="0.2">
      <c r="A51" s="20" t="s">
        <v>38</v>
      </c>
      <c r="B51" s="20"/>
      <c r="C51" s="20"/>
      <c r="D51" s="20"/>
      <c r="E51" s="25">
        <f>SUM(E7:E50)</f>
        <v>105198.46921800001</v>
      </c>
      <c r="F51" s="26">
        <f>SUM(F7:F50)</f>
        <v>92.605817771156069</v>
      </c>
      <c r="G51" s="14"/>
      <c r="H51" s="14"/>
      <c r="I51" s="14"/>
    </row>
    <row r="52" spans="1:9" x14ac:dyDescent="0.2">
      <c r="A52" s="21"/>
      <c r="B52" s="21"/>
      <c r="C52" s="21"/>
      <c r="D52" s="21"/>
      <c r="E52" s="22"/>
      <c r="F52" s="23"/>
    </row>
    <row r="53" spans="1:9" x14ac:dyDescent="0.2">
      <c r="A53" s="20" t="s">
        <v>457</v>
      </c>
      <c r="B53" s="21"/>
      <c r="C53" s="21"/>
      <c r="D53" s="21"/>
      <c r="E53" s="22"/>
      <c r="F53" s="23"/>
    </row>
    <row r="54" spans="1:9" x14ac:dyDescent="0.2">
      <c r="A54" s="21" t="s">
        <v>459</v>
      </c>
      <c r="B54" s="21" t="s">
        <v>458</v>
      </c>
      <c r="C54" s="21" t="s">
        <v>422</v>
      </c>
      <c r="D54" s="24">
        <v>46000</v>
      </c>
      <c r="E54" s="22">
        <v>2435.636336</v>
      </c>
      <c r="F54" s="23">
        <v>2.1440815286105801</v>
      </c>
    </row>
    <row r="55" spans="1:9" x14ac:dyDescent="0.2">
      <c r="A55" s="20" t="s">
        <v>38</v>
      </c>
      <c r="B55" s="20"/>
      <c r="C55" s="20"/>
      <c r="D55" s="20"/>
      <c r="E55" s="25">
        <f>SUM(E53:E54)</f>
        <v>2435.636336</v>
      </c>
      <c r="F55" s="26">
        <f>SUM(F53:F54)</f>
        <v>2.1440815286105801</v>
      </c>
      <c r="G55" s="14"/>
      <c r="H55" s="14"/>
      <c r="I55" s="14"/>
    </row>
    <row r="56" spans="1:9" x14ac:dyDescent="0.2">
      <c r="A56" s="21"/>
      <c r="B56" s="21"/>
      <c r="C56" s="21"/>
      <c r="D56" s="21"/>
      <c r="E56" s="22"/>
      <c r="F56" s="23"/>
    </row>
    <row r="57" spans="1:9" x14ac:dyDescent="0.2">
      <c r="A57" s="20" t="s">
        <v>47</v>
      </c>
      <c r="B57" s="20"/>
      <c r="C57" s="20"/>
      <c r="D57" s="20"/>
      <c r="E57" s="25">
        <f>E51+E55</f>
        <v>107634.10555400001</v>
      </c>
      <c r="F57" s="26">
        <f>F51+F55</f>
        <v>94.749899299766653</v>
      </c>
      <c r="G57" s="14"/>
      <c r="H57" s="14"/>
      <c r="I57" s="14"/>
    </row>
    <row r="58" spans="1:9" x14ac:dyDescent="0.2">
      <c r="A58" s="20"/>
      <c r="B58" s="20"/>
      <c r="C58" s="20"/>
      <c r="D58" s="20"/>
      <c r="E58" s="25"/>
      <c r="F58" s="26"/>
      <c r="G58" s="14"/>
      <c r="H58" s="14"/>
      <c r="I58" s="14"/>
    </row>
    <row r="59" spans="1:9" x14ac:dyDescent="0.2">
      <c r="A59" s="20" t="s">
        <v>49</v>
      </c>
      <c r="B59" s="20"/>
      <c r="C59" s="20"/>
      <c r="D59" s="20"/>
      <c r="E59" s="25">
        <f>E61-(E51+E55)</f>
        <v>5964.0157626999862</v>
      </c>
      <c r="F59" s="26">
        <f>F61-(F51+F55)</f>
        <v>5.2501007002333466</v>
      </c>
      <c r="G59" s="14"/>
      <c r="H59" s="14"/>
      <c r="I59" s="14"/>
    </row>
    <row r="60" spans="1:9" x14ac:dyDescent="0.2">
      <c r="A60" s="20"/>
      <c r="B60" s="20"/>
      <c r="C60" s="20"/>
      <c r="D60" s="20"/>
      <c r="E60" s="25"/>
      <c r="F60" s="26"/>
      <c r="G60" s="14"/>
      <c r="H60" s="14"/>
      <c r="I60" s="14"/>
    </row>
    <row r="61" spans="1:9" x14ac:dyDescent="0.2">
      <c r="A61" s="27" t="s">
        <v>48</v>
      </c>
      <c r="B61" s="27"/>
      <c r="C61" s="27"/>
      <c r="D61" s="27"/>
      <c r="E61" s="28">
        <v>113598.1213167</v>
      </c>
      <c r="F61" s="29">
        <v>100</v>
      </c>
      <c r="G61" s="14"/>
      <c r="H61" s="14"/>
      <c r="I61" s="14"/>
    </row>
    <row r="63" spans="1:9" x14ac:dyDescent="0.2">
      <c r="A63" s="14" t="s">
        <v>52</v>
      </c>
    </row>
    <row r="64" spans="1:9" x14ac:dyDescent="0.2">
      <c r="A64" s="14" t="s">
        <v>53</v>
      </c>
    </row>
    <row r="65" spans="1:4" x14ac:dyDescent="0.2">
      <c r="A65" s="14" t="s">
        <v>54</v>
      </c>
      <c r="B65" s="14"/>
      <c r="C65" s="30" t="s">
        <v>56</v>
      </c>
      <c r="D65" s="14" t="s">
        <v>55</v>
      </c>
    </row>
    <row r="66" spans="1:4" x14ac:dyDescent="0.2">
      <c r="A66" s="7" t="s">
        <v>182</v>
      </c>
      <c r="C66" s="31">
        <v>451.3116</v>
      </c>
      <c r="D66" s="31">
        <v>491.90870000000001</v>
      </c>
    </row>
    <row r="67" spans="1:4" x14ac:dyDescent="0.2">
      <c r="A67" s="7" t="s">
        <v>271</v>
      </c>
      <c r="C67" s="31">
        <v>76.382900000000006</v>
      </c>
      <c r="D67" s="31">
        <v>83.253799999999998</v>
      </c>
    </row>
    <row r="68" spans="1:4" x14ac:dyDescent="0.2">
      <c r="A68" s="7" t="s">
        <v>184</v>
      </c>
      <c r="C68" s="31">
        <v>488.04790000000003</v>
      </c>
      <c r="D68" s="31">
        <v>535.41340000000002</v>
      </c>
    </row>
    <row r="69" spans="1:4" x14ac:dyDescent="0.2">
      <c r="A69" s="7" t="s">
        <v>272</v>
      </c>
      <c r="C69" s="31">
        <v>85.35</v>
      </c>
      <c r="D69" s="31">
        <v>93.626499999999993</v>
      </c>
    </row>
    <row r="71" spans="1:4" x14ac:dyDescent="0.2">
      <c r="A71" s="7" t="s">
        <v>66</v>
      </c>
    </row>
    <row r="73" spans="1:4" x14ac:dyDescent="0.2">
      <c r="A73" s="14" t="s">
        <v>67</v>
      </c>
      <c r="D73" s="30" t="s">
        <v>68</v>
      </c>
    </row>
    <row r="75" spans="1:4" x14ac:dyDescent="0.2">
      <c r="A75" s="14" t="s">
        <v>69</v>
      </c>
      <c r="D75" s="32">
        <v>0.214573503474739</v>
      </c>
    </row>
    <row r="77" spans="1:4" x14ac:dyDescent="0.2">
      <c r="A77" s="14" t="s">
        <v>1073</v>
      </c>
    </row>
    <row r="78" spans="1:4" x14ac:dyDescent="0.2">
      <c r="A78" s="57"/>
    </row>
    <row r="79" spans="1:4" x14ac:dyDescent="0.2">
      <c r="A79" s="52" t="s">
        <v>1058</v>
      </c>
    </row>
    <row r="80" spans="1:4" x14ac:dyDescent="0.2">
      <c r="A80" s="54"/>
    </row>
    <row r="81" spans="1:1" x14ac:dyDescent="0.2">
      <c r="A81" s="53"/>
    </row>
    <row r="82" spans="1:1" x14ac:dyDescent="0.2">
      <c r="A82" s="53"/>
    </row>
    <row r="83" spans="1:1" x14ac:dyDescent="0.2">
      <c r="A83" s="53"/>
    </row>
    <row r="84" spans="1:1" x14ac:dyDescent="0.2">
      <c r="A84" s="53"/>
    </row>
    <row r="85" spans="1:1" x14ac:dyDescent="0.2">
      <c r="A85" s="53"/>
    </row>
    <row r="86" spans="1:1" x14ac:dyDescent="0.2">
      <c r="A86" s="53"/>
    </row>
    <row r="87" spans="1:1" x14ac:dyDescent="0.2">
      <c r="A87" s="53"/>
    </row>
    <row r="88" spans="1:1" x14ac:dyDescent="0.2">
      <c r="A88" s="53"/>
    </row>
    <row r="89" spans="1:1" x14ac:dyDescent="0.2">
      <c r="A89" s="53"/>
    </row>
    <row r="90" spans="1:1" x14ac:dyDescent="0.2">
      <c r="A90" s="53"/>
    </row>
    <row r="91" spans="1:1" x14ac:dyDescent="0.2">
      <c r="A91" s="53"/>
    </row>
    <row r="92" spans="1:1" x14ac:dyDescent="0.2">
      <c r="A92" s="53"/>
    </row>
    <row r="93" spans="1:1" x14ac:dyDescent="0.2">
      <c r="A93" s="52" t="s">
        <v>1074</v>
      </c>
    </row>
    <row r="94" spans="1:1" x14ac:dyDescent="0.2">
      <c r="A94" s="53"/>
    </row>
    <row r="95" spans="1:1" x14ac:dyDescent="0.2">
      <c r="A95" s="52" t="s">
        <v>1060</v>
      </c>
    </row>
    <row r="96" spans="1:1" x14ac:dyDescent="0.2">
      <c r="A96" s="53"/>
    </row>
    <row r="97" spans="1:1" x14ac:dyDescent="0.2">
      <c r="A97" s="53"/>
    </row>
    <row r="98" spans="1:1" x14ac:dyDescent="0.2">
      <c r="A98" s="53"/>
    </row>
    <row r="99" spans="1:1" x14ac:dyDescent="0.2">
      <c r="A99" s="53"/>
    </row>
    <row r="100" spans="1:1" x14ac:dyDescent="0.2">
      <c r="A100" s="53"/>
    </row>
    <row r="101" spans="1:1" x14ac:dyDescent="0.2">
      <c r="A101" s="53"/>
    </row>
    <row r="102" spans="1:1" x14ac:dyDescent="0.2">
      <c r="A102" s="53"/>
    </row>
    <row r="103" spans="1:1" x14ac:dyDescent="0.2">
      <c r="A103" s="53"/>
    </row>
    <row r="104" spans="1:1" x14ac:dyDescent="0.2">
      <c r="A104" s="53"/>
    </row>
    <row r="105" spans="1:1" x14ac:dyDescent="0.2">
      <c r="A105" s="53"/>
    </row>
    <row r="106" spans="1:1" x14ac:dyDescent="0.2">
      <c r="A106" s="53"/>
    </row>
    <row r="107" spans="1:1" x14ac:dyDescent="0.2">
      <c r="A107" s="53"/>
    </row>
  </sheetData>
  <mergeCells count="1">
    <mergeCell ref="A1:F1"/>
  </mergeCells>
  <conditionalFormatting sqref="F2:F3">
    <cfRule type="cellIs" dxfId="55" priority="2" stopIfTrue="1" operator="between">
      <formula>0.009</formula>
      <formula>-0.009</formula>
    </cfRule>
  </conditionalFormatting>
  <conditionalFormatting sqref="F5:F65534">
    <cfRule type="cellIs" dxfId="54" priority="1" stopIfTrue="1" operator="between">
      <formula>0.009</formula>
      <formula>-0.009</formula>
    </cfRule>
  </conditionalFormatting>
  <hyperlinks>
    <hyperlink ref="A78" r:id="rId1" tooltip="https://www.franklintempletonindia.com/downloadsServlet/pdf/product-labels-jg9o5k7l" display="https://www.franklintempletonindia.com/downloadsServlet/pdf/product-labels-jg9o5k7l" xr:uid="{00000000-0004-0000-0C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114"/>
  <sheetViews>
    <sheetView workbookViewId="0">
      <selection sqref="A1:F1"/>
    </sheetView>
  </sheetViews>
  <sheetFormatPr defaultColWidth="9.140625" defaultRowHeight="11.25" x14ac:dyDescent="0.2"/>
  <cols>
    <col min="1" max="1" width="39.5703125" style="7" customWidth="1"/>
    <col min="2" max="2" width="36.42578125" style="7" customWidth="1"/>
    <col min="3" max="3" width="21.7109375" style="7" bestFit="1" customWidth="1"/>
    <col min="4" max="4" width="13.28515625" style="7" bestFit="1" customWidth="1"/>
    <col min="5" max="5" width="25.28515625" style="10" customWidth="1"/>
    <col min="6" max="6" width="14" style="11" customWidth="1"/>
    <col min="7" max="16384" width="9.140625" style="7"/>
  </cols>
  <sheetData>
    <row r="1" spans="1:6" s="1" customFormat="1" ht="15" x14ac:dyDescent="0.2">
      <c r="A1" s="86" t="s">
        <v>20</v>
      </c>
      <c r="B1" s="87"/>
      <c r="C1" s="87"/>
      <c r="D1" s="87"/>
      <c r="E1" s="87"/>
      <c r="F1" s="87"/>
    </row>
    <row r="2" spans="1:6" s="1" customFormat="1" ht="12" x14ac:dyDescent="0.2">
      <c r="E2" s="5"/>
      <c r="F2" s="9"/>
    </row>
    <row r="3" spans="1:6" s="1" customFormat="1" ht="12" x14ac:dyDescent="0.2">
      <c r="A3" s="8" t="s">
        <v>7</v>
      </c>
      <c r="B3" s="2"/>
      <c r="C3" s="3"/>
      <c r="D3" s="3"/>
      <c r="E3" s="4"/>
      <c r="F3" s="9"/>
    </row>
    <row r="4" spans="1:6" s="1" customFormat="1" ht="36" customHeight="1" x14ac:dyDescent="0.2">
      <c r="A4" s="6" t="s">
        <v>2</v>
      </c>
      <c r="B4" s="6" t="s">
        <v>0</v>
      </c>
      <c r="C4" s="13" t="s">
        <v>562</v>
      </c>
      <c r="D4" s="13" t="s">
        <v>1</v>
      </c>
      <c r="E4" s="59" t="s">
        <v>6</v>
      </c>
      <c r="F4" s="12" t="s">
        <v>3</v>
      </c>
    </row>
    <row r="5" spans="1:6" x14ac:dyDescent="0.2">
      <c r="A5" s="16" t="s">
        <v>331</v>
      </c>
      <c r="B5" s="17"/>
      <c r="C5" s="17"/>
      <c r="D5" s="17"/>
      <c r="E5" s="18"/>
      <c r="F5" s="19"/>
    </row>
    <row r="6" spans="1:6" x14ac:dyDescent="0.2">
      <c r="A6" s="20" t="s">
        <v>33</v>
      </c>
      <c r="B6" s="21"/>
      <c r="C6" s="21"/>
      <c r="D6" s="21"/>
      <c r="E6" s="22"/>
      <c r="F6" s="23"/>
    </row>
    <row r="7" spans="1:6" x14ac:dyDescent="0.2">
      <c r="A7" s="21" t="s">
        <v>524</v>
      </c>
      <c r="B7" s="21" t="s">
        <v>523</v>
      </c>
      <c r="C7" s="21" t="s">
        <v>363</v>
      </c>
      <c r="D7" s="24">
        <v>3500000</v>
      </c>
      <c r="E7" s="22">
        <v>8930.25</v>
      </c>
      <c r="F7" s="23">
        <v>5.9598130777199998</v>
      </c>
    </row>
    <row r="8" spans="1:6" x14ac:dyDescent="0.2">
      <c r="A8" s="21" t="s">
        <v>362</v>
      </c>
      <c r="B8" s="21" t="s">
        <v>361</v>
      </c>
      <c r="C8" s="21" t="s">
        <v>363</v>
      </c>
      <c r="D8" s="24">
        <v>3800000</v>
      </c>
      <c r="E8" s="22">
        <v>7187.7</v>
      </c>
      <c r="F8" s="23">
        <v>4.7968812137093702</v>
      </c>
    </row>
    <row r="9" spans="1:6" x14ac:dyDescent="0.2">
      <c r="A9" s="21" t="s">
        <v>511</v>
      </c>
      <c r="B9" s="21" t="s">
        <v>510</v>
      </c>
      <c r="C9" s="21" t="s">
        <v>401</v>
      </c>
      <c r="D9" s="24">
        <v>250000</v>
      </c>
      <c r="E9" s="22">
        <v>7054.875</v>
      </c>
      <c r="F9" s="23">
        <v>4.7082373154928403</v>
      </c>
    </row>
    <row r="10" spans="1:6" x14ac:dyDescent="0.2">
      <c r="A10" s="21" t="s">
        <v>520</v>
      </c>
      <c r="B10" s="21" t="s">
        <v>519</v>
      </c>
      <c r="C10" s="21" t="s">
        <v>477</v>
      </c>
      <c r="D10" s="24">
        <v>1500000</v>
      </c>
      <c r="E10" s="22">
        <v>6774</v>
      </c>
      <c r="F10" s="23">
        <v>4.5207887560230997</v>
      </c>
    </row>
    <row r="11" spans="1:6" x14ac:dyDescent="0.2">
      <c r="A11" s="21" t="s">
        <v>338</v>
      </c>
      <c r="B11" s="21" t="s">
        <v>337</v>
      </c>
      <c r="C11" s="21" t="s">
        <v>339</v>
      </c>
      <c r="D11" s="24">
        <v>500000</v>
      </c>
      <c r="E11" s="22">
        <v>6677.5</v>
      </c>
      <c r="F11" s="23">
        <v>4.4563872037709302</v>
      </c>
    </row>
    <row r="12" spans="1:6" x14ac:dyDescent="0.2">
      <c r="A12" s="21" t="s">
        <v>564</v>
      </c>
      <c r="B12" s="21" t="s">
        <v>563</v>
      </c>
      <c r="C12" s="21" t="s">
        <v>363</v>
      </c>
      <c r="D12" s="24">
        <v>14000000</v>
      </c>
      <c r="E12" s="22">
        <v>6433</v>
      </c>
      <c r="F12" s="23">
        <v>4.2932143589454697</v>
      </c>
    </row>
    <row r="13" spans="1:6" x14ac:dyDescent="0.2">
      <c r="A13" s="21" t="s">
        <v>351</v>
      </c>
      <c r="B13" s="21" t="s">
        <v>350</v>
      </c>
      <c r="C13" s="21" t="s">
        <v>339</v>
      </c>
      <c r="D13" s="24">
        <v>530000</v>
      </c>
      <c r="E13" s="22">
        <v>6296.1350000000002</v>
      </c>
      <c r="F13" s="23">
        <v>4.2018742713911301</v>
      </c>
    </row>
    <row r="14" spans="1:6" x14ac:dyDescent="0.2">
      <c r="A14" s="21" t="s">
        <v>429</v>
      </c>
      <c r="B14" s="21" t="s">
        <v>428</v>
      </c>
      <c r="C14" s="21" t="s">
        <v>430</v>
      </c>
      <c r="D14" s="24">
        <v>3500000</v>
      </c>
      <c r="E14" s="22">
        <v>5610.5</v>
      </c>
      <c r="F14" s="23">
        <v>3.7442995742054399</v>
      </c>
    </row>
    <row r="15" spans="1:6" x14ac:dyDescent="0.2">
      <c r="A15" s="21" t="s">
        <v>376</v>
      </c>
      <c r="B15" s="21" t="s">
        <v>375</v>
      </c>
      <c r="C15" s="21" t="s">
        <v>377</v>
      </c>
      <c r="D15" s="24">
        <v>5250000</v>
      </c>
      <c r="E15" s="22">
        <v>5515.125</v>
      </c>
      <c r="F15" s="23">
        <v>3.6806488172515399</v>
      </c>
    </row>
    <row r="16" spans="1:6" x14ac:dyDescent="0.2">
      <c r="A16" s="21" t="s">
        <v>517</v>
      </c>
      <c r="B16" s="21" t="s">
        <v>516</v>
      </c>
      <c r="C16" s="21" t="s">
        <v>518</v>
      </c>
      <c r="D16" s="24">
        <v>1800000</v>
      </c>
      <c r="E16" s="22">
        <v>4158</v>
      </c>
      <c r="F16" s="23">
        <v>2.7749394224304802</v>
      </c>
    </row>
    <row r="17" spans="1:6" x14ac:dyDescent="0.2">
      <c r="A17" s="21" t="s">
        <v>566</v>
      </c>
      <c r="B17" s="21" t="s">
        <v>565</v>
      </c>
      <c r="C17" s="21" t="s">
        <v>339</v>
      </c>
      <c r="D17" s="24">
        <v>120000</v>
      </c>
      <c r="E17" s="22">
        <v>3962.7</v>
      </c>
      <c r="F17" s="23">
        <v>2.6446013586496502</v>
      </c>
    </row>
    <row r="18" spans="1:6" x14ac:dyDescent="0.2">
      <c r="A18" s="21" t="s">
        <v>382</v>
      </c>
      <c r="B18" s="21" t="s">
        <v>381</v>
      </c>
      <c r="C18" s="21" t="s">
        <v>339</v>
      </c>
      <c r="D18" s="24">
        <v>350000</v>
      </c>
      <c r="E18" s="22">
        <v>3957.9749999999999</v>
      </c>
      <c r="F18" s="23">
        <v>2.6414480183968898</v>
      </c>
    </row>
    <row r="19" spans="1:6" x14ac:dyDescent="0.2">
      <c r="A19" s="21" t="s">
        <v>568</v>
      </c>
      <c r="B19" s="21" t="s">
        <v>567</v>
      </c>
      <c r="C19" s="21" t="s">
        <v>377</v>
      </c>
      <c r="D19" s="24">
        <v>1700000</v>
      </c>
      <c r="E19" s="22">
        <v>3785.9</v>
      </c>
      <c r="F19" s="23">
        <v>2.5266097064404902</v>
      </c>
    </row>
    <row r="20" spans="1:6" x14ac:dyDescent="0.2">
      <c r="A20" s="21" t="s">
        <v>427</v>
      </c>
      <c r="B20" s="21" t="s">
        <v>426</v>
      </c>
      <c r="C20" s="21" t="s">
        <v>347</v>
      </c>
      <c r="D20" s="24">
        <v>1300000</v>
      </c>
      <c r="E20" s="22">
        <v>3560.05</v>
      </c>
      <c r="F20" s="23">
        <v>2.37588337922646</v>
      </c>
    </row>
    <row r="21" spans="1:6" x14ac:dyDescent="0.2">
      <c r="A21" s="21" t="s">
        <v>539</v>
      </c>
      <c r="B21" s="21" t="s">
        <v>538</v>
      </c>
      <c r="C21" s="21" t="s">
        <v>390</v>
      </c>
      <c r="D21" s="24">
        <v>135700</v>
      </c>
      <c r="E21" s="22">
        <v>3301.37745</v>
      </c>
      <c r="F21" s="23">
        <v>2.2032521487080299</v>
      </c>
    </row>
    <row r="22" spans="1:6" x14ac:dyDescent="0.2">
      <c r="A22" s="21" t="s">
        <v>476</v>
      </c>
      <c r="B22" s="21" t="s">
        <v>475</v>
      </c>
      <c r="C22" s="21" t="s">
        <v>477</v>
      </c>
      <c r="D22" s="24">
        <v>120000</v>
      </c>
      <c r="E22" s="22">
        <v>3213.78</v>
      </c>
      <c r="F22" s="23">
        <v>2.1447919232849002</v>
      </c>
    </row>
    <row r="23" spans="1:6" x14ac:dyDescent="0.2">
      <c r="A23" s="21" t="s">
        <v>534</v>
      </c>
      <c r="B23" s="21" t="s">
        <v>533</v>
      </c>
      <c r="C23" s="21" t="s">
        <v>347</v>
      </c>
      <c r="D23" s="24">
        <v>2600000</v>
      </c>
      <c r="E23" s="22">
        <v>3140.8</v>
      </c>
      <c r="F23" s="23">
        <v>2.0960869980686998</v>
      </c>
    </row>
    <row r="24" spans="1:6" x14ac:dyDescent="0.2">
      <c r="A24" s="21" t="s">
        <v>570</v>
      </c>
      <c r="B24" s="21" t="s">
        <v>569</v>
      </c>
      <c r="C24" s="21" t="s">
        <v>368</v>
      </c>
      <c r="D24" s="24">
        <v>140000</v>
      </c>
      <c r="E24" s="22">
        <v>2363.34</v>
      </c>
      <c r="F24" s="23">
        <v>1.5772307202036699</v>
      </c>
    </row>
    <row r="25" spans="1:6" x14ac:dyDescent="0.2">
      <c r="A25" s="21" t="s">
        <v>528</v>
      </c>
      <c r="B25" s="21" t="s">
        <v>527</v>
      </c>
      <c r="C25" s="21" t="s">
        <v>347</v>
      </c>
      <c r="D25" s="24">
        <v>2550000</v>
      </c>
      <c r="E25" s="22">
        <v>2328.15</v>
      </c>
      <c r="F25" s="23">
        <v>1.55374584327357</v>
      </c>
    </row>
    <row r="26" spans="1:6" x14ac:dyDescent="0.2">
      <c r="A26" s="21" t="s">
        <v>526</v>
      </c>
      <c r="B26" s="21" t="s">
        <v>525</v>
      </c>
      <c r="C26" s="21" t="s">
        <v>398</v>
      </c>
      <c r="D26" s="24">
        <v>1500000</v>
      </c>
      <c r="E26" s="22">
        <v>1886.25</v>
      </c>
      <c r="F26" s="23">
        <v>1.2588334501105101</v>
      </c>
    </row>
    <row r="27" spans="1:6" x14ac:dyDescent="0.2">
      <c r="A27" s="21" t="s">
        <v>572</v>
      </c>
      <c r="B27" s="21" t="s">
        <v>571</v>
      </c>
      <c r="C27" s="21" t="s">
        <v>441</v>
      </c>
      <c r="D27" s="24">
        <v>300000</v>
      </c>
      <c r="E27" s="22">
        <v>1825.35</v>
      </c>
      <c r="F27" s="23">
        <v>1.2181903979638</v>
      </c>
    </row>
    <row r="28" spans="1:6" x14ac:dyDescent="0.2">
      <c r="A28" s="21" t="s">
        <v>515</v>
      </c>
      <c r="B28" s="21" t="s">
        <v>514</v>
      </c>
      <c r="C28" s="21" t="s">
        <v>407</v>
      </c>
      <c r="D28" s="24">
        <v>100000</v>
      </c>
      <c r="E28" s="22">
        <v>1734.65</v>
      </c>
      <c r="F28" s="23">
        <v>1.1576596125827401</v>
      </c>
    </row>
    <row r="29" spans="1:6" x14ac:dyDescent="0.2">
      <c r="A29" s="21" t="s">
        <v>530</v>
      </c>
      <c r="B29" s="21" t="s">
        <v>529</v>
      </c>
      <c r="C29" s="21" t="s">
        <v>377</v>
      </c>
      <c r="D29" s="24">
        <v>600000</v>
      </c>
      <c r="E29" s="22">
        <v>1706.7</v>
      </c>
      <c r="F29" s="23">
        <v>1.13900652050555</v>
      </c>
    </row>
    <row r="30" spans="1:6" x14ac:dyDescent="0.2">
      <c r="A30" s="21" t="s">
        <v>574</v>
      </c>
      <c r="B30" s="21" t="s">
        <v>573</v>
      </c>
      <c r="C30" s="21" t="s">
        <v>401</v>
      </c>
      <c r="D30" s="24">
        <v>313760</v>
      </c>
      <c r="E30" s="22">
        <v>1427.6079999999999</v>
      </c>
      <c r="F30" s="23">
        <v>0.95274788816188805</v>
      </c>
    </row>
    <row r="31" spans="1:6" x14ac:dyDescent="0.2">
      <c r="A31" s="21" t="s">
        <v>558</v>
      </c>
      <c r="B31" s="21" t="s">
        <v>557</v>
      </c>
      <c r="C31" s="21" t="s">
        <v>363</v>
      </c>
      <c r="D31" s="24">
        <v>1000000</v>
      </c>
      <c r="E31" s="22">
        <v>1084.5</v>
      </c>
      <c r="F31" s="23">
        <v>0.72376666753868502</v>
      </c>
    </row>
    <row r="32" spans="1:6" x14ac:dyDescent="0.2">
      <c r="A32" s="21" t="s">
        <v>576</v>
      </c>
      <c r="B32" s="21" t="s">
        <v>575</v>
      </c>
      <c r="C32" s="21" t="s">
        <v>363</v>
      </c>
      <c r="D32" s="24">
        <v>1500000</v>
      </c>
      <c r="E32" s="22">
        <v>1079.25</v>
      </c>
      <c r="F32" s="23">
        <v>0.72026295614672797</v>
      </c>
    </row>
    <row r="33" spans="1:9" x14ac:dyDescent="0.2">
      <c r="A33" s="21" t="s">
        <v>560</v>
      </c>
      <c r="B33" s="21" t="s">
        <v>559</v>
      </c>
      <c r="C33" s="21" t="s">
        <v>561</v>
      </c>
      <c r="D33" s="24">
        <v>500000</v>
      </c>
      <c r="E33" s="22">
        <v>985.5</v>
      </c>
      <c r="F33" s="23">
        <v>0.65769668129034098</v>
      </c>
    </row>
    <row r="34" spans="1:9" x14ac:dyDescent="0.2">
      <c r="A34" s="21" t="s">
        <v>578</v>
      </c>
      <c r="B34" s="21" t="s">
        <v>577</v>
      </c>
      <c r="C34" s="21" t="s">
        <v>374</v>
      </c>
      <c r="D34" s="24">
        <v>500000</v>
      </c>
      <c r="E34" s="22">
        <v>879</v>
      </c>
      <c r="F34" s="23">
        <v>0.58662139305348504</v>
      </c>
    </row>
    <row r="35" spans="1:9" x14ac:dyDescent="0.2">
      <c r="A35" s="20" t="s">
        <v>38</v>
      </c>
      <c r="B35" s="20"/>
      <c r="C35" s="20"/>
      <c r="D35" s="20"/>
      <c r="E35" s="25">
        <f>SUM(E7:E34)</f>
        <v>106859.96544999999</v>
      </c>
      <c r="F35" s="26">
        <f>SUM(F7:F34)</f>
        <v>71.31551967454638</v>
      </c>
      <c r="G35" s="14"/>
      <c r="H35" s="14"/>
      <c r="I35" s="14"/>
    </row>
    <row r="36" spans="1:9" x14ac:dyDescent="0.2">
      <c r="A36" s="21"/>
      <c r="B36" s="21"/>
      <c r="C36" s="21"/>
      <c r="D36" s="21"/>
      <c r="E36" s="22"/>
      <c r="F36" s="23"/>
    </row>
    <row r="37" spans="1:9" x14ac:dyDescent="0.2">
      <c r="A37" s="20" t="s">
        <v>579</v>
      </c>
      <c r="B37" s="21"/>
      <c r="C37" s="21"/>
      <c r="D37" s="21"/>
      <c r="E37" s="22"/>
      <c r="F37" s="23"/>
    </row>
    <row r="38" spans="1:9" x14ac:dyDescent="0.2">
      <c r="A38" s="21" t="s">
        <v>581</v>
      </c>
      <c r="B38" s="21" t="s">
        <v>580</v>
      </c>
      <c r="C38" s="21" t="s">
        <v>678</v>
      </c>
      <c r="D38" s="24">
        <v>1800000</v>
      </c>
      <c r="E38" s="22">
        <v>5249.88</v>
      </c>
      <c r="F38" s="23">
        <v>3.5036313071258598</v>
      </c>
    </row>
    <row r="39" spans="1:9" x14ac:dyDescent="0.2">
      <c r="A39" s="21" t="s">
        <v>583</v>
      </c>
      <c r="B39" s="21" t="s">
        <v>582</v>
      </c>
      <c r="C39" s="21" t="s">
        <v>678</v>
      </c>
      <c r="D39" s="24">
        <v>1500000</v>
      </c>
      <c r="E39" s="22">
        <v>4009.2</v>
      </c>
      <c r="F39" s="23">
        <v>2.67563423097842</v>
      </c>
    </row>
    <row r="40" spans="1:9" x14ac:dyDescent="0.2">
      <c r="A40" s="20" t="s">
        <v>38</v>
      </c>
      <c r="B40" s="20"/>
      <c r="C40" s="20"/>
      <c r="D40" s="20"/>
      <c r="E40" s="25">
        <f>SUM(E37:E39)</f>
        <v>9259.08</v>
      </c>
      <c r="F40" s="26">
        <f>SUM(F37:F39)</f>
        <v>6.1792655381042803</v>
      </c>
      <c r="G40" s="14"/>
      <c r="H40" s="14"/>
      <c r="I40" s="14"/>
    </row>
    <row r="41" spans="1:9" x14ac:dyDescent="0.2">
      <c r="A41" s="21"/>
      <c r="B41" s="21"/>
      <c r="C41" s="21"/>
      <c r="D41" s="21"/>
      <c r="E41" s="22"/>
      <c r="F41" s="23"/>
    </row>
    <row r="42" spans="1:9" x14ac:dyDescent="0.2">
      <c r="A42" s="20" t="s">
        <v>457</v>
      </c>
      <c r="B42" s="21"/>
      <c r="C42" s="21"/>
      <c r="D42" s="21"/>
      <c r="E42" s="22"/>
      <c r="F42" s="23"/>
    </row>
    <row r="43" spans="1:9" x14ac:dyDescent="0.2">
      <c r="A43" s="21" t="s">
        <v>585</v>
      </c>
      <c r="B43" s="21" t="s">
        <v>584</v>
      </c>
      <c r="C43" s="21" t="s">
        <v>586</v>
      </c>
      <c r="D43" s="24">
        <v>86900</v>
      </c>
      <c r="E43" s="22">
        <v>3673.0029949999998</v>
      </c>
      <c r="F43" s="23">
        <v>2.4512652259573602</v>
      </c>
    </row>
    <row r="44" spans="1:9" x14ac:dyDescent="0.2">
      <c r="A44" s="21" t="s">
        <v>588</v>
      </c>
      <c r="B44" s="21" t="s">
        <v>587</v>
      </c>
      <c r="C44" s="21" t="s">
        <v>589</v>
      </c>
      <c r="D44" s="24">
        <v>155000</v>
      </c>
      <c r="E44" s="22">
        <v>2807.4144339999998</v>
      </c>
      <c r="F44" s="23">
        <v>1.87359427320994</v>
      </c>
    </row>
    <row r="45" spans="1:9" x14ac:dyDescent="0.2">
      <c r="A45" s="21" t="s">
        <v>591</v>
      </c>
      <c r="B45" s="21" t="s">
        <v>590</v>
      </c>
      <c r="C45" s="21" t="s">
        <v>589</v>
      </c>
      <c r="D45" s="24">
        <v>187038</v>
      </c>
      <c r="E45" s="22">
        <v>2100.0772849999998</v>
      </c>
      <c r="F45" s="23">
        <v>1.40153613475163</v>
      </c>
    </row>
    <row r="46" spans="1:9" x14ac:dyDescent="0.2">
      <c r="A46" s="21" t="s">
        <v>593</v>
      </c>
      <c r="B46" s="21" t="s">
        <v>592</v>
      </c>
      <c r="C46" s="21" t="s">
        <v>390</v>
      </c>
      <c r="D46" s="24">
        <v>2297307</v>
      </c>
      <c r="E46" s="22">
        <v>1919.345468</v>
      </c>
      <c r="F46" s="23">
        <v>1.28092049168265</v>
      </c>
    </row>
    <row r="47" spans="1:9" x14ac:dyDescent="0.2">
      <c r="A47" s="21" t="s">
        <v>595</v>
      </c>
      <c r="B47" s="21" t="s">
        <v>594</v>
      </c>
      <c r="C47" s="21" t="s">
        <v>390</v>
      </c>
      <c r="D47" s="24">
        <v>65000</v>
      </c>
      <c r="E47" s="22">
        <v>1613.458091</v>
      </c>
      <c r="F47" s="23">
        <v>1.07677933216819</v>
      </c>
    </row>
    <row r="48" spans="1:9" x14ac:dyDescent="0.2">
      <c r="A48" s="21" t="s">
        <v>597</v>
      </c>
      <c r="B48" s="21" t="s">
        <v>596</v>
      </c>
      <c r="C48" s="21" t="s">
        <v>357</v>
      </c>
      <c r="D48" s="24">
        <v>12220</v>
      </c>
      <c r="E48" s="22">
        <v>1565.94175</v>
      </c>
      <c r="F48" s="23">
        <v>1.0450681806889801</v>
      </c>
    </row>
    <row r="49" spans="1:9" x14ac:dyDescent="0.2">
      <c r="A49" s="21" t="s">
        <v>599</v>
      </c>
      <c r="B49" s="21" t="s">
        <v>598</v>
      </c>
      <c r="C49" s="21" t="s">
        <v>600</v>
      </c>
      <c r="D49" s="24">
        <v>1575983</v>
      </c>
      <c r="E49" s="22">
        <v>1493.2459040000001</v>
      </c>
      <c r="F49" s="23">
        <v>0.996552892350274</v>
      </c>
    </row>
    <row r="50" spans="1:9" x14ac:dyDescent="0.2">
      <c r="A50" s="21" t="s">
        <v>602</v>
      </c>
      <c r="B50" s="21" t="s">
        <v>601</v>
      </c>
      <c r="C50" s="21" t="s">
        <v>589</v>
      </c>
      <c r="D50" s="24">
        <v>858000</v>
      </c>
      <c r="E50" s="22">
        <v>1486.2763709999999</v>
      </c>
      <c r="F50" s="23">
        <v>0.99190161003242105</v>
      </c>
    </row>
    <row r="51" spans="1:9" x14ac:dyDescent="0.2">
      <c r="A51" s="21" t="s">
        <v>604</v>
      </c>
      <c r="B51" s="21" t="s">
        <v>603</v>
      </c>
      <c r="C51" s="21" t="s">
        <v>380</v>
      </c>
      <c r="D51" s="24">
        <v>4177000</v>
      </c>
      <c r="E51" s="22">
        <v>1465.15076</v>
      </c>
      <c r="F51" s="23">
        <v>0.97780293499951298</v>
      </c>
    </row>
    <row r="52" spans="1:9" x14ac:dyDescent="0.2">
      <c r="A52" s="21" t="s">
        <v>606</v>
      </c>
      <c r="B52" s="21" t="s">
        <v>605</v>
      </c>
      <c r="C52" s="21" t="s">
        <v>368</v>
      </c>
      <c r="D52" s="24">
        <v>1316500</v>
      </c>
      <c r="E52" s="22">
        <v>1389.3530539999999</v>
      </c>
      <c r="F52" s="23">
        <v>0.92721754719066396</v>
      </c>
    </row>
    <row r="53" spans="1:9" x14ac:dyDescent="0.2">
      <c r="A53" s="21" t="s">
        <v>459</v>
      </c>
      <c r="B53" s="21" t="s">
        <v>458</v>
      </c>
      <c r="C53" s="21" t="s">
        <v>422</v>
      </c>
      <c r="D53" s="24">
        <v>25300</v>
      </c>
      <c r="E53" s="22">
        <v>1339.5999850000001</v>
      </c>
      <c r="F53" s="23">
        <v>0.89401366249730096</v>
      </c>
    </row>
    <row r="54" spans="1:9" x14ac:dyDescent="0.2">
      <c r="A54" s="21" t="s">
        <v>608</v>
      </c>
      <c r="B54" s="21" t="s">
        <v>607</v>
      </c>
      <c r="C54" s="21" t="s">
        <v>360</v>
      </c>
      <c r="D54" s="24">
        <v>43300</v>
      </c>
      <c r="E54" s="22">
        <v>1252.15518</v>
      </c>
      <c r="F54" s="23">
        <v>0.83565530831710699</v>
      </c>
    </row>
    <row r="55" spans="1:9" x14ac:dyDescent="0.2">
      <c r="A55" s="21" t="s">
        <v>610</v>
      </c>
      <c r="B55" s="21" t="s">
        <v>609</v>
      </c>
      <c r="C55" s="21" t="s">
        <v>600</v>
      </c>
      <c r="D55" s="24">
        <v>244000</v>
      </c>
      <c r="E55" s="22">
        <v>725.86300419999998</v>
      </c>
      <c r="F55" s="23">
        <v>0.48442180510784</v>
      </c>
    </row>
    <row r="56" spans="1:9" x14ac:dyDescent="0.2">
      <c r="A56" s="20" t="s">
        <v>38</v>
      </c>
      <c r="B56" s="20"/>
      <c r="C56" s="20"/>
      <c r="D56" s="20"/>
      <c r="E56" s="25">
        <f>SUM(E42:E55)</f>
        <v>22830.8842812</v>
      </c>
      <c r="F56" s="26">
        <f>SUM(F42:F55)</f>
        <v>15.236729398953869</v>
      </c>
      <c r="G56" s="14"/>
      <c r="H56" s="14"/>
      <c r="I56" s="14"/>
    </row>
    <row r="57" spans="1:9" x14ac:dyDescent="0.2">
      <c r="A57" s="21"/>
      <c r="B57" s="21"/>
      <c r="C57" s="21"/>
      <c r="D57" s="21"/>
      <c r="E57" s="22"/>
      <c r="F57" s="23"/>
    </row>
    <row r="58" spans="1:9" x14ac:dyDescent="0.2">
      <c r="A58" s="20" t="s">
        <v>1201</v>
      </c>
      <c r="B58" s="21"/>
      <c r="C58" s="21"/>
      <c r="D58" s="21"/>
      <c r="E58" s="22"/>
      <c r="F58" s="23"/>
    </row>
    <row r="59" spans="1:9" x14ac:dyDescent="0.2">
      <c r="A59" s="21" t="s">
        <v>613</v>
      </c>
      <c r="B59" s="21" t="s">
        <v>612</v>
      </c>
      <c r="C59" s="21" t="s">
        <v>1201</v>
      </c>
      <c r="D59" s="24">
        <v>3408000</v>
      </c>
      <c r="E59" s="22">
        <v>2931.1302169999999</v>
      </c>
      <c r="F59" s="23">
        <v>1.9561589204979599</v>
      </c>
    </row>
    <row r="60" spans="1:9" x14ac:dyDescent="0.2">
      <c r="A60" s="20" t="s">
        <v>38</v>
      </c>
      <c r="B60" s="20"/>
      <c r="C60" s="20"/>
      <c r="D60" s="20"/>
      <c r="E60" s="25">
        <f>SUM(E59:E59)</f>
        <v>2931.1302169999999</v>
      </c>
      <c r="F60" s="26">
        <f>SUM(F59:F59)</f>
        <v>1.9561589204979599</v>
      </c>
      <c r="G60" s="14"/>
      <c r="H60" s="14"/>
      <c r="I60" s="14"/>
    </row>
    <row r="61" spans="1:9" x14ac:dyDescent="0.2">
      <c r="A61" s="21"/>
      <c r="B61" s="21"/>
      <c r="C61" s="21"/>
      <c r="D61" s="21"/>
      <c r="E61" s="22"/>
      <c r="F61" s="23"/>
    </row>
    <row r="62" spans="1:9" x14ac:dyDescent="0.2">
      <c r="A62" s="20" t="s">
        <v>47</v>
      </c>
      <c r="B62" s="20"/>
      <c r="C62" s="20"/>
      <c r="D62" s="20"/>
      <c r="E62" s="25">
        <f>E35+E40+E56+E60</f>
        <v>141881.05994819998</v>
      </c>
      <c r="F62" s="26">
        <f>F35+F40+F56+F60</f>
        <v>94.68767353210248</v>
      </c>
      <c r="G62" s="14"/>
      <c r="H62" s="14"/>
      <c r="I62" s="14"/>
    </row>
    <row r="63" spans="1:9" x14ac:dyDescent="0.2">
      <c r="A63" s="20"/>
      <c r="B63" s="20"/>
      <c r="C63" s="20"/>
      <c r="D63" s="20"/>
      <c r="E63" s="25"/>
      <c r="F63" s="26"/>
      <c r="G63" s="14"/>
      <c r="H63" s="14"/>
      <c r="I63" s="14"/>
    </row>
    <row r="64" spans="1:9" x14ac:dyDescent="0.2">
      <c r="A64" s="20" t="s">
        <v>49</v>
      </c>
      <c r="B64" s="20"/>
      <c r="C64" s="20"/>
      <c r="D64" s="20"/>
      <c r="E64" s="25">
        <f>E66-(E35+E40+E56+E60)</f>
        <v>7960.0488843000203</v>
      </c>
      <c r="F64" s="26">
        <f>F66-(F35+F40+F56+F60)</f>
        <v>5.3123264678975204</v>
      </c>
      <c r="G64" s="14"/>
      <c r="H64" s="14"/>
      <c r="I64" s="14"/>
    </row>
    <row r="65" spans="1:9" x14ac:dyDescent="0.2">
      <c r="A65" s="20"/>
      <c r="B65" s="20"/>
      <c r="C65" s="20"/>
      <c r="D65" s="20"/>
      <c r="E65" s="25"/>
      <c r="F65" s="26"/>
      <c r="G65" s="14"/>
      <c r="H65" s="14"/>
      <c r="I65" s="14"/>
    </row>
    <row r="66" spans="1:9" x14ac:dyDescent="0.2">
      <c r="A66" s="27" t="s">
        <v>48</v>
      </c>
      <c r="B66" s="27"/>
      <c r="C66" s="27"/>
      <c r="D66" s="27"/>
      <c r="E66" s="28">
        <v>149841.1088325</v>
      </c>
      <c r="F66" s="29">
        <v>100</v>
      </c>
      <c r="G66" s="14"/>
      <c r="H66" s="14"/>
      <c r="I66" s="14"/>
    </row>
    <row r="68" spans="1:9" x14ac:dyDescent="0.2">
      <c r="A68" s="14" t="s">
        <v>52</v>
      </c>
    </row>
    <row r="69" spans="1:9" x14ac:dyDescent="0.2">
      <c r="A69" s="14" t="s">
        <v>53</v>
      </c>
    </row>
    <row r="70" spans="1:9" x14ac:dyDescent="0.2">
      <c r="A70" s="14" t="s">
        <v>54</v>
      </c>
      <c r="B70" s="14"/>
      <c r="C70" s="30" t="s">
        <v>56</v>
      </c>
      <c r="D70" s="14" t="s">
        <v>55</v>
      </c>
    </row>
    <row r="71" spans="1:9" x14ac:dyDescent="0.2">
      <c r="A71" s="7" t="s">
        <v>182</v>
      </c>
      <c r="C71" s="31">
        <v>85.854600000000005</v>
      </c>
      <c r="D71" s="31">
        <v>93.227900000000005</v>
      </c>
    </row>
    <row r="72" spans="1:9" x14ac:dyDescent="0.2">
      <c r="A72" s="7" t="s">
        <v>271</v>
      </c>
      <c r="C72" s="31">
        <v>19.827500000000001</v>
      </c>
      <c r="D72" s="31">
        <v>20.6402</v>
      </c>
    </row>
    <row r="73" spans="1:9" x14ac:dyDescent="0.2">
      <c r="A73" s="7" t="s">
        <v>184</v>
      </c>
      <c r="C73" s="31">
        <v>91.9589</v>
      </c>
      <c r="D73" s="31">
        <v>100.3074</v>
      </c>
    </row>
    <row r="74" spans="1:9" x14ac:dyDescent="0.2">
      <c r="A74" s="7" t="s">
        <v>272</v>
      </c>
      <c r="C74" s="31">
        <v>21.869299999999999</v>
      </c>
      <c r="D74" s="31">
        <v>22.906300000000002</v>
      </c>
    </row>
    <row r="76" spans="1:9" x14ac:dyDescent="0.2">
      <c r="A76" s="14" t="s">
        <v>67</v>
      </c>
    </row>
    <row r="77" spans="1:9" x14ac:dyDescent="0.2">
      <c r="A77" s="88" t="s">
        <v>148</v>
      </c>
      <c r="B77" s="89"/>
      <c r="C77" s="36" t="s">
        <v>149</v>
      </c>
    </row>
    <row r="78" spans="1:9" x14ac:dyDescent="0.2">
      <c r="A78" s="84" t="s">
        <v>271</v>
      </c>
      <c r="B78" s="85"/>
      <c r="C78" s="37">
        <v>0.85</v>
      </c>
    </row>
    <row r="79" spans="1:9" x14ac:dyDescent="0.2">
      <c r="A79" s="84" t="s">
        <v>272</v>
      </c>
      <c r="B79" s="85"/>
      <c r="C79" s="37">
        <v>0.9</v>
      </c>
    </row>
    <row r="80" spans="1:9" x14ac:dyDescent="0.2">
      <c r="A80" s="7" t="s">
        <v>150</v>
      </c>
    </row>
    <row r="81" spans="1:4" x14ac:dyDescent="0.2">
      <c r="A81" s="7" t="s">
        <v>66</v>
      </c>
    </row>
    <row r="83" spans="1:4" x14ac:dyDescent="0.2">
      <c r="A83" s="14" t="s">
        <v>69</v>
      </c>
      <c r="D83" s="32">
        <v>0.103129893073845</v>
      </c>
    </row>
    <row r="85" spans="1:4" x14ac:dyDescent="0.2">
      <c r="A85" s="14" t="s">
        <v>1073</v>
      </c>
    </row>
    <row r="86" spans="1:4" x14ac:dyDescent="0.2">
      <c r="A86" s="57"/>
    </row>
    <row r="87" spans="1:4" x14ac:dyDescent="0.2">
      <c r="A87" s="52" t="s">
        <v>1058</v>
      </c>
    </row>
    <row r="88" spans="1:4" x14ac:dyDescent="0.2">
      <c r="A88" s="54"/>
    </row>
    <row r="89" spans="1:4" x14ac:dyDescent="0.2">
      <c r="A89" s="53"/>
    </row>
    <row r="90" spans="1:4" x14ac:dyDescent="0.2">
      <c r="A90" s="53"/>
    </row>
    <row r="91" spans="1:4" x14ac:dyDescent="0.2">
      <c r="A91" s="53"/>
    </row>
    <row r="92" spans="1:4" x14ac:dyDescent="0.2">
      <c r="A92" s="53"/>
    </row>
    <row r="93" spans="1:4" x14ac:dyDescent="0.2">
      <c r="A93" s="53"/>
    </row>
    <row r="94" spans="1:4" x14ac:dyDescent="0.2">
      <c r="A94" s="53"/>
    </row>
    <row r="95" spans="1:4" x14ac:dyDescent="0.2">
      <c r="A95" s="53"/>
    </row>
    <row r="96" spans="1:4" x14ac:dyDescent="0.2">
      <c r="A96" s="53"/>
    </row>
    <row r="97" spans="1:1" x14ac:dyDescent="0.2">
      <c r="A97" s="53"/>
    </row>
    <row r="98" spans="1:1" x14ac:dyDescent="0.2">
      <c r="A98" s="53"/>
    </row>
    <row r="99" spans="1:1" x14ac:dyDescent="0.2">
      <c r="A99" s="53"/>
    </row>
    <row r="100" spans="1:1" x14ac:dyDescent="0.2">
      <c r="A100" s="52" t="s">
        <v>1075</v>
      </c>
    </row>
    <row r="101" spans="1:1" x14ac:dyDescent="0.2">
      <c r="A101" s="53"/>
    </row>
    <row r="102" spans="1:1" x14ac:dyDescent="0.2">
      <c r="A102" s="52" t="s">
        <v>1060</v>
      </c>
    </row>
    <row r="103" spans="1:1" x14ac:dyDescent="0.2">
      <c r="A103" s="53"/>
    </row>
    <row r="104" spans="1:1" x14ac:dyDescent="0.2">
      <c r="A104" s="53"/>
    </row>
    <row r="105" spans="1:1" x14ac:dyDescent="0.2">
      <c r="A105" s="53"/>
    </row>
    <row r="106" spans="1:1" x14ac:dyDescent="0.2">
      <c r="A106" s="53"/>
    </row>
    <row r="107" spans="1:1" x14ac:dyDescent="0.2">
      <c r="A107" s="53"/>
    </row>
    <row r="108" spans="1:1" x14ac:dyDescent="0.2">
      <c r="A108" s="53"/>
    </row>
    <row r="109" spans="1:1" x14ac:dyDescent="0.2">
      <c r="A109" s="53"/>
    </row>
    <row r="110" spans="1:1" x14ac:dyDescent="0.2">
      <c r="A110" s="53"/>
    </row>
    <row r="111" spans="1:1" x14ac:dyDescent="0.2">
      <c r="A111" s="53"/>
    </row>
    <row r="112" spans="1:1" x14ac:dyDescent="0.2">
      <c r="A112" s="53"/>
    </row>
    <row r="113" spans="1:1" x14ac:dyDescent="0.2">
      <c r="A113" s="53"/>
    </row>
    <row r="114" spans="1:1" x14ac:dyDescent="0.2">
      <c r="A114" s="53"/>
    </row>
  </sheetData>
  <mergeCells count="4">
    <mergeCell ref="A1:F1"/>
    <mergeCell ref="A77:B77"/>
    <mergeCell ref="A78:B78"/>
    <mergeCell ref="A79:B79"/>
  </mergeCells>
  <conditionalFormatting sqref="F2:F3">
    <cfRule type="cellIs" dxfId="53" priority="2" stopIfTrue="1" operator="between">
      <formula>0.009</formula>
      <formula>-0.009</formula>
    </cfRule>
  </conditionalFormatting>
  <conditionalFormatting sqref="F5:F65534">
    <cfRule type="cellIs" dxfId="52" priority="1" stopIfTrue="1" operator="between">
      <formula>0.009</formula>
      <formula>-0.009</formula>
    </cfRule>
  </conditionalFormatting>
  <hyperlinks>
    <hyperlink ref="A88" r:id="rId1" tooltip="https://www.franklintempletonindia.com/downloadsServlet/pdf/product-labels-jg9o5k7l" display="https://www.franklintempletonindia.com/downloadsServlet/pdf/product-labels-jg9o5k7l" xr:uid="{00000000-0004-0000-0D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105"/>
  <sheetViews>
    <sheetView workbookViewId="0">
      <selection sqref="A1:F1"/>
    </sheetView>
  </sheetViews>
  <sheetFormatPr defaultColWidth="9.140625" defaultRowHeight="11.25" x14ac:dyDescent="0.2"/>
  <cols>
    <col min="1" max="1" width="39.42578125" style="7" customWidth="1"/>
    <col min="2" max="2" width="32.85546875" style="7" customWidth="1"/>
    <col min="3" max="3" width="22.140625" style="7" bestFit="1" customWidth="1"/>
    <col min="4" max="4" width="13.28515625" style="7" bestFit="1" customWidth="1"/>
    <col min="5" max="5" width="25.28515625" style="10" customWidth="1"/>
    <col min="6" max="6" width="15.140625" style="11" customWidth="1"/>
    <col min="7" max="16384" width="9.140625" style="7"/>
  </cols>
  <sheetData>
    <row r="1" spans="1:6" s="1" customFormat="1" ht="15" x14ac:dyDescent="0.2">
      <c r="A1" s="86" t="s">
        <v>21</v>
      </c>
      <c r="B1" s="87"/>
      <c r="C1" s="87"/>
      <c r="D1" s="87"/>
      <c r="E1" s="87"/>
      <c r="F1" s="87"/>
    </row>
    <row r="2" spans="1:6" s="1" customFormat="1" ht="12" x14ac:dyDescent="0.2">
      <c r="E2" s="5"/>
      <c r="F2" s="9"/>
    </row>
    <row r="3" spans="1:6" s="1" customFormat="1" ht="12" x14ac:dyDescent="0.2">
      <c r="A3" s="8" t="s">
        <v>7</v>
      </c>
      <c r="B3" s="2"/>
      <c r="C3" s="3"/>
      <c r="D3" s="3"/>
      <c r="E3" s="4"/>
      <c r="F3" s="9"/>
    </row>
    <row r="4" spans="1:6" s="1" customFormat="1" ht="36" customHeight="1" x14ac:dyDescent="0.2">
      <c r="A4" s="6" t="s">
        <v>2</v>
      </c>
      <c r="B4" s="6" t="s">
        <v>0</v>
      </c>
      <c r="C4" s="13" t="s">
        <v>562</v>
      </c>
      <c r="D4" s="13" t="s">
        <v>1</v>
      </c>
      <c r="E4" s="59" t="s">
        <v>6</v>
      </c>
      <c r="F4" s="12" t="s">
        <v>3</v>
      </c>
    </row>
    <row r="5" spans="1:6" x14ac:dyDescent="0.2">
      <c r="A5" s="16" t="s">
        <v>331</v>
      </c>
      <c r="B5" s="17"/>
      <c r="C5" s="17"/>
      <c r="D5" s="17"/>
      <c r="E5" s="18"/>
      <c r="F5" s="19"/>
    </row>
    <row r="6" spans="1:6" x14ac:dyDescent="0.2">
      <c r="A6" s="20" t="s">
        <v>33</v>
      </c>
      <c r="B6" s="21"/>
      <c r="C6" s="21"/>
      <c r="D6" s="21"/>
      <c r="E6" s="22"/>
      <c r="F6" s="23"/>
    </row>
    <row r="7" spans="1:6" x14ac:dyDescent="0.2">
      <c r="A7" s="21" t="s">
        <v>413</v>
      </c>
      <c r="B7" s="21" t="s">
        <v>412</v>
      </c>
      <c r="C7" s="21" t="s">
        <v>414</v>
      </c>
      <c r="D7" s="24">
        <v>760218</v>
      </c>
      <c r="E7" s="22">
        <v>5297.1990239999996</v>
      </c>
      <c r="F7" s="23">
        <v>6.5730765761925696</v>
      </c>
    </row>
    <row r="8" spans="1:6" x14ac:dyDescent="0.2">
      <c r="A8" s="21" t="s">
        <v>394</v>
      </c>
      <c r="B8" s="21" t="s">
        <v>393</v>
      </c>
      <c r="C8" s="21" t="s">
        <v>395</v>
      </c>
      <c r="D8" s="24">
        <v>6719782</v>
      </c>
      <c r="E8" s="22">
        <v>5043.1963910000004</v>
      </c>
      <c r="F8" s="23">
        <v>6.2578951473470301</v>
      </c>
    </row>
    <row r="9" spans="1:6" x14ac:dyDescent="0.2">
      <c r="A9" s="21" t="s">
        <v>351</v>
      </c>
      <c r="B9" s="21" t="s">
        <v>350</v>
      </c>
      <c r="C9" s="21" t="s">
        <v>339</v>
      </c>
      <c r="D9" s="24">
        <v>415811</v>
      </c>
      <c r="E9" s="22">
        <v>4939.6267749999997</v>
      </c>
      <c r="F9" s="23">
        <v>6.1293798671299697</v>
      </c>
    </row>
    <row r="10" spans="1:6" x14ac:dyDescent="0.2">
      <c r="A10" s="21" t="s">
        <v>566</v>
      </c>
      <c r="B10" s="21" t="s">
        <v>565</v>
      </c>
      <c r="C10" s="21" t="s">
        <v>339</v>
      </c>
      <c r="D10" s="24">
        <v>134683</v>
      </c>
      <c r="E10" s="22">
        <v>4447.5693680000004</v>
      </c>
      <c r="F10" s="23">
        <v>5.5188060522817901</v>
      </c>
    </row>
    <row r="11" spans="1:6" x14ac:dyDescent="0.2">
      <c r="A11" s="21" t="s">
        <v>616</v>
      </c>
      <c r="B11" s="21" t="s">
        <v>615</v>
      </c>
      <c r="C11" s="21" t="s">
        <v>339</v>
      </c>
      <c r="D11" s="24">
        <v>992136</v>
      </c>
      <c r="E11" s="22">
        <v>3839.070252</v>
      </c>
      <c r="F11" s="23">
        <v>4.7637445060019497</v>
      </c>
    </row>
    <row r="12" spans="1:6" x14ac:dyDescent="0.2">
      <c r="A12" s="21" t="s">
        <v>382</v>
      </c>
      <c r="B12" s="21" t="s">
        <v>381</v>
      </c>
      <c r="C12" s="21" t="s">
        <v>339</v>
      </c>
      <c r="D12" s="24">
        <v>297106</v>
      </c>
      <c r="E12" s="22">
        <v>3359.8232010000002</v>
      </c>
      <c r="F12" s="23">
        <v>4.1690665354621999</v>
      </c>
    </row>
    <row r="13" spans="1:6" x14ac:dyDescent="0.2">
      <c r="A13" s="21" t="s">
        <v>618</v>
      </c>
      <c r="B13" s="21" t="s">
        <v>617</v>
      </c>
      <c r="C13" s="21" t="s">
        <v>339</v>
      </c>
      <c r="D13" s="24">
        <v>924715</v>
      </c>
      <c r="E13" s="22">
        <v>3318.8021349999999</v>
      </c>
      <c r="F13" s="23">
        <v>4.1181651804567698</v>
      </c>
    </row>
    <row r="14" spans="1:6" x14ac:dyDescent="0.2">
      <c r="A14" s="21" t="s">
        <v>338</v>
      </c>
      <c r="B14" s="21" t="s">
        <v>337</v>
      </c>
      <c r="C14" s="21" t="s">
        <v>339</v>
      </c>
      <c r="D14" s="24">
        <v>247525</v>
      </c>
      <c r="E14" s="22">
        <v>3305.696375</v>
      </c>
      <c r="F14" s="23">
        <v>4.1019027814645996</v>
      </c>
    </row>
    <row r="15" spans="1:6" x14ac:dyDescent="0.2">
      <c r="A15" s="21" t="s">
        <v>620</v>
      </c>
      <c r="B15" s="21" t="s">
        <v>619</v>
      </c>
      <c r="C15" s="21" t="s">
        <v>395</v>
      </c>
      <c r="D15" s="24">
        <v>56186</v>
      </c>
      <c r="E15" s="22">
        <v>2519.1835890000002</v>
      </c>
      <c r="F15" s="23">
        <v>3.12595138769787</v>
      </c>
    </row>
    <row r="16" spans="1:6" x14ac:dyDescent="0.2">
      <c r="A16" s="21" t="s">
        <v>359</v>
      </c>
      <c r="B16" s="21" t="s">
        <v>358</v>
      </c>
      <c r="C16" s="21" t="s">
        <v>360</v>
      </c>
      <c r="D16" s="24">
        <v>284082</v>
      </c>
      <c r="E16" s="22">
        <v>2496.3705749999999</v>
      </c>
      <c r="F16" s="23">
        <v>3.0976436561445801</v>
      </c>
    </row>
    <row r="17" spans="1:9" x14ac:dyDescent="0.2">
      <c r="A17" s="21" t="s">
        <v>622</v>
      </c>
      <c r="B17" s="21" t="s">
        <v>621</v>
      </c>
      <c r="C17" s="21" t="s">
        <v>339</v>
      </c>
      <c r="D17" s="24">
        <v>174184</v>
      </c>
      <c r="E17" s="22">
        <v>2099.7881200000002</v>
      </c>
      <c r="F17" s="23">
        <v>2.60554078561263</v>
      </c>
    </row>
    <row r="18" spans="1:9" x14ac:dyDescent="0.2">
      <c r="A18" s="21" t="s">
        <v>624</v>
      </c>
      <c r="B18" s="21" t="s">
        <v>623</v>
      </c>
      <c r="C18" s="21" t="s">
        <v>339</v>
      </c>
      <c r="D18" s="24">
        <v>431213</v>
      </c>
      <c r="E18" s="22">
        <v>1801.823521</v>
      </c>
      <c r="F18" s="23">
        <v>2.2358087598103298</v>
      </c>
    </row>
    <row r="19" spans="1:9" x14ac:dyDescent="0.2">
      <c r="A19" s="21" t="s">
        <v>626</v>
      </c>
      <c r="B19" s="21" t="s">
        <v>625</v>
      </c>
      <c r="C19" s="21" t="s">
        <v>339</v>
      </c>
      <c r="D19" s="24">
        <v>277981</v>
      </c>
      <c r="E19" s="22">
        <v>1747.3885660000001</v>
      </c>
      <c r="F19" s="23">
        <v>2.16826266119944</v>
      </c>
    </row>
    <row r="20" spans="1:9" x14ac:dyDescent="0.2">
      <c r="A20" s="21" t="s">
        <v>628</v>
      </c>
      <c r="B20" s="21" t="s">
        <v>627</v>
      </c>
      <c r="C20" s="21" t="s">
        <v>339</v>
      </c>
      <c r="D20" s="24">
        <v>85500</v>
      </c>
      <c r="E20" s="22">
        <v>1620.26775</v>
      </c>
      <c r="F20" s="23">
        <v>2.01052366475805</v>
      </c>
    </row>
    <row r="21" spans="1:9" x14ac:dyDescent="0.2">
      <c r="A21" s="21" t="s">
        <v>630</v>
      </c>
      <c r="B21" s="21" t="s">
        <v>629</v>
      </c>
      <c r="C21" s="21" t="s">
        <v>414</v>
      </c>
      <c r="D21" s="24">
        <v>180000</v>
      </c>
      <c r="E21" s="22">
        <v>1562.13</v>
      </c>
      <c r="F21" s="23">
        <v>1.9383829200010201</v>
      </c>
    </row>
    <row r="22" spans="1:9" x14ac:dyDescent="0.2">
      <c r="A22" s="21" t="s">
        <v>421</v>
      </c>
      <c r="B22" s="21" t="s">
        <v>420</v>
      </c>
      <c r="C22" s="21" t="s">
        <v>422</v>
      </c>
      <c r="D22" s="24">
        <v>141893</v>
      </c>
      <c r="E22" s="22">
        <v>1555.5729590000001</v>
      </c>
      <c r="F22" s="23">
        <v>1.9302465572910401</v>
      </c>
    </row>
    <row r="23" spans="1:9" x14ac:dyDescent="0.2">
      <c r="A23" s="21" t="s">
        <v>632</v>
      </c>
      <c r="B23" s="21" t="s">
        <v>631</v>
      </c>
      <c r="C23" s="21" t="s">
        <v>395</v>
      </c>
      <c r="D23" s="24">
        <v>54164</v>
      </c>
      <c r="E23" s="22">
        <v>1524.2832880000001</v>
      </c>
      <c r="F23" s="23">
        <v>1.8914204904215399</v>
      </c>
    </row>
    <row r="24" spans="1:9" x14ac:dyDescent="0.2">
      <c r="A24" s="21" t="s">
        <v>634</v>
      </c>
      <c r="B24" s="21" t="s">
        <v>633</v>
      </c>
      <c r="C24" s="21" t="s">
        <v>395</v>
      </c>
      <c r="D24" s="24">
        <v>799974</v>
      </c>
      <c r="E24" s="22">
        <v>1188.761364</v>
      </c>
      <c r="F24" s="23">
        <v>1.4750851234754601</v>
      </c>
    </row>
    <row r="25" spans="1:9" x14ac:dyDescent="0.2">
      <c r="A25" s="21" t="s">
        <v>437</v>
      </c>
      <c r="B25" s="21" t="s">
        <v>436</v>
      </c>
      <c r="C25" s="21" t="s">
        <v>438</v>
      </c>
      <c r="D25" s="24">
        <v>45848</v>
      </c>
      <c r="E25" s="22">
        <v>1143.0594120000001</v>
      </c>
      <c r="F25" s="23">
        <v>1.4183754493974301</v>
      </c>
    </row>
    <row r="26" spans="1:9" x14ac:dyDescent="0.2">
      <c r="A26" s="21" t="s">
        <v>636</v>
      </c>
      <c r="B26" s="21" t="s">
        <v>635</v>
      </c>
      <c r="C26" s="21" t="s">
        <v>339</v>
      </c>
      <c r="D26" s="24">
        <v>19237</v>
      </c>
      <c r="E26" s="22">
        <v>906.31278099999997</v>
      </c>
      <c r="F26" s="23">
        <v>1.1246062842843001</v>
      </c>
    </row>
    <row r="27" spans="1:9" x14ac:dyDescent="0.2">
      <c r="A27" s="21" t="s">
        <v>638</v>
      </c>
      <c r="B27" s="21" t="s">
        <v>637</v>
      </c>
      <c r="C27" s="21" t="s">
        <v>339</v>
      </c>
      <c r="D27" s="24">
        <v>11399</v>
      </c>
      <c r="E27" s="22">
        <v>571.20958949999999</v>
      </c>
      <c r="F27" s="23">
        <v>0.70879050528931398</v>
      </c>
    </row>
    <row r="28" spans="1:9" x14ac:dyDescent="0.2">
      <c r="A28" s="21" t="s">
        <v>640</v>
      </c>
      <c r="B28" s="21" t="s">
        <v>639</v>
      </c>
      <c r="C28" s="21" t="s">
        <v>438</v>
      </c>
      <c r="D28" s="24">
        <v>375996</v>
      </c>
      <c r="E28" s="22">
        <v>478.64290799999998</v>
      </c>
      <c r="F28" s="23">
        <v>0.593928314318797</v>
      </c>
    </row>
    <row r="29" spans="1:9" x14ac:dyDescent="0.2">
      <c r="A29" s="21" t="s">
        <v>642</v>
      </c>
      <c r="B29" s="21" t="s">
        <v>641</v>
      </c>
      <c r="C29" s="21" t="s">
        <v>438</v>
      </c>
      <c r="D29" s="24">
        <v>561130</v>
      </c>
      <c r="E29" s="22">
        <v>454.51530000000002</v>
      </c>
      <c r="F29" s="23">
        <v>0.56398935709521103</v>
      </c>
    </row>
    <row r="30" spans="1:9" x14ac:dyDescent="0.2">
      <c r="A30" s="21" t="s">
        <v>644</v>
      </c>
      <c r="B30" s="21" t="s">
        <v>643</v>
      </c>
      <c r="C30" s="21" t="s">
        <v>339</v>
      </c>
      <c r="D30" s="24">
        <v>63629</v>
      </c>
      <c r="E30" s="22">
        <v>56.820697000000003</v>
      </c>
      <c r="F30" s="23">
        <v>7.0506467814684698E-2</v>
      </c>
    </row>
    <row r="31" spans="1:9" x14ac:dyDescent="0.2">
      <c r="A31" s="20" t="s">
        <v>38</v>
      </c>
      <c r="B31" s="20"/>
      <c r="C31" s="20"/>
      <c r="D31" s="20"/>
      <c r="E31" s="25">
        <f>SUM(E7:E30)</f>
        <v>55277.113940499999</v>
      </c>
      <c r="F31" s="26">
        <f>SUM(F7:F30)</f>
        <v>68.59109903094857</v>
      </c>
      <c r="G31" s="14"/>
      <c r="H31" s="14"/>
      <c r="I31" s="14"/>
    </row>
    <row r="32" spans="1:9" x14ac:dyDescent="0.2">
      <c r="A32" s="21"/>
      <c r="B32" s="21"/>
      <c r="C32" s="21"/>
      <c r="D32" s="21"/>
      <c r="E32" s="22"/>
      <c r="F32" s="23"/>
    </row>
    <row r="33" spans="1:6" x14ac:dyDescent="0.2">
      <c r="A33" s="20" t="s">
        <v>457</v>
      </c>
      <c r="B33" s="21"/>
      <c r="C33" s="21"/>
      <c r="D33" s="21"/>
      <c r="E33" s="22"/>
      <c r="F33" s="23"/>
    </row>
    <row r="34" spans="1:6" x14ac:dyDescent="0.2">
      <c r="A34" s="21" t="s">
        <v>459</v>
      </c>
      <c r="B34" s="21" t="s">
        <v>458</v>
      </c>
      <c r="C34" s="21" t="s">
        <v>422</v>
      </c>
      <c r="D34" s="24">
        <v>54229</v>
      </c>
      <c r="E34" s="22">
        <v>2904.2727060000002</v>
      </c>
      <c r="F34" s="23">
        <v>3.6037926474336701</v>
      </c>
    </row>
    <row r="35" spans="1:6" x14ac:dyDescent="0.2">
      <c r="A35" s="21" t="s">
        <v>646</v>
      </c>
      <c r="B35" s="21" t="s">
        <v>645</v>
      </c>
      <c r="C35" s="21" t="s">
        <v>395</v>
      </c>
      <c r="D35" s="24">
        <v>14487</v>
      </c>
      <c r="E35" s="22">
        <v>1549.3461729999999</v>
      </c>
      <c r="F35" s="23">
        <v>1.9225199944384599</v>
      </c>
    </row>
    <row r="36" spans="1:6" x14ac:dyDescent="0.2">
      <c r="A36" s="21" t="s">
        <v>648</v>
      </c>
      <c r="B36" s="21" t="s">
        <v>647</v>
      </c>
      <c r="C36" s="21" t="s">
        <v>422</v>
      </c>
      <c r="D36" s="24">
        <v>90474</v>
      </c>
      <c r="E36" s="22">
        <v>1304.873208</v>
      </c>
      <c r="F36" s="23">
        <v>1.6191635389846799</v>
      </c>
    </row>
    <row r="37" spans="1:6" x14ac:dyDescent="0.2">
      <c r="A37" s="21" t="s">
        <v>650</v>
      </c>
      <c r="B37" s="21" t="s">
        <v>649</v>
      </c>
      <c r="C37" s="21" t="s">
        <v>395</v>
      </c>
      <c r="D37" s="24">
        <v>111883</v>
      </c>
      <c r="E37" s="22">
        <v>951.15513420000002</v>
      </c>
      <c r="F37" s="23">
        <v>1.1802493175373101</v>
      </c>
    </row>
    <row r="38" spans="1:6" x14ac:dyDescent="0.2">
      <c r="A38" s="21" t="s">
        <v>652</v>
      </c>
      <c r="B38" s="21" t="s">
        <v>651</v>
      </c>
      <c r="C38" s="21" t="s">
        <v>339</v>
      </c>
      <c r="D38" s="24">
        <v>3800</v>
      </c>
      <c r="E38" s="22">
        <v>894.66588960000001</v>
      </c>
      <c r="F38" s="23">
        <v>1.1101541353844799</v>
      </c>
    </row>
    <row r="39" spans="1:6" x14ac:dyDescent="0.2">
      <c r="A39" s="21" t="s">
        <v>654</v>
      </c>
      <c r="B39" s="21" t="s">
        <v>653</v>
      </c>
      <c r="C39" s="21" t="s">
        <v>339</v>
      </c>
      <c r="D39" s="24">
        <v>25217</v>
      </c>
      <c r="E39" s="22">
        <v>875.46575889999997</v>
      </c>
      <c r="F39" s="23">
        <v>1.0863294822437899</v>
      </c>
    </row>
    <row r="40" spans="1:6" x14ac:dyDescent="0.2">
      <c r="A40" s="21" t="s">
        <v>656</v>
      </c>
      <c r="B40" s="21" t="s">
        <v>655</v>
      </c>
      <c r="C40" s="21" t="s">
        <v>589</v>
      </c>
      <c r="D40" s="24">
        <v>5322</v>
      </c>
      <c r="E40" s="22">
        <v>846.90576209999995</v>
      </c>
      <c r="F40" s="23">
        <v>1.0508905559109001</v>
      </c>
    </row>
    <row r="41" spans="1:6" x14ac:dyDescent="0.2">
      <c r="A41" s="21" t="s">
        <v>658</v>
      </c>
      <c r="B41" s="21" t="s">
        <v>657</v>
      </c>
      <c r="C41" s="21" t="s">
        <v>589</v>
      </c>
      <c r="D41" s="24">
        <v>18900</v>
      </c>
      <c r="E41" s="22">
        <v>846.8048622</v>
      </c>
      <c r="F41" s="23">
        <v>1.05076535337155</v>
      </c>
    </row>
    <row r="42" spans="1:6" x14ac:dyDescent="0.2">
      <c r="A42" s="21" t="s">
        <v>660</v>
      </c>
      <c r="B42" s="21" t="s">
        <v>659</v>
      </c>
      <c r="C42" s="21" t="s">
        <v>339</v>
      </c>
      <c r="D42" s="24">
        <v>2901</v>
      </c>
      <c r="E42" s="22">
        <v>810.47852539999997</v>
      </c>
      <c r="F42" s="23">
        <v>1.0056894948966999</v>
      </c>
    </row>
    <row r="43" spans="1:6" x14ac:dyDescent="0.2">
      <c r="A43" s="21" t="s">
        <v>662</v>
      </c>
      <c r="B43" s="21" t="s">
        <v>661</v>
      </c>
      <c r="C43" s="21" t="s">
        <v>371</v>
      </c>
      <c r="D43" s="24">
        <v>30808</v>
      </c>
      <c r="E43" s="22">
        <v>681.91634869999996</v>
      </c>
      <c r="F43" s="23">
        <v>0.84616197319655995</v>
      </c>
    </row>
    <row r="44" spans="1:6" x14ac:dyDescent="0.2">
      <c r="A44" s="21" t="s">
        <v>588</v>
      </c>
      <c r="B44" s="21" t="s">
        <v>587</v>
      </c>
      <c r="C44" s="21" t="s">
        <v>589</v>
      </c>
      <c r="D44" s="24">
        <v>37000</v>
      </c>
      <c r="E44" s="22">
        <v>670.15699389999997</v>
      </c>
      <c r="F44" s="23">
        <v>0.83157027308546105</v>
      </c>
    </row>
    <row r="45" spans="1:6" x14ac:dyDescent="0.2">
      <c r="A45" s="21" t="s">
        <v>664</v>
      </c>
      <c r="B45" s="21" t="s">
        <v>663</v>
      </c>
      <c r="C45" s="21" t="s">
        <v>589</v>
      </c>
      <c r="D45" s="24">
        <v>19982</v>
      </c>
      <c r="E45" s="22">
        <v>548.18970479999996</v>
      </c>
      <c r="F45" s="23">
        <v>0.68022607638591104</v>
      </c>
    </row>
    <row r="46" spans="1:6" x14ac:dyDescent="0.2">
      <c r="A46" s="21" t="s">
        <v>666</v>
      </c>
      <c r="B46" s="21" t="s">
        <v>665</v>
      </c>
      <c r="C46" s="21" t="s">
        <v>667</v>
      </c>
      <c r="D46" s="24">
        <v>1273</v>
      </c>
      <c r="E46" s="22">
        <v>526.91259379999997</v>
      </c>
      <c r="F46" s="23">
        <v>0.65382418374614004</v>
      </c>
    </row>
    <row r="47" spans="1:6" x14ac:dyDescent="0.2">
      <c r="A47" s="21" t="s">
        <v>669</v>
      </c>
      <c r="B47" s="21" t="s">
        <v>668</v>
      </c>
      <c r="C47" s="21" t="s">
        <v>589</v>
      </c>
      <c r="D47" s="24">
        <v>1149</v>
      </c>
      <c r="E47" s="22">
        <v>477.01329950000002</v>
      </c>
      <c r="F47" s="23">
        <v>0.59190620010122896</v>
      </c>
    </row>
    <row r="48" spans="1:6" x14ac:dyDescent="0.2">
      <c r="A48" s="21" t="s">
        <v>671</v>
      </c>
      <c r="B48" s="21" t="s">
        <v>670</v>
      </c>
      <c r="C48" s="21" t="s">
        <v>339</v>
      </c>
      <c r="D48" s="24">
        <v>7250</v>
      </c>
      <c r="E48" s="22">
        <v>403.74345199999999</v>
      </c>
      <c r="F48" s="23">
        <v>0.50098865742227205</v>
      </c>
    </row>
    <row r="49" spans="1:9" x14ac:dyDescent="0.2">
      <c r="A49" s="20" t="s">
        <v>38</v>
      </c>
      <c r="B49" s="20"/>
      <c r="C49" s="20"/>
      <c r="D49" s="20"/>
      <c r="E49" s="25">
        <f>SUM(E33:E48)</f>
        <v>14291.9004121</v>
      </c>
      <c r="F49" s="26">
        <f>SUM(F33:F48)</f>
        <v>17.73423188413911</v>
      </c>
      <c r="G49" s="14"/>
      <c r="H49" s="14"/>
      <c r="I49" s="14"/>
    </row>
    <row r="50" spans="1:9" x14ac:dyDescent="0.2">
      <c r="A50" s="21"/>
      <c r="B50" s="21"/>
      <c r="C50" s="21"/>
      <c r="D50" s="21"/>
      <c r="E50" s="22"/>
      <c r="F50" s="23"/>
    </row>
    <row r="51" spans="1:9" x14ac:dyDescent="0.2">
      <c r="A51" s="20" t="s">
        <v>611</v>
      </c>
      <c r="B51" s="21"/>
      <c r="C51" s="21"/>
      <c r="D51" s="21"/>
      <c r="E51" s="22"/>
      <c r="F51" s="23"/>
    </row>
    <row r="52" spans="1:9" x14ac:dyDescent="0.2">
      <c r="A52" s="21" t="s">
        <v>673</v>
      </c>
      <c r="B52" s="21" t="s">
        <v>672</v>
      </c>
      <c r="C52" s="21" t="s">
        <v>614</v>
      </c>
      <c r="D52" s="24">
        <v>175810.12400000001</v>
      </c>
      <c r="E52" s="22">
        <v>7644.4351619999998</v>
      </c>
      <c r="F52" s="23">
        <v>9.4856654382644603</v>
      </c>
    </row>
    <row r="53" spans="1:9" x14ac:dyDescent="0.2">
      <c r="A53" s="20" t="s">
        <v>38</v>
      </c>
      <c r="B53" s="20"/>
      <c r="C53" s="20"/>
      <c r="D53" s="20"/>
      <c r="E53" s="25">
        <f>SUM(E52:E52)</f>
        <v>7644.4351619999998</v>
      </c>
      <c r="F53" s="26">
        <f>SUM(F52:F52)</f>
        <v>9.4856654382644603</v>
      </c>
      <c r="G53" s="14"/>
      <c r="H53" s="14"/>
      <c r="I53" s="14"/>
    </row>
    <row r="54" spans="1:9" x14ac:dyDescent="0.2">
      <c r="A54" s="21"/>
      <c r="B54" s="21"/>
      <c r="C54" s="21"/>
      <c r="D54" s="21"/>
      <c r="E54" s="22"/>
      <c r="F54" s="23"/>
    </row>
    <row r="55" spans="1:9" x14ac:dyDescent="0.2">
      <c r="A55" s="20" t="s">
        <v>47</v>
      </c>
      <c r="B55" s="20"/>
      <c r="C55" s="20"/>
      <c r="D55" s="20"/>
      <c r="E55" s="25">
        <f>E31+E49+E53</f>
        <v>77213.449514599997</v>
      </c>
      <c r="F55" s="26">
        <f>F31+F49+F53</f>
        <v>95.810996353352138</v>
      </c>
      <c r="G55" s="14"/>
      <c r="H55" s="14"/>
      <c r="I55" s="14"/>
    </row>
    <row r="56" spans="1:9" x14ac:dyDescent="0.2">
      <c r="A56" s="20"/>
      <c r="B56" s="20"/>
      <c r="C56" s="20"/>
      <c r="D56" s="20"/>
      <c r="E56" s="25"/>
      <c r="F56" s="26"/>
      <c r="G56" s="14"/>
      <c r="H56" s="14"/>
      <c r="I56" s="14"/>
    </row>
    <row r="57" spans="1:9" x14ac:dyDescent="0.2">
      <c r="A57" s="20" t="s">
        <v>49</v>
      </c>
      <c r="B57" s="20"/>
      <c r="C57" s="20"/>
      <c r="D57" s="20"/>
      <c r="E57" s="25">
        <f>E59-(E31+E49+E53)</f>
        <v>3375.890387300009</v>
      </c>
      <c r="F57" s="26">
        <f>F59-(F31+F49+F53)</f>
        <v>4.189003646647862</v>
      </c>
      <c r="G57" s="14"/>
      <c r="H57" s="14"/>
      <c r="I57" s="14"/>
    </row>
    <row r="58" spans="1:9" x14ac:dyDescent="0.2">
      <c r="A58" s="20"/>
      <c r="B58" s="20"/>
      <c r="C58" s="20"/>
      <c r="D58" s="20"/>
      <c r="E58" s="25"/>
      <c r="F58" s="26"/>
      <c r="G58" s="14"/>
      <c r="H58" s="14"/>
      <c r="I58" s="14"/>
    </row>
    <row r="59" spans="1:9" x14ac:dyDescent="0.2">
      <c r="A59" s="27" t="s">
        <v>48</v>
      </c>
      <c r="B59" s="27"/>
      <c r="C59" s="27"/>
      <c r="D59" s="27"/>
      <c r="E59" s="28">
        <v>80589.339901900006</v>
      </c>
      <c r="F59" s="29">
        <v>100</v>
      </c>
      <c r="G59" s="14"/>
      <c r="H59" s="14"/>
      <c r="I59" s="14"/>
    </row>
    <row r="61" spans="1:9" x14ac:dyDescent="0.2">
      <c r="A61" s="14" t="s">
        <v>52</v>
      </c>
    </row>
    <row r="62" spans="1:9" x14ac:dyDescent="0.2">
      <c r="A62" s="14" t="s">
        <v>53</v>
      </c>
    </row>
    <row r="63" spans="1:9" x14ac:dyDescent="0.2">
      <c r="A63" s="14" t="s">
        <v>54</v>
      </c>
      <c r="B63" s="14"/>
      <c r="C63" s="30" t="s">
        <v>56</v>
      </c>
      <c r="D63" s="14" t="s">
        <v>55</v>
      </c>
    </row>
    <row r="64" spans="1:9" x14ac:dyDescent="0.2">
      <c r="A64" s="7" t="s">
        <v>182</v>
      </c>
      <c r="C64" s="31">
        <v>281.30860000000001</v>
      </c>
      <c r="D64" s="31">
        <v>326.22980000000001</v>
      </c>
    </row>
    <row r="65" spans="1:4" x14ac:dyDescent="0.2">
      <c r="A65" s="7" t="s">
        <v>271</v>
      </c>
      <c r="C65" s="31">
        <v>31.4695</v>
      </c>
      <c r="D65" s="31">
        <v>36.494799999999998</v>
      </c>
    </row>
    <row r="66" spans="1:4" x14ac:dyDescent="0.2">
      <c r="A66" s="7" t="s">
        <v>184</v>
      </c>
      <c r="C66" s="31">
        <v>301.50299999999999</v>
      </c>
      <c r="D66" s="31">
        <v>351.66699999999997</v>
      </c>
    </row>
    <row r="67" spans="1:4" x14ac:dyDescent="0.2">
      <c r="A67" s="7" t="s">
        <v>272</v>
      </c>
      <c r="C67" s="31">
        <v>34.389099999999999</v>
      </c>
      <c r="D67" s="31">
        <v>40.106900000000003</v>
      </c>
    </row>
    <row r="69" spans="1:4" x14ac:dyDescent="0.2">
      <c r="A69" s="7" t="s">
        <v>66</v>
      </c>
    </row>
    <row r="71" spans="1:4" x14ac:dyDescent="0.2">
      <c r="A71" s="14" t="s">
        <v>67</v>
      </c>
      <c r="D71" s="30" t="s">
        <v>68</v>
      </c>
    </row>
    <row r="73" spans="1:4" x14ac:dyDescent="0.2">
      <c r="A73" s="14" t="s">
        <v>69</v>
      </c>
      <c r="D73" s="32">
        <v>0.343884637584909</v>
      </c>
    </row>
    <row r="75" spans="1:4" x14ac:dyDescent="0.2">
      <c r="A75" s="14" t="s">
        <v>1073</v>
      </c>
    </row>
    <row r="76" spans="1:4" x14ac:dyDescent="0.2">
      <c r="A76" s="14"/>
    </row>
    <row r="77" spans="1:4" x14ac:dyDescent="0.2">
      <c r="A77" s="52" t="s">
        <v>1058</v>
      </c>
    </row>
    <row r="78" spans="1:4" x14ac:dyDescent="0.2">
      <c r="A78" s="54"/>
    </row>
    <row r="79" spans="1:4" x14ac:dyDescent="0.2">
      <c r="A79" s="53"/>
    </row>
    <row r="80" spans="1:4" x14ac:dyDescent="0.2">
      <c r="A80" s="53"/>
    </row>
    <row r="81" spans="1:1" x14ac:dyDescent="0.2">
      <c r="A81" s="53"/>
    </row>
    <row r="82" spans="1:1" x14ac:dyDescent="0.2">
      <c r="A82" s="53"/>
    </row>
    <row r="83" spans="1:1" x14ac:dyDescent="0.2">
      <c r="A83" s="53"/>
    </row>
    <row r="84" spans="1:1" x14ac:dyDescent="0.2">
      <c r="A84" s="53"/>
    </row>
    <row r="85" spans="1:1" x14ac:dyDescent="0.2">
      <c r="A85" s="53"/>
    </row>
    <row r="86" spans="1:1" x14ac:dyDescent="0.2">
      <c r="A86" s="53"/>
    </row>
    <row r="87" spans="1:1" x14ac:dyDescent="0.2">
      <c r="A87" s="53"/>
    </row>
    <row r="88" spans="1:1" x14ac:dyDescent="0.2">
      <c r="A88" s="53"/>
    </row>
    <row r="89" spans="1:1" x14ac:dyDescent="0.2">
      <c r="A89" s="53"/>
    </row>
    <row r="90" spans="1:1" x14ac:dyDescent="0.2">
      <c r="A90" s="53"/>
    </row>
    <row r="91" spans="1:1" x14ac:dyDescent="0.2">
      <c r="A91" s="52" t="s">
        <v>1076</v>
      </c>
    </row>
    <row r="92" spans="1:1" x14ac:dyDescent="0.2">
      <c r="A92" s="53"/>
    </row>
    <row r="93" spans="1:1" x14ac:dyDescent="0.2">
      <c r="A93" s="52" t="s">
        <v>1060</v>
      </c>
    </row>
    <row r="94" spans="1:1" x14ac:dyDescent="0.2">
      <c r="A94" s="53"/>
    </row>
    <row r="95" spans="1:1" x14ac:dyDescent="0.2">
      <c r="A95" s="53"/>
    </row>
    <row r="96" spans="1:1" x14ac:dyDescent="0.2">
      <c r="A96" s="53"/>
    </row>
    <row r="97" spans="1:1" x14ac:dyDescent="0.2">
      <c r="A97" s="53"/>
    </row>
    <row r="98" spans="1:1" x14ac:dyDescent="0.2">
      <c r="A98" s="53"/>
    </row>
    <row r="99" spans="1:1" x14ac:dyDescent="0.2">
      <c r="A99" s="53"/>
    </row>
    <row r="100" spans="1:1" x14ac:dyDescent="0.2">
      <c r="A100" s="53"/>
    </row>
    <row r="101" spans="1:1" x14ac:dyDescent="0.2">
      <c r="A101" s="53"/>
    </row>
    <row r="102" spans="1:1" x14ac:dyDescent="0.2">
      <c r="A102" s="53"/>
    </row>
    <row r="103" spans="1:1" x14ac:dyDescent="0.2">
      <c r="A103" s="53"/>
    </row>
    <row r="104" spans="1:1" x14ac:dyDescent="0.2">
      <c r="A104" s="53"/>
    </row>
    <row r="105" spans="1:1" x14ac:dyDescent="0.2">
      <c r="A105" s="53"/>
    </row>
  </sheetData>
  <mergeCells count="1">
    <mergeCell ref="A1:F1"/>
  </mergeCells>
  <conditionalFormatting sqref="F2:F3">
    <cfRule type="cellIs" dxfId="51" priority="2" stopIfTrue="1" operator="between">
      <formula>0.009</formula>
      <formula>-0.009</formula>
    </cfRule>
  </conditionalFormatting>
  <conditionalFormatting sqref="F5:F65534">
    <cfRule type="cellIs" dxfId="50"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150"/>
  <sheetViews>
    <sheetView workbookViewId="0">
      <selection sqref="A1:F1"/>
    </sheetView>
  </sheetViews>
  <sheetFormatPr defaultColWidth="9.140625" defaultRowHeight="11.25" x14ac:dyDescent="0.2"/>
  <cols>
    <col min="1" max="1" width="38" style="7" customWidth="1"/>
    <col min="2" max="2" width="44.28515625" style="7" bestFit="1" customWidth="1"/>
    <col min="3" max="3" width="23.7109375" style="7" bestFit="1" customWidth="1"/>
    <col min="4" max="4" width="13.28515625" style="7" bestFit="1" customWidth="1"/>
    <col min="5" max="5" width="25.28515625" style="10" customWidth="1"/>
    <col min="6" max="6" width="15.85546875" style="11" customWidth="1"/>
    <col min="7" max="16384" width="9.140625" style="7"/>
  </cols>
  <sheetData>
    <row r="1" spans="1:6" s="1" customFormat="1" ht="15" x14ac:dyDescent="0.2">
      <c r="A1" s="86" t="s">
        <v>22</v>
      </c>
      <c r="B1" s="87"/>
      <c r="C1" s="87"/>
      <c r="D1" s="87"/>
      <c r="E1" s="87"/>
      <c r="F1" s="87"/>
    </row>
    <row r="2" spans="1:6" s="1" customFormat="1" ht="12" x14ac:dyDescent="0.2">
      <c r="E2" s="5"/>
      <c r="F2" s="9"/>
    </row>
    <row r="3" spans="1:6" s="1" customFormat="1" ht="12" x14ac:dyDescent="0.2">
      <c r="A3" s="8" t="s">
        <v>7</v>
      </c>
      <c r="B3" s="2"/>
      <c r="C3" s="3"/>
      <c r="D3" s="3"/>
      <c r="E3" s="4"/>
      <c r="F3" s="9"/>
    </row>
    <row r="4" spans="1:6" s="1" customFormat="1" ht="36" customHeight="1" x14ac:dyDescent="0.2">
      <c r="A4" s="6" t="s">
        <v>2</v>
      </c>
      <c r="B4" s="6" t="s">
        <v>0</v>
      </c>
      <c r="C4" s="13" t="s">
        <v>562</v>
      </c>
      <c r="D4" s="13" t="s">
        <v>1</v>
      </c>
      <c r="E4" s="59" t="s">
        <v>6</v>
      </c>
      <c r="F4" s="12" t="s">
        <v>3</v>
      </c>
    </row>
    <row r="5" spans="1:6" x14ac:dyDescent="0.2">
      <c r="A5" s="16" t="s">
        <v>331</v>
      </c>
      <c r="B5" s="17"/>
      <c r="C5" s="17"/>
      <c r="D5" s="17"/>
      <c r="E5" s="18"/>
      <c r="F5" s="19"/>
    </row>
    <row r="6" spans="1:6" x14ac:dyDescent="0.2">
      <c r="A6" s="20" t="s">
        <v>33</v>
      </c>
      <c r="B6" s="21"/>
      <c r="C6" s="21"/>
      <c r="D6" s="21"/>
      <c r="E6" s="22"/>
      <c r="F6" s="23"/>
    </row>
    <row r="7" spans="1:6" x14ac:dyDescent="0.2">
      <c r="A7" s="21" t="s">
        <v>675</v>
      </c>
      <c r="B7" s="21" t="s">
        <v>674</v>
      </c>
      <c r="C7" s="21" t="s">
        <v>334</v>
      </c>
      <c r="D7" s="24">
        <v>48064081</v>
      </c>
      <c r="E7" s="22">
        <v>43305.736980000001</v>
      </c>
      <c r="F7" s="23">
        <v>5.0491108099769404</v>
      </c>
    </row>
    <row r="8" spans="1:6" x14ac:dyDescent="0.2">
      <c r="A8" s="21" t="s">
        <v>677</v>
      </c>
      <c r="B8" s="21" t="s">
        <v>676</v>
      </c>
      <c r="C8" s="21" t="s">
        <v>678</v>
      </c>
      <c r="D8" s="24">
        <v>5893691</v>
      </c>
      <c r="E8" s="22">
        <v>33900.510629999997</v>
      </c>
      <c r="F8" s="23">
        <v>3.9525348515537799</v>
      </c>
    </row>
    <row r="9" spans="1:6" x14ac:dyDescent="0.2">
      <c r="A9" s="21" t="s">
        <v>680</v>
      </c>
      <c r="B9" s="21" t="s">
        <v>679</v>
      </c>
      <c r="C9" s="21" t="s">
        <v>667</v>
      </c>
      <c r="D9" s="24">
        <v>1387967</v>
      </c>
      <c r="E9" s="22">
        <v>30170.932659999999</v>
      </c>
      <c r="F9" s="23">
        <v>3.51769517999535</v>
      </c>
    </row>
    <row r="10" spans="1:6" x14ac:dyDescent="0.2">
      <c r="A10" s="21" t="s">
        <v>682</v>
      </c>
      <c r="B10" s="21" t="s">
        <v>681</v>
      </c>
      <c r="C10" s="21" t="s">
        <v>374</v>
      </c>
      <c r="D10" s="24">
        <v>1812883</v>
      </c>
      <c r="E10" s="22">
        <v>21716.525460000001</v>
      </c>
      <c r="F10" s="23">
        <v>2.5319773106705199</v>
      </c>
    </row>
    <row r="11" spans="1:6" x14ac:dyDescent="0.2">
      <c r="A11" s="21" t="s">
        <v>684</v>
      </c>
      <c r="B11" s="21" t="s">
        <v>683</v>
      </c>
      <c r="C11" s="21" t="s">
        <v>334</v>
      </c>
      <c r="D11" s="24">
        <v>17148917</v>
      </c>
      <c r="E11" s="22">
        <v>21376.125039999999</v>
      </c>
      <c r="F11" s="23">
        <v>2.4922892794718798</v>
      </c>
    </row>
    <row r="12" spans="1:6" x14ac:dyDescent="0.2">
      <c r="A12" s="21" t="s">
        <v>336</v>
      </c>
      <c r="B12" s="21" t="s">
        <v>335</v>
      </c>
      <c r="C12" s="21" t="s">
        <v>334</v>
      </c>
      <c r="D12" s="24">
        <v>2259945</v>
      </c>
      <c r="E12" s="22">
        <v>21121.445970000001</v>
      </c>
      <c r="F12" s="23">
        <v>2.4625956883893401</v>
      </c>
    </row>
    <row r="13" spans="1:6" x14ac:dyDescent="0.2">
      <c r="A13" s="21" t="s">
        <v>686</v>
      </c>
      <c r="B13" s="21" t="s">
        <v>685</v>
      </c>
      <c r="C13" s="21" t="s">
        <v>354</v>
      </c>
      <c r="D13" s="24">
        <v>881988</v>
      </c>
      <c r="E13" s="22">
        <v>20876.214970000001</v>
      </c>
      <c r="F13" s="23">
        <v>2.4340036685003099</v>
      </c>
    </row>
    <row r="14" spans="1:6" x14ac:dyDescent="0.2">
      <c r="A14" s="21" t="s">
        <v>485</v>
      </c>
      <c r="B14" s="21" t="s">
        <v>484</v>
      </c>
      <c r="C14" s="21" t="s">
        <v>390</v>
      </c>
      <c r="D14" s="24">
        <v>14064895</v>
      </c>
      <c r="E14" s="22">
        <v>20682.428100000001</v>
      </c>
      <c r="F14" s="23">
        <v>2.4114096325045602</v>
      </c>
    </row>
    <row r="15" spans="1:6" x14ac:dyDescent="0.2">
      <c r="A15" s="21" t="s">
        <v>688</v>
      </c>
      <c r="B15" s="21" t="s">
        <v>687</v>
      </c>
      <c r="C15" s="21" t="s">
        <v>339</v>
      </c>
      <c r="D15" s="24">
        <v>1872610</v>
      </c>
      <c r="E15" s="22">
        <v>20407.70378</v>
      </c>
      <c r="F15" s="23">
        <v>2.3793789217810302</v>
      </c>
    </row>
    <row r="16" spans="1:6" x14ac:dyDescent="0.2">
      <c r="A16" s="21" t="s">
        <v>416</v>
      </c>
      <c r="B16" s="21" t="s">
        <v>415</v>
      </c>
      <c r="C16" s="21" t="s">
        <v>417</v>
      </c>
      <c r="D16" s="24">
        <v>9113765</v>
      </c>
      <c r="E16" s="22">
        <v>19672.061750000001</v>
      </c>
      <c r="F16" s="23">
        <v>2.2936088048179601</v>
      </c>
    </row>
    <row r="17" spans="1:6" x14ac:dyDescent="0.2">
      <c r="A17" s="21" t="s">
        <v>690</v>
      </c>
      <c r="B17" s="21" t="s">
        <v>689</v>
      </c>
      <c r="C17" s="21" t="s">
        <v>691</v>
      </c>
      <c r="D17" s="24">
        <v>2860279</v>
      </c>
      <c r="E17" s="22">
        <v>19005.123820000001</v>
      </c>
      <c r="F17" s="23">
        <v>2.2158490494880398</v>
      </c>
    </row>
    <row r="18" spans="1:6" x14ac:dyDescent="0.2">
      <c r="A18" s="21" t="s">
        <v>333</v>
      </c>
      <c r="B18" s="21" t="s">
        <v>332</v>
      </c>
      <c r="C18" s="21" t="s">
        <v>334</v>
      </c>
      <c r="D18" s="24">
        <v>1036125</v>
      </c>
      <c r="E18" s="22">
        <v>17628.63075</v>
      </c>
      <c r="F18" s="23">
        <v>2.0553607048882299</v>
      </c>
    </row>
    <row r="19" spans="1:6" x14ac:dyDescent="0.2">
      <c r="A19" s="21" t="s">
        <v>693</v>
      </c>
      <c r="B19" s="21" t="s">
        <v>692</v>
      </c>
      <c r="C19" s="21" t="s">
        <v>374</v>
      </c>
      <c r="D19" s="24">
        <v>1958030</v>
      </c>
      <c r="E19" s="22">
        <v>16814.582630000001</v>
      </c>
      <c r="F19" s="23">
        <v>1.9604490500090701</v>
      </c>
    </row>
    <row r="20" spans="1:6" x14ac:dyDescent="0.2">
      <c r="A20" s="21" t="s">
        <v>695</v>
      </c>
      <c r="B20" s="21" t="s">
        <v>694</v>
      </c>
      <c r="C20" s="21" t="s">
        <v>537</v>
      </c>
      <c r="D20" s="24">
        <v>490000</v>
      </c>
      <c r="E20" s="22">
        <v>15557.01</v>
      </c>
      <c r="F20" s="23">
        <v>1.8138259002079999</v>
      </c>
    </row>
    <row r="21" spans="1:6" x14ac:dyDescent="0.2">
      <c r="A21" s="21" t="s">
        <v>697</v>
      </c>
      <c r="B21" s="21" t="s">
        <v>696</v>
      </c>
      <c r="C21" s="21" t="s">
        <v>422</v>
      </c>
      <c r="D21" s="24">
        <v>1035911</v>
      </c>
      <c r="E21" s="22">
        <v>15545.916380000001</v>
      </c>
      <c r="F21" s="23">
        <v>1.8125324707326</v>
      </c>
    </row>
    <row r="22" spans="1:6" x14ac:dyDescent="0.2">
      <c r="A22" s="21" t="s">
        <v>699</v>
      </c>
      <c r="B22" s="21" t="s">
        <v>698</v>
      </c>
      <c r="C22" s="21" t="s">
        <v>342</v>
      </c>
      <c r="D22" s="24">
        <v>2429035</v>
      </c>
      <c r="E22" s="22">
        <v>14746.671490000001</v>
      </c>
      <c r="F22" s="23">
        <v>1.7193467568909999</v>
      </c>
    </row>
    <row r="23" spans="1:6" x14ac:dyDescent="0.2">
      <c r="A23" s="21" t="s">
        <v>701</v>
      </c>
      <c r="B23" s="21" t="s">
        <v>700</v>
      </c>
      <c r="C23" s="21" t="s">
        <v>556</v>
      </c>
      <c r="D23" s="24">
        <v>2060963</v>
      </c>
      <c r="E23" s="22">
        <v>13697.160099999999</v>
      </c>
      <c r="F23" s="23">
        <v>1.5969819231764699</v>
      </c>
    </row>
    <row r="24" spans="1:6" x14ac:dyDescent="0.2">
      <c r="A24" s="21" t="s">
        <v>703</v>
      </c>
      <c r="B24" s="21" t="s">
        <v>702</v>
      </c>
      <c r="C24" s="21" t="s">
        <v>600</v>
      </c>
      <c r="D24" s="24">
        <v>2948613</v>
      </c>
      <c r="E24" s="22">
        <v>13206.83763</v>
      </c>
      <c r="F24" s="23">
        <v>1.5398141515069801</v>
      </c>
    </row>
    <row r="25" spans="1:6" x14ac:dyDescent="0.2">
      <c r="A25" s="21" t="s">
        <v>440</v>
      </c>
      <c r="B25" s="21" t="s">
        <v>439</v>
      </c>
      <c r="C25" s="21" t="s">
        <v>441</v>
      </c>
      <c r="D25" s="24">
        <v>879140</v>
      </c>
      <c r="E25" s="22">
        <v>13190.61656</v>
      </c>
      <c r="F25" s="23">
        <v>1.5379229013956099</v>
      </c>
    </row>
    <row r="26" spans="1:6" x14ac:dyDescent="0.2">
      <c r="A26" s="21" t="s">
        <v>427</v>
      </c>
      <c r="B26" s="21" t="s">
        <v>426</v>
      </c>
      <c r="C26" s="21" t="s">
        <v>347</v>
      </c>
      <c r="D26" s="24">
        <v>4685684</v>
      </c>
      <c r="E26" s="22">
        <v>12831.745629999999</v>
      </c>
      <c r="F26" s="23">
        <v>1.4960813529447401</v>
      </c>
    </row>
    <row r="27" spans="1:6" x14ac:dyDescent="0.2">
      <c r="A27" s="21" t="s">
        <v>705</v>
      </c>
      <c r="B27" s="21" t="s">
        <v>704</v>
      </c>
      <c r="C27" s="21" t="s">
        <v>342</v>
      </c>
      <c r="D27" s="24">
        <v>5297684</v>
      </c>
      <c r="E27" s="22">
        <v>12820.395280000001</v>
      </c>
      <c r="F27" s="23">
        <v>1.4947579907558299</v>
      </c>
    </row>
    <row r="28" spans="1:6" x14ac:dyDescent="0.2">
      <c r="A28" s="21" t="s">
        <v>707</v>
      </c>
      <c r="B28" s="21" t="s">
        <v>706</v>
      </c>
      <c r="C28" s="21" t="s">
        <v>334</v>
      </c>
      <c r="D28" s="24">
        <v>10449095</v>
      </c>
      <c r="E28" s="22">
        <v>12789.692279999999</v>
      </c>
      <c r="F28" s="23">
        <v>1.49117826067826</v>
      </c>
    </row>
    <row r="29" spans="1:6" x14ac:dyDescent="0.2">
      <c r="A29" s="21" t="s">
        <v>709</v>
      </c>
      <c r="B29" s="21" t="s">
        <v>708</v>
      </c>
      <c r="C29" s="21" t="s">
        <v>390</v>
      </c>
      <c r="D29" s="24">
        <v>1605632</v>
      </c>
      <c r="E29" s="22">
        <v>12316.80307</v>
      </c>
      <c r="F29" s="23">
        <v>1.4360430710096199</v>
      </c>
    </row>
    <row r="30" spans="1:6" x14ac:dyDescent="0.2">
      <c r="A30" s="21" t="s">
        <v>711</v>
      </c>
      <c r="B30" s="21" t="s">
        <v>710</v>
      </c>
      <c r="C30" s="21" t="s">
        <v>354</v>
      </c>
      <c r="D30" s="24">
        <v>1710900</v>
      </c>
      <c r="E30" s="22">
        <v>11957.480100000001</v>
      </c>
      <c r="F30" s="23">
        <v>1.3941488182241799</v>
      </c>
    </row>
    <row r="31" spans="1:6" x14ac:dyDescent="0.2">
      <c r="A31" s="21" t="s">
        <v>713</v>
      </c>
      <c r="B31" s="21" t="s">
        <v>712</v>
      </c>
      <c r="C31" s="21" t="s">
        <v>407</v>
      </c>
      <c r="D31" s="24">
        <v>1648727</v>
      </c>
      <c r="E31" s="22">
        <v>11846.92786</v>
      </c>
      <c r="F31" s="23">
        <v>1.3812592902083201</v>
      </c>
    </row>
    <row r="32" spans="1:6" x14ac:dyDescent="0.2">
      <c r="A32" s="21" t="s">
        <v>715</v>
      </c>
      <c r="B32" s="21" t="s">
        <v>714</v>
      </c>
      <c r="C32" s="21" t="s">
        <v>342</v>
      </c>
      <c r="D32" s="24">
        <v>2817040</v>
      </c>
      <c r="E32" s="22">
        <v>11631.55816</v>
      </c>
      <c r="F32" s="23">
        <v>1.3561488647486699</v>
      </c>
    </row>
    <row r="33" spans="1:6" x14ac:dyDescent="0.2">
      <c r="A33" s="21" t="s">
        <v>717</v>
      </c>
      <c r="B33" s="21" t="s">
        <v>716</v>
      </c>
      <c r="C33" s="21" t="s">
        <v>667</v>
      </c>
      <c r="D33" s="24">
        <v>2539678</v>
      </c>
      <c r="E33" s="22">
        <v>11545.376190000001</v>
      </c>
      <c r="F33" s="23">
        <v>1.3461007199369801</v>
      </c>
    </row>
    <row r="34" spans="1:6" x14ac:dyDescent="0.2">
      <c r="A34" s="21" t="s">
        <v>419</v>
      </c>
      <c r="B34" s="21" t="s">
        <v>418</v>
      </c>
      <c r="C34" s="21" t="s">
        <v>371</v>
      </c>
      <c r="D34" s="24">
        <v>1340117</v>
      </c>
      <c r="E34" s="22">
        <v>11469.39134</v>
      </c>
      <c r="F34" s="23">
        <v>1.33724147970036</v>
      </c>
    </row>
    <row r="35" spans="1:6" x14ac:dyDescent="0.2">
      <c r="A35" s="21" t="s">
        <v>719</v>
      </c>
      <c r="B35" s="21" t="s">
        <v>718</v>
      </c>
      <c r="C35" s="21" t="s">
        <v>678</v>
      </c>
      <c r="D35" s="24">
        <v>2131243</v>
      </c>
      <c r="E35" s="22">
        <v>11444.77491</v>
      </c>
      <c r="F35" s="23">
        <v>1.3343713961621599</v>
      </c>
    </row>
    <row r="36" spans="1:6" x14ac:dyDescent="0.2">
      <c r="A36" s="21" t="s">
        <v>373</v>
      </c>
      <c r="B36" s="21" t="s">
        <v>372</v>
      </c>
      <c r="C36" s="21" t="s">
        <v>374</v>
      </c>
      <c r="D36" s="24">
        <v>2858245</v>
      </c>
      <c r="E36" s="22">
        <v>11204.320400000001</v>
      </c>
      <c r="F36" s="23">
        <v>1.3063362777133201</v>
      </c>
    </row>
    <row r="37" spans="1:6" x14ac:dyDescent="0.2">
      <c r="A37" s="21" t="s">
        <v>574</v>
      </c>
      <c r="B37" s="21" t="s">
        <v>573</v>
      </c>
      <c r="C37" s="21" t="s">
        <v>401</v>
      </c>
      <c r="D37" s="24">
        <v>2399885</v>
      </c>
      <c r="E37" s="22">
        <v>10919.47675</v>
      </c>
      <c r="F37" s="23">
        <v>1.2731257321213401</v>
      </c>
    </row>
    <row r="38" spans="1:6" x14ac:dyDescent="0.2">
      <c r="A38" s="21" t="s">
        <v>721</v>
      </c>
      <c r="B38" s="21" t="s">
        <v>720</v>
      </c>
      <c r="C38" s="21" t="s">
        <v>390</v>
      </c>
      <c r="D38" s="24">
        <v>1776602</v>
      </c>
      <c r="E38" s="22">
        <v>10903.00647</v>
      </c>
      <c r="F38" s="23">
        <v>1.2712054260697501</v>
      </c>
    </row>
    <row r="39" spans="1:6" x14ac:dyDescent="0.2">
      <c r="A39" s="21" t="s">
        <v>370</v>
      </c>
      <c r="B39" s="21" t="s">
        <v>369</v>
      </c>
      <c r="C39" s="21" t="s">
        <v>371</v>
      </c>
      <c r="D39" s="24">
        <v>775258</v>
      </c>
      <c r="E39" s="22">
        <v>10653.20781</v>
      </c>
      <c r="F39" s="23">
        <v>1.24208085268803</v>
      </c>
    </row>
    <row r="40" spans="1:6" x14ac:dyDescent="0.2">
      <c r="A40" s="21" t="s">
        <v>723</v>
      </c>
      <c r="B40" s="21" t="s">
        <v>722</v>
      </c>
      <c r="C40" s="21" t="s">
        <v>438</v>
      </c>
      <c r="D40" s="24">
        <v>2172601</v>
      </c>
      <c r="E40" s="22">
        <v>9774.5318989999996</v>
      </c>
      <c r="F40" s="23">
        <v>1.1396341019781699</v>
      </c>
    </row>
    <row r="41" spans="1:6" x14ac:dyDescent="0.2">
      <c r="A41" s="21" t="s">
        <v>536</v>
      </c>
      <c r="B41" s="21" t="s">
        <v>535</v>
      </c>
      <c r="C41" s="21" t="s">
        <v>537</v>
      </c>
      <c r="D41" s="24">
        <v>4118888</v>
      </c>
      <c r="E41" s="22">
        <v>9749.4078960000006</v>
      </c>
      <c r="F41" s="23">
        <v>1.13670483939119</v>
      </c>
    </row>
    <row r="42" spans="1:6" x14ac:dyDescent="0.2">
      <c r="A42" s="21" t="s">
        <v>437</v>
      </c>
      <c r="B42" s="21" t="s">
        <v>436</v>
      </c>
      <c r="C42" s="21" t="s">
        <v>438</v>
      </c>
      <c r="D42" s="24">
        <v>378887</v>
      </c>
      <c r="E42" s="22">
        <v>9446.2212409999993</v>
      </c>
      <c r="F42" s="23">
        <v>1.10135564263446</v>
      </c>
    </row>
    <row r="43" spans="1:6" x14ac:dyDescent="0.2">
      <c r="A43" s="21" t="s">
        <v>725</v>
      </c>
      <c r="B43" s="21" t="s">
        <v>724</v>
      </c>
      <c r="C43" s="21" t="s">
        <v>438</v>
      </c>
      <c r="D43" s="24">
        <v>1479164</v>
      </c>
      <c r="E43" s="22">
        <v>9341.6602419999999</v>
      </c>
      <c r="F43" s="23">
        <v>1.08916464654088</v>
      </c>
    </row>
    <row r="44" spans="1:6" x14ac:dyDescent="0.2">
      <c r="A44" s="21" t="s">
        <v>727</v>
      </c>
      <c r="B44" s="21" t="s">
        <v>726</v>
      </c>
      <c r="C44" s="21" t="s">
        <v>398</v>
      </c>
      <c r="D44" s="24">
        <v>498732</v>
      </c>
      <c r="E44" s="22">
        <v>9317.3112239999991</v>
      </c>
      <c r="F44" s="23">
        <v>1.08632574115398</v>
      </c>
    </row>
    <row r="45" spans="1:6" x14ac:dyDescent="0.2">
      <c r="A45" s="21" t="s">
        <v>729</v>
      </c>
      <c r="B45" s="21" t="s">
        <v>728</v>
      </c>
      <c r="C45" s="21" t="s">
        <v>667</v>
      </c>
      <c r="D45" s="24">
        <v>1799472</v>
      </c>
      <c r="E45" s="22">
        <v>9271.7794799999992</v>
      </c>
      <c r="F45" s="23">
        <v>1.0810170953056599</v>
      </c>
    </row>
    <row r="46" spans="1:6" x14ac:dyDescent="0.2">
      <c r="A46" s="21" t="s">
        <v>626</v>
      </c>
      <c r="B46" s="21" t="s">
        <v>625</v>
      </c>
      <c r="C46" s="21" t="s">
        <v>339</v>
      </c>
      <c r="D46" s="24">
        <v>1421444</v>
      </c>
      <c r="E46" s="22">
        <v>8935.1969840000002</v>
      </c>
      <c r="F46" s="23">
        <v>1.04177420423588</v>
      </c>
    </row>
    <row r="47" spans="1:6" x14ac:dyDescent="0.2">
      <c r="A47" s="21" t="s">
        <v>731</v>
      </c>
      <c r="B47" s="21" t="s">
        <v>730</v>
      </c>
      <c r="C47" s="21" t="s">
        <v>586</v>
      </c>
      <c r="D47" s="24">
        <v>1107102</v>
      </c>
      <c r="E47" s="22">
        <v>8933.7595889999993</v>
      </c>
      <c r="F47" s="23">
        <v>1.04160661520175</v>
      </c>
    </row>
    <row r="48" spans="1:6" x14ac:dyDescent="0.2">
      <c r="A48" s="21" t="s">
        <v>733</v>
      </c>
      <c r="B48" s="21" t="s">
        <v>732</v>
      </c>
      <c r="C48" s="21" t="s">
        <v>371</v>
      </c>
      <c r="D48" s="24">
        <v>9388074</v>
      </c>
      <c r="E48" s="22">
        <v>8796.6253379999998</v>
      </c>
      <c r="F48" s="23">
        <v>1.0256178322499201</v>
      </c>
    </row>
    <row r="49" spans="1:6" x14ac:dyDescent="0.2">
      <c r="A49" s="21" t="s">
        <v>532</v>
      </c>
      <c r="B49" s="21" t="s">
        <v>531</v>
      </c>
      <c r="C49" s="21" t="s">
        <v>334</v>
      </c>
      <c r="D49" s="24">
        <v>6708453</v>
      </c>
      <c r="E49" s="22">
        <v>8539.8606689999997</v>
      </c>
      <c r="F49" s="23">
        <v>0.99568107660789695</v>
      </c>
    </row>
    <row r="50" spans="1:6" x14ac:dyDescent="0.2">
      <c r="A50" s="21" t="s">
        <v>735</v>
      </c>
      <c r="B50" s="21" t="s">
        <v>734</v>
      </c>
      <c r="C50" s="21" t="s">
        <v>395</v>
      </c>
      <c r="D50" s="24">
        <v>1071467</v>
      </c>
      <c r="E50" s="22">
        <v>7790.6365569999998</v>
      </c>
      <c r="F50" s="23">
        <v>0.90832739492960901</v>
      </c>
    </row>
    <row r="51" spans="1:6" x14ac:dyDescent="0.2">
      <c r="A51" s="21" t="s">
        <v>737</v>
      </c>
      <c r="B51" s="21" t="s">
        <v>736</v>
      </c>
      <c r="C51" s="21" t="s">
        <v>738</v>
      </c>
      <c r="D51" s="24">
        <v>10743660</v>
      </c>
      <c r="E51" s="22">
        <v>7756.9225200000001</v>
      </c>
      <c r="F51" s="23">
        <v>0.904396601447367</v>
      </c>
    </row>
    <row r="52" spans="1:6" x14ac:dyDescent="0.2">
      <c r="A52" s="21" t="s">
        <v>740</v>
      </c>
      <c r="B52" s="21" t="s">
        <v>739</v>
      </c>
      <c r="C52" s="21" t="s">
        <v>374</v>
      </c>
      <c r="D52" s="24">
        <v>806966</v>
      </c>
      <c r="E52" s="22">
        <v>7474.926058</v>
      </c>
      <c r="F52" s="23">
        <v>0.87151801574596199</v>
      </c>
    </row>
    <row r="53" spans="1:6" x14ac:dyDescent="0.2">
      <c r="A53" s="21" t="s">
        <v>424</v>
      </c>
      <c r="B53" s="21" t="s">
        <v>423</v>
      </c>
      <c r="C53" s="21" t="s">
        <v>425</v>
      </c>
      <c r="D53" s="24">
        <v>499883</v>
      </c>
      <c r="E53" s="22">
        <v>7463.7530729999999</v>
      </c>
      <c r="F53" s="23">
        <v>0.87021533293122799</v>
      </c>
    </row>
    <row r="54" spans="1:6" x14ac:dyDescent="0.2">
      <c r="A54" s="21" t="s">
        <v>742</v>
      </c>
      <c r="B54" s="21" t="s">
        <v>741</v>
      </c>
      <c r="C54" s="21" t="s">
        <v>342</v>
      </c>
      <c r="D54" s="24">
        <v>1988022</v>
      </c>
      <c r="E54" s="22">
        <v>7236.4000800000003</v>
      </c>
      <c r="F54" s="23">
        <v>0.84370774907075596</v>
      </c>
    </row>
    <row r="55" spans="1:6" x14ac:dyDescent="0.2">
      <c r="A55" s="21" t="s">
        <v>578</v>
      </c>
      <c r="B55" s="21" t="s">
        <v>577</v>
      </c>
      <c r="C55" s="21" t="s">
        <v>374</v>
      </c>
      <c r="D55" s="24">
        <v>3670950</v>
      </c>
      <c r="E55" s="22">
        <v>6453.5300999999999</v>
      </c>
      <c r="F55" s="23">
        <v>0.75243122188337697</v>
      </c>
    </row>
    <row r="56" spans="1:6" x14ac:dyDescent="0.2">
      <c r="A56" s="21" t="s">
        <v>744</v>
      </c>
      <c r="B56" s="21" t="s">
        <v>743</v>
      </c>
      <c r="C56" s="21" t="s">
        <v>398</v>
      </c>
      <c r="D56" s="24">
        <v>333239</v>
      </c>
      <c r="E56" s="22">
        <v>6390.6909230000001</v>
      </c>
      <c r="F56" s="23">
        <v>0.74510466447997203</v>
      </c>
    </row>
    <row r="57" spans="1:6" x14ac:dyDescent="0.2">
      <c r="A57" s="21" t="s">
        <v>746</v>
      </c>
      <c r="B57" s="21" t="s">
        <v>745</v>
      </c>
      <c r="C57" s="21" t="s">
        <v>537</v>
      </c>
      <c r="D57" s="24">
        <v>1109745</v>
      </c>
      <c r="E57" s="22">
        <v>6281.1566999999995</v>
      </c>
      <c r="F57" s="23">
        <v>0.73233382929785396</v>
      </c>
    </row>
    <row r="58" spans="1:6" x14ac:dyDescent="0.2">
      <c r="A58" s="21" t="s">
        <v>748</v>
      </c>
      <c r="B58" s="21" t="s">
        <v>747</v>
      </c>
      <c r="C58" s="21" t="s">
        <v>390</v>
      </c>
      <c r="D58" s="24">
        <v>812579</v>
      </c>
      <c r="E58" s="22">
        <v>6094.3424999999997</v>
      </c>
      <c r="F58" s="23">
        <v>0.71055275218299496</v>
      </c>
    </row>
    <row r="59" spans="1:6" x14ac:dyDescent="0.2">
      <c r="A59" s="21" t="s">
        <v>750</v>
      </c>
      <c r="B59" s="21" t="s">
        <v>749</v>
      </c>
      <c r="C59" s="21" t="s">
        <v>374</v>
      </c>
      <c r="D59" s="24">
        <v>912544</v>
      </c>
      <c r="E59" s="22">
        <v>5954.3495999999996</v>
      </c>
      <c r="F59" s="23">
        <v>0.69423067307748398</v>
      </c>
    </row>
    <row r="60" spans="1:6" x14ac:dyDescent="0.2">
      <c r="A60" s="21" t="s">
        <v>632</v>
      </c>
      <c r="B60" s="21" t="s">
        <v>631</v>
      </c>
      <c r="C60" s="21" t="s">
        <v>395</v>
      </c>
      <c r="D60" s="24">
        <v>205528</v>
      </c>
      <c r="E60" s="22">
        <v>5783.9689760000001</v>
      </c>
      <c r="F60" s="23">
        <v>0.67436562261439303</v>
      </c>
    </row>
    <row r="61" spans="1:6" x14ac:dyDescent="0.2">
      <c r="A61" s="21" t="s">
        <v>443</v>
      </c>
      <c r="B61" s="21" t="s">
        <v>442</v>
      </c>
      <c r="C61" s="21" t="s">
        <v>390</v>
      </c>
      <c r="D61" s="24">
        <v>713321</v>
      </c>
      <c r="E61" s="22">
        <v>5419.4562980000001</v>
      </c>
      <c r="F61" s="23">
        <v>0.63186629039627595</v>
      </c>
    </row>
    <row r="62" spans="1:6" x14ac:dyDescent="0.2">
      <c r="A62" s="21" t="s">
        <v>616</v>
      </c>
      <c r="B62" s="21" t="s">
        <v>615</v>
      </c>
      <c r="C62" s="21" t="s">
        <v>339</v>
      </c>
      <c r="D62" s="24">
        <v>1342839</v>
      </c>
      <c r="E62" s="22">
        <v>5196.115511</v>
      </c>
      <c r="F62" s="23">
        <v>0.60582649842896097</v>
      </c>
    </row>
    <row r="63" spans="1:6" x14ac:dyDescent="0.2">
      <c r="A63" s="21" t="s">
        <v>752</v>
      </c>
      <c r="B63" s="21" t="s">
        <v>751</v>
      </c>
      <c r="C63" s="21" t="s">
        <v>553</v>
      </c>
      <c r="D63" s="24">
        <v>2464730</v>
      </c>
      <c r="E63" s="22">
        <v>4800.0616749999999</v>
      </c>
      <c r="F63" s="23">
        <v>0.55964971345462899</v>
      </c>
    </row>
    <row r="64" spans="1:6" x14ac:dyDescent="0.2">
      <c r="A64" s="21" t="s">
        <v>754</v>
      </c>
      <c r="B64" s="21" t="s">
        <v>753</v>
      </c>
      <c r="C64" s="21" t="s">
        <v>401</v>
      </c>
      <c r="D64" s="24">
        <v>414405</v>
      </c>
      <c r="E64" s="22">
        <v>4732.5051000000003</v>
      </c>
      <c r="F64" s="23">
        <v>0.55177314427685298</v>
      </c>
    </row>
    <row r="65" spans="1:6" x14ac:dyDescent="0.2">
      <c r="A65" s="21" t="s">
        <v>756</v>
      </c>
      <c r="B65" s="21" t="s">
        <v>755</v>
      </c>
      <c r="C65" s="21" t="s">
        <v>354</v>
      </c>
      <c r="D65" s="24">
        <v>1337700</v>
      </c>
      <c r="E65" s="22">
        <v>4373.6101500000004</v>
      </c>
      <c r="F65" s="23">
        <v>0.50992879528152202</v>
      </c>
    </row>
    <row r="66" spans="1:6" x14ac:dyDescent="0.2">
      <c r="A66" s="21" t="s">
        <v>758</v>
      </c>
      <c r="B66" s="21" t="s">
        <v>757</v>
      </c>
      <c r="C66" s="21" t="s">
        <v>334</v>
      </c>
      <c r="D66" s="24">
        <v>11181469</v>
      </c>
      <c r="E66" s="22">
        <v>4237.7767510000003</v>
      </c>
      <c r="F66" s="23">
        <v>0.49409168151612098</v>
      </c>
    </row>
    <row r="67" spans="1:6" x14ac:dyDescent="0.2">
      <c r="A67" s="21" t="s">
        <v>413</v>
      </c>
      <c r="B67" s="21" t="s">
        <v>412</v>
      </c>
      <c r="C67" s="21" t="s">
        <v>414</v>
      </c>
      <c r="D67" s="24">
        <v>600000</v>
      </c>
      <c r="E67" s="22">
        <v>4180.8</v>
      </c>
      <c r="F67" s="23">
        <v>0.48744863721175202</v>
      </c>
    </row>
    <row r="68" spans="1:6" x14ac:dyDescent="0.2">
      <c r="A68" s="21" t="s">
        <v>618</v>
      </c>
      <c r="B68" s="21" t="s">
        <v>617</v>
      </c>
      <c r="C68" s="21" t="s">
        <v>339</v>
      </c>
      <c r="D68" s="24">
        <v>1050000</v>
      </c>
      <c r="E68" s="22">
        <v>3768.45</v>
      </c>
      <c r="F68" s="23">
        <v>0.439371846751968</v>
      </c>
    </row>
    <row r="69" spans="1:6" x14ac:dyDescent="0.2">
      <c r="A69" s="21" t="s">
        <v>760</v>
      </c>
      <c r="B69" s="21" t="s">
        <v>759</v>
      </c>
      <c r="C69" s="21" t="s">
        <v>761</v>
      </c>
      <c r="D69" s="24">
        <v>90597</v>
      </c>
      <c r="E69" s="22">
        <v>3766.887365</v>
      </c>
      <c r="F69" s="23">
        <v>0.439189655711687</v>
      </c>
    </row>
    <row r="70" spans="1:6" x14ac:dyDescent="0.2">
      <c r="A70" s="21" t="s">
        <v>763</v>
      </c>
      <c r="B70" s="21" t="s">
        <v>762</v>
      </c>
      <c r="C70" s="21" t="s">
        <v>347</v>
      </c>
      <c r="D70" s="24">
        <v>731119</v>
      </c>
      <c r="E70" s="22">
        <v>3388.3710059999999</v>
      </c>
      <c r="F70" s="23">
        <v>0.395057603626702</v>
      </c>
    </row>
    <row r="71" spans="1:6" x14ac:dyDescent="0.2">
      <c r="A71" s="21" t="s">
        <v>421</v>
      </c>
      <c r="B71" s="21" t="s">
        <v>420</v>
      </c>
      <c r="C71" s="21" t="s">
        <v>422</v>
      </c>
      <c r="D71" s="24">
        <v>303744</v>
      </c>
      <c r="E71" s="22">
        <v>3329.9454719999999</v>
      </c>
      <c r="F71" s="23">
        <v>0.38824564253631999</v>
      </c>
    </row>
    <row r="72" spans="1:6" x14ac:dyDescent="0.2">
      <c r="A72" s="21" t="s">
        <v>765</v>
      </c>
      <c r="B72" s="21" t="s">
        <v>764</v>
      </c>
      <c r="C72" s="21" t="s">
        <v>667</v>
      </c>
      <c r="D72" s="24">
        <v>323027</v>
      </c>
      <c r="E72" s="22">
        <v>3327.1781000000001</v>
      </c>
      <c r="F72" s="23">
        <v>0.38792298856816598</v>
      </c>
    </row>
    <row r="73" spans="1:6" x14ac:dyDescent="0.2">
      <c r="A73" s="21" t="s">
        <v>767</v>
      </c>
      <c r="B73" s="21" t="s">
        <v>766</v>
      </c>
      <c r="C73" s="21" t="s">
        <v>401</v>
      </c>
      <c r="D73" s="24">
        <v>364727</v>
      </c>
      <c r="E73" s="22">
        <v>3277.6191859999999</v>
      </c>
      <c r="F73" s="23">
        <v>0.38214480614112001</v>
      </c>
    </row>
    <row r="74" spans="1:6" x14ac:dyDescent="0.2">
      <c r="A74" s="21" t="s">
        <v>769</v>
      </c>
      <c r="B74" s="21" t="s">
        <v>768</v>
      </c>
      <c r="C74" s="21" t="s">
        <v>600</v>
      </c>
      <c r="D74" s="24">
        <v>324891</v>
      </c>
      <c r="E74" s="22">
        <v>3155.9911739999998</v>
      </c>
      <c r="F74" s="23">
        <v>0.367963929587308</v>
      </c>
    </row>
    <row r="75" spans="1:6" x14ac:dyDescent="0.2">
      <c r="A75" s="21" t="s">
        <v>771</v>
      </c>
      <c r="B75" s="21" t="s">
        <v>770</v>
      </c>
      <c r="C75" s="21" t="s">
        <v>407</v>
      </c>
      <c r="D75" s="24">
        <v>1597798</v>
      </c>
      <c r="E75" s="22">
        <v>2747.413661</v>
      </c>
      <c r="F75" s="23">
        <v>0.320326981656956</v>
      </c>
    </row>
    <row r="76" spans="1:6" x14ac:dyDescent="0.2">
      <c r="A76" s="21" t="s">
        <v>773</v>
      </c>
      <c r="B76" s="21" t="s">
        <v>772</v>
      </c>
      <c r="C76" s="21" t="s">
        <v>390</v>
      </c>
      <c r="D76" s="24">
        <v>292158</v>
      </c>
      <c r="E76" s="22">
        <v>2621.8258919999998</v>
      </c>
      <c r="F76" s="23">
        <v>0.30568442835387699</v>
      </c>
    </row>
    <row r="77" spans="1:6" x14ac:dyDescent="0.2">
      <c r="A77" s="21" t="s">
        <v>640</v>
      </c>
      <c r="B77" s="21" t="s">
        <v>639</v>
      </c>
      <c r="C77" s="21" t="s">
        <v>438</v>
      </c>
      <c r="D77" s="24">
        <v>2000000</v>
      </c>
      <c r="E77" s="22">
        <v>2546</v>
      </c>
      <c r="F77" s="23">
        <v>0.29684372137895199</v>
      </c>
    </row>
    <row r="78" spans="1:6" x14ac:dyDescent="0.2">
      <c r="A78" s="21" t="s">
        <v>775</v>
      </c>
      <c r="B78" s="21" t="s">
        <v>774</v>
      </c>
      <c r="C78" s="21" t="s">
        <v>342</v>
      </c>
      <c r="D78" s="24">
        <v>2423159</v>
      </c>
      <c r="E78" s="22">
        <v>1934.892462</v>
      </c>
      <c r="F78" s="23">
        <v>0.225593353844526</v>
      </c>
    </row>
    <row r="79" spans="1:6" x14ac:dyDescent="0.2">
      <c r="A79" s="21" t="s">
        <v>777</v>
      </c>
      <c r="B79" s="21" t="s">
        <v>776</v>
      </c>
      <c r="C79" s="21" t="s">
        <v>441</v>
      </c>
      <c r="D79" s="24">
        <v>220481</v>
      </c>
      <c r="E79" s="22">
        <v>1909.25522</v>
      </c>
      <c r="F79" s="23">
        <v>0.22260425159740299</v>
      </c>
    </row>
    <row r="80" spans="1:6" x14ac:dyDescent="0.2">
      <c r="A80" s="21" t="s">
        <v>779</v>
      </c>
      <c r="B80" s="21" t="s">
        <v>778</v>
      </c>
      <c r="C80" s="21" t="s">
        <v>553</v>
      </c>
      <c r="D80" s="24">
        <v>16938115</v>
      </c>
      <c r="E80" s="22">
        <v>1905.5379379999999</v>
      </c>
      <c r="F80" s="23">
        <v>0.22217084553994301</v>
      </c>
    </row>
    <row r="81" spans="1:9" x14ac:dyDescent="0.2">
      <c r="A81" s="21" t="s">
        <v>780</v>
      </c>
      <c r="B81" s="21" t="s">
        <v>1096</v>
      </c>
      <c r="C81" s="21" t="s">
        <v>553</v>
      </c>
      <c r="D81" s="24">
        <v>1892146</v>
      </c>
      <c r="E81" s="22">
        <v>1684.0099399999999</v>
      </c>
      <c r="F81" s="23">
        <v>0.19634241061616101</v>
      </c>
    </row>
    <row r="82" spans="1:9" x14ac:dyDescent="0.2">
      <c r="A82" s="21" t="s">
        <v>642</v>
      </c>
      <c r="B82" s="21" t="s">
        <v>641</v>
      </c>
      <c r="C82" s="21" t="s">
        <v>438</v>
      </c>
      <c r="D82" s="24">
        <v>2000000</v>
      </c>
      <c r="E82" s="22">
        <v>1620</v>
      </c>
      <c r="F82" s="23">
        <v>0.18887935138802101</v>
      </c>
    </row>
    <row r="83" spans="1:9" x14ac:dyDescent="0.2">
      <c r="A83" s="21" t="s">
        <v>782</v>
      </c>
      <c r="B83" s="21" t="s">
        <v>781</v>
      </c>
      <c r="C83" s="21" t="s">
        <v>390</v>
      </c>
      <c r="D83" s="24">
        <v>518764</v>
      </c>
      <c r="E83" s="22">
        <v>1608.1684</v>
      </c>
      <c r="F83" s="23">
        <v>0.18749987920661201</v>
      </c>
    </row>
    <row r="84" spans="1:9" x14ac:dyDescent="0.2">
      <c r="A84" s="21" t="s">
        <v>784</v>
      </c>
      <c r="B84" s="21" t="s">
        <v>783</v>
      </c>
      <c r="C84" s="21" t="s">
        <v>425</v>
      </c>
      <c r="D84" s="24">
        <v>242660</v>
      </c>
      <c r="E84" s="22">
        <v>1599.73605</v>
      </c>
      <c r="F84" s="23">
        <v>0.18651673303458899</v>
      </c>
    </row>
    <row r="85" spans="1:9" x14ac:dyDescent="0.2">
      <c r="A85" s="21" t="s">
        <v>786</v>
      </c>
      <c r="B85" s="21" t="s">
        <v>785</v>
      </c>
      <c r="C85" s="21" t="s">
        <v>374</v>
      </c>
      <c r="D85" s="24">
        <v>314268</v>
      </c>
      <c r="E85" s="22">
        <v>1447.675542</v>
      </c>
      <c r="F85" s="23">
        <v>0.16878766505756901</v>
      </c>
    </row>
    <row r="86" spans="1:9" x14ac:dyDescent="0.2">
      <c r="A86" s="21" t="s">
        <v>787</v>
      </c>
      <c r="B86" s="21" t="s">
        <v>1200</v>
      </c>
      <c r="C86" s="21" t="s">
        <v>556</v>
      </c>
      <c r="D86" s="24">
        <v>1799472</v>
      </c>
      <c r="E86" s="22">
        <v>1317.2135040000001</v>
      </c>
      <c r="F86" s="23">
        <v>0.153576810046335</v>
      </c>
    </row>
    <row r="87" spans="1:9" x14ac:dyDescent="0.2">
      <c r="A87" s="21" t="s">
        <v>789</v>
      </c>
      <c r="B87" s="21" t="s">
        <v>788</v>
      </c>
      <c r="C87" s="21" t="s">
        <v>556</v>
      </c>
      <c r="D87" s="24">
        <v>273600</v>
      </c>
      <c r="E87" s="22">
        <v>1273.1976</v>
      </c>
      <c r="F87" s="23">
        <v>0.148444899306658</v>
      </c>
    </row>
    <row r="88" spans="1:9" x14ac:dyDescent="0.2">
      <c r="A88" s="21" t="s">
        <v>791</v>
      </c>
      <c r="B88" s="21" t="s">
        <v>790</v>
      </c>
      <c r="C88" s="21" t="s">
        <v>374</v>
      </c>
      <c r="D88" s="24">
        <v>169801</v>
      </c>
      <c r="E88" s="22">
        <v>1192.5973240000001</v>
      </c>
      <c r="F88" s="23">
        <v>0.139047536434697</v>
      </c>
    </row>
    <row r="89" spans="1:9" x14ac:dyDescent="0.2">
      <c r="A89" s="20" t="s">
        <v>38</v>
      </c>
      <c r="B89" s="20"/>
      <c r="C89" s="20"/>
      <c r="D89" s="20"/>
      <c r="E89" s="25">
        <f>SUM(E7:E88)</f>
        <v>806105.71391999989</v>
      </c>
      <c r="F89" s="26">
        <f>SUM(F7:F88)</f>
        <v>93.985632342831678</v>
      </c>
      <c r="G89" s="14"/>
      <c r="H89" s="14"/>
      <c r="I89" s="14"/>
    </row>
    <row r="90" spans="1:9" x14ac:dyDescent="0.2">
      <c r="A90" s="21"/>
      <c r="B90" s="21"/>
      <c r="C90" s="21"/>
      <c r="D90" s="21"/>
      <c r="E90" s="22"/>
      <c r="F90" s="23"/>
    </row>
    <row r="91" spans="1:9" x14ac:dyDescent="0.2">
      <c r="A91" s="20" t="s">
        <v>47</v>
      </c>
      <c r="B91" s="20"/>
      <c r="C91" s="20"/>
      <c r="D91" s="20"/>
      <c r="E91" s="25">
        <f>E89</f>
        <v>806105.71391999989</v>
      </c>
      <c r="F91" s="26">
        <f>F89</f>
        <v>93.985632342831678</v>
      </c>
      <c r="G91" s="14"/>
      <c r="H91" s="14"/>
      <c r="I91" s="14"/>
    </row>
    <row r="92" spans="1:9" x14ac:dyDescent="0.2">
      <c r="A92" s="20"/>
      <c r="B92" s="20"/>
      <c r="C92" s="20"/>
      <c r="D92" s="20"/>
      <c r="E92" s="25"/>
      <c r="F92" s="26"/>
      <c r="G92" s="14"/>
      <c r="H92" s="14"/>
      <c r="I92" s="14"/>
    </row>
    <row r="93" spans="1:9" x14ac:dyDescent="0.2">
      <c r="A93" s="20" t="s">
        <v>49</v>
      </c>
      <c r="B93" s="20"/>
      <c r="C93" s="20"/>
      <c r="D93" s="20"/>
      <c r="E93" s="25">
        <f>E95-(E89)</f>
        <v>51584.65196440008</v>
      </c>
      <c r="F93" s="26">
        <f>F95-(F89)</f>
        <v>6.0143676571683216</v>
      </c>
      <c r="G93" s="14"/>
      <c r="H93" s="14"/>
      <c r="I93" s="14"/>
    </row>
    <row r="94" spans="1:9" x14ac:dyDescent="0.2">
      <c r="A94" s="20"/>
      <c r="B94" s="20"/>
      <c r="C94" s="20"/>
      <c r="D94" s="20"/>
      <c r="E94" s="25"/>
      <c r="F94" s="26"/>
      <c r="G94" s="14"/>
      <c r="H94" s="14"/>
      <c r="I94" s="14"/>
    </row>
    <row r="95" spans="1:9" x14ac:dyDescent="0.2">
      <c r="A95" s="27" t="s">
        <v>48</v>
      </c>
      <c r="B95" s="27"/>
      <c r="C95" s="27"/>
      <c r="D95" s="27"/>
      <c r="E95" s="28">
        <v>857690.36588439997</v>
      </c>
      <c r="F95" s="29">
        <v>100</v>
      </c>
      <c r="G95" s="14"/>
      <c r="H95" s="14"/>
      <c r="I95" s="14"/>
    </row>
    <row r="96" spans="1:9" x14ac:dyDescent="0.2">
      <c r="A96" s="14"/>
      <c r="B96" s="14"/>
      <c r="C96" s="14"/>
      <c r="D96" s="14"/>
      <c r="E96" s="83"/>
      <c r="F96" s="15"/>
      <c r="G96" s="14"/>
      <c r="H96" s="14"/>
      <c r="I96" s="14"/>
    </row>
    <row r="97" spans="1:4" x14ac:dyDescent="0.2">
      <c r="A97" s="14" t="s">
        <v>81</v>
      </c>
    </row>
    <row r="98" spans="1:4" x14ac:dyDescent="0.2">
      <c r="A98" s="14"/>
    </row>
    <row r="99" spans="1:4" x14ac:dyDescent="0.2">
      <c r="A99" s="14" t="s">
        <v>52</v>
      </c>
    </row>
    <row r="100" spans="1:4" x14ac:dyDescent="0.2">
      <c r="A100" s="14" t="s">
        <v>53</v>
      </c>
    </row>
    <row r="101" spans="1:4" x14ac:dyDescent="0.2">
      <c r="A101" s="14" t="s">
        <v>54</v>
      </c>
      <c r="B101" s="14"/>
      <c r="C101" s="30" t="s">
        <v>56</v>
      </c>
      <c r="D101" s="14" t="s">
        <v>55</v>
      </c>
    </row>
    <row r="102" spans="1:4" x14ac:dyDescent="0.2">
      <c r="A102" s="7" t="s">
        <v>182</v>
      </c>
      <c r="C102" s="31">
        <v>95.827200000000005</v>
      </c>
      <c r="D102" s="31">
        <v>112.5154</v>
      </c>
    </row>
    <row r="103" spans="1:4" x14ac:dyDescent="0.2">
      <c r="A103" s="7" t="s">
        <v>271</v>
      </c>
      <c r="C103" s="31">
        <v>35.113799999999998</v>
      </c>
      <c r="D103" s="31">
        <v>37.788899999999998</v>
      </c>
    </row>
    <row r="104" spans="1:4" x14ac:dyDescent="0.2">
      <c r="A104" s="7" t="s">
        <v>184</v>
      </c>
      <c r="C104" s="31">
        <v>106.1444</v>
      </c>
      <c r="D104" s="31">
        <v>125.1849</v>
      </c>
    </row>
    <row r="105" spans="1:4" x14ac:dyDescent="0.2">
      <c r="A105" s="7" t="s">
        <v>272</v>
      </c>
      <c r="C105" s="31">
        <v>40.760599999999997</v>
      </c>
      <c r="D105" s="31">
        <v>44.045999999999999</v>
      </c>
    </row>
    <row r="107" spans="1:4" x14ac:dyDescent="0.2">
      <c r="A107" s="14" t="s">
        <v>67</v>
      </c>
    </row>
    <row r="108" spans="1:4" x14ac:dyDescent="0.2">
      <c r="A108" s="88" t="s">
        <v>148</v>
      </c>
      <c r="B108" s="89"/>
      <c r="C108" s="36" t="s">
        <v>149</v>
      </c>
    </row>
    <row r="109" spans="1:4" x14ac:dyDescent="0.2">
      <c r="A109" s="84" t="s">
        <v>271</v>
      </c>
      <c r="B109" s="85"/>
      <c r="C109" s="37">
        <v>3</v>
      </c>
    </row>
    <row r="110" spans="1:4" x14ac:dyDescent="0.2">
      <c r="A110" s="84" t="s">
        <v>272</v>
      </c>
      <c r="B110" s="85"/>
      <c r="C110" s="37">
        <v>3.5</v>
      </c>
    </row>
    <row r="111" spans="1:4" x14ac:dyDescent="0.2">
      <c r="A111" s="7" t="s">
        <v>150</v>
      </c>
    </row>
    <row r="112" spans="1:4" x14ac:dyDescent="0.2">
      <c r="A112" s="7" t="s">
        <v>66</v>
      </c>
    </row>
    <row r="114" spans="1:4" x14ac:dyDescent="0.2">
      <c r="A114" s="14" t="s">
        <v>69</v>
      </c>
      <c r="D114" s="32">
        <v>0.103069414068839</v>
      </c>
    </row>
    <row r="115" spans="1:4" x14ac:dyDescent="0.2">
      <c r="A115" s="14"/>
      <c r="D115" s="32"/>
    </row>
    <row r="116" spans="1:4" x14ac:dyDescent="0.2">
      <c r="A116" s="14" t="s">
        <v>1097</v>
      </c>
      <c r="D116" s="30">
        <v>1</v>
      </c>
    </row>
    <row r="117" spans="1:4" x14ac:dyDescent="0.2">
      <c r="A117" s="7" t="s">
        <v>72</v>
      </c>
    </row>
    <row r="118" spans="1:4" x14ac:dyDescent="0.2">
      <c r="A118" s="57" t="s">
        <v>73</v>
      </c>
    </row>
    <row r="119" spans="1:4" s="14" customFormat="1" x14ac:dyDescent="0.2"/>
    <row r="120" spans="1:4" s="14" customFormat="1" x14ac:dyDescent="0.2">
      <c r="A120" s="14" t="s">
        <v>1077</v>
      </c>
    </row>
    <row r="121" spans="1:4" x14ac:dyDescent="0.2">
      <c r="A121" s="57"/>
    </row>
    <row r="122" spans="1:4" x14ac:dyDescent="0.2">
      <c r="A122" s="52" t="s">
        <v>1058</v>
      </c>
    </row>
    <row r="123" spans="1:4" x14ac:dyDescent="0.2">
      <c r="A123" s="54"/>
    </row>
    <row r="124" spans="1:4" x14ac:dyDescent="0.2">
      <c r="A124" s="53"/>
    </row>
    <row r="125" spans="1:4" x14ac:dyDescent="0.2">
      <c r="A125" s="53"/>
    </row>
    <row r="126" spans="1:4" x14ac:dyDescent="0.2">
      <c r="A126" s="53"/>
    </row>
    <row r="127" spans="1:4" x14ac:dyDescent="0.2">
      <c r="A127" s="53"/>
    </row>
    <row r="128" spans="1:4" x14ac:dyDescent="0.2">
      <c r="A128" s="53"/>
    </row>
    <row r="129" spans="1:1" x14ac:dyDescent="0.2">
      <c r="A129" s="53"/>
    </row>
    <row r="130" spans="1:1" x14ac:dyDescent="0.2">
      <c r="A130" s="53"/>
    </row>
    <row r="131" spans="1:1" x14ac:dyDescent="0.2">
      <c r="A131" s="53"/>
    </row>
    <row r="132" spans="1:1" x14ac:dyDescent="0.2">
      <c r="A132" s="53"/>
    </row>
    <row r="133" spans="1:1" x14ac:dyDescent="0.2">
      <c r="A133" s="53"/>
    </row>
    <row r="134" spans="1:1" x14ac:dyDescent="0.2">
      <c r="A134" s="53"/>
    </row>
    <row r="135" spans="1:1" x14ac:dyDescent="0.2">
      <c r="A135" s="53"/>
    </row>
    <row r="136" spans="1:1" x14ac:dyDescent="0.2">
      <c r="A136" s="52" t="s">
        <v>1078</v>
      </c>
    </row>
    <row r="137" spans="1:1" x14ac:dyDescent="0.2">
      <c r="A137" s="53"/>
    </row>
    <row r="138" spans="1:1" x14ac:dyDescent="0.2">
      <c r="A138" s="52" t="s">
        <v>1060</v>
      </c>
    </row>
    <row r="139" spans="1:1" x14ac:dyDescent="0.2">
      <c r="A139" s="53"/>
    </row>
    <row r="140" spans="1:1" x14ac:dyDescent="0.2">
      <c r="A140" s="53"/>
    </row>
    <row r="141" spans="1:1" x14ac:dyDescent="0.2">
      <c r="A141" s="53"/>
    </row>
    <row r="142" spans="1:1" x14ac:dyDescent="0.2">
      <c r="A142" s="53"/>
    </row>
    <row r="143" spans="1:1" x14ac:dyDescent="0.2">
      <c r="A143" s="53"/>
    </row>
    <row r="144" spans="1:1" x14ac:dyDescent="0.2">
      <c r="A144" s="53"/>
    </row>
    <row r="145" spans="1:1" x14ac:dyDescent="0.2">
      <c r="A145" s="53"/>
    </row>
    <row r="146" spans="1:1" x14ac:dyDescent="0.2">
      <c r="A146" s="53"/>
    </row>
    <row r="147" spans="1:1" x14ac:dyDescent="0.2">
      <c r="A147" s="53"/>
    </row>
    <row r="148" spans="1:1" x14ac:dyDescent="0.2">
      <c r="A148" s="53"/>
    </row>
    <row r="149" spans="1:1" x14ac:dyDescent="0.2">
      <c r="A149" s="53"/>
    </row>
    <row r="150" spans="1:1" x14ac:dyDescent="0.2">
      <c r="A150" s="53"/>
    </row>
  </sheetData>
  <mergeCells count="4">
    <mergeCell ref="A1:F1"/>
    <mergeCell ref="A108:B108"/>
    <mergeCell ref="A109:B109"/>
    <mergeCell ref="A110:B110"/>
  </mergeCells>
  <conditionalFormatting sqref="F2:F3">
    <cfRule type="cellIs" dxfId="49" priority="2" stopIfTrue="1" operator="between">
      <formula>0.009</formula>
      <formula>-0.009</formula>
    </cfRule>
  </conditionalFormatting>
  <conditionalFormatting sqref="F5:F118 F121:F65538">
    <cfRule type="cellIs" dxfId="48" priority="1" stopIfTrue="1" operator="between">
      <formula>0.009</formula>
      <formula>-0.009</formula>
    </cfRule>
  </conditionalFormatting>
  <hyperlinks>
    <hyperlink ref="A121" r:id="rId1" tooltip="https://www.franklintempletonindia.com/downloadsServlet/pdf/product-labels-jg9o5k7l" display="https://www.franklintempletonindia.com/downloadsServlet/pdf/product-labels-jg9o5k7l" xr:uid="{00000000-0004-0000-0F00-000000000000}"/>
    <hyperlink ref="A118" r:id="rId2" tooltip="https://www.franklintempletonindia.com/investor/reports" xr:uid="{00000000-0004-0000-0F00-000001000000}"/>
  </hyperlinks>
  <pageMargins left="0.7" right="0.7" top="0.75" bottom="0.75" header="0.3" footer="0.3"/>
  <pageSetup paperSize="9" orientation="portrait" r:id="rId3"/>
  <headerFooter>
    <oddFooter>&amp;C&amp;1#&amp;"Calibri"&amp;10&amp;K000000PUBLIC</oddFooter>
    <evenFooter>&amp;LPUBLIC</evenFooter>
    <firstFooter>&amp;LPUBLIC</firstFooter>
  </headerFooter>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140"/>
  <sheetViews>
    <sheetView workbookViewId="0">
      <selection sqref="A1:F1"/>
    </sheetView>
  </sheetViews>
  <sheetFormatPr defaultColWidth="9.140625" defaultRowHeight="11.25" x14ac:dyDescent="0.2"/>
  <cols>
    <col min="1" max="1" width="38.42578125" style="7" customWidth="1"/>
    <col min="2" max="2" width="35.85546875" style="7" customWidth="1"/>
    <col min="3" max="3" width="34.28515625" style="7" customWidth="1"/>
    <col min="4" max="4" width="13.28515625" style="7" bestFit="1" customWidth="1"/>
    <col min="5" max="5" width="25.28515625" style="10" customWidth="1"/>
    <col min="6" max="6" width="13.85546875" style="11" customWidth="1"/>
    <col min="7" max="16384" width="9.140625" style="7"/>
  </cols>
  <sheetData>
    <row r="1" spans="1:6" s="1" customFormat="1" ht="15" x14ac:dyDescent="0.2">
      <c r="A1" s="86" t="s">
        <v>23</v>
      </c>
      <c r="B1" s="87"/>
      <c r="C1" s="87"/>
      <c r="D1" s="87"/>
      <c r="E1" s="87"/>
      <c r="F1" s="87"/>
    </row>
    <row r="2" spans="1:6" s="1" customFormat="1" ht="12" x14ac:dyDescent="0.2">
      <c r="E2" s="5"/>
      <c r="F2" s="9"/>
    </row>
    <row r="3" spans="1:6" s="1" customFormat="1" ht="12" x14ac:dyDescent="0.2">
      <c r="A3" s="8" t="s">
        <v>7</v>
      </c>
      <c r="B3" s="2"/>
      <c r="C3" s="3"/>
      <c r="D3" s="3"/>
      <c r="E3" s="4"/>
      <c r="F3" s="9"/>
    </row>
    <row r="4" spans="1:6" s="1" customFormat="1" ht="36" customHeight="1" x14ac:dyDescent="0.2">
      <c r="A4" s="6" t="s">
        <v>2</v>
      </c>
      <c r="B4" s="6" t="s">
        <v>0</v>
      </c>
      <c r="C4" s="13" t="s">
        <v>562</v>
      </c>
      <c r="D4" s="13" t="s">
        <v>1</v>
      </c>
      <c r="E4" s="59" t="s">
        <v>6</v>
      </c>
      <c r="F4" s="12" t="s">
        <v>3</v>
      </c>
    </row>
    <row r="5" spans="1:6" x14ac:dyDescent="0.2">
      <c r="A5" s="16" t="s">
        <v>331</v>
      </c>
      <c r="B5" s="17"/>
      <c r="C5" s="17"/>
      <c r="D5" s="17"/>
      <c r="E5" s="18"/>
      <c r="F5" s="19"/>
    </row>
    <row r="6" spans="1:6" x14ac:dyDescent="0.2">
      <c r="A6" s="20" t="s">
        <v>33</v>
      </c>
      <c r="B6" s="21"/>
      <c r="C6" s="21"/>
      <c r="D6" s="21"/>
      <c r="E6" s="22"/>
      <c r="F6" s="23"/>
    </row>
    <row r="7" spans="1:6" x14ac:dyDescent="0.2">
      <c r="A7" s="21" t="s">
        <v>793</v>
      </c>
      <c r="B7" s="21" t="s">
        <v>792</v>
      </c>
      <c r="C7" s="21" t="s">
        <v>334</v>
      </c>
      <c r="D7" s="24">
        <v>21069927</v>
      </c>
      <c r="E7" s="22">
        <v>26579.712909999998</v>
      </c>
      <c r="F7" s="23">
        <v>3.1782048944027501</v>
      </c>
    </row>
    <row r="8" spans="1:6" x14ac:dyDescent="0.2">
      <c r="A8" s="21" t="s">
        <v>336</v>
      </c>
      <c r="B8" s="21" t="s">
        <v>335</v>
      </c>
      <c r="C8" s="21" t="s">
        <v>334</v>
      </c>
      <c r="D8" s="24">
        <v>2785566</v>
      </c>
      <c r="E8" s="22">
        <v>26033.899839999998</v>
      </c>
      <c r="F8" s="23">
        <v>3.11294061647857</v>
      </c>
    </row>
    <row r="9" spans="1:6" x14ac:dyDescent="0.2">
      <c r="A9" s="21" t="s">
        <v>680</v>
      </c>
      <c r="B9" s="21" t="s">
        <v>679</v>
      </c>
      <c r="C9" s="21" t="s">
        <v>667</v>
      </c>
      <c r="D9" s="24">
        <v>1050123</v>
      </c>
      <c r="E9" s="22">
        <v>22827.048709999999</v>
      </c>
      <c r="F9" s="23">
        <v>2.7294891476272101</v>
      </c>
    </row>
    <row r="10" spans="1:6" x14ac:dyDescent="0.2">
      <c r="A10" s="21" t="s">
        <v>795</v>
      </c>
      <c r="B10" s="21" t="s">
        <v>794</v>
      </c>
      <c r="C10" s="21" t="s">
        <v>537</v>
      </c>
      <c r="D10" s="24">
        <v>5544174</v>
      </c>
      <c r="E10" s="22">
        <v>22548.15566</v>
      </c>
      <c r="F10" s="23">
        <v>2.6961411856109798</v>
      </c>
    </row>
    <row r="11" spans="1:6" x14ac:dyDescent="0.2">
      <c r="A11" s="21" t="s">
        <v>797</v>
      </c>
      <c r="B11" s="21" t="s">
        <v>796</v>
      </c>
      <c r="C11" s="21" t="s">
        <v>537</v>
      </c>
      <c r="D11" s="24">
        <v>1798493</v>
      </c>
      <c r="E11" s="22">
        <v>21886.760559999999</v>
      </c>
      <c r="F11" s="23">
        <v>2.6170564659576301</v>
      </c>
    </row>
    <row r="12" spans="1:6" x14ac:dyDescent="0.2">
      <c r="A12" s="21" t="s">
        <v>675</v>
      </c>
      <c r="B12" s="21" t="s">
        <v>674</v>
      </c>
      <c r="C12" s="21" t="s">
        <v>334</v>
      </c>
      <c r="D12" s="24">
        <v>23580355</v>
      </c>
      <c r="E12" s="22">
        <v>21245.899860000001</v>
      </c>
      <c r="F12" s="23">
        <v>2.5404270975266399</v>
      </c>
    </row>
    <row r="13" spans="1:6" x14ac:dyDescent="0.2">
      <c r="A13" s="21" t="s">
        <v>333</v>
      </c>
      <c r="B13" s="21" t="s">
        <v>332</v>
      </c>
      <c r="C13" s="21" t="s">
        <v>334</v>
      </c>
      <c r="D13" s="24">
        <v>1223175</v>
      </c>
      <c r="E13" s="22">
        <v>20811.099450000002</v>
      </c>
      <c r="F13" s="23">
        <v>2.4884368899638498</v>
      </c>
    </row>
    <row r="14" spans="1:6" x14ac:dyDescent="0.2">
      <c r="A14" s="21" t="s">
        <v>799</v>
      </c>
      <c r="B14" s="21" t="s">
        <v>798</v>
      </c>
      <c r="C14" s="21" t="s">
        <v>395</v>
      </c>
      <c r="D14" s="24">
        <v>1133937</v>
      </c>
      <c r="E14" s="22">
        <v>20004.349590000002</v>
      </c>
      <c r="F14" s="23">
        <v>2.39197172638994</v>
      </c>
    </row>
    <row r="15" spans="1:6" x14ac:dyDescent="0.2">
      <c r="A15" s="21" t="s">
        <v>801</v>
      </c>
      <c r="B15" s="21" t="s">
        <v>800</v>
      </c>
      <c r="C15" s="21" t="s">
        <v>561</v>
      </c>
      <c r="D15" s="24">
        <v>1986228</v>
      </c>
      <c r="E15" s="22">
        <v>18837.386350000001</v>
      </c>
      <c r="F15" s="23">
        <v>2.2524349189942199</v>
      </c>
    </row>
    <row r="16" spans="1:6" x14ac:dyDescent="0.2">
      <c r="A16" s="21" t="s">
        <v>389</v>
      </c>
      <c r="B16" s="21" t="s">
        <v>388</v>
      </c>
      <c r="C16" s="21" t="s">
        <v>390</v>
      </c>
      <c r="D16" s="24">
        <v>6391052</v>
      </c>
      <c r="E16" s="22">
        <v>18505.291069999999</v>
      </c>
      <c r="F16" s="23">
        <v>2.2127254289828802</v>
      </c>
    </row>
    <row r="17" spans="1:6" x14ac:dyDescent="0.2">
      <c r="A17" s="21" t="s">
        <v>526</v>
      </c>
      <c r="B17" s="21" t="s">
        <v>525</v>
      </c>
      <c r="C17" s="21" t="s">
        <v>398</v>
      </c>
      <c r="D17" s="24">
        <v>14617750</v>
      </c>
      <c r="E17" s="22">
        <v>18381.820629999998</v>
      </c>
      <c r="F17" s="23">
        <v>2.1979617497042199</v>
      </c>
    </row>
    <row r="18" spans="1:6" x14ac:dyDescent="0.2">
      <c r="A18" s="21" t="s">
        <v>803</v>
      </c>
      <c r="B18" s="21" t="s">
        <v>802</v>
      </c>
      <c r="C18" s="21" t="s">
        <v>374</v>
      </c>
      <c r="D18" s="24">
        <v>892366</v>
      </c>
      <c r="E18" s="22">
        <v>17339.563750000001</v>
      </c>
      <c r="F18" s="23">
        <v>2.0733364037323798</v>
      </c>
    </row>
    <row r="19" spans="1:6" x14ac:dyDescent="0.2">
      <c r="A19" s="21" t="s">
        <v>628</v>
      </c>
      <c r="B19" s="21" t="s">
        <v>627</v>
      </c>
      <c r="C19" s="21" t="s">
        <v>339</v>
      </c>
      <c r="D19" s="24">
        <v>862190</v>
      </c>
      <c r="E19" s="22">
        <v>16338.9316</v>
      </c>
      <c r="F19" s="23">
        <v>1.9536882341906301</v>
      </c>
    </row>
    <row r="20" spans="1:6" x14ac:dyDescent="0.2">
      <c r="A20" s="21" t="s">
        <v>805</v>
      </c>
      <c r="B20" s="21" t="s">
        <v>804</v>
      </c>
      <c r="C20" s="21" t="s">
        <v>401</v>
      </c>
      <c r="D20" s="24">
        <v>4850000</v>
      </c>
      <c r="E20" s="22">
        <v>16317.825000000001</v>
      </c>
      <c r="F20" s="23">
        <v>1.95116446353699</v>
      </c>
    </row>
    <row r="21" spans="1:6" x14ac:dyDescent="0.2">
      <c r="A21" s="21" t="s">
        <v>522</v>
      </c>
      <c r="B21" s="21" t="s">
        <v>521</v>
      </c>
      <c r="C21" s="21" t="s">
        <v>368</v>
      </c>
      <c r="D21" s="24">
        <v>3651225</v>
      </c>
      <c r="E21" s="22">
        <v>15506.75258</v>
      </c>
      <c r="F21" s="23">
        <v>1.85418244030418</v>
      </c>
    </row>
    <row r="22" spans="1:6" x14ac:dyDescent="0.2">
      <c r="A22" s="21" t="s">
        <v>807</v>
      </c>
      <c r="B22" s="21" t="s">
        <v>806</v>
      </c>
      <c r="C22" s="21" t="s">
        <v>407</v>
      </c>
      <c r="D22" s="24">
        <v>442739</v>
      </c>
      <c r="E22" s="22">
        <v>14972.990239999999</v>
      </c>
      <c r="F22" s="23">
        <v>1.7903590992778899</v>
      </c>
    </row>
    <row r="23" spans="1:6" x14ac:dyDescent="0.2">
      <c r="A23" s="21" t="s">
        <v>638</v>
      </c>
      <c r="B23" s="21" t="s">
        <v>637</v>
      </c>
      <c r="C23" s="21" t="s">
        <v>339</v>
      </c>
      <c r="D23" s="24">
        <v>294995</v>
      </c>
      <c r="E23" s="22">
        <v>14782.346949999999</v>
      </c>
      <c r="F23" s="23">
        <v>1.7675633889022899</v>
      </c>
    </row>
    <row r="24" spans="1:6" x14ac:dyDescent="0.2">
      <c r="A24" s="21" t="s">
        <v>397</v>
      </c>
      <c r="B24" s="21" t="s">
        <v>396</v>
      </c>
      <c r="C24" s="21" t="s">
        <v>398</v>
      </c>
      <c r="D24" s="24">
        <v>380000</v>
      </c>
      <c r="E24" s="22">
        <v>14411.5</v>
      </c>
      <c r="F24" s="23">
        <v>1.7232202616625301</v>
      </c>
    </row>
    <row r="25" spans="1:6" x14ac:dyDescent="0.2">
      <c r="A25" s="21" t="s">
        <v>809</v>
      </c>
      <c r="B25" s="21" t="s">
        <v>808</v>
      </c>
      <c r="C25" s="21" t="s">
        <v>390</v>
      </c>
      <c r="D25" s="24">
        <v>3196838</v>
      </c>
      <c r="E25" s="22">
        <v>14400.15677</v>
      </c>
      <c r="F25" s="23">
        <v>1.72186392236623</v>
      </c>
    </row>
    <row r="26" spans="1:6" x14ac:dyDescent="0.2">
      <c r="A26" s="21" t="s">
        <v>811</v>
      </c>
      <c r="B26" s="21" t="s">
        <v>810</v>
      </c>
      <c r="C26" s="21" t="s">
        <v>385</v>
      </c>
      <c r="D26" s="24">
        <v>1717030</v>
      </c>
      <c r="E26" s="22">
        <v>13922.537759999999</v>
      </c>
      <c r="F26" s="23">
        <v>1.66475378425519</v>
      </c>
    </row>
    <row r="27" spans="1:6" x14ac:dyDescent="0.2">
      <c r="A27" s="21" t="s">
        <v>813</v>
      </c>
      <c r="B27" s="21" t="s">
        <v>812</v>
      </c>
      <c r="C27" s="21" t="s">
        <v>407</v>
      </c>
      <c r="D27" s="24">
        <v>1502334</v>
      </c>
      <c r="E27" s="22">
        <v>13885.322</v>
      </c>
      <c r="F27" s="23">
        <v>1.6603037997507899</v>
      </c>
    </row>
    <row r="28" spans="1:6" x14ac:dyDescent="0.2">
      <c r="A28" s="21" t="s">
        <v>815</v>
      </c>
      <c r="B28" s="21" t="s">
        <v>814</v>
      </c>
      <c r="C28" s="21" t="s">
        <v>425</v>
      </c>
      <c r="D28" s="24">
        <v>2303205</v>
      </c>
      <c r="E28" s="22">
        <v>13806.56237</v>
      </c>
      <c r="F28" s="23">
        <v>1.65088630745526</v>
      </c>
    </row>
    <row r="29" spans="1:6" x14ac:dyDescent="0.2">
      <c r="A29" s="21" t="s">
        <v>817</v>
      </c>
      <c r="B29" s="21" t="s">
        <v>816</v>
      </c>
      <c r="C29" s="21" t="s">
        <v>761</v>
      </c>
      <c r="D29" s="24">
        <v>3620695</v>
      </c>
      <c r="E29" s="22">
        <v>13704.33058</v>
      </c>
      <c r="F29" s="23">
        <v>1.6386621883896499</v>
      </c>
    </row>
    <row r="30" spans="1:6" x14ac:dyDescent="0.2">
      <c r="A30" s="21" t="s">
        <v>819</v>
      </c>
      <c r="B30" s="21" t="s">
        <v>818</v>
      </c>
      <c r="C30" s="21" t="s">
        <v>678</v>
      </c>
      <c r="D30" s="24">
        <v>2297000</v>
      </c>
      <c r="E30" s="22">
        <v>13204.3045</v>
      </c>
      <c r="F30" s="23">
        <v>1.57887277906961</v>
      </c>
    </row>
    <row r="31" spans="1:6" x14ac:dyDescent="0.2">
      <c r="A31" s="21" t="s">
        <v>821</v>
      </c>
      <c r="B31" s="21" t="s">
        <v>820</v>
      </c>
      <c r="C31" s="21" t="s">
        <v>390</v>
      </c>
      <c r="D31" s="24">
        <v>300000</v>
      </c>
      <c r="E31" s="22">
        <v>13165.8</v>
      </c>
      <c r="F31" s="23">
        <v>1.57426869659623</v>
      </c>
    </row>
    <row r="32" spans="1:6" x14ac:dyDescent="0.2">
      <c r="A32" s="21" t="s">
        <v>823</v>
      </c>
      <c r="B32" s="21" t="s">
        <v>822</v>
      </c>
      <c r="C32" s="21" t="s">
        <v>371</v>
      </c>
      <c r="D32" s="24">
        <v>3352118</v>
      </c>
      <c r="E32" s="22">
        <v>13157.06315</v>
      </c>
      <c r="F32" s="23">
        <v>1.5732240088855001</v>
      </c>
    </row>
    <row r="33" spans="1:6" x14ac:dyDescent="0.2">
      <c r="A33" s="21" t="s">
        <v>825</v>
      </c>
      <c r="B33" s="21" t="s">
        <v>824</v>
      </c>
      <c r="C33" s="21" t="s">
        <v>678</v>
      </c>
      <c r="D33" s="24">
        <v>1258135</v>
      </c>
      <c r="E33" s="22">
        <v>12390.11348</v>
      </c>
      <c r="F33" s="23">
        <v>1.48151785678341</v>
      </c>
    </row>
    <row r="34" spans="1:6" x14ac:dyDescent="0.2">
      <c r="A34" s="21" t="s">
        <v>827</v>
      </c>
      <c r="B34" s="21" t="s">
        <v>826</v>
      </c>
      <c r="C34" s="21" t="s">
        <v>354</v>
      </c>
      <c r="D34" s="24">
        <v>52304</v>
      </c>
      <c r="E34" s="22">
        <v>12249.15222</v>
      </c>
      <c r="F34" s="23">
        <v>1.4646627550007001</v>
      </c>
    </row>
    <row r="35" spans="1:6" x14ac:dyDescent="0.2">
      <c r="A35" s="21" t="s">
        <v>365</v>
      </c>
      <c r="B35" s="21" t="s">
        <v>364</v>
      </c>
      <c r="C35" s="21" t="s">
        <v>334</v>
      </c>
      <c r="D35" s="24">
        <v>880366</v>
      </c>
      <c r="E35" s="22">
        <v>12101.951220000001</v>
      </c>
      <c r="F35" s="23">
        <v>1.4470615513968399</v>
      </c>
    </row>
    <row r="36" spans="1:6" x14ac:dyDescent="0.2">
      <c r="A36" s="21" t="s">
        <v>432</v>
      </c>
      <c r="B36" s="21" t="s">
        <v>431</v>
      </c>
      <c r="C36" s="21" t="s">
        <v>433</v>
      </c>
      <c r="D36" s="24">
        <v>10600000</v>
      </c>
      <c r="E36" s="22">
        <v>11872</v>
      </c>
      <c r="F36" s="23">
        <v>1.4195656903485101</v>
      </c>
    </row>
    <row r="37" spans="1:6" x14ac:dyDescent="0.2">
      <c r="A37" s="21" t="s">
        <v>829</v>
      </c>
      <c r="B37" s="21" t="s">
        <v>828</v>
      </c>
      <c r="C37" s="21" t="s">
        <v>738</v>
      </c>
      <c r="D37" s="24">
        <v>1765127</v>
      </c>
      <c r="E37" s="22">
        <v>11681.610489999999</v>
      </c>
      <c r="F37" s="23">
        <v>1.3968003251026999</v>
      </c>
    </row>
    <row r="38" spans="1:6" x14ac:dyDescent="0.2">
      <c r="A38" s="21" t="s">
        <v>532</v>
      </c>
      <c r="B38" s="21" t="s">
        <v>531</v>
      </c>
      <c r="C38" s="21" t="s">
        <v>334</v>
      </c>
      <c r="D38" s="24">
        <v>8960416</v>
      </c>
      <c r="E38" s="22">
        <v>11406.609570000001</v>
      </c>
      <c r="F38" s="23">
        <v>1.36391775511902</v>
      </c>
    </row>
    <row r="39" spans="1:6" x14ac:dyDescent="0.2">
      <c r="A39" s="21" t="s">
        <v>831</v>
      </c>
      <c r="B39" s="21" t="s">
        <v>830</v>
      </c>
      <c r="C39" s="21" t="s">
        <v>374</v>
      </c>
      <c r="D39" s="24">
        <v>865000</v>
      </c>
      <c r="E39" s="22">
        <v>11290.844999999999</v>
      </c>
      <c r="F39" s="23">
        <v>1.35007548661077</v>
      </c>
    </row>
    <row r="40" spans="1:6" x14ac:dyDescent="0.2">
      <c r="A40" s="21" t="s">
        <v>833</v>
      </c>
      <c r="B40" s="21" t="s">
        <v>832</v>
      </c>
      <c r="C40" s="21" t="s">
        <v>354</v>
      </c>
      <c r="D40" s="24">
        <v>1491580</v>
      </c>
      <c r="E40" s="22">
        <v>11080.20203</v>
      </c>
      <c r="F40" s="23">
        <v>1.32488836286371</v>
      </c>
    </row>
    <row r="41" spans="1:6" x14ac:dyDescent="0.2">
      <c r="A41" s="21" t="s">
        <v>684</v>
      </c>
      <c r="B41" s="21" t="s">
        <v>683</v>
      </c>
      <c r="C41" s="21" t="s">
        <v>334</v>
      </c>
      <c r="D41" s="24">
        <v>8880441</v>
      </c>
      <c r="E41" s="22">
        <v>11069.469709999999</v>
      </c>
      <c r="F41" s="23">
        <v>1.3236050716533101</v>
      </c>
    </row>
    <row r="42" spans="1:6" x14ac:dyDescent="0.2">
      <c r="A42" s="21" t="s">
        <v>835</v>
      </c>
      <c r="B42" s="21" t="s">
        <v>834</v>
      </c>
      <c r="C42" s="21" t="s">
        <v>401</v>
      </c>
      <c r="D42" s="24">
        <v>6500000</v>
      </c>
      <c r="E42" s="22">
        <v>10702.25</v>
      </c>
      <c r="F42" s="23">
        <v>1.2796956628649201</v>
      </c>
    </row>
    <row r="43" spans="1:6" x14ac:dyDescent="0.2">
      <c r="A43" s="21" t="s">
        <v>837</v>
      </c>
      <c r="B43" s="21" t="s">
        <v>836</v>
      </c>
      <c r="C43" s="21" t="s">
        <v>380</v>
      </c>
      <c r="D43" s="24">
        <v>683231</v>
      </c>
      <c r="E43" s="22">
        <v>10330.1111</v>
      </c>
      <c r="F43" s="23">
        <v>1.2351980538281899</v>
      </c>
    </row>
    <row r="44" spans="1:6" x14ac:dyDescent="0.2">
      <c r="A44" s="21" t="s">
        <v>839</v>
      </c>
      <c r="B44" s="21" t="s">
        <v>838</v>
      </c>
      <c r="C44" s="21" t="s">
        <v>537</v>
      </c>
      <c r="D44" s="24">
        <v>17469870</v>
      </c>
      <c r="E44" s="22">
        <v>10080.11499</v>
      </c>
      <c r="F44" s="23">
        <v>1.2053053735319901</v>
      </c>
    </row>
    <row r="45" spans="1:6" x14ac:dyDescent="0.2">
      <c r="A45" s="21" t="s">
        <v>530</v>
      </c>
      <c r="B45" s="21" t="s">
        <v>529</v>
      </c>
      <c r="C45" s="21" t="s">
        <v>377</v>
      </c>
      <c r="D45" s="24">
        <v>3325151</v>
      </c>
      <c r="E45" s="22">
        <v>9458.3920199999993</v>
      </c>
      <c r="F45" s="23">
        <v>1.1309643528856299</v>
      </c>
    </row>
    <row r="46" spans="1:6" x14ac:dyDescent="0.2">
      <c r="A46" s="21" t="s">
        <v>403</v>
      </c>
      <c r="B46" s="21" t="s">
        <v>402</v>
      </c>
      <c r="C46" s="21" t="s">
        <v>404</v>
      </c>
      <c r="D46" s="24">
        <v>415909</v>
      </c>
      <c r="E46" s="22">
        <v>9351.2979560000003</v>
      </c>
      <c r="F46" s="23">
        <v>1.1181588391647399</v>
      </c>
    </row>
    <row r="47" spans="1:6" x14ac:dyDescent="0.2">
      <c r="A47" s="21" t="s">
        <v>841</v>
      </c>
      <c r="B47" s="21" t="s">
        <v>840</v>
      </c>
      <c r="C47" s="21" t="s">
        <v>354</v>
      </c>
      <c r="D47" s="24">
        <v>627173</v>
      </c>
      <c r="E47" s="22">
        <v>9276.8294299999998</v>
      </c>
      <c r="F47" s="23">
        <v>1.10925444525298</v>
      </c>
    </row>
    <row r="48" spans="1:6" x14ac:dyDescent="0.2">
      <c r="A48" s="21" t="s">
        <v>636</v>
      </c>
      <c r="B48" s="21" t="s">
        <v>635</v>
      </c>
      <c r="C48" s="21" t="s">
        <v>339</v>
      </c>
      <c r="D48" s="24">
        <v>195484</v>
      </c>
      <c r="E48" s="22">
        <v>9209.8376919999992</v>
      </c>
      <c r="F48" s="23">
        <v>1.10124407018546</v>
      </c>
    </row>
    <row r="49" spans="1:6" x14ac:dyDescent="0.2">
      <c r="A49" s="21" t="s">
        <v>387</v>
      </c>
      <c r="B49" s="21" t="s">
        <v>386</v>
      </c>
      <c r="C49" s="21" t="s">
        <v>371</v>
      </c>
      <c r="D49" s="24">
        <v>1837180</v>
      </c>
      <c r="E49" s="22">
        <v>9208.8647500000006</v>
      </c>
      <c r="F49" s="23">
        <v>1.10112773299864</v>
      </c>
    </row>
    <row r="50" spans="1:6" x14ac:dyDescent="0.2">
      <c r="A50" s="21" t="s">
        <v>695</v>
      </c>
      <c r="B50" s="21" t="s">
        <v>694</v>
      </c>
      <c r="C50" s="21" t="s">
        <v>537</v>
      </c>
      <c r="D50" s="24">
        <v>286027</v>
      </c>
      <c r="E50" s="22">
        <v>9081.0712230000008</v>
      </c>
      <c r="F50" s="23">
        <v>1.08584713104633</v>
      </c>
    </row>
    <row r="51" spans="1:6" x14ac:dyDescent="0.2">
      <c r="A51" s="21" t="s">
        <v>843</v>
      </c>
      <c r="B51" s="21" t="s">
        <v>842</v>
      </c>
      <c r="C51" s="21" t="s">
        <v>678</v>
      </c>
      <c r="D51" s="24">
        <v>566062</v>
      </c>
      <c r="E51" s="22">
        <v>8849.5302769999998</v>
      </c>
      <c r="F51" s="23">
        <v>1.05816118235593</v>
      </c>
    </row>
    <row r="52" spans="1:6" x14ac:dyDescent="0.2">
      <c r="A52" s="21" t="s">
        <v>845</v>
      </c>
      <c r="B52" s="21" t="s">
        <v>844</v>
      </c>
      <c r="C52" s="21" t="s">
        <v>561</v>
      </c>
      <c r="D52" s="24">
        <v>224936</v>
      </c>
      <c r="E52" s="22">
        <v>8821.4275799999996</v>
      </c>
      <c r="F52" s="23">
        <v>1.05480087032194</v>
      </c>
    </row>
    <row r="53" spans="1:6" x14ac:dyDescent="0.2">
      <c r="A53" s="21" t="s">
        <v>413</v>
      </c>
      <c r="B53" s="21" t="s">
        <v>412</v>
      </c>
      <c r="C53" s="21" t="s">
        <v>414</v>
      </c>
      <c r="D53" s="24">
        <v>1250578</v>
      </c>
      <c r="E53" s="22">
        <v>8714.0275039999997</v>
      </c>
      <c r="F53" s="23">
        <v>1.04195876595617</v>
      </c>
    </row>
    <row r="54" spans="1:6" x14ac:dyDescent="0.2">
      <c r="A54" s="21" t="s">
        <v>427</v>
      </c>
      <c r="B54" s="21" t="s">
        <v>426</v>
      </c>
      <c r="C54" s="21" t="s">
        <v>347</v>
      </c>
      <c r="D54" s="24">
        <v>3099850</v>
      </c>
      <c r="E54" s="22">
        <v>8488.9392250000001</v>
      </c>
      <c r="F54" s="23">
        <v>1.0150443793180299</v>
      </c>
    </row>
    <row r="55" spans="1:6" x14ac:dyDescent="0.2">
      <c r="A55" s="21" t="s">
        <v>570</v>
      </c>
      <c r="B55" s="21" t="s">
        <v>569</v>
      </c>
      <c r="C55" s="21" t="s">
        <v>368</v>
      </c>
      <c r="D55" s="24">
        <v>500000</v>
      </c>
      <c r="E55" s="22">
        <v>8440.5</v>
      </c>
      <c r="F55" s="23">
        <v>1.00925237612758</v>
      </c>
    </row>
    <row r="56" spans="1:6" x14ac:dyDescent="0.2">
      <c r="A56" s="21" t="s">
        <v>409</v>
      </c>
      <c r="B56" s="21" t="s">
        <v>408</v>
      </c>
      <c r="C56" s="21" t="s">
        <v>407</v>
      </c>
      <c r="D56" s="24">
        <v>2402529</v>
      </c>
      <c r="E56" s="22">
        <v>8434.0780549999999</v>
      </c>
      <c r="F56" s="23">
        <v>1.0084844875841701</v>
      </c>
    </row>
    <row r="57" spans="1:6" x14ac:dyDescent="0.2">
      <c r="A57" s="21" t="s">
        <v>847</v>
      </c>
      <c r="B57" s="21" t="s">
        <v>846</v>
      </c>
      <c r="C57" s="21" t="s">
        <v>354</v>
      </c>
      <c r="D57" s="24">
        <v>2272358</v>
      </c>
      <c r="E57" s="22">
        <v>8331.6006070000003</v>
      </c>
      <c r="F57" s="23">
        <v>0.99623099455728104</v>
      </c>
    </row>
    <row r="58" spans="1:6" x14ac:dyDescent="0.2">
      <c r="A58" s="21" t="s">
        <v>849</v>
      </c>
      <c r="B58" s="21" t="s">
        <v>848</v>
      </c>
      <c r="C58" s="21" t="s">
        <v>556</v>
      </c>
      <c r="D58" s="24">
        <v>22000</v>
      </c>
      <c r="E58" s="22">
        <v>8282.384</v>
      </c>
      <c r="F58" s="23">
        <v>0.99034603779409303</v>
      </c>
    </row>
    <row r="59" spans="1:6" x14ac:dyDescent="0.2">
      <c r="A59" s="21" t="s">
        <v>564</v>
      </c>
      <c r="B59" s="21" t="s">
        <v>563</v>
      </c>
      <c r="C59" s="21" t="s">
        <v>363</v>
      </c>
      <c r="D59" s="24">
        <v>18000000</v>
      </c>
      <c r="E59" s="22">
        <v>8271</v>
      </c>
      <c r="F59" s="23">
        <v>0.98898482352363004</v>
      </c>
    </row>
    <row r="60" spans="1:6" x14ac:dyDescent="0.2">
      <c r="A60" s="21" t="s">
        <v>541</v>
      </c>
      <c r="B60" s="21" t="s">
        <v>540</v>
      </c>
      <c r="C60" s="21" t="s">
        <v>395</v>
      </c>
      <c r="D60" s="24">
        <v>3856067</v>
      </c>
      <c r="E60" s="22">
        <v>8211.4946770000006</v>
      </c>
      <c r="F60" s="23">
        <v>0.98186961842559295</v>
      </c>
    </row>
    <row r="61" spans="1:6" x14ac:dyDescent="0.2">
      <c r="A61" s="21" t="s">
        <v>851</v>
      </c>
      <c r="B61" s="21" t="s">
        <v>850</v>
      </c>
      <c r="C61" s="21" t="s">
        <v>537</v>
      </c>
      <c r="D61" s="24">
        <v>42832</v>
      </c>
      <c r="E61" s="22">
        <v>8156.2193520000001</v>
      </c>
      <c r="F61" s="23">
        <v>0.97526020510914502</v>
      </c>
    </row>
    <row r="62" spans="1:6" x14ac:dyDescent="0.2">
      <c r="A62" s="21" t="s">
        <v>435</v>
      </c>
      <c r="B62" s="21" t="s">
        <v>434</v>
      </c>
      <c r="C62" s="21" t="s">
        <v>407</v>
      </c>
      <c r="D62" s="24">
        <v>440000</v>
      </c>
      <c r="E62" s="22">
        <v>7980.28</v>
      </c>
      <c r="F62" s="23">
        <v>0.95422268256186205</v>
      </c>
    </row>
    <row r="63" spans="1:6" x14ac:dyDescent="0.2">
      <c r="A63" s="21" t="s">
        <v>853</v>
      </c>
      <c r="B63" s="21" t="s">
        <v>852</v>
      </c>
      <c r="C63" s="21" t="s">
        <v>404</v>
      </c>
      <c r="D63" s="24">
        <v>4439858</v>
      </c>
      <c r="E63" s="22">
        <v>7432.3222919999998</v>
      </c>
      <c r="F63" s="23">
        <v>0.88870196473514296</v>
      </c>
    </row>
    <row r="64" spans="1:6" x14ac:dyDescent="0.2">
      <c r="A64" s="21" t="s">
        <v>855</v>
      </c>
      <c r="B64" s="21" t="s">
        <v>854</v>
      </c>
      <c r="C64" s="21" t="s">
        <v>377</v>
      </c>
      <c r="D64" s="24">
        <v>1568364</v>
      </c>
      <c r="E64" s="22">
        <v>7423.8509940000004</v>
      </c>
      <c r="F64" s="23">
        <v>0.88768902976264297</v>
      </c>
    </row>
    <row r="65" spans="1:9" x14ac:dyDescent="0.2">
      <c r="A65" s="21" t="s">
        <v>443</v>
      </c>
      <c r="B65" s="21" t="s">
        <v>442</v>
      </c>
      <c r="C65" s="21" t="s">
        <v>390</v>
      </c>
      <c r="D65" s="24">
        <v>934057</v>
      </c>
      <c r="E65" s="22">
        <v>7096.4980580000001</v>
      </c>
      <c r="F65" s="23">
        <v>0.84854659406684996</v>
      </c>
    </row>
    <row r="66" spans="1:9" x14ac:dyDescent="0.2">
      <c r="A66" s="21" t="s">
        <v>857</v>
      </c>
      <c r="B66" s="21" t="s">
        <v>856</v>
      </c>
      <c r="C66" s="21" t="s">
        <v>390</v>
      </c>
      <c r="D66" s="24">
        <v>419825</v>
      </c>
      <c r="E66" s="22">
        <v>6188.850238</v>
      </c>
      <c r="F66" s="23">
        <v>0.740016800924025</v>
      </c>
    </row>
    <row r="67" spans="1:9" x14ac:dyDescent="0.2">
      <c r="A67" s="21" t="s">
        <v>859</v>
      </c>
      <c r="B67" s="21" t="s">
        <v>858</v>
      </c>
      <c r="C67" s="21" t="s">
        <v>371</v>
      </c>
      <c r="D67" s="24">
        <v>2773197</v>
      </c>
      <c r="E67" s="22">
        <v>5223.3165499999996</v>
      </c>
      <c r="F67" s="23">
        <v>0.62456544509851397</v>
      </c>
    </row>
    <row r="68" spans="1:9" x14ac:dyDescent="0.2">
      <c r="A68" s="21" t="s">
        <v>630</v>
      </c>
      <c r="B68" s="21" t="s">
        <v>629</v>
      </c>
      <c r="C68" s="21" t="s">
        <v>414</v>
      </c>
      <c r="D68" s="24">
        <v>550000</v>
      </c>
      <c r="E68" s="22">
        <v>4773.1750000000002</v>
      </c>
      <c r="F68" s="23">
        <v>0.57074085781917605</v>
      </c>
    </row>
    <row r="69" spans="1:9" x14ac:dyDescent="0.2">
      <c r="A69" s="21" t="s">
        <v>861</v>
      </c>
      <c r="B69" s="21" t="s">
        <v>860</v>
      </c>
      <c r="C69" s="21" t="s">
        <v>390</v>
      </c>
      <c r="D69" s="24">
        <v>370000</v>
      </c>
      <c r="E69" s="22">
        <v>4653.12</v>
      </c>
      <c r="F69" s="23">
        <v>0.55638557151907597</v>
      </c>
    </row>
    <row r="70" spans="1:9" x14ac:dyDescent="0.2">
      <c r="A70" s="21" t="s">
        <v>863</v>
      </c>
      <c r="B70" s="21" t="s">
        <v>862</v>
      </c>
      <c r="C70" s="21" t="s">
        <v>600</v>
      </c>
      <c r="D70" s="24">
        <v>11000</v>
      </c>
      <c r="E70" s="22">
        <v>4584.6954999999998</v>
      </c>
      <c r="F70" s="23">
        <v>0.54820387740020304</v>
      </c>
    </row>
    <row r="71" spans="1:9" x14ac:dyDescent="0.2">
      <c r="A71" s="21" t="s">
        <v>865</v>
      </c>
      <c r="B71" s="21" t="s">
        <v>864</v>
      </c>
      <c r="C71" s="21" t="s">
        <v>374</v>
      </c>
      <c r="D71" s="24">
        <v>532747</v>
      </c>
      <c r="E71" s="22">
        <v>4458.0268960000003</v>
      </c>
      <c r="F71" s="23">
        <v>0.53305778539525595</v>
      </c>
    </row>
    <row r="72" spans="1:9" x14ac:dyDescent="0.2">
      <c r="A72" s="21" t="s">
        <v>867</v>
      </c>
      <c r="B72" s="21" t="s">
        <v>866</v>
      </c>
      <c r="C72" s="21" t="s">
        <v>374</v>
      </c>
      <c r="D72" s="24">
        <v>2053763</v>
      </c>
      <c r="E72" s="22">
        <v>4408.4022800000002</v>
      </c>
      <c r="F72" s="23">
        <v>0.52712404194256701</v>
      </c>
    </row>
    <row r="73" spans="1:9" x14ac:dyDescent="0.2">
      <c r="A73" s="21" t="s">
        <v>869</v>
      </c>
      <c r="B73" s="21" t="s">
        <v>868</v>
      </c>
      <c r="C73" s="21" t="s">
        <v>354</v>
      </c>
      <c r="D73" s="24">
        <v>120000</v>
      </c>
      <c r="E73" s="22">
        <v>4215.42</v>
      </c>
      <c r="F73" s="23">
        <v>0.50404865249401298</v>
      </c>
    </row>
    <row r="74" spans="1:9" x14ac:dyDescent="0.2">
      <c r="A74" s="21" t="s">
        <v>394</v>
      </c>
      <c r="B74" s="21" t="s">
        <v>393</v>
      </c>
      <c r="C74" s="21" t="s">
        <v>395</v>
      </c>
      <c r="D74" s="24">
        <v>5612074</v>
      </c>
      <c r="E74" s="22">
        <v>4211.8615369999998</v>
      </c>
      <c r="F74" s="23">
        <v>0.50362315788609702</v>
      </c>
    </row>
    <row r="75" spans="1:9" x14ac:dyDescent="0.2">
      <c r="A75" s="21" t="s">
        <v>717</v>
      </c>
      <c r="B75" s="21" t="s">
        <v>716</v>
      </c>
      <c r="C75" s="21" t="s">
        <v>667</v>
      </c>
      <c r="D75" s="24">
        <v>401269</v>
      </c>
      <c r="E75" s="22">
        <v>1824.168874</v>
      </c>
      <c r="F75" s="23">
        <v>0.21812058178336199</v>
      </c>
    </row>
    <row r="76" spans="1:9" x14ac:dyDescent="0.2">
      <c r="A76" s="21" t="s">
        <v>871</v>
      </c>
      <c r="B76" s="21" t="s">
        <v>870</v>
      </c>
      <c r="C76" s="21" t="s">
        <v>374</v>
      </c>
      <c r="D76" s="24">
        <v>552</v>
      </c>
      <c r="E76" s="22">
        <v>27.472211999999999</v>
      </c>
      <c r="F76" s="23">
        <v>3.28492331478948E-3</v>
      </c>
    </row>
    <row r="77" spans="1:9" x14ac:dyDescent="0.2">
      <c r="A77" s="20" t="s">
        <v>38</v>
      </c>
      <c r="B77" s="20"/>
      <c r="C77" s="20"/>
      <c r="D77" s="20"/>
      <c r="E77" s="25">
        <f>SUM(E7:E76)</f>
        <v>815920.79646900028</v>
      </c>
      <c r="F77" s="26">
        <f>SUM(F7:F76)</f>
        <v>97.561756124429238</v>
      </c>
      <c r="G77" s="14"/>
      <c r="H77" s="14"/>
      <c r="I77" s="14"/>
    </row>
    <row r="78" spans="1:9" x14ac:dyDescent="0.2">
      <c r="A78" s="21"/>
      <c r="B78" s="21"/>
      <c r="C78" s="21"/>
      <c r="D78" s="21"/>
      <c r="E78" s="22"/>
      <c r="F78" s="23"/>
    </row>
    <row r="79" spans="1:9" x14ac:dyDescent="0.2">
      <c r="A79" s="20" t="s">
        <v>491</v>
      </c>
      <c r="B79" s="21"/>
      <c r="C79" s="21"/>
      <c r="D79" s="21"/>
      <c r="E79" s="22"/>
      <c r="F79" s="23"/>
    </row>
    <row r="80" spans="1:9" x14ac:dyDescent="0.2">
      <c r="A80" s="21"/>
      <c r="B80" s="21" t="s">
        <v>492</v>
      </c>
      <c r="C80" s="21" t="s">
        <v>401</v>
      </c>
      <c r="D80" s="24">
        <v>8100</v>
      </c>
      <c r="E80" s="22">
        <v>8.0999999999999996E-4</v>
      </c>
      <c r="F80" s="23">
        <v>9.6853791204708101E-8</v>
      </c>
    </row>
    <row r="81" spans="1:9" x14ac:dyDescent="0.2">
      <c r="A81" s="20" t="s">
        <v>38</v>
      </c>
      <c r="B81" s="20"/>
      <c r="C81" s="20"/>
      <c r="D81" s="20"/>
      <c r="E81" s="25">
        <f>SUM(E79:E80)</f>
        <v>8.0999999999999996E-4</v>
      </c>
      <c r="F81" s="26">
        <f>SUM(F79:F80)</f>
        <v>9.6853791204708101E-8</v>
      </c>
      <c r="G81" s="14"/>
      <c r="H81" s="14"/>
      <c r="I81" s="14"/>
    </row>
    <row r="82" spans="1:9" x14ac:dyDescent="0.2">
      <c r="A82" s="21"/>
      <c r="B82" s="21"/>
      <c r="C82" s="21"/>
      <c r="D82" s="21"/>
      <c r="E82" s="22"/>
      <c r="F82" s="23"/>
    </row>
    <row r="83" spans="1:9" x14ac:dyDescent="0.2">
      <c r="A83" s="20" t="s">
        <v>47</v>
      </c>
      <c r="B83" s="20"/>
      <c r="C83" s="20"/>
      <c r="D83" s="20"/>
      <c r="E83" s="25">
        <f>E77+E81</f>
        <v>815920.79727900028</v>
      </c>
      <c r="F83" s="26">
        <f>F77+F81</f>
        <v>97.561756221283034</v>
      </c>
      <c r="G83" s="14"/>
      <c r="H83" s="14"/>
      <c r="I83" s="14"/>
    </row>
    <row r="84" spans="1:9" x14ac:dyDescent="0.2">
      <c r="A84" s="20"/>
      <c r="B84" s="20"/>
      <c r="C84" s="20"/>
      <c r="D84" s="20"/>
      <c r="E84" s="25"/>
      <c r="F84" s="26"/>
      <c r="G84" s="14"/>
      <c r="H84" s="14"/>
      <c r="I84" s="14"/>
    </row>
    <row r="85" spans="1:9" x14ac:dyDescent="0.2">
      <c r="A85" s="20" t="s">
        <v>49</v>
      </c>
      <c r="B85" s="20"/>
      <c r="C85" s="20"/>
      <c r="D85" s="20"/>
      <c r="E85" s="25">
        <f>E87-(E77+E81)</f>
        <v>20391.328374399687</v>
      </c>
      <c r="F85" s="26">
        <f>F87-(F77+F81)</f>
        <v>2.4382437787169664</v>
      </c>
      <c r="G85" s="14"/>
      <c r="H85" s="14"/>
      <c r="I85" s="14"/>
    </row>
    <row r="86" spans="1:9" x14ac:dyDescent="0.2">
      <c r="A86" s="20"/>
      <c r="B86" s="20"/>
      <c r="C86" s="20"/>
      <c r="D86" s="20"/>
      <c r="E86" s="25"/>
      <c r="F86" s="26"/>
      <c r="G86" s="14"/>
      <c r="H86" s="14"/>
      <c r="I86" s="14"/>
    </row>
    <row r="87" spans="1:9" x14ac:dyDescent="0.2">
      <c r="A87" s="27" t="s">
        <v>48</v>
      </c>
      <c r="B87" s="27"/>
      <c r="C87" s="27"/>
      <c r="D87" s="27"/>
      <c r="E87" s="28">
        <v>836312.12565339997</v>
      </c>
      <c r="F87" s="29">
        <v>100</v>
      </c>
      <c r="G87" s="14"/>
      <c r="H87" s="14"/>
      <c r="I87" s="14"/>
    </row>
    <row r="88" spans="1:9" x14ac:dyDescent="0.2">
      <c r="F88" s="15" t="s">
        <v>872</v>
      </c>
    </row>
    <row r="89" spans="1:9" x14ac:dyDescent="0.2">
      <c r="A89" s="14" t="s">
        <v>51</v>
      </c>
    </row>
    <row r="90" spans="1:9" x14ac:dyDescent="0.2">
      <c r="A90" s="14" t="s">
        <v>81</v>
      </c>
    </row>
    <row r="92" spans="1:9" x14ac:dyDescent="0.2">
      <c r="A92" s="14" t="s">
        <v>52</v>
      </c>
    </row>
    <row r="93" spans="1:9" x14ac:dyDescent="0.2">
      <c r="A93" s="14" t="s">
        <v>53</v>
      </c>
    </row>
    <row r="94" spans="1:9" x14ac:dyDescent="0.2">
      <c r="A94" s="14" t="s">
        <v>54</v>
      </c>
      <c r="B94" s="14"/>
      <c r="C94" s="30" t="s">
        <v>56</v>
      </c>
      <c r="D94" s="14" t="s">
        <v>55</v>
      </c>
    </row>
    <row r="95" spans="1:9" x14ac:dyDescent="0.2">
      <c r="A95" s="7" t="s">
        <v>182</v>
      </c>
      <c r="C95" s="31">
        <v>1532.1076</v>
      </c>
      <c r="D95" s="31">
        <v>1703.7476999999999</v>
      </c>
    </row>
    <row r="96" spans="1:9" x14ac:dyDescent="0.2">
      <c r="A96" s="7" t="s">
        <v>271</v>
      </c>
      <c r="C96" s="31">
        <v>66.725800000000007</v>
      </c>
      <c r="D96" s="31">
        <v>74.201099999999997</v>
      </c>
    </row>
    <row r="97" spans="1:4" x14ac:dyDescent="0.2">
      <c r="A97" s="7" t="s">
        <v>184</v>
      </c>
      <c r="C97" s="31">
        <v>1686.2166999999999</v>
      </c>
      <c r="D97" s="31">
        <v>1883.4879000000001</v>
      </c>
    </row>
    <row r="98" spans="1:4" x14ac:dyDescent="0.2">
      <c r="A98" s="7" t="s">
        <v>272</v>
      </c>
      <c r="C98" s="31">
        <v>78.133899999999997</v>
      </c>
      <c r="D98" s="31">
        <v>87.271900000000002</v>
      </c>
    </row>
    <row r="100" spans="1:4" x14ac:dyDescent="0.2">
      <c r="A100" s="7" t="s">
        <v>66</v>
      </c>
    </row>
    <row r="102" spans="1:4" x14ac:dyDescent="0.2">
      <c r="A102" s="14" t="s">
        <v>67</v>
      </c>
      <c r="D102" s="30" t="s">
        <v>68</v>
      </c>
    </row>
    <row r="104" spans="1:4" x14ac:dyDescent="0.2">
      <c r="A104" s="14" t="s">
        <v>69</v>
      </c>
      <c r="D104" s="32">
        <v>0.15145429033438201</v>
      </c>
    </row>
    <row r="106" spans="1:4" x14ac:dyDescent="0.2">
      <c r="A106" s="14" t="s">
        <v>1097</v>
      </c>
      <c r="D106" s="30" t="s">
        <v>68</v>
      </c>
    </row>
    <row r="107" spans="1:4" x14ac:dyDescent="0.2">
      <c r="A107" s="7" t="s">
        <v>72</v>
      </c>
    </row>
    <row r="108" spans="1:4" x14ac:dyDescent="0.2">
      <c r="A108" s="57" t="s">
        <v>73</v>
      </c>
    </row>
    <row r="110" spans="1:4" x14ac:dyDescent="0.2">
      <c r="A110" s="14" t="s">
        <v>1077</v>
      </c>
    </row>
    <row r="111" spans="1:4" x14ac:dyDescent="0.2">
      <c r="A111" s="14"/>
    </row>
    <row r="112" spans="1:4" x14ac:dyDescent="0.2">
      <c r="A112" s="52" t="s">
        <v>1058</v>
      </c>
    </row>
    <row r="113" spans="1:1" x14ac:dyDescent="0.2">
      <c r="A113" s="54"/>
    </row>
    <row r="114" spans="1:1" x14ac:dyDescent="0.2">
      <c r="A114" s="53"/>
    </row>
    <row r="115" spans="1:1" x14ac:dyDescent="0.2">
      <c r="A115" s="53"/>
    </row>
    <row r="116" spans="1:1" x14ac:dyDescent="0.2">
      <c r="A116" s="53"/>
    </row>
    <row r="117" spans="1:1" x14ac:dyDescent="0.2">
      <c r="A117" s="53"/>
    </row>
    <row r="118" spans="1:1" x14ac:dyDescent="0.2">
      <c r="A118" s="53"/>
    </row>
    <row r="119" spans="1:1" x14ac:dyDescent="0.2">
      <c r="A119" s="53"/>
    </row>
    <row r="120" spans="1:1" x14ac:dyDescent="0.2">
      <c r="A120" s="53"/>
    </row>
    <row r="121" spans="1:1" x14ac:dyDescent="0.2">
      <c r="A121" s="53"/>
    </row>
    <row r="122" spans="1:1" x14ac:dyDescent="0.2">
      <c r="A122" s="53"/>
    </row>
    <row r="123" spans="1:1" x14ac:dyDescent="0.2">
      <c r="A123" s="53"/>
    </row>
    <row r="124" spans="1:1" x14ac:dyDescent="0.2">
      <c r="A124" s="53"/>
    </row>
    <row r="125" spans="1:1" x14ac:dyDescent="0.2">
      <c r="A125" s="53"/>
    </row>
    <row r="126" spans="1:1" x14ac:dyDescent="0.2">
      <c r="A126" s="52" t="s">
        <v>1079</v>
      </c>
    </row>
    <row r="127" spans="1:1" x14ac:dyDescent="0.2">
      <c r="A127" s="53"/>
    </row>
    <row r="128" spans="1:1" x14ac:dyDescent="0.2">
      <c r="A128" s="52" t="s">
        <v>1060</v>
      </c>
    </row>
    <row r="129" spans="1:1" x14ac:dyDescent="0.2">
      <c r="A129" s="53"/>
    </row>
    <row r="130" spans="1:1" x14ac:dyDescent="0.2">
      <c r="A130" s="53"/>
    </row>
    <row r="131" spans="1:1" x14ac:dyDescent="0.2">
      <c r="A131" s="53"/>
    </row>
    <row r="132" spans="1:1" x14ac:dyDescent="0.2">
      <c r="A132" s="53"/>
    </row>
    <row r="133" spans="1:1" x14ac:dyDescent="0.2">
      <c r="A133" s="53"/>
    </row>
    <row r="134" spans="1:1" x14ac:dyDescent="0.2">
      <c r="A134" s="53"/>
    </row>
    <row r="135" spans="1:1" x14ac:dyDescent="0.2">
      <c r="A135" s="53"/>
    </row>
    <row r="136" spans="1:1" x14ac:dyDescent="0.2">
      <c r="A136" s="53"/>
    </row>
    <row r="137" spans="1:1" x14ac:dyDescent="0.2">
      <c r="A137" s="53"/>
    </row>
    <row r="138" spans="1:1" x14ac:dyDescent="0.2">
      <c r="A138" s="53"/>
    </row>
    <row r="139" spans="1:1" x14ac:dyDescent="0.2">
      <c r="A139" s="53"/>
    </row>
    <row r="140" spans="1:1" x14ac:dyDescent="0.2">
      <c r="A140" s="53"/>
    </row>
  </sheetData>
  <mergeCells count="1">
    <mergeCell ref="A1:F1"/>
  </mergeCells>
  <conditionalFormatting sqref="F2:F3">
    <cfRule type="cellIs" dxfId="47" priority="2" stopIfTrue="1" operator="between">
      <formula>0.009</formula>
      <formula>-0.009</formula>
    </cfRule>
  </conditionalFormatting>
  <conditionalFormatting sqref="F5:F65538">
    <cfRule type="cellIs" dxfId="46" priority="1" stopIfTrue="1" operator="between">
      <formula>0.009</formula>
      <formula>-0.009</formula>
    </cfRule>
  </conditionalFormatting>
  <hyperlinks>
    <hyperlink ref="A108" r:id="rId1" tooltip="https://www.franklintempletonindia.com/investor/reports" xr:uid="{00000000-0004-0000-10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107"/>
  <sheetViews>
    <sheetView workbookViewId="0">
      <selection sqref="A1:F1"/>
    </sheetView>
  </sheetViews>
  <sheetFormatPr defaultColWidth="9.140625" defaultRowHeight="11.25" x14ac:dyDescent="0.2"/>
  <cols>
    <col min="1" max="1" width="38.7109375" style="7" customWidth="1"/>
    <col min="2" max="2" width="34.7109375" style="7" customWidth="1"/>
    <col min="3" max="3" width="36.140625" style="7" customWidth="1"/>
    <col min="4" max="4" width="13.28515625" style="7" bestFit="1" customWidth="1"/>
    <col min="5" max="5" width="25.28515625" style="10" customWidth="1"/>
    <col min="6" max="6" width="12.85546875" style="11" bestFit="1" customWidth="1"/>
    <col min="7" max="16384" width="9.140625" style="7"/>
  </cols>
  <sheetData>
    <row r="1" spans="1:6" s="1" customFormat="1" ht="15" x14ac:dyDescent="0.2">
      <c r="A1" s="86" t="s">
        <v>24</v>
      </c>
      <c r="B1" s="87"/>
      <c r="C1" s="87"/>
      <c r="D1" s="87"/>
      <c r="E1" s="87"/>
      <c r="F1" s="87"/>
    </row>
    <row r="2" spans="1:6" s="1" customFormat="1" ht="12" x14ac:dyDescent="0.2">
      <c r="E2" s="5"/>
      <c r="F2" s="9"/>
    </row>
    <row r="3" spans="1:6" s="1" customFormat="1" ht="12" x14ac:dyDescent="0.2">
      <c r="A3" s="8" t="s">
        <v>7</v>
      </c>
      <c r="B3" s="2"/>
      <c r="C3" s="3"/>
      <c r="D3" s="3"/>
      <c r="E3" s="4"/>
      <c r="F3" s="9"/>
    </row>
    <row r="4" spans="1:6" s="1" customFormat="1" ht="36" customHeight="1" x14ac:dyDescent="0.2">
      <c r="A4" s="6" t="s">
        <v>2</v>
      </c>
      <c r="B4" s="6" t="s">
        <v>0</v>
      </c>
      <c r="C4" s="13" t="s">
        <v>562</v>
      </c>
      <c r="D4" s="13" t="s">
        <v>1</v>
      </c>
      <c r="E4" s="59" t="s">
        <v>6</v>
      </c>
      <c r="F4" s="12" t="s">
        <v>3</v>
      </c>
    </row>
    <row r="5" spans="1:6" x14ac:dyDescent="0.2">
      <c r="A5" s="16" t="s">
        <v>331</v>
      </c>
      <c r="B5" s="17"/>
      <c r="C5" s="17"/>
      <c r="D5" s="17"/>
      <c r="E5" s="18"/>
      <c r="F5" s="19"/>
    </row>
    <row r="6" spans="1:6" x14ac:dyDescent="0.2">
      <c r="A6" s="20" t="s">
        <v>33</v>
      </c>
      <c r="B6" s="21"/>
      <c r="C6" s="21"/>
      <c r="D6" s="21"/>
      <c r="E6" s="22"/>
      <c r="F6" s="23"/>
    </row>
    <row r="7" spans="1:6" x14ac:dyDescent="0.2">
      <c r="A7" s="21" t="s">
        <v>397</v>
      </c>
      <c r="B7" s="21" t="s">
        <v>396</v>
      </c>
      <c r="C7" s="21" t="s">
        <v>398</v>
      </c>
      <c r="D7" s="24">
        <v>164458</v>
      </c>
      <c r="E7" s="22">
        <v>6237.0696500000004</v>
      </c>
      <c r="F7" s="23">
        <v>7.6257702208959497</v>
      </c>
    </row>
    <row r="8" spans="1:6" x14ac:dyDescent="0.2">
      <c r="A8" s="21" t="s">
        <v>336</v>
      </c>
      <c r="B8" s="21" t="s">
        <v>335</v>
      </c>
      <c r="C8" s="21" t="s">
        <v>334</v>
      </c>
      <c r="D8" s="24">
        <v>583651</v>
      </c>
      <c r="E8" s="22">
        <v>5454.8022460000002</v>
      </c>
      <c r="F8" s="23">
        <v>6.6693288455457802</v>
      </c>
    </row>
    <row r="9" spans="1:6" x14ac:dyDescent="0.2">
      <c r="A9" s="21" t="s">
        <v>373</v>
      </c>
      <c r="B9" s="21" t="s">
        <v>372</v>
      </c>
      <c r="C9" s="21" t="s">
        <v>374</v>
      </c>
      <c r="D9" s="24">
        <v>1257831</v>
      </c>
      <c r="E9" s="22">
        <v>4930.6975199999997</v>
      </c>
      <c r="F9" s="23">
        <v>6.0285307726620498</v>
      </c>
    </row>
    <row r="10" spans="1:6" x14ac:dyDescent="0.2">
      <c r="A10" s="21" t="s">
        <v>346</v>
      </c>
      <c r="B10" s="21" t="s">
        <v>345</v>
      </c>
      <c r="C10" s="21" t="s">
        <v>347</v>
      </c>
      <c r="D10" s="24">
        <v>146143</v>
      </c>
      <c r="E10" s="22">
        <v>3727.0118579999998</v>
      </c>
      <c r="F10" s="23">
        <v>4.5568412146339403</v>
      </c>
    </row>
    <row r="11" spans="1:6" x14ac:dyDescent="0.2">
      <c r="A11" s="21" t="s">
        <v>715</v>
      </c>
      <c r="B11" s="21" t="s">
        <v>714</v>
      </c>
      <c r="C11" s="21" t="s">
        <v>342</v>
      </c>
      <c r="D11" s="24">
        <v>846230</v>
      </c>
      <c r="E11" s="22">
        <v>3494.08367</v>
      </c>
      <c r="F11" s="23">
        <v>4.2720509302000202</v>
      </c>
    </row>
    <row r="12" spans="1:6" x14ac:dyDescent="0.2">
      <c r="A12" s="21" t="s">
        <v>413</v>
      </c>
      <c r="B12" s="21" t="s">
        <v>412</v>
      </c>
      <c r="C12" s="21" t="s">
        <v>414</v>
      </c>
      <c r="D12" s="24">
        <v>448620</v>
      </c>
      <c r="E12" s="22">
        <v>3125.98416</v>
      </c>
      <c r="F12" s="23">
        <v>3.8219930602058301</v>
      </c>
    </row>
    <row r="13" spans="1:6" x14ac:dyDescent="0.2">
      <c r="A13" s="21" t="s">
        <v>387</v>
      </c>
      <c r="B13" s="21" t="s">
        <v>386</v>
      </c>
      <c r="C13" s="21" t="s">
        <v>371</v>
      </c>
      <c r="D13" s="24">
        <v>592755</v>
      </c>
      <c r="E13" s="22">
        <v>2971.1844380000002</v>
      </c>
      <c r="F13" s="23">
        <v>3.6327267578437001</v>
      </c>
    </row>
    <row r="14" spans="1:6" x14ac:dyDescent="0.2">
      <c r="A14" s="21" t="s">
        <v>750</v>
      </c>
      <c r="B14" s="21" t="s">
        <v>749</v>
      </c>
      <c r="C14" s="21" t="s">
        <v>374</v>
      </c>
      <c r="D14" s="24">
        <v>428076</v>
      </c>
      <c r="E14" s="22">
        <v>2793.1959000000002</v>
      </c>
      <c r="F14" s="23">
        <v>3.4151085863452999</v>
      </c>
    </row>
    <row r="15" spans="1:6" x14ac:dyDescent="0.2">
      <c r="A15" s="21" t="s">
        <v>341</v>
      </c>
      <c r="B15" s="21" t="s">
        <v>340</v>
      </c>
      <c r="C15" s="21" t="s">
        <v>342</v>
      </c>
      <c r="D15" s="24">
        <v>108417</v>
      </c>
      <c r="E15" s="22">
        <v>2683.9170439999998</v>
      </c>
      <c r="F15" s="23">
        <v>3.28149849496875</v>
      </c>
    </row>
    <row r="16" spans="1:6" x14ac:dyDescent="0.2">
      <c r="A16" s="21" t="s">
        <v>421</v>
      </c>
      <c r="B16" s="21" t="s">
        <v>420</v>
      </c>
      <c r="C16" s="21" t="s">
        <v>422</v>
      </c>
      <c r="D16" s="24">
        <v>195524</v>
      </c>
      <c r="E16" s="22">
        <v>2143.5296119999998</v>
      </c>
      <c r="F16" s="23">
        <v>2.62079232717856</v>
      </c>
    </row>
    <row r="17" spans="1:6" x14ac:dyDescent="0.2">
      <c r="A17" s="21" t="s">
        <v>616</v>
      </c>
      <c r="B17" s="21" t="s">
        <v>615</v>
      </c>
      <c r="C17" s="21" t="s">
        <v>339</v>
      </c>
      <c r="D17" s="24">
        <v>547930</v>
      </c>
      <c r="E17" s="22">
        <v>2120.2151349999999</v>
      </c>
      <c r="F17" s="23">
        <v>2.5922868182778598</v>
      </c>
    </row>
    <row r="18" spans="1:6" x14ac:dyDescent="0.2">
      <c r="A18" s="21" t="s">
        <v>874</v>
      </c>
      <c r="B18" s="21" t="s">
        <v>873</v>
      </c>
      <c r="C18" s="21" t="s">
        <v>357</v>
      </c>
      <c r="D18" s="24">
        <v>156462</v>
      </c>
      <c r="E18" s="22">
        <v>2074.1385030000001</v>
      </c>
      <c r="F18" s="23">
        <v>2.53595109847637</v>
      </c>
    </row>
    <row r="19" spans="1:6" x14ac:dyDescent="0.2">
      <c r="A19" s="21" t="s">
        <v>851</v>
      </c>
      <c r="B19" s="21" t="s">
        <v>850</v>
      </c>
      <c r="C19" s="21" t="s">
        <v>537</v>
      </c>
      <c r="D19" s="24">
        <v>10834</v>
      </c>
      <c r="E19" s="22">
        <v>2063.0481989999998</v>
      </c>
      <c r="F19" s="23">
        <v>2.5223915080389099</v>
      </c>
    </row>
    <row r="20" spans="1:6" x14ac:dyDescent="0.2">
      <c r="A20" s="21" t="s">
        <v>835</v>
      </c>
      <c r="B20" s="21" t="s">
        <v>834</v>
      </c>
      <c r="C20" s="21" t="s">
        <v>401</v>
      </c>
      <c r="D20" s="24">
        <v>1222008</v>
      </c>
      <c r="E20" s="22">
        <v>2012.0361720000001</v>
      </c>
      <c r="F20" s="23">
        <v>2.4600215140780199</v>
      </c>
    </row>
    <row r="21" spans="1:6" x14ac:dyDescent="0.2">
      <c r="A21" s="21" t="s">
        <v>839</v>
      </c>
      <c r="B21" s="21" t="s">
        <v>838</v>
      </c>
      <c r="C21" s="21" t="s">
        <v>537</v>
      </c>
      <c r="D21" s="24">
        <v>3421818</v>
      </c>
      <c r="E21" s="22">
        <v>1974.3889859999999</v>
      </c>
      <c r="F21" s="23">
        <v>2.41399207942206</v>
      </c>
    </row>
    <row r="22" spans="1:6" x14ac:dyDescent="0.2">
      <c r="A22" s="21" t="s">
        <v>403</v>
      </c>
      <c r="B22" s="21" t="s">
        <v>402</v>
      </c>
      <c r="C22" s="21" t="s">
        <v>404</v>
      </c>
      <c r="D22" s="24">
        <v>86553</v>
      </c>
      <c r="E22" s="22">
        <v>1946.057652</v>
      </c>
      <c r="F22" s="23">
        <v>2.3793526966254599</v>
      </c>
    </row>
    <row r="23" spans="1:6" x14ac:dyDescent="0.2">
      <c r="A23" s="21" t="s">
        <v>389</v>
      </c>
      <c r="B23" s="21" t="s">
        <v>388</v>
      </c>
      <c r="C23" s="21" t="s">
        <v>390</v>
      </c>
      <c r="D23" s="24">
        <v>612257</v>
      </c>
      <c r="E23" s="22">
        <v>1772.7901440000001</v>
      </c>
      <c r="F23" s="23">
        <v>2.1675067053344601</v>
      </c>
    </row>
    <row r="24" spans="1:6" x14ac:dyDescent="0.2">
      <c r="A24" s="21" t="s">
        <v>803</v>
      </c>
      <c r="B24" s="21" t="s">
        <v>802</v>
      </c>
      <c r="C24" s="21" t="s">
        <v>374</v>
      </c>
      <c r="D24" s="24">
        <v>85934</v>
      </c>
      <c r="E24" s="22">
        <v>1669.7835540000001</v>
      </c>
      <c r="F24" s="23">
        <v>2.0415654170921398</v>
      </c>
    </row>
    <row r="25" spans="1:6" x14ac:dyDescent="0.2">
      <c r="A25" s="21" t="s">
        <v>356</v>
      </c>
      <c r="B25" s="21" t="s">
        <v>355</v>
      </c>
      <c r="C25" s="21" t="s">
        <v>357</v>
      </c>
      <c r="D25" s="24">
        <v>277426</v>
      </c>
      <c r="E25" s="22">
        <v>1652.2105429999999</v>
      </c>
      <c r="F25" s="23">
        <v>2.02007972725777</v>
      </c>
    </row>
    <row r="26" spans="1:6" x14ac:dyDescent="0.2">
      <c r="A26" s="21" t="s">
        <v>526</v>
      </c>
      <c r="B26" s="21" t="s">
        <v>525</v>
      </c>
      <c r="C26" s="21" t="s">
        <v>398</v>
      </c>
      <c r="D26" s="24">
        <v>1307802</v>
      </c>
      <c r="E26" s="22">
        <v>1644.561015</v>
      </c>
      <c r="F26" s="23">
        <v>2.01072701098238</v>
      </c>
    </row>
    <row r="27" spans="1:6" x14ac:dyDescent="0.2">
      <c r="A27" s="21" t="s">
        <v>362</v>
      </c>
      <c r="B27" s="21" t="s">
        <v>361</v>
      </c>
      <c r="C27" s="21" t="s">
        <v>363</v>
      </c>
      <c r="D27" s="24">
        <v>812277</v>
      </c>
      <c r="E27" s="22">
        <v>1536.4219459999999</v>
      </c>
      <c r="F27" s="23">
        <v>1.87851048329047</v>
      </c>
    </row>
    <row r="28" spans="1:6" x14ac:dyDescent="0.2">
      <c r="A28" s="21" t="s">
        <v>769</v>
      </c>
      <c r="B28" s="21" t="s">
        <v>768</v>
      </c>
      <c r="C28" s="21" t="s">
        <v>600</v>
      </c>
      <c r="D28" s="24">
        <v>156288</v>
      </c>
      <c r="E28" s="22">
        <v>1518.181632</v>
      </c>
      <c r="F28" s="23">
        <v>1.8562089136228901</v>
      </c>
    </row>
    <row r="29" spans="1:6" x14ac:dyDescent="0.2">
      <c r="A29" s="21" t="s">
        <v>876</v>
      </c>
      <c r="B29" s="21" t="s">
        <v>875</v>
      </c>
      <c r="C29" s="21" t="s">
        <v>761</v>
      </c>
      <c r="D29" s="24">
        <v>275264</v>
      </c>
      <c r="E29" s="22">
        <v>1513.6767359999999</v>
      </c>
      <c r="F29" s="23">
        <v>1.8507009902401499</v>
      </c>
    </row>
    <row r="30" spans="1:6" x14ac:dyDescent="0.2">
      <c r="A30" s="21" t="s">
        <v>427</v>
      </c>
      <c r="B30" s="21" t="s">
        <v>426</v>
      </c>
      <c r="C30" s="21" t="s">
        <v>347</v>
      </c>
      <c r="D30" s="24">
        <v>551423</v>
      </c>
      <c r="E30" s="22">
        <v>1510.0718859999999</v>
      </c>
      <c r="F30" s="23">
        <v>1.84629351055443</v>
      </c>
    </row>
    <row r="31" spans="1:6" x14ac:dyDescent="0.2">
      <c r="A31" s="21" t="s">
        <v>760</v>
      </c>
      <c r="B31" s="21" t="s">
        <v>759</v>
      </c>
      <c r="C31" s="21" t="s">
        <v>761</v>
      </c>
      <c r="D31" s="24">
        <v>34755</v>
      </c>
      <c r="E31" s="22">
        <v>1445.0607680000001</v>
      </c>
      <c r="F31" s="23">
        <v>1.76680748979602</v>
      </c>
    </row>
    <row r="32" spans="1:6" x14ac:dyDescent="0.2">
      <c r="A32" s="21" t="s">
        <v>400</v>
      </c>
      <c r="B32" s="21" t="s">
        <v>399</v>
      </c>
      <c r="C32" s="21" t="s">
        <v>401</v>
      </c>
      <c r="D32" s="24">
        <v>166714</v>
      </c>
      <c r="E32" s="22">
        <v>1412.401008</v>
      </c>
      <c r="F32" s="23">
        <v>1.72687594514354</v>
      </c>
    </row>
    <row r="33" spans="1:9" x14ac:dyDescent="0.2">
      <c r="A33" s="21" t="s">
        <v>620</v>
      </c>
      <c r="B33" s="21" t="s">
        <v>619</v>
      </c>
      <c r="C33" s="21" t="s">
        <v>395</v>
      </c>
      <c r="D33" s="24">
        <v>30311</v>
      </c>
      <c r="E33" s="22">
        <v>1359.0391520000001</v>
      </c>
      <c r="F33" s="23">
        <v>1.6616329263459899</v>
      </c>
    </row>
    <row r="34" spans="1:9" x14ac:dyDescent="0.2">
      <c r="A34" s="21" t="s">
        <v>742</v>
      </c>
      <c r="B34" s="21" t="s">
        <v>741</v>
      </c>
      <c r="C34" s="21" t="s">
        <v>342</v>
      </c>
      <c r="D34" s="24">
        <v>364498</v>
      </c>
      <c r="E34" s="22">
        <v>1326.7727199999999</v>
      </c>
      <c r="F34" s="23">
        <v>1.62218228524562</v>
      </c>
    </row>
    <row r="35" spans="1:9" x14ac:dyDescent="0.2">
      <c r="A35" s="21" t="s">
        <v>443</v>
      </c>
      <c r="B35" s="21" t="s">
        <v>442</v>
      </c>
      <c r="C35" s="21" t="s">
        <v>390</v>
      </c>
      <c r="D35" s="24">
        <v>171665</v>
      </c>
      <c r="E35" s="22">
        <v>1304.2248380000001</v>
      </c>
      <c r="F35" s="23">
        <v>1.5946140558127699</v>
      </c>
    </row>
    <row r="36" spans="1:9" x14ac:dyDescent="0.2">
      <c r="A36" s="21" t="s">
        <v>622</v>
      </c>
      <c r="B36" s="21" t="s">
        <v>621</v>
      </c>
      <c r="C36" s="21" t="s">
        <v>339</v>
      </c>
      <c r="D36" s="24">
        <v>101739</v>
      </c>
      <c r="E36" s="22">
        <v>1226.463645</v>
      </c>
      <c r="F36" s="23">
        <v>1.4995391210762701</v>
      </c>
    </row>
    <row r="37" spans="1:9" x14ac:dyDescent="0.2">
      <c r="A37" s="21" t="s">
        <v>744</v>
      </c>
      <c r="B37" s="21" t="s">
        <v>743</v>
      </c>
      <c r="C37" s="21" t="s">
        <v>398</v>
      </c>
      <c r="D37" s="24">
        <v>63173</v>
      </c>
      <c r="E37" s="22">
        <v>1211.5002079999999</v>
      </c>
      <c r="F37" s="23">
        <v>1.48124403401133</v>
      </c>
    </row>
    <row r="38" spans="1:9" x14ac:dyDescent="0.2">
      <c r="A38" s="21" t="s">
        <v>878</v>
      </c>
      <c r="B38" s="21" t="s">
        <v>877</v>
      </c>
      <c r="C38" s="21" t="s">
        <v>390</v>
      </c>
      <c r="D38" s="24">
        <v>141583</v>
      </c>
      <c r="E38" s="22">
        <v>1005.3100920000001</v>
      </c>
      <c r="F38" s="23">
        <v>1.2291451262436599</v>
      </c>
    </row>
    <row r="39" spans="1:9" x14ac:dyDescent="0.2">
      <c r="A39" s="21" t="s">
        <v>695</v>
      </c>
      <c r="B39" s="21" t="s">
        <v>694</v>
      </c>
      <c r="C39" s="21" t="s">
        <v>537</v>
      </c>
      <c r="D39" s="24">
        <v>30340</v>
      </c>
      <c r="E39" s="22">
        <v>963.26466000000005</v>
      </c>
      <c r="F39" s="23">
        <v>1.1777381641183799</v>
      </c>
    </row>
    <row r="40" spans="1:9" x14ac:dyDescent="0.2">
      <c r="A40" s="21" t="s">
        <v>880</v>
      </c>
      <c r="B40" s="21" t="s">
        <v>879</v>
      </c>
      <c r="C40" s="21" t="s">
        <v>374</v>
      </c>
      <c r="D40" s="24">
        <v>27048</v>
      </c>
      <c r="E40" s="22">
        <v>865.65771600000005</v>
      </c>
      <c r="F40" s="23">
        <v>1.0583987677869799</v>
      </c>
    </row>
    <row r="41" spans="1:9" x14ac:dyDescent="0.2">
      <c r="A41" s="21" t="s">
        <v>632</v>
      </c>
      <c r="B41" s="21" t="s">
        <v>631</v>
      </c>
      <c r="C41" s="21" t="s">
        <v>395</v>
      </c>
      <c r="D41" s="24">
        <v>26004</v>
      </c>
      <c r="E41" s="22">
        <v>731.80456800000002</v>
      </c>
      <c r="F41" s="23">
        <v>0.89474285126349695</v>
      </c>
    </row>
    <row r="42" spans="1:9" x14ac:dyDescent="0.2">
      <c r="A42" s="21" t="s">
        <v>882</v>
      </c>
      <c r="B42" s="21" t="s">
        <v>881</v>
      </c>
      <c r="C42" s="21" t="s">
        <v>556</v>
      </c>
      <c r="D42" s="24">
        <v>66659</v>
      </c>
      <c r="E42" s="22">
        <v>720.38381300000003</v>
      </c>
      <c r="F42" s="23">
        <v>0.88077923400949598</v>
      </c>
    </row>
    <row r="43" spans="1:9" x14ac:dyDescent="0.2">
      <c r="A43" s="20" t="s">
        <v>38</v>
      </c>
      <c r="B43" s="20"/>
      <c r="C43" s="20"/>
      <c r="D43" s="20"/>
      <c r="E43" s="25">
        <f>SUM(E7:E42)</f>
        <v>76140.941388999985</v>
      </c>
      <c r="F43" s="26">
        <f>SUM(F7:F42)</f>
        <v>93.093929684626801</v>
      </c>
      <c r="G43" s="14"/>
      <c r="H43" s="14"/>
      <c r="I43" s="14"/>
    </row>
    <row r="44" spans="1:9" x14ac:dyDescent="0.2">
      <c r="A44" s="21"/>
      <c r="B44" s="21"/>
      <c r="C44" s="21"/>
      <c r="D44" s="21"/>
      <c r="E44" s="22"/>
      <c r="F44" s="23"/>
    </row>
    <row r="45" spans="1:9" x14ac:dyDescent="0.2">
      <c r="A45" s="20" t="s">
        <v>491</v>
      </c>
      <c r="B45" s="21"/>
      <c r="C45" s="21"/>
      <c r="D45" s="21"/>
      <c r="E45" s="22"/>
      <c r="F45" s="23"/>
    </row>
    <row r="46" spans="1:9" x14ac:dyDescent="0.2">
      <c r="A46" s="21"/>
      <c r="B46" s="21" t="s">
        <v>492</v>
      </c>
      <c r="C46" s="21" t="s">
        <v>401</v>
      </c>
      <c r="D46" s="24">
        <v>98000</v>
      </c>
      <c r="E46" s="22">
        <v>9.7999999999999997E-3</v>
      </c>
      <c r="F46" s="23">
        <v>1.19819967321962E-5</v>
      </c>
    </row>
    <row r="47" spans="1:9" x14ac:dyDescent="0.2">
      <c r="A47" s="21"/>
      <c r="B47" s="21" t="s">
        <v>883</v>
      </c>
      <c r="C47" s="21" t="s">
        <v>422</v>
      </c>
      <c r="D47" s="24">
        <v>23815</v>
      </c>
      <c r="E47" s="22">
        <v>2.3814999999999999E-3</v>
      </c>
      <c r="F47" s="23">
        <v>2.9117474711964599E-6</v>
      </c>
    </row>
    <row r="48" spans="1:9" x14ac:dyDescent="0.2">
      <c r="A48" s="20" t="s">
        <v>38</v>
      </c>
      <c r="B48" s="20"/>
      <c r="C48" s="20"/>
      <c r="D48" s="20"/>
      <c r="E48" s="25">
        <f>SUM(E45:E47)</f>
        <v>1.21815E-2</v>
      </c>
      <c r="F48" s="26">
        <f>SUM(F45:F47)</f>
        <v>1.489374420339266E-5</v>
      </c>
      <c r="G48" s="14"/>
      <c r="H48" s="14"/>
      <c r="I48" s="14"/>
    </row>
    <row r="49" spans="1:9" x14ac:dyDescent="0.2">
      <c r="A49" s="21"/>
      <c r="B49" s="21"/>
      <c r="C49" s="21"/>
      <c r="D49" s="21"/>
      <c r="E49" s="22"/>
      <c r="F49" s="23"/>
    </row>
    <row r="50" spans="1:9" x14ac:dyDescent="0.2">
      <c r="A50" s="20" t="s">
        <v>47</v>
      </c>
      <c r="B50" s="20"/>
      <c r="C50" s="20"/>
      <c r="D50" s="20"/>
      <c r="E50" s="25">
        <f>E43+E48</f>
        <v>76140.953570499987</v>
      </c>
      <c r="F50" s="26">
        <f>F43+F48</f>
        <v>93.093944578371008</v>
      </c>
      <c r="G50" s="14"/>
      <c r="H50" s="14"/>
      <c r="I50" s="14"/>
    </row>
    <row r="51" spans="1:9" x14ac:dyDescent="0.2">
      <c r="A51" s="20"/>
      <c r="B51" s="20"/>
      <c r="C51" s="20"/>
      <c r="D51" s="20"/>
      <c r="E51" s="25"/>
      <c r="F51" s="26"/>
      <c r="G51" s="14"/>
      <c r="H51" s="14"/>
      <c r="I51" s="14"/>
    </row>
    <row r="52" spans="1:9" x14ac:dyDescent="0.2">
      <c r="A52" s="20" t="s">
        <v>49</v>
      </c>
      <c r="B52" s="20"/>
      <c r="C52" s="20"/>
      <c r="D52" s="20"/>
      <c r="E52" s="25">
        <f>E54-(E43+E48)</f>
        <v>5648.4194283000106</v>
      </c>
      <c r="F52" s="26">
        <f>F54-(F43+F48)</f>
        <v>6.9060554216289916</v>
      </c>
      <c r="G52" s="14"/>
      <c r="H52" s="14"/>
      <c r="I52" s="14"/>
    </row>
    <row r="53" spans="1:9" x14ac:dyDescent="0.2">
      <c r="A53" s="20"/>
      <c r="B53" s="20"/>
      <c r="C53" s="20"/>
      <c r="D53" s="20"/>
      <c r="E53" s="25"/>
      <c r="F53" s="26"/>
      <c r="G53" s="14"/>
      <c r="H53" s="14"/>
      <c r="I53" s="14"/>
    </row>
    <row r="54" spans="1:9" x14ac:dyDescent="0.2">
      <c r="A54" s="27" t="s">
        <v>48</v>
      </c>
      <c r="B54" s="27"/>
      <c r="C54" s="27"/>
      <c r="D54" s="27"/>
      <c r="E54" s="28">
        <v>81789.372998799998</v>
      </c>
      <c r="F54" s="29">
        <v>100</v>
      </c>
      <c r="G54" s="14"/>
      <c r="H54" s="14"/>
      <c r="I54" s="14"/>
    </row>
    <row r="55" spans="1:9" x14ac:dyDescent="0.2">
      <c r="F55" s="15" t="s">
        <v>872</v>
      </c>
    </row>
    <row r="56" spans="1:9" x14ac:dyDescent="0.2">
      <c r="A56" s="14" t="s">
        <v>51</v>
      </c>
    </row>
    <row r="57" spans="1:9" x14ac:dyDescent="0.2">
      <c r="A57" s="14" t="s">
        <v>81</v>
      </c>
    </row>
    <row r="59" spans="1:9" x14ac:dyDescent="0.2">
      <c r="A59" s="14" t="s">
        <v>52</v>
      </c>
    </row>
    <row r="60" spans="1:9" x14ac:dyDescent="0.2">
      <c r="A60" s="14" t="s">
        <v>53</v>
      </c>
    </row>
    <row r="61" spans="1:9" x14ac:dyDescent="0.2">
      <c r="A61" s="14" t="s">
        <v>54</v>
      </c>
      <c r="B61" s="14"/>
      <c r="C61" s="30" t="s">
        <v>56</v>
      </c>
      <c r="D61" s="14" t="s">
        <v>55</v>
      </c>
    </row>
    <row r="62" spans="1:9" x14ac:dyDescent="0.2">
      <c r="A62" s="7" t="s">
        <v>182</v>
      </c>
      <c r="C62" s="31">
        <v>119.13079999999999</v>
      </c>
      <c r="D62" s="31">
        <v>138.21860000000001</v>
      </c>
    </row>
    <row r="63" spans="1:9" x14ac:dyDescent="0.2">
      <c r="A63" s="7" t="s">
        <v>271</v>
      </c>
      <c r="C63" s="31">
        <v>21.9679</v>
      </c>
      <c r="D63" s="31">
        <v>25.4877</v>
      </c>
    </row>
    <row r="64" spans="1:9" x14ac:dyDescent="0.2">
      <c r="A64" s="7" t="s">
        <v>184</v>
      </c>
      <c r="C64" s="31">
        <v>127.6768</v>
      </c>
      <c r="D64" s="31">
        <v>148.73009999999999</v>
      </c>
    </row>
    <row r="65" spans="1:4" x14ac:dyDescent="0.2">
      <c r="A65" s="7" t="s">
        <v>272</v>
      </c>
      <c r="C65" s="31">
        <v>24.1006</v>
      </c>
      <c r="D65" s="31">
        <v>28.070399999999999</v>
      </c>
    </row>
    <row r="67" spans="1:4" x14ac:dyDescent="0.2">
      <c r="A67" s="7" t="s">
        <v>66</v>
      </c>
    </row>
    <row r="69" spans="1:4" x14ac:dyDescent="0.2">
      <c r="A69" s="14" t="s">
        <v>67</v>
      </c>
      <c r="D69" s="30" t="s">
        <v>68</v>
      </c>
    </row>
    <row r="71" spans="1:4" x14ac:dyDescent="0.2">
      <c r="A71" s="14" t="s">
        <v>69</v>
      </c>
      <c r="D71" s="32">
        <v>0.13009305235264901</v>
      </c>
    </row>
    <row r="73" spans="1:4" x14ac:dyDescent="0.2">
      <c r="A73" s="14" t="s">
        <v>1097</v>
      </c>
      <c r="D73" s="30" t="s">
        <v>68</v>
      </c>
    </row>
    <row r="74" spans="1:4" x14ac:dyDescent="0.2">
      <c r="A74" s="7" t="s">
        <v>72</v>
      </c>
    </row>
    <row r="75" spans="1:4" x14ac:dyDescent="0.2">
      <c r="A75" s="57" t="s">
        <v>73</v>
      </c>
    </row>
    <row r="76" spans="1:4" x14ac:dyDescent="0.2">
      <c r="A76" s="57"/>
    </row>
    <row r="77" spans="1:4" x14ac:dyDescent="0.2">
      <c r="A77" s="14" t="s">
        <v>1077</v>
      </c>
    </row>
    <row r="78" spans="1:4" x14ac:dyDescent="0.2">
      <c r="A78" s="14"/>
    </row>
    <row r="79" spans="1:4" x14ac:dyDescent="0.2">
      <c r="A79" s="52" t="s">
        <v>1058</v>
      </c>
    </row>
    <row r="80" spans="1:4" x14ac:dyDescent="0.2">
      <c r="A80" s="54"/>
    </row>
    <row r="81" spans="1:1" x14ac:dyDescent="0.2">
      <c r="A81" s="53"/>
    </row>
    <row r="82" spans="1:1" x14ac:dyDescent="0.2">
      <c r="A82" s="53"/>
    </row>
    <row r="83" spans="1:1" x14ac:dyDescent="0.2">
      <c r="A83" s="53"/>
    </row>
    <row r="84" spans="1:1" x14ac:dyDescent="0.2">
      <c r="A84" s="53"/>
    </row>
    <row r="85" spans="1:1" x14ac:dyDescent="0.2">
      <c r="A85" s="53"/>
    </row>
    <row r="86" spans="1:1" x14ac:dyDescent="0.2">
      <c r="A86" s="53"/>
    </row>
    <row r="87" spans="1:1" x14ac:dyDescent="0.2">
      <c r="A87" s="53"/>
    </row>
    <row r="88" spans="1:1" x14ac:dyDescent="0.2">
      <c r="A88" s="53"/>
    </row>
    <row r="89" spans="1:1" x14ac:dyDescent="0.2">
      <c r="A89" s="53"/>
    </row>
    <row r="90" spans="1:1" x14ac:dyDescent="0.2">
      <c r="A90" s="53"/>
    </row>
    <row r="91" spans="1:1" x14ac:dyDescent="0.2">
      <c r="A91" s="53"/>
    </row>
    <row r="92" spans="1:1" x14ac:dyDescent="0.2">
      <c r="A92" s="53"/>
    </row>
    <row r="93" spans="1:1" x14ac:dyDescent="0.2">
      <c r="A93" s="52" t="s">
        <v>1080</v>
      </c>
    </row>
    <row r="94" spans="1:1" x14ac:dyDescent="0.2">
      <c r="A94" s="53"/>
    </row>
    <row r="95" spans="1:1" x14ac:dyDescent="0.2">
      <c r="A95" s="52" t="s">
        <v>1060</v>
      </c>
    </row>
    <row r="96" spans="1:1" x14ac:dyDescent="0.2">
      <c r="A96" s="53"/>
    </row>
    <row r="97" spans="1:1" x14ac:dyDescent="0.2">
      <c r="A97" s="53"/>
    </row>
    <row r="98" spans="1:1" x14ac:dyDescent="0.2">
      <c r="A98" s="53"/>
    </row>
    <row r="99" spans="1:1" x14ac:dyDescent="0.2">
      <c r="A99" s="53"/>
    </row>
    <row r="100" spans="1:1" x14ac:dyDescent="0.2">
      <c r="A100" s="53"/>
    </row>
    <row r="101" spans="1:1" x14ac:dyDescent="0.2">
      <c r="A101" s="53"/>
    </row>
    <row r="102" spans="1:1" x14ac:dyDescent="0.2">
      <c r="A102" s="53"/>
    </row>
    <row r="103" spans="1:1" x14ac:dyDescent="0.2">
      <c r="A103" s="53"/>
    </row>
    <row r="104" spans="1:1" x14ac:dyDescent="0.2">
      <c r="A104" s="53"/>
    </row>
    <row r="105" spans="1:1" x14ac:dyDescent="0.2">
      <c r="A105" s="53"/>
    </row>
    <row r="106" spans="1:1" x14ac:dyDescent="0.2">
      <c r="A106" s="53"/>
    </row>
    <row r="107" spans="1:1" x14ac:dyDescent="0.2">
      <c r="A107" s="53"/>
    </row>
  </sheetData>
  <mergeCells count="1">
    <mergeCell ref="A1:F1"/>
  </mergeCells>
  <conditionalFormatting sqref="F2:F3 F210:F65538">
    <cfRule type="cellIs" dxfId="45" priority="2" stopIfTrue="1" operator="between">
      <formula>0.009</formula>
      <formula>-0.009</formula>
    </cfRule>
  </conditionalFormatting>
  <conditionalFormatting sqref="F5:F110">
    <cfRule type="cellIs" dxfId="44" priority="1" stopIfTrue="1" operator="between">
      <formula>0.009</formula>
      <formula>-0.009</formula>
    </cfRule>
  </conditionalFormatting>
  <hyperlinks>
    <hyperlink ref="A75" r:id="rId1" tooltip="https://www.franklintempletonindia.com/investor/reports" xr:uid="{00000000-0004-0000-11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88"/>
  <sheetViews>
    <sheetView workbookViewId="0">
      <selection sqref="A1:F1"/>
    </sheetView>
  </sheetViews>
  <sheetFormatPr defaultColWidth="9.140625" defaultRowHeight="11.25" x14ac:dyDescent="0.2"/>
  <cols>
    <col min="1" max="1" width="39.7109375" style="7" customWidth="1"/>
    <col min="2" max="2" width="32.140625" style="7" customWidth="1"/>
    <col min="3" max="3" width="35.5703125" style="7" customWidth="1"/>
    <col min="4" max="4" width="13.28515625" style="7" bestFit="1" customWidth="1"/>
    <col min="5" max="5" width="25.28515625" style="10" customWidth="1"/>
    <col min="6" max="6" width="13" style="11" customWidth="1"/>
    <col min="7" max="16384" width="9.140625" style="7"/>
  </cols>
  <sheetData>
    <row r="1" spans="1:6" s="1" customFormat="1" ht="15" x14ac:dyDescent="0.2">
      <c r="A1" s="86" t="s">
        <v>25</v>
      </c>
      <c r="B1" s="87"/>
      <c r="C1" s="87"/>
      <c r="D1" s="87"/>
      <c r="E1" s="87"/>
      <c r="F1" s="87"/>
    </row>
    <row r="2" spans="1:6" s="1" customFormat="1" ht="12" x14ac:dyDescent="0.2">
      <c r="E2" s="5"/>
      <c r="F2" s="9"/>
    </row>
    <row r="3" spans="1:6" s="1" customFormat="1" ht="12" x14ac:dyDescent="0.2">
      <c r="A3" s="8" t="s">
        <v>7</v>
      </c>
      <c r="B3" s="2"/>
      <c r="C3" s="3"/>
      <c r="D3" s="3"/>
      <c r="E3" s="4"/>
      <c r="F3" s="9"/>
    </row>
    <row r="4" spans="1:6" s="1" customFormat="1" ht="36" customHeight="1" x14ac:dyDescent="0.2">
      <c r="A4" s="6" t="s">
        <v>2</v>
      </c>
      <c r="B4" s="6" t="s">
        <v>0</v>
      </c>
      <c r="C4" s="13" t="s">
        <v>562</v>
      </c>
      <c r="D4" s="13" t="s">
        <v>1</v>
      </c>
      <c r="E4" s="59" t="s">
        <v>6</v>
      </c>
      <c r="F4" s="12" t="s">
        <v>3</v>
      </c>
    </row>
    <row r="5" spans="1:6" x14ac:dyDescent="0.2">
      <c r="A5" s="16" t="s">
        <v>331</v>
      </c>
      <c r="B5" s="17"/>
      <c r="C5" s="17"/>
      <c r="D5" s="17"/>
      <c r="E5" s="18"/>
      <c r="F5" s="19"/>
    </row>
    <row r="6" spans="1:6" x14ac:dyDescent="0.2">
      <c r="A6" s="20" t="s">
        <v>33</v>
      </c>
      <c r="B6" s="21"/>
      <c r="C6" s="21"/>
      <c r="D6" s="21"/>
      <c r="E6" s="22"/>
      <c r="F6" s="23"/>
    </row>
    <row r="7" spans="1:6" x14ac:dyDescent="0.2">
      <c r="A7" s="21" t="s">
        <v>333</v>
      </c>
      <c r="B7" s="21" t="s">
        <v>332</v>
      </c>
      <c r="C7" s="21" t="s">
        <v>334</v>
      </c>
      <c r="D7" s="24">
        <v>5100000</v>
      </c>
      <c r="E7" s="22">
        <v>86771.4</v>
      </c>
      <c r="F7" s="23">
        <v>9.5665865425822698</v>
      </c>
    </row>
    <row r="8" spans="1:6" x14ac:dyDescent="0.2">
      <c r="A8" s="21" t="s">
        <v>336</v>
      </c>
      <c r="B8" s="21" t="s">
        <v>335</v>
      </c>
      <c r="C8" s="21" t="s">
        <v>334</v>
      </c>
      <c r="D8" s="24">
        <v>8650000</v>
      </c>
      <c r="E8" s="22">
        <v>80842.899999999994</v>
      </c>
      <c r="F8" s="23">
        <v>8.9129667056578992</v>
      </c>
    </row>
    <row r="9" spans="1:6" x14ac:dyDescent="0.2">
      <c r="A9" s="21" t="s">
        <v>341</v>
      </c>
      <c r="B9" s="21" t="s">
        <v>340</v>
      </c>
      <c r="C9" s="21" t="s">
        <v>342</v>
      </c>
      <c r="D9" s="24">
        <v>2175000</v>
      </c>
      <c r="E9" s="22">
        <v>53843.212500000001</v>
      </c>
      <c r="F9" s="23">
        <v>5.9362388080853501</v>
      </c>
    </row>
    <row r="10" spans="1:6" x14ac:dyDescent="0.2">
      <c r="A10" s="21" t="s">
        <v>344</v>
      </c>
      <c r="B10" s="21" t="s">
        <v>343</v>
      </c>
      <c r="C10" s="21" t="s">
        <v>334</v>
      </c>
      <c r="D10" s="24">
        <v>4970000</v>
      </c>
      <c r="E10" s="22">
        <v>49076.264999999999</v>
      </c>
      <c r="F10" s="23">
        <v>5.4106806656248603</v>
      </c>
    </row>
    <row r="11" spans="1:6" x14ac:dyDescent="0.2">
      <c r="A11" s="21" t="s">
        <v>359</v>
      </c>
      <c r="B11" s="21" t="s">
        <v>358</v>
      </c>
      <c r="C11" s="21" t="s">
        <v>360</v>
      </c>
      <c r="D11" s="24">
        <v>5100000</v>
      </c>
      <c r="E11" s="22">
        <v>44816.25</v>
      </c>
      <c r="F11" s="23">
        <v>4.94101206317983</v>
      </c>
    </row>
    <row r="12" spans="1:6" x14ac:dyDescent="0.2">
      <c r="A12" s="21" t="s">
        <v>885</v>
      </c>
      <c r="B12" s="21" t="s">
        <v>884</v>
      </c>
      <c r="C12" s="21" t="s">
        <v>374</v>
      </c>
      <c r="D12" s="24">
        <v>1788707</v>
      </c>
      <c r="E12" s="22">
        <v>41419.299290000003</v>
      </c>
      <c r="F12" s="23">
        <v>4.5664966935061697</v>
      </c>
    </row>
    <row r="13" spans="1:6" x14ac:dyDescent="0.2">
      <c r="A13" s="21" t="s">
        <v>338</v>
      </c>
      <c r="B13" s="21" t="s">
        <v>337</v>
      </c>
      <c r="C13" s="21" t="s">
        <v>339</v>
      </c>
      <c r="D13" s="24">
        <v>3100000</v>
      </c>
      <c r="E13" s="22">
        <v>41400.5</v>
      </c>
      <c r="F13" s="23">
        <v>4.5644240631841502</v>
      </c>
    </row>
    <row r="14" spans="1:6" x14ac:dyDescent="0.2">
      <c r="A14" s="21" t="s">
        <v>353</v>
      </c>
      <c r="B14" s="21" t="s">
        <v>352</v>
      </c>
      <c r="C14" s="21" t="s">
        <v>354</v>
      </c>
      <c r="D14" s="24">
        <v>3575000</v>
      </c>
      <c r="E14" s="22">
        <v>37594.699999999997</v>
      </c>
      <c r="F14" s="23">
        <v>4.14483287226457</v>
      </c>
    </row>
    <row r="15" spans="1:6" x14ac:dyDescent="0.2">
      <c r="A15" s="21" t="s">
        <v>550</v>
      </c>
      <c r="B15" s="21" t="s">
        <v>549</v>
      </c>
      <c r="C15" s="21" t="s">
        <v>354</v>
      </c>
      <c r="D15" s="24">
        <v>3700000</v>
      </c>
      <c r="E15" s="22">
        <v>37553.15</v>
      </c>
      <c r="F15" s="23">
        <v>4.1402519657579999</v>
      </c>
    </row>
    <row r="16" spans="1:6" x14ac:dyDescent="0.2">
      <c r="A16" s="21" t="s">
        <v>392</v>
      </c>
      <c r="B16" s="21" t="s">
        <v>391</v>
      </c>
      <c r="C16" s="21" t="s">
        <v>357</v>
      </c>
      <c r="D16" s="24">
        <v>355000</v>
      </c>
      <c r="E16" s="22">
        <v>34751.127500000002</v>
      </c>
      <c r="F16" s="23">
        <v>3.83132770337992</v>
      </c>
    </row>
    <row r="17" spans="1:6" x14ac:dyDescent="0.2">
      <c r="A17" s="21" t="s">
        <v>349</v>
      </c>
      <c r="B17" s="21" t="s">
        <v>348</v>
      </c>
      <c r="C17" s="21" t="s">
        <v>334</v>
      </c>
      <c r="D17" s="24">
        <v>5600000</v>
      </c>
      <c r="E17" s="22">
        <v>32079.599999999999</v>
      </c>
      <c r="F17" s="23">
        <v>3.5367905744452899</v>
      </c>
    </row>
    <row r="18" spans="1:6" x14ac:dyDescent="0.2">
      <c r="A18" s="21" t="s">
        <v>365</v>
      </c>
      <c r="B18" s="21" t="s">
        <v>364</v>
      </c>
      <c r="C18" s="21" t="s">
        <v>334</v>
      </c>
      <c r="D18" s="24">
        <v>2250000</v>
      </c>
      <c r="E18" s="22">
        <v>30929.625</v>
      </c>
      <c r="F18" s="23">
        <v>3.4100053046524099</v>
      </c>
    </row>
    <row r="19" spans="1:6" x14ac:dyDescent="0.2">
      <c r="A19" s="21" t="s">
        <v>476</v>
      </c>
      <c r="B19" s="21" t="s">
        <v>475</v>
      </c>
      <c r="C19" s="21" t="s">
        <v>477</v>
      </c>
      <c r="D19" s="24">
        <v>1100000</v>
      </c>
      <c r="E19" s="22">
        <v>29459.65</v>
      </c>
      <c r="F19" s="23">
        <v>3.2479398884792001</v>
      </c>
    </row>
    <row r="20" spans="1:6" x14ac:dyDescent="0.2">
      <c r="A20" s="21" t="s">
        <v>803</v>
      </c>
      <c r="B20" s="21" t="s">
        <v>802</v>
      </c>
      <c r="C20" s="21" t="s">
        <v>374</v>
      </c>
      <c r="D20" s="24">
        <v>1325000</v>
      </c>
      <c r="E20" s="22">
        <v>25746.075000000001</v>
      </c>
      <c r="F20" s="23">
        <v>2.83851654599688</v>
      </c>
    </row>
    <row r="21" spans="1:6" x14ac:dyDescent="0.2">
      <c r="A21" s="21" t="s">
        <v>887</v>
      </c>
      <c r="B21" s="21" t="s">
        <v>886</v>
      </c>
      <c r="C21" s="21" t="s">
        <v>385</v>
      </c>
      <c r="D21" s="24">
        <v>3568295</v>
      </c>
      <c r="E21" s="22">
        <v>23236.73704</v>
      </c>
      <c r="F21" s="23">
        <v>2.5618608880389999</v>
      </c>
    </row>
    <row r="22" spans="1:6" x14ac:dyDescent="0.2">
      <c r="A22" s="21" t="s">
        <v>346</v>
      </c>
      <c r="B22" s="21" t="s">
        <v>345</v>
      </c>
      <c r="C22" s="21" t="s">
        <v>347</v>
      </c>
      <c r="D22" s="24">
        <v>900000</v>
      </c>
      <c r="E22" s="22">
        <v>22952.25</v>
      </c>
      <c r="F22" s="23">
        <v>2.5304960617436598</v>
      </c>
    </row>
    <row r="23" spans="1:6" x14ac:dyDescent="0.2">
      <c r="A23" s="21" t="s">
        <v>853</v>
      </c>
      <c r="B23" s="21" t="s">
        <v>852</v>
      </c>
      <c r="C23" s="21" t="s">
        <v>404</v>
      </c>
      <c r="D23" s="24">
        <v>13001739</v>
      </c>
      <c r="E23" s="22">
        <v>21764.911090000001</v>
      </c>
      <c r="F23" s="23">
        <v>2.39959140378159</v>
      </c>
    </row>
    <row r="24" spans="1:6" x14ac:dyDescent="0.2">
      <c r="A24" s="21" t="s">
        <v>889</v>
      </c>
      <c r="B24" s="21" t="s">
        <v>888</v>
      </c>
      <c r="C24" s="21" t="s">
        <v>537</v>
      </c>
      <c r="D24" s="24">
        <v>24000000</v>
      </c>
      <c r="E24" s="22">
        <v>20568</v>
      </c>
      <c r="F24" s="23">
        <v>2.2676314085958298</v>
      </c>
    </row>
    <row r="25" spans="1:6" x14ac:dyDescent="0.2">
      <c r="A25" s="21" t="s">
        <v>891</v>
      </c>
      <c r="B25" s="21" t="s">
        <v>890</v>
      </c>
      <c r="C25" s="21" t="s">
        <v>738</v>
      </c>
      <c r="D25" s="24">
        <v>770000</v>
      </c>
      <c r="E25" s="22">
        <v>20227.13</v>
      </c>
      <c r="F25" s="23">
        <v>2.23005033516875</v>
      </c>
    </row>
    <row r="26" spans="1:6" x14ac:dyDescent="0.2">
      <c r="A26" s="21" t="s">
        <v>432</v>
      </c>
      <c r="B26" s="21" t="s">
        <v>431</v>
      </c>
      <c r="C26" s="21" t="s">
        <v>433</v>
      </c>
      <c r="D26" s="24">
        <v>18000000</v>
      </c>
      <c r="E26" s="22">
        <v>20160</v>
      </c>
      <c r="F26" s="23">
        <v>2.2226492219609102</v>
      </c>
    </row>
    <row r="27" spans="1:6" x14ac:dyDescent="0.2">
      <c r="A27" s="21" t="s">
        <v>719</v>
      </c>
      <c r="B27" s="21" t="s">
        <v>718</v>
      </c>
      <c r="C27" s="21" t="s">
        <v>678</v>
      </c>
      <c r="D27" s="24">
        <v>3157370</v>
      </c>
      <c r="E27" s="22">
        <v>16955.0769</v>
      </c>
      <c r="F27" s="23">
        <v>1.86930498413057</v>
      </c>
    </row>
    <row r="28" spans="1:6" x14ac:dyDescent="0.2">
      <c r="A28" s="21" t="s">
        <v>680</v>
      </c>
      <c r="B28" s="21" t="s">
        <v>679</v>
      </c>
      <c r="C28" s="21" t="s">
        <v>667</v>
      </c>
      <c r="D28" s="24">
        <v>767769</v>
      </c>
      <c r="E28" s="22">
        <v>16689.378639999999</v>
      </c>
      <c r="F28" s="23">
        <v>1.84001162942495</v>
      </c>
    </row>
    <row r="29" spans="1:6" x14ac:dyDescent="0.2">
      <c r="A29" s="21" t="s">
        <v>387</v>
      </c>
      <c r="B29" s="21" t="s">
        <v>386</v>
      </c>
      <c r="C29" s="21" t="s">
        <v>371</v>
      </c>
      <c r="D29" s="24">
        <v>2933254</v>
      </c>
      <c r="E29" s="22">
        <v>14702.935680000001</v>
      </c>
      <c r="F29" s="23">
        <v>1.6210053844093899</v>
      </c>
    </row>
    <row r="30" spans="1:6" x14ac:dyDescent="0.2">
      <c r="A30" s="21" t="s">
        <v>522</v>
      </c>
      <c r="B30" s="21" t="s">
        <v>521</v>
      </c>
      <c r="C30" s="21" t="s">
        <v>368</v>
      </c>
      <c r="D30" s="24">
        <v>3300000</v>
      </c>
      <c r="E30" s="22">
        <v>14015.1</v>
      </c>
      <c r="F30" s="23">
        <v>1.54517118604684</v>
      </c>
    </row>
    <row r="31" spans="1:6" x14ac:dyDescent="0.2">
      <c r="A31" s="21" t="s">
        <v>389</v>
      </c>
      <c r="B31" s="21" t="s">
        <v>388</v>
      </c>
      <c r="C31" s="21" t="s">
        <v>390</v>
      </c>
      <c r="D31" s="24">
        <v>4831965</v>
      </c>
      <c r="E31" s="22">
        <v>13990.954659999999</v>
      </c>
      <c r="F31" s="23">
        <v>1.5425091512668301</v>
      </c>
    </row>
    <row r="32" spans="1:6" x14ac:dyDescent="0.2">
      <c r="A32" s="21" t="s">
        <v>878</v>
      </c>
      <c r="B32" s="21" t="s">
        <v>877</v>
      </c>
      <c r="C32" s="21" t="s">
        <v>390</v>
      </c>
      <c r="D32" s="24">
        <v>1500000</v>
      </c>
      <c r="E32" s="22">
        <v>10650.75</v>
      </c>
      <c r="F32" s="23">
        <v>1.1742500595634999</v>
      </c>
    </row>
    <row r="33" spans="1:9" x14ac:dyDescent="0.2">
      <c r="A33" s="21" t="s">
        <v>893</v>
      </c>
      <c r="B33" s="21" t="s">
        <v>892</v>
      </c>
      <c r="C33" s="21" t="s">
        <v>342</v>
      </c>
      <c r="D33" s="24">
        <v>4687137</v>
      </c>
      <c r="E33" s="22">
        <v>7649.4075839999996</v>
      </c>
      <c r="F33" s="23">
        <v>0.84335068526981405</v>
      </c>
    </row>
    <row r="34" spans="1:9" x14ac:dyDescent="0.2">
      <c r="A34" s="21" t="s">
        <v>351</v>
      </c>
      <c r="B34" s="21" t="s">
        <v>350</v>
      </c>
      <c r="C34" s="21" t="s">
        <v>339</v>
      </c>
      <c r="D34" s="24">
        <v>499800</v>
      </c>
      <c r="E34" s="22">
        <v>5937.3741</v>
      </c>
      <c r="F34" s="23">
        <v>0.65459821050872202</v>
      </c>
    </row>
    <row r="35" spans="1:9" x14ac:dyDescent="0.2">
      <c r="A35" s="21" t="s">
        <v>435</v>
      </c>
      <c r="B35" s="21" t="s">
        <v>434</v>
      </c>
      <c r="C35" s="21" t="s">
        <v>407</v>
      </c>
      <c r="D35" s="24">
        <v>300000</v>
      </c>
      <c r="E35" s="22">
        <v>5441.1</v>
      </c>
      <c r="F35" s="23">
        <v>0.59988376396882404</v>
      </c>
    </row>
    <row r="36" spans="1:9" x14ac:dyDescent="0.2">
      <c r="A36" s="20" t="s">
        <v>38</v>
      </c>
      <c r="B36" s="20"/>
      <c r="C36" s="20"/>
      <c r="D36" s="20"/>
      <c r="E36" s="25">
        <f>SUM(E7:E35)</f>
        <v>861224.85998399998</v>
      </c>
      <c r="F36" s="26">
        <f>SUM(F7:F35)</f>
        <v>94.950434770675969</v>
      </c>
      <c r="G36" s="14"/>
      <c r="H36" s="14"/>
      <c r="I36" s="14"/>
    </row>
    <row r="37" spans="1:9" x14ac:dyDescent="0.2">
      <c r="A37" s="21"/>
      <c r="B37" s="21"/>
      <c r="C37" s="21"/>
      <c r="D37" s="21"/>
      <c r="E37" s="22"/>
      <c r="F37" s="23"/>
    </row>
    <row r="38" spans="1:9" x14ac:dyDescent="0.2">
      <c r="A38" s="20" t="s">
        <v>47</v>
      </c>
      <c r="B38" s="20"/>
      <c r="C38" s="20"/>
      <c r="D38" s="20"/>
      <c r="E38" s="25">
        <f>E36</f>
        <v>861224.85998399998</v>
      </c>
      <c r="F38" s="26">
        <f>F36</f>
        <v>94.950434770675969</v>
      </c>
      <c r="G38" s="14"/>
      <c r="H38" s="14"/>
      <c r="I38" s="14"/>
    </row>
    <row r="39" spans="1:9" x14ac:dyDescent="0.2">
      <c r="A39" s="20"/>
      <c r="B39" s="20"/>
      <c r="C39" s="20"/>
      <c r="D39" s="20"/>
      <c r="E39" s="25"/>
      <c r="F39" s="26"/>
      <c r="G39" s="14"/>
      <c r="H39" s="14"/>
      <c r="I39" s="14"/>
    </row>
    <row r="40" spans="1:9" x14ac:dyDescent="0.2">
      <c r="A40" s="20" t="s">
        <v>49</v>
      </c>
      <c r="B40" s="20"/>
      <c r="C40" s="20"/>
      <c r="D40" s="20"/>
      <c r="E40" s="25">
        <f>E42-(E36)</f>
        <v>45800.855131500051</v>
      </c>
      <c r="F40" s="26">
        <f>F42-(F36)</f>
        <v>5.0495652293240312</v>
      </c>
      <c r="G40" s="14"/>
      <c r="H40" s="14"/>
      <c r="I40" s="14"/>
    </row>
    <row r="41" spans="1:9" x14ac:dyDescent="0.2">
      <c r="A41" s="20"/>
      <c r="B41" s="20"/>
      <c r="C41" s="20"/>
      <c r="D41" s="20"/>
      <c r="E41" s="25"/>
      <c r="F41" s="26"/>
      <c r="G41" s="14"/>
      <c r="H41" s="14"/>
      <c r="I41" s="14"/>
    </row>
    <row r="42" spans="1:9" x14ac:dyDescent="0.2">
      <c r="A42" s="27" t="s">
        <v>48</v>
      </c>
      <c r="B42" s="27"/>
      <c r="C42" s="27"/>
      <c r="D42" s="27"/>
      <c r="E42" s="28">
        <v>907025.71511550003</v>
      </c>
      <c r="F42" s="29">
        <v>100</v>
      </c>
      <c r="G42" s="14"/>
      <c r="H42" s="14"/>
      <c r="I42" s="14"/>
    </row>
    <row r="44" spans="1:9" x14ac:dyDescent="0.2">
      <c r="A44" s="14" t="s">
        <v>52</v>
      </c>
    </row>
    <row r="45" spans="1:9" x14ac:dyDescent="0.2">
      <c r="A45" s="14" t="s">
        <v>53</v>
      </c>
    </row>
    <row r="46" spans="1:9" x14ac:dyDescent="0.2">
      <c r="A46" s="14" t="s">
        <v>54</v>
      </c>
      <c r="B46" s="14"/>
      <c r="C46" s="30" t="s">
        <v>56</v>
      </c>
      <c r="D46" s="14" t="s">
        <v>55</v>
      </c>
    </row>
    <row r="47" spans="1:9" x14ac:dyDescent="0.2">
      <c r="A47" s="7" t="s">
        <v>182</v>
      </c>
      <c r="C47" s="31">
        <v>71.000299999999996</v>
      </c>
      <c r="D47" s="31">
        <v>76.415000000000006</v>
      </c>
    </row>
    <row r="48" spans="1:9" x14ac:dyDescent="0.2">
      <c r="A48" s="7" t="s">
        <v>271</v>
      </c>
      <c r="C48" s="31">
        <v>30.274000000000001</v>
      </c>
      <c r="D48" s="31">
        <v>32.582700000000003</v>
      </c>
    </row>
    <row r="49" spans="1:4" x14ac:dyDescent="0.2">
      <c r="A49" s="7" t="s">
        <v>184</v>
      </c>
      <c r="C49" s="31">
        <v>78.323400000000007</v>
      </c>
      <c r="D49" s="31">
        <v>84.655699999999996</v>
      </c>
    </row>
    <row r="50" spans="1:4" x14ac:dyDescent="0.2">
      <c r="A50" s="7" t="s">
        <v>272</v>
      </c>
      <c r="C50" s="31">
        <v>35.223199999999999</v>
      </c>
      <c r="D50" s="31">
        <v>38.069699999999997</v>
      </c>
    </row>
    <row r="52" spans="1:4" x14ac:dyDescent="0.2">
      <c r="A52" s="7" t="s">
        <v>66</v>
      </c>
    </row>
    <row r="54" spans="1:4" x14ac:dyDescent="0.2">
      <c r="A54" s="14" t="s">
        <v>67</v>
      </c>
      <c r="D54" s="30" t="s">
        <v>68</v>
      </c>
    </row>
    <row r="56" spans="1:4" x14ac:dyDescent="0.2">
      <c r="A56" s="14" t="s">
        <v>69</v>
      </c>
      <c r="D56" s="32">
        <v>7.6155188289677295E-2</v>
      </c>
    </row>
    <row r="58" spans="1:4" x14ac:dyDescent="0.2">
      <c r="A58" s="14" t="s">
        <v>1073</v>
      </c>
    </row>
    <row r="59" spans="1:4" x14ac:dyDescent="0.2">
      <c r="A59" s="57"/>
    </row>
    <row r="60" spans="1:4" x14ac:dyDescent="0.2">
      <c r="A60" s="52" t="s">
        <v>1058</v>
      </c>
    </row>
    <row r="61" spans="1:4" x14ac:dyDescent="0.2">
      <c r="A61" s="54"/>
    </row>
    <row r="62" spans="1:4" x14ac:dyDescent="0.2">
      <c r="A62" s="53"/>
    </row>
    <row r="63" spans="1:4" x14ac:dyDescent="0.2">
      <c r="A63" s="53"/>
    </row>
    <row r="64" spans="1:4" x14ac:dyDescent="0.2">
      <c r="A64" s="53"/>
    </row>
    <row r="65" spans="1:1" x14ac:dyDescent="0.2">
      <c r="A65" s="53"/>
    </row>
    <row r="66" spans="1:1" x14ac:dyDescent="0.2">
      <c r="A66" s="53"/>
    </row>
    <row r="67" spans="1:1" x14ac:dyDescent="0.2">
      <c r="A67" s="53"/>
    </row>
    <row r="68" spans="1:1" x14ac:dyDescent="0.2">
      <c r="A68" s="53"/>
    </row>
    <row r="69" spans="1:1" x14ac:dyDescent="0.2">
      <c r="A69" s="53"/>
    </row>
    <row r="70" spans="1:1" x14ac:dyDescent="0.2">
      <c r="A70" s="53"/>
    </row>
    <row r="71" spans="1:1" x14ac:dyDescent="0.2">
      <c r="A71" s="53"/>
    </row>
    <row r="72" spans="1:1" x14ac:dyDescent="0.2">
      <c r="A72" s="53"/>
    </row>
    <row r="73" spans="1:1" x14ac:dyDescent="0.2">
      <c r="A73" s="53"/>
    </row>
    <row r="74" spans="1:1" x14ac:dyDescent="0.2">
      <c r="A74" s="52" t="s">
        <v>1080</v>
      </c>
    </row>
    <row r="75" spans="1:1" x14ac:dyDescent="0.2">
      <c r="A75" s="53"/>
    </row>
    <row r="76" spans="1:1" x14ac:dyDescent="0.2">
      <c r="A76" s="52" t="s">
        <v>1060</v>
      </c>
    </row>
    <row r="77" spans="1:1" x14ac:dyDescent="0.2">
      <c r="A77" s="53"/>
    </row>
    <row r="78" spans="1:1" x14ac:dyDescent="0.2">
      <c r="A78" s="53"/>
    </row>
    <row r="79" spans="1:1" x14ac:dyDescent="0.2">
      <c r="A79" s="53"/>
    </row>
    <row r="80" spans="1:1" x14ac:dyDescent="0.2">
      <c r="A80" s="53"/>
    </row>
    <row r="81" spans="1:1" x14ac:dyDescent="0.2">
      <c r="A81" s="53"/>
    </row>
    <row r="82" spans="1:1" x14ac:dyDescent="0.2">
      <c r="A82" s="53"/>
    </row>
    <row r="83" spans="1:1" x14ac:dyDescent="0.2">
      <c r="A83" s="53"/>
    </row>
    <row r="84" spans="1:1" x14ac:dyDescent="0.2">
      <c r="A84" s="53"/>
    </row>
    <row r="85" spans="1:1" x14ac:dyDescent="0.2">
      <c r="A85" s="53"/>
    </row>
    <row r="86" spans="1:1" x14ac:dyDescent="0.2">
      <c r="A86" s="53"/>
    </row>
    <row r="87" spans="1:1" x14ac:dyDescent="0.2">
      <c r="A87" s="53"/>
    </row>
    <row r="88" spans="1:1" x14ac:dyDescent="0.2">
      <c r="A88" s="53"/>
    </row>
  </sheetData>
  <mergeCells count="1">
    <mergeCell ref="A1:F1"/>
  </mergeCells>
  <conditionalFormatting sqref="F2:F3">
    <cfRule type="cellIs" dxfId="43" priority="2" stopIfTrue="1" operator="between">
      <formula>0.009</formula>
      <formula>-0.009</formula>
    </cfRule>
  </conditionalFormatting>
  <conditionalFormatting sqref="F5:F65534">
    <cfRule type="cellIs" dxfId="42" priority="1" stopIfTrue="1" operator="between">
      <formula>0.009</formula>
      <formula>-0.009</formula>
    </cfRule>
  </conditionalFormatting>
  <hyperlinks>
    <hyperlink ref="A61" r:id="rId1" tooltip="https://www.franklintempletonindia.com/downloadsServlet/pdf/product-labels-jg9o5k7l" display="https://www.franklintempletonindia.com/downloadsServlet/pdf/product-labels-jg9o5k7l" xr:uid="{00000000-0004-0000-12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69"/>
  <sheetViews>
    <sheetView workbookViewId="0">
      <selection sqref="A1:G1"/>
    </sheetView>
  </sheetViews>
  <sheetFormatPr defaultColWidth="9.140625" defaultRowHeight="11.25" x14ac:dyDescent="0.2"/>
  <cols>
    <col min="1" max="1" width="37.7109375" style="7" customWidth="1"/>
    <col min="2" max="2" width="52" style="7" customWidth="1"/>
    <col min="3" max="3" width="24.42578125" style="7" customWidth="1"/>
    <col min="4" max="4" width="13.28515625" style="7" bestFit="1" customWidth="1"/>
    <col min="5" max="5" width="25.28515625" style="10" customWidth="1"/>
    <col min="6" max="6" width="13.42578125" style="11" customWidth="1"/>
    <col min="7" max="7" width="12.85546875" style="10" customWidth="1"/>
    <col min="8" max="16384" width="9.140625" style="7"/>
  </cols>
  <sheetData>
    <row r="1" spans="1:9" s="1" customFormat="1" ht="15" x14ac:dyDescent="0.2">
      <c r="A1" s="86" t="s">
        <v>12</v>
      </c>
      <c r="B1" s="87"/>
      <c r="C1" s="87"/>
      <c r="D1" s="87"/>
      <c r="E1" s="87"/>
      <c r="F1" s="87"/>
      <c r="G1" s="87"/>
    </row>
    <row r="2" spans="1:9" s="1" customFormat="1" ht="12" x14ac:dyDescent="0.2">
      <c r="E2" s="5"/>
      <c r="F2" s="9"/>
      <c r="G2" s="10"/>
    </row>
    <row r="3" spans="1:9" s="1" customFormat="1" ht="12" x14ac:dyDescent="0.2">
      <c r="A3" s="8" t="s">
        <v>7</v>
      </c>
      <c r="B3" s="2"/>
      <c r="C3" s="3"/>
      <c r="D3" s="3"/>
      <c r="E3" s="4"/>
      <c r="F3" s="9"/>
      <c r="G3" s="10"/>
    </row>
    <row r="4" spans="1:9" s="1" customFormat="1" ht="36" customHeight="1" x14ac:dyDescent="0.2">
      <c r="A4" s="6" t="s">
        <v>2</v>
      </c>
      <c r="B4" s="6" t="s">
        <v>0</v>
      </c>
      <c r="C4" s="13" t="s">
        <v>50</v>
      </c>
      <c r="D4" s="13" t="s">
        <v>1</v>
      </c>
      <c r="E4" s="59" t="s">
        <v>6</v>
      </c>
      <c r="F4" s="12" t="s">
        <v>3</v>
      </c>
      <c r="G4" s="12" t="s">
        <v>5</v>
      </c>
    </row>
    <row r="5" spans="1:9" x14ac:dyDescent="0.2">
      <c r="A5" s="20" t="s">
        <v>49</v>
      </c>
      <c r="B5" s="20"/>
      <c r="C5" s="20"/>
      <c r="D5" s="20"/>
      <c r="E5" s="25">
        <v>18737.4776557</v>
      </c>
      <c r="F5" s="26">
        <v>100</v>
      </c>
      <c r="G5" s="25"/>
      <c r="H5" s="14"/>
      <c r="I5" s="14"/>
    </row>
    <row r="6" spans="1:9" x14ac:dyDescent="0.2">
      <c r="A6" s="20"/>
      <c r="B6" s="20"/>
      <c r="C6" s="20"/>
      <c r="D6" s="20"/>
      <c r="E6" s="25"/>
      <c r="F6" s="26"/>
      <c r="G6" s="25"/>
      <c r="H6" s="14"/>
      <c r="I6" s="14"/>
    </row>
    <row r="7" spans="1:9" x14ac:dyDescent="0.2">
      <c r="A7" s="27" t="s">
        <v>48</v>
      </c>
      <c r="B7" s="27"/>
      <c r="C7" s="27"/>
      <c r="D7" s="27"/>
      <c r="E7" s="28">
        <v>18737.4776557</v>
      </c>
      <c r="F7" s="29">
        <v>100</v>
      </c>
      <c r="G7" s="28"/>
      <c r="H7" s="14"/>
      <c r="I7" s="14"/>
    </row>
    <row r="9" spans="1:9" x14ac:dyDescent="0.2">
      <c r="A9" s="14" t="s">
        <v>52</v>
      </c>
    </row>
    <row r="10" spans="1:9" x14ac:dyDescent="0.2">
      <c r="A10" s="14" t="s">
        <v>53</v>
      </c>
    </row>
    <row r="11" spans="1:9" x14ac:dyDescent="0.2">
      <c r="A11" s="14" t="s">
        <v>54</v>
      </c>
      <c r="B11" s="14"/>
      <c r="C11" s="30" t="s">
        <v>56</v>
      </c>
      <c r="D11" s="14" t="s">
        <v>55</v>
      </c>
    </row>
    <row r="12" spans="1:9" x14ac:dyDescent="0.2">
      <c r="A12" s="7" t="s">
        <v>182</v>
      </c>
      <c r="C12" s="31">
        <v>1149.9478999999999</v>
      </c>
      <c r="D12" s="31">
        <v>1186.2954999999999</v>
      </c>
    </row>
    <row r="13" spans="1:9" x14ac:dyDescent="0.2">
      <c r="A13" s="7" t="s">
        <v>183</v>
      </c>
      <c r="C13" s="31">
        <v>1000</v>
      </c>
      <c r="D13" s="31">
        <v>1000</v>
      </c>
    </row>
    <row r="14" spans="1:9" x14ac:dyDescent="0.2">
      <c r="A14" s="7" t="s">
        <v>273</v>
      </c>
      <c r="C14" s="31">
        <v>1000.8411</v>
      </c>
      <c r="D14" s="31">
        <v>1000.9012</v>
      </c>
    </row>
    <row r="15" spans="1:9" x14ac:dyDescent="0.2">
      <c r="A15" s="7" t="s">
        <v>184</v>
      </c>
      <c r="C15" s="31">
        <v>1152.2273</v>
      </c>
      <c r="D15" s="31">
        <v>1188.9445000000001</v>
      </c>
    </row>
    <row r="16" spans="1:9" x14ac:dyDescent="0.2">
      <c r="A16" s="7" t="s">
        <v>185</v>
      </c>
      <c r="C16" s="31">
        <v>1000</v>
      </c>
      <c r="D16" s="31">
        <v>1000</v>
      </c>
    </row>
    <row r="17" spans="1:5" x14ac:dyDescent="0.2">
      <c r="A17" s="7" t="s">
        <v>274</v>
      </c>
      <c r="C17" s="31">
        <v>1000.8467000000001</v>
      </c>
      <c r="D17" s="31">
        <v>1000.9041</v>
      </c>
    </row>
    <row r="18" spans="1:5" x14ac:dyDescent="0.2">
      <c r="A18" s="7" t="s">
        <v>275</v>
      </c>
      <c r="C18" s="31">
        <v>10.457800000000001</v>
      </c>
      <c r="D18" s="31">
        <v>10.7911</v>
      </c>
    </row>
    <row r="19" spans="1:5" x14ac:dyDescent="0.2">
      <c r="A19" s="7" t="s">
        <v>276</v>
      </c>
      <c r="C19" s="31">
        <v>10.457800000000001</v>
      </c>
      <c r="D19" s="31">
        <v>10.7911</v>
      </c>
    </row>
    <row r="20" spans="1:5" x14ac:dyDescent="0.2">
      <c r="A20" s="7" t="s">
        <v>277</v>
      </c>
      <c r="C20" s="31">
        <v>10</v>
      </c>
      <c r="D20" s="31">
        <v>10</v>
      </c>
    </row>
    <row r="21" spans="1:5" x14ac:dyDescent="0.2">
      <c r="A21" s="7" t="s">
        <v>278</v>
      </c>
      <c r="C21" s="31">
        <v>10</v>
      </c>
      <c r="D21" s="31">
        <v>10</v>
      </c>
    </row>
    <row r="23" spans="1:5" x14ac:dyDescent="0.2">
      <c r="A23" s="14" t="s">
        <v>67</v>
      </c>
    </row>
    <row r="24" spans="1:5" x14ac:dyDescent="0.2">
      <c r="A24" s="88" t="s">
        <v>148</v>
      </c>
      <c r="B24" s="89"/>
      <c r="C24" s="36" t="s">
        <v>149</v>
      </c>
    </row>
    <row r="25" spans="1:5" x14ac:dyDescent="0.2">
      <c r="A25" s="84" t="s">
        <v>183</v>
      </c>
      <c r="B25" s="85"/>
      <c r="C25" s="37">
        <v>31.089976579999998</v>
      </c>
    </row>
    <row r="26" spans="1:5" x14ac:dyDescent="0.2">
      <c r="A26" s="84" t="s">
        <v>273</v>
      </c>
      <c r="B26" s="85"/>
      <c r="C26" s="37">
        <v>31.145306179999999</v>
      </c>
    </row>
    <row r="27" spans="1:5" x14ac:dyDescent="0.2">
      <c r="A27" s="84" t="s">
        <v>185</v>
      </c>
      <c r="B27" s="85"/>
      <c r="C27" s="37">
        <v>31.416010050000001</v>
      </c>
    </row>
    <row r="28" spans="1:5" x14ac:dyDescent="0.2">
      <c r="A28" s="84" t="s">
        <v>274</v>
      </c>
      <c r="B28" s="85"/>
      <c r="C28" s="37">
        <v>31.35060095</v>
      </c>
    </row>
    <row r="29" spans="1:5" x14ac:dyDescent="0.2">
      <c r="A29" s="7" t="s">
        <v>150</v>
      </c>
    </row>
    <row r="30" spans="1:5" x14ac:dyDescent="0.2">
      <c r="A30" s="7" t="s">
        <v>66</v>
      </c>
    </row>
    <row r="32" spans="1:5" x14ac:dyDescent="0.2">
      <c r="A32" s="14" t="s">
        <v>82</v>
      </c>
      <c r="D32" s="62">
        <v>8.1967213114754103E-3</v>
      </c>
      <c r="E32" s="10" t="s">
        <v>71</v>
      </c>
    </row>
    <row r="34" spans="1:4" ht="24.75" customHeight="1" x14ac:dyDescent="0.25">
      <c r="A34" s="90" t="s">
        <v>1097</v>
      </c>
      <c r="B34" s="91"/>
      <c r="C34" s="91"/>
      <c r="D34" s="30" t="s">
        <v>68</v>
      </c>
    </row>
    <row r="36" spans="1:4" x14ac:dyDescent="0.2">
      <c r="A36" s="14" t="s">
        <v>1055</v>
      </c>
    </row>
    <row r="38" spans="1:4" x14ac:dyDescent="0.2">
      <c r="A38" s="52" t="s">
        <v>1058</v>
      </c>
    </row>
    <row r="39" spans="1:4" x14ac:dyDescent="0.2">
      <c r="A39" s="54"/>
    </row>
    <row r="40" spans="1:4" x14ac:dyDescent="0.2">
      <c r="A40" s="53"/>
    </row>
    <row r="41" spans="1:4" x14ac:dyDescent="0.2">
      <c r="A41" s="53"/>
    </row>
    <row r="42" spans="1:4" x14ac:dyDescent="0.2">
      <c r="A42" s="53"/>
    </row>
    <row r="43" spans="1:4" x14ac:dyDescent="0.2">
      <c r="A43" s="53"/>
    </row>
    <row r="44" spans="1:4" x14ac:dyDescent="0.2">
      <c r="A44" s="53"/>
    </row>
    <row r="45" spans="1:4" x14ac:dyDescent="0.2">
      <c r="A45" s="53"/>
    </row>
    <row r="46" spans="1:4" x14ac:dyDescent="0.2">
      <c r="A46" s="53"/>
    </row>
    <row r="47" spans="1:4" x14ac:dyDescent="0.2">
      <c r="A47" s="53"/>
    </row>
    <row r="48" spans="1:4" x14ac:dyDescent="0.2">
      <c r="A48" s="53"/>
    </row>
    <row r="49" spans="1:1" x14ac:dyDescent="0.2">
      <c r="A49" s="53"/>
    </row>
    <row r="50" spans="1:1" x14ac:dyDescent="0.2">
      <c r="A50" s="53"/>
    </row>
    <row r="51" spans="1:1" x14ac:dyDescent="0.2">
      <c r="A51" s="53"/>
    </row>
    <row r="52" spans="1:1" x14ac:dyDescent="0.2">
      <c r="A52" s="52" t="s">
        <v>1059</v>
      </c>
    </row>
    <row r="53" spans="1:1" x14ac:dyDescent="0.2">
      <c r="A53" s="53"/>
    </row>
    <row r="54" spans="1:1" x14ac:dyDescent="0.2">
      <c r="A54" s="52" t="s">
        <v>1060</v>
      </c>
    </row>
    <row r="55" spans="1:1" x14ac:dyDescent="0.2">
      <c r="A55" s="53"/>
    </row>
    <row r="56" spans="1:1" x14ac:dyDescent="0.2">
      <c r="A56" s="53"/>
    </row>
    <row r="57" spans="1:1" x14ac:dyDescent="0.2">
      <c r="A57" s="53"/>
    </row>
    <row r="58" spans="1:1" x14ac:dyDescent="0.2">
      <c r="A58" s="53"/>
    </row>
    <row r="59" spans="1:1" x14ac:dyDescent="0.2">
      <c r="A59" s="53"/>
    </row>
    <row r="60" spans="1:1" x14ac:dyDescent="0.2">
      <c r="A60" s="53"/>
    </row>
    <row r="61" spans="1:1" x14ac:dyDescent="0.2">
      <c r="A61" s="53"/>
    </row>
    <row r="62" spans="1:1" x14ac:dyDescent="0.2">
      <c r="A62" s="53"/>
    </row>
    <row r="63" spans="1:1" x14ac:dyDescent="0.2">
      <c r="A63" s="53"/>
    </row>
    <row r="64" spans="1:1" x14ac:dyDescent="0.2">
      <c r="A64" s="53"/>
    </row>
    <row r="65" spans="1:1" x14ac:dyDescent="0.2">
      <c r="A65" s="53"/>
    </row>
    <row r="66" spans="1:1" x14ac:dyDescent="0.2">
      <c r="A66" s="53"/>
    </row>
    <row r="67" spans="1:1" x14ac:dyDescent="0.2">
      <c r="A67" s="53"/>
    </row>
    <row r="68" spans="1:1" x14ac:dyDescent="0.2">
      <c r="A68" s="53"/>
    </row>
    <row r="69" spans="1:1" x14ac:dyDescent="0.2">
      <c r="A69" s="54"/>
    </row>
  </sheetData>
  <mergeCells count="7">
    <mergeCell ref="A34:C34"/>
    <mergeCell ref="A1:G1"/>
    <mergeCell ref="A24:B24"/>
    <mergeCell ref="A25:B25"/>
    <mergeCell ref="A26:B26"/>
    <mergeCell ref="A27:B27"/>
    <mergeCell ref="A28:B28"/>
  </mergeCells>
  <conditionalFormatting sqref="F2:F3">
    <cfRule type="cellIs" dxfId="77" priority="2" stopIfTrue="1" operator="between">
      <formula>0.009</formula>
      <formula>-0.009</formula>
    </cfRule>
  </conditionalFormatting>
  <conditionalFormatting sqref="F5:F65534">
    <cfRule type="cellIs" dxfId="76"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124"/>
  <sheetViews>
    <sheetView workbookViewId="0">
      <selection sqref="A1:F1"/>
    </sheetView>
  </sheetViews>
  <sheetFormatPr defaultColWidth="9.140625" defaultRowHeight="11.25" x14ac:dyDescent="0.2"/>
  <cols>
    <col min="1" max="1" width="39.140625" style="7" customWidth="1"/>
    <col min="2" max="2" width="29.85546875" style="7" bestFit="1" customWidth="1"/>
    <col min="3" max="3" width="34.7109375" style="7" customWidth="1"/>
    <col min="4" max="4" width="13.28515625" style="7" bestFit="1" customWidth="1"/>
    <col min="5" max="5" width="25.28515625" style="10" customWidth="1"/>
    <col min="6" max="6" width="12.85546875" style="11" bestFit="1" customWidth="1"/>
    <col min="7" max="16384" width="9.140625" style="7"/>
  </cols>
  <sheetData>
    <row r="1" spans="1:6" s="1" customFormat="1" ht="15" x14ac:dyDescent="0.2">
      <c r="A1" s="86" t="s">
        <v>1193</v>
      </c>
      <c r="B1" s="87"/>
      <c r="C1" s="87"/>
      <c r="D1" s="87"/>
      <c r="E1" s="87"/>
      <c r="F1" s="87"/>
    </row>
    <row r="2" spans="1:6" s="1" customFormat="1" ht="12" x14ac:dyDescent="0.2">
      <c r="E2" s="5"/>
      <c r="F2" s="9"/>
    </row>
    <row r="3" spans="1:6" s="1" customFormat="1" ht="12" x14ac:dyDescent="0.2">
      <c r="A3" s="8" t="s">
        <v>7</v>
      </c>
      <c r="B3" s="2"/>
      <c r="C3" s="3"/>
      <c r="D3" s="3"/>
      <c r="E3" s="4"/>
      <c r="F3" s="9"/>
    </row>
    <row r="4" spans="1:6" s="1" customFormat="1" ht="36" customHeight="1" x14ac:dyDescent="0.2">
      <c r="A4" s="6" t="s">
        <v>2</v>
      </c>
      <c r="B4" s="6" t="s">
        <v>0</v>
      </c>
      <c r="C4" s="13" t="s">
        <v>562</v>
      </c>
      <c r="D4" s="13" t="s">
        <v>1</v>
      </c>
      <c r="E4" s="59" t="s">
        <v>6</v>
      </c>
      <c r="F4" s="12" t="s">
        <v>3</v>
      </c>
    </row>
    <row r="5" spans="1:6" x14ac:dyDescent="0.2">
      <c r="A5" s="16" t="s">
        <v>331</v>
      </c>
      <c r="B5" s="17"/>
      <c r="C5" s="17"/>
      <c r="D5" s="17"/>
      <c r="E5" s="18"/>
      <c r="F5" s="19"/>
    </row>
    <row r="6" spans="1:6" x14ac:dyDescent="0.2">
      <c r="A6" s="20" t="s">
        <v>33</v>
      </c>
      <c r="B6" s="21"/>
      <c r="C6" s="21"/>
      <c r="D6" s="21"/>
      <c r="E6" s="22"/>
      <c r="F6" s="23"/>
    </row>
    <row r="7" spans="1:6" x14ac:dyDescent="0.2">
      <c r="A7" s="21" t="s">
        <v>333</v>
      </c>
      <c r="B7" s="21" t="s">
        <v>332</v>
      </c>
      <c r="C7" s="21" t="s">
        <v>334</v>
      </c>
      <c r="D7" s="24">
        <v>5500000</v>
      </c>
      <c r="E7" s="22">
        <v>93577</v>
      </c>
      <c r="F7" s="23">
        <v>8.4023915192088801</v>
      </c>
    </row>
    <row r="8" spans="1:6" x14ac:dyDescent="0.2">
      <c r="A8" s="21" t="s">
        <v>336</v>
      </c>
      <c r="B8" s="21" t="s">
        <v>335</v>
      </c>
      <c r="C8" s="21" t="s">
        <v>334</v>
      </c>
      <c r="D8" s="24">
        <v>10000000</v>
      </c>
      <c r="E8" s="22">
        <v>93460</v>
      </c>
      <c r="F8" s="23">
        <v>8.3918859483127495</v>
      </c>
    </row>
    <row r="9" spans="1:6" x14ac:dyDescent="0.2">
      <c r="A9" s="21" t="s">
        <v>341</v>
      </c>
      <c r="B9" s="21" t="s">
        <v>340</v>
      </c>
      <c r="C9" s="21" t="s">
        <v>342</v>
      </c>
      <c r="D9" s="24">
        <v>2400000</v>
      </c>
      <c r="E9" s="22">
        <v>59413.2</v>
      </c>
      <c r="F9" s="23">
        <v>5.3347827757788897</v>
      </c>
    </row>
    <row r="10" spans="1:6" x14ac:dyDescent="0.2">
      <c r="A10" s="21" t="s">
        <v>344</v>
      </c>
      <c r="B10" s="21" t="s">
        <v>343</v>
      </c>
      <c r="C10" s="21" t="s">
        <v>334</v>
      </c>
      <c r="D10" s="24">
        <v>6000000</v>
      </c>
      <c r="E10" s="22">
        <v>59247</v>
      </c>
      <c r="F10" s="23">
        <v>5.3198594776341297</v>
      </c>
    </row>
    <row r="11" spans="1:6" x14ac:dyDescent="0.2">
      <c r="A11" s="21" t="s">
        <v>338</v>
      </c>
      <c r="B11" s="21" t="s">
        <v>337</v>
      </c>
      <c r="C11" s="21" t="s">
        <v>339</v>
      </c>
      <c r="D11" s="24">
        <v>4400000</v>
      </c>
      <c r="E11" s="22">
        <v>58762</v>
      </c>
      <c r="F11" s="23">
        <v>5.2763107435775103</v>
      </c>
    </row>
    <row r="12" spans="1:6" x14ac:dyDescent="0.2">
      <c r="A12" s="21" t="s">
        <v>359</v>
      </c>
      <c r="B12" s="21" t="s">
        <v>358</v>
      </c>
      <c r="C12" s="21" t="s">
        <v>360</v>
      </c>
      <c r="D12" s="24">
        <v>6000000</v>
      </c>
      <c r="E12" s="22">
        <v>52725</v>
      </c>
      <c r="F12" s="23">
        <v>4.7342412435778902</v>
      </c>
    </row>
    <row r="13" spans="1:6" x14ac:dyDescent="0.2">
      <c r="A13" s="21" t="s">
        <v>349</v>
      </c>
      <c r="B13" s="21" t="s">
        <v>348</v>
      </c>
      <c r="C13" s="21" t="s">
        <v>334</v>
      </c>
      <c r="D13" s="24">
        <v>6350000</v>
      </c>
      <c r="E13" s="22">
        <v>36375.974999999999</v>
      </c>
      <c r="F13" s="23">
        <v>3.26624260067062</v>
      </c>
    </row>
    <row r="14" spans="1:6" x14ac:dyDescent="0.2">
      <c r="A14" s="21" t="s">
        <v>351</v>
      </c>
      <c r="B14" s="21" t="s">
        <v>350</v>
      </c>
      <c r="C14" s="21" t="s">
        <v>339</v>
      </c>
      <c r="D14" s="24">
        <v>2800000</v>
      </c>
      <c r="E14" s="22">
        <v>33262.6</v>
      </c>
      <c r="F14" s="23">
        <v>2.9866889101685001</v>
      </c>
    </row>
    <row r="15" spans="1:6" x14ac:dyDescent="0.2">
      <c r="A15" s="21" t="s">
        <v>379</v>
      </c>
      <c r="B15" s="21" t="s">
        <v>378</v>
      </c>
      <c r="C15" s="21" t="s">
        <v>380</v>
      </c>
      <c r="D15" s="24">
        <v>3500000</v>
      </c>
      <c r="E15" s="22">
        <v>31927</v>
      </c>
      <c r="F15" s="23">
        <v>2.86676377778495</v>
      </c>
    </row>
    <row r="16" spans="1:6" x14ac:dyDescent="0.2">
      <c r="A16" s="21" t="s">
        <v>515</v>
      </c>
      <c r="B16" s="21" t="s">
        <v>514</v>
      </c>
      <c r="C16" s="21" t="s">
        <v>407</v>
      </c>
      <c r="D16" s="24">
        <v>1720000</v>
      </c>
      <c r="E16" s="22">
        <v>29835.98</v>
      </c>
      <c r="F16" s="23">
        <v>2.6790085738940701</v>
      </c>
    </row>
    <row r="17" spans="1:6" x14ac:dyDescent="0.2">
      <c r="A17" s="21" t="s">
        <v>346</v>
      </c>
      <c r="B17" s="21" t="s">
        <v>345</v>
      </c>
      <c r="C17" s="21" t="s">
        <v>347</v>
      </c>
      <c r="D17" s="24">
        <v>1100000</v>
      </c>
      <c r="E17" s="22">
        <v>28052.75</v>
      </c>
      <c r="F17" s="23">
        <v>2.5188902047563699</v>
      </c>
    </row>
    <row r="18" spans="1:6" x14ac:dyDescent="0.2">
      <c r="A18" s="21" t="s">
        <v>362</v>
      </c>
      <c r="B18" s="21" t="s">
        <v>361</v>
      </c>
      <c r="C18" s="21" t="s">
        <v>363</v>
      </c>
      <c r="D18" s="24">
        <v>13000000</v>
      </c>
      <c r="E18" s="22">
        <v>24589.5</v>
      </c>
      <c r="F18" s="23">
        <v>2.2079208166706201</v>
      </c>
    </row>
    <row r="19" spans="1:6" x14ac:dyDescent="0.2">
      <c r="A19" s="21" t="s">
        <v>837</v>
      </c>
      <c r="B19" s="21" t="s">
        <v>836</v>
      </c>
      <c r="C19" s="21" t="s">
        <v>380</v>
      </c>
      <c r="D19" s="24">
        <v>1520000</v>
      </c>
      <c r="E19" s="22">
        <v>22981.64</v>
      </c>
      <c r="F19" s="23">
        <v>2.06354913102057</v>
      </c>
    </row>
    <row r="20" spans="1:6" x14ac:dyDescent="0.2">
      <c r="A20" s="21" t="s">
        <v>526</v>
      </c>
      <c r="B20" s="21" t="s">
        <v>525</v>
      </c>
      <c r="C20" s="21" t="s">
        <v>398</v>
      </c>
      <c r="D20" s="24">
        <v>17000000</v>
      </c>
      <c r="E20" s="22">
        <v>21377.5</v>
      </c>
      <c r="F20" s="23">
        <v>1.9195114686502901</v>
      </c>
    </row>
    <row r="21" spans="1:6" x14ac:dyDescent="0.2">
      <c r="A21" s="21" t="s">
        <v>895</v>
      </c>
      <c r="B21" s="21" t="s">
        <v>894</v>
      </c>
      <c r="C21" s="21" t="s">
        <v>691</v>
      </c>
      <c r="D21" s="24">
        <v>4000000</v>
      </c>
      <c r="E21" s="22">
        <v>21238</v>
      </c>
      <c r="F21" s="23">
        <v>1.90698559565874</v>
      </c>
    </row>
    <row r="22" spans="1:6" x14ac:dyDescent="0.2">
      <c r="A22" s="21" t="s">
        <v>416</v>
      </c>
      <c r="B22" s="21" t="s">
        <v>415</v>
      </c>
      <c r="C22" s="21" t="s">
        <v>417</v>
      </c>
      <c r="D22" s="24">
        <v>9200000</v>
      </c>
      <c r="E22" s="22">
        <v>19858.2</v>
      </c>
      <c r="F22" s="23">
        <v>1.78309169204777</v>
      </c>
    </row>
    <row r="23" spans="1:6" x14ac:dyDescent="0.2">
      <c r="A23" s="21" t="s">
        <v>356</v>
      </c>
      <c r="B23" s="21" t="s">
        <v>355</v>
      </c>
      <c r="C23" s="21" t="s">
        <v>357</v>
      </c>
      <c r="D23" s="24">
        <v>3300000</v>
      </c>
      <c r="E23" s="22">
        <v>19653.150000000001</v>
      </c>
      <c r="F23" s="23">
        <v>1.7646800056182601</v>
      </c>
    </row>
    <row r="24" spans="1:6" x14ac:dyDescent="0.2">
      <c r="A24" s="21" t="s">
        <v>384</v>
      </c>
      <c r="B24" s="21" t="s">
        <v>383</v>
      </c>
      <c r="C24" s="21" t="s">
        <v>385</v>
      </c>
      <c r="D24" s="24">
        <v>3300000</v>
      </c>
      <c r="E24" s="22">
        <v>18892.5</v>
      </c>
      <c r="F24" s="23">
        <v>1.6963803261127599</v>
      </c>
    </row>
    <row r="25" spans="1:6" x14ac:dyDescent="0.2">
      <c r="A25" s="21" t="s">
        <v>376</v>
      </c>
      <c r="B25" s="21" t="s">
        <v>375</v>
      </c>
      <c r="C25" s="21" t="s">
        <v>377</v>
      </c>
      <c r="D25" s="24">
        <v>17700000</v>
      </c>
      <c r="E25" s="22">
        <v>18593.849999999999</v>
      </c>
      <c r="F25" s="23">
        <v>1.6695641829663499</v>
      </c>
    </row>
    <row r="26" spans="1:6" x14ac:dyDescent="0.2">
      <c r="A26" s="21" t="s">
        <v>382</v>
      </c>
      <c r="B26" s="21" t="s">
        <v>381</v>
      </c>
      <c r="C26" s="21" t="s">
        <v>339</v>
      </c>
      <c r="D26" s="24">
        <v>1620000</v>
      </c>
      <c r="E26" s="22">
        <v>18319.77</v>
      </c>
      <c r="F26" s="23">
        <v>1.64495420970813</v>
      </c>
    </row>
    <row r="27" spans="1:6" x14ac:dyDescent="0.2">
      <c r="A27" s="21" t="s">
        <v>541</v>
      </c>
      <c r="B27" s="21" t="s">
        <v>540</v>
      </c>
      <c r="C27" s="21" t="s">
        <v>395</v>
      </c>
      <c r="D27" s="24">
        <v>8600000</v>
      </c>
      <c r="E27" s="22">
        <v>18313.7</v>
      </c>
      <c r="F27" s="23">
        <v>1.64440917709839</v>
      </c>
    </row>
    <row r="28" spans="1:6" x14ac:dyDescent="0.2">
      <c r="A28" s="21" t="s">
        <v>373</v>
      </c>
      <c r="B28" s="21" t="s">
        <v>372</v>
      </c>
      <c r="C28" s="21" t="s">
        <v>374</v>
      </c>
      <c r="D28" s="24">
        <v>3900000</v>
      </c>
      <c r="E28" s="22">
        <v>15288</v>
      </c>
      <c r="F28" s="23">
        <v>1.37272793042805</v>
      </c>
    </row>
    <row r="29" spans="1:6" x14ac:dyDescent="0.2">
      <c r="A29" s="21" t="s">
        <v>387</v>
      </c>
      <c r="B29" s="21" t="s">
        <v>386</v>
      </c>
      <c r="C29" s="21" t="s">
        <v>371</v>
      </c>
      <c r="D29" s="24">
        <v>2900000</v>
      </c>
      <c r="E29" s="22">
        <v>14536.25</v>
      </c>
      <c r="F29" s="23">
        <v>1.30522739264029</v>
      </c>
    </row>
    <row r="30" spans="1:6" x14ac:dyDescent="0.2">
      <c r="A30" s="21" t="s">
        <v>394</v>
      </c>
      <c r="B30" s="21" t="s">
        <v>393</v>
      </c>
      <c r="C30" s="21" t="s">
        <v>395</v>
      </c>
      <c r="D30" s="24">
        <v>19000000</v>
      </c>
      <c r="E30" s="22">
        <v>14259.5</v>
      </c>
      <c r="F30" s="23">
        <v>1.2803776768667401</v>
      </c>
    </row>
    <row r="31" spans="1:6" x14ac:dyDescent="0.2">
      <c r="A31" s="21" t="s">
        <v>513</v>
      </c>
      <c r="B31" s="21" t="s">
        <v>512</v>
      </c>
      <c r="C31" s="21" t="s">
        <v>357</v>
      </c>
      <c r="D31" s="24">
        <v>4500000</v>
      </c>
      <c r="E31" s="22">
        <v>14042.25</v>
      </c>
      <c r="F31" s="23">
        <v>1.2608705377455001</v>
      </c>
    </row>
    <row r="32" spans="1:6" x14ac:dyDescent="0.2">
      <c r="A32" s="21" t="s">
        <v>481</v>
      </c>
      <c r="B32" s="21" t="s">
        <v>480</v>
      </c>
      <c r="C32" s="21" t="s">
        <v>334</v>
      </c>
      <c r="D32" s="24">
        <v>700000</v>
      </c>
      <c r="E32" s="22">
        <v>12925.85</v>
      </c>
      <c r="F32" s="23">
        <v>1.1606276373314599</v>
      </c>
    </row>
    <row r="33" spans="1:6" x14ac:dyDescent="0.2">
      <c r="A33" s="21" t="s">
        <v>485</v>
      </c>
      <c r="B33" s="21" t="s">
        <v>484</v>
      </c>
      <c r="C33" s="21" t="s">
        <v>390</v>
      </c>
      <c r="D33" s="24">
        <v>8654370</v>
      </c>
      <c r="E33" s="22">
        <v>12726.25109</v>
      </c>
      <c r="F33" s="23">
        <v>1.1427054108374799</v>
      </c>
    </row>
    <row r="34" spans="1:6" x14ac:dyDescent="0.2">
      <c r="A34" s="21" t="s">
        <v>419</v>
      </c>
      <c r="B34" s="21" t="s">
        <v>418</v>
      </c>
      <c r="C34" s="21" t="s">
        <v>371</v>
      </c>
      <c r="D34" s="24">
        <v>1400000</v>
      </c>
      <c r="E34" s="22">
        <v>11981.9</v>
      </c>
      <c r="F34" s="23">
        <v>1.0758692300886901</v>
      </c>
    </row>
    <row r="35" spans="1:6" x14ac:dyDescent="0.2">
      <c r="A35" s="21" t="s">
        <v>435</v>
      </c>
      <c r="B35" s="21" t="s">
        <v>434</v>
      </c>
      <c r="C35" s="21" t="s">
        <v>407</v>
      </c>
      <c r="D35" s="24">
        <v>650000</v>
      </c>
      <c r="E35" s="22">
        <v>11789.05</v>
      </c>
      <c r="F35" s="23">
        <v>1.0585529963509099</v>
      </c>
    </row>
    <row r="36" spans="1:6" x14ac:dyDescent="0.2">
      <c r="A36" s="21" t="s">
        <v>897</v>
      </c>
      <c r="B36" s="21" t="s">
        <v>896</v>
      </c>
      <c r="C36" s="21" t="s">
        <v>898</v>
      </c>
      <c r="D36" s="24">
        <v>1350000</v>
      </c>
      <c r="E36" s="22">
        <v>11630.25</v>
      </c>
      <c r="F36" s="23">
        <v>1.04429415311753</v>
      </c>
    </row>
    <row r="37" spans="1:6" x14ac:dyDescent="0.2">
      <c r="A37" s="21" t="s">
        <v>403</v>
      </c>
      <c r="B37" s="21" t="s">
        <v>402</v>
      </c>
      <c r="C37" s="21" t="s">
        <v>404</v>
      </c>
      <c r="D37" s="24">
        <v>500000</v>
      </c>
      <c r="E37" s="22">
        <v>11242</v>
      </c>
      <c r="F37" s="23">
        <v>1.00943271807117</v>
      </c>
    </row>
    <row r="38" spans="1:6" x14ac:dyDescent="0.2">
      <c r="A38" s="21" t="s">
        <v>859</v>
      </c>
      <c r="B38" s="21" t="s">
        <v>858</v>
      </c>
      <c r="C38" s="21" t="s">
        <v>371</v>
      </c>
      <c r="D38" s="24">
        <v>5900000</v>
      </c>
      <c r="E38" s="22">
        <v>11112.65</v>
      </c>
      <c r="F38" s="23">
        <v>0.99781822580267199</v>
      </c>
    </row>
    <row r="39" spans="1:6" x14ac:dyDescent="0.2">
      <c r="A39" s="21" t="s">
        <v>528</v>
      </c>
      <c r="B39" s="21" t="s">
        <v>527</v>
      </c>
      <c r="C39" s="21" t="s">
        <v>347</v>
      </c>
      <c r="D39" s="24">
        <v>12000000</v>
      </c>
      <c r="E39" s="22">
        <v>10956</v>
      </c>
      <c r="F39" s="23">
        <v>0.98375243365840404</v>
      </c>
    </row>
    <row r="40" spans="1:6" x14ac:dyDescent="0.2">
      <c r="A40" s="21" t="s">
        <v>809</v>
      </c>
      <c r="B40" s="21" t="s">
        <v>808</v>
      </c>
      <c r="C40" s="21" t="s">
        <v>390</v>
      </c>
      <c r="D40" s="24">
        <v>2400000</v>
      </c>
      <c r="E40" s="22">
        <v>10810.8</v>
      </c>
      <c r="F40" s="23">
        <v>0.97071475080269098</v>
      </c>
    </row>
    <row r="41" spans="1:6" x14ac:dyDescent="0.2">
      <c r="A41" s="21" t="s">
        <v>443</v>
      </c>
      <c r="B41" s="21" t="s">
        <v>442</v>
      </c>
      <c r="C41" s="21" t="s">
        <v>390</v>
      </c>
      <c r="D41" s="24">
        <v>1400000</v>
      </c>
      <c r="E41" s="22">
        <v>10636.5</v>
      </c>
      <c r="F41" s="23">
        <v>0.95506414390357997</v>
      </c>
    </row>
    <row r="42" spans="1:6" x14ac:dyDescent="0.2">
      <c r="A42" s="21" t="s">
        <v>397</v>
      </c>
      <c r="B42" s="21" t="s">
        <v>396</v>
      </c>
      <c r="C42" s="21" t="s">
        <v>398</v>
      </c>
      <c r="D42" s="24">
        <v>280000</v>
      </c>
      <c r="E42" s="22">
        <v>10619</v>
      </c>
      <c r="F42" s="23">
        <v>0.95349279782937202</v>
      </c>
    </row>
    <row r="43" spans="1:6" x14ac:dyDescent="0.2">
      <c r="A43" s="21" t="s">
        <v>365</v>
      </c>
      <c r="B43" s="21" t="s">
        <v>364</v>
      </c>
      <c r="C43" s="21" t="s">
        <v>334</v>
      </c>
      <c r="D43" s="24">
        <v>750000</v>
      </c>
      <c r="E43" s="22">
        <v>10309.875</v>
      </c>
      <c r="F43" s="23">
        <v>0.925736091818542</v>
      </c>
    </row>
    <row r="44" spans="1:6" x14ac:dyDescent="0.2">
      <c r="A44" s="21" t="s">
        <v>546</v>
      </c>
      <c r="B44" s="21" t="s">
        <v>545</v>
      </c>
      <c r="C44" s="21" t="s">
        <v>354</v>
      </c>
      <c r="D44" s="24">
        <v>1000000</v>
      </c>
      <c r="E44" s="22">
        <v>9027.5</v>
      </c>
      <c r="F44" s="23">
        <v>0.81059009628069101</v>
      </c>
    </row>
    <row r="45" spans="1:6" x14ac:dyDescent="0.2">
      <c r="A45" s="21" t="s">
        <v>857</v>
      </c>
      <c r="B45" s="21" t="s">
        <v>856</v>
      </c>
      <c r="C45" s="21" t="s">
        <v>390</v>
      </c>
      <c r="D45" s="24">
        <v>530000</v>
      </c>
      <c r="E45" s="22">
        <v>7812.9949999999999</v>
      </c>
      <c r="F45" s="23">
        <v>0.70153822977463898</v>
      </c>
    </row>
    <row r="46" spans="1:6" x14ac:dyDescent="0.2">
      <c r="A46" s="21" t="s">
        <v>440</v>
      </c>
      <c r="B46" s="21" t="s">
        <v>439</v>
      </c>
      <c r="C46" s="21" t="s">
        <v>441</v>
      </c>
      <c r="D46" s="24">
        <v>500000</v>
      </c>
      <c r="E46" s="22">
        <v>7502</v>
      </c>
      <c r="F46" s="23">
        <v>0.67361361421187904</v>
      </c>
    </row>
    <row r="47" spans="1:6" x14ac:dyDescent="0.2">
      <c r="A47" s="21" t="s">
        <v>530</v>
      </c>
      <c r="B47" s="21" t="s">
        <v>529</v>
      </c>
      <c r="C47" s="21" t="s">
        <v>377</v>
      </c>
      <c r="D47" s="24">
        <v>2500000</v>
      </c>
      <c r="E47" s="22">
        <v>7111.25</v>
      </c>
      <c r="F47" s="23">
        <v>0.63852770115492197</v>
      </c>
    </row>
    <row r="48" spans="1:6" x14ac:dyDescent="0.2">
      <c r="A48" s="21" t="s">
        <v>437</v>
      </c>
      <c r="B48" s="21" t="s">
        <v>436</v>
      </c>
      <c r="C48" s="21" t="s">
        <v>438</v>
      </c>
      <c r="D48" s="24">
        <v>265524</v>
      </c>
      <c r="E48" s="22">
        <v>6619.9116059999997</v>
      </c>
      <c r="F48" s="23">
        <v>0.59440983506809197</v>
      </c>
    </row>
    <row r="49" spans="1:9" x14ac:dyDescent="0.2">
      <c r="A49" s="21" t="s">
        <v>532</v>
      </c>
      <c r="B49" s="21" t="s">
        <v>531</v>
      </c>
      <c r="C49" s="21" t="s">
        <v>334</v>
      </c>
      <c r="D49" s="24">
        <v>5100000</v>
      </c>
      <c r="E49" s="22">
        <v>6492.3</v>
      </c>
      <c r="F49" s="23">
        <v>0.58295143529029403</v>
      </c>
    </row>
    <row r="50" spans="1:9" x14ac:dyDescent="0.2">
      <c r="A50" s="21" t="s">
        <v>427</v>
      </c>
      <c r="B50" s="21" t="s">
        <v>426</v>
      </c>
      <c r="C50" s="21" t="s">
        <v>347</v>
      </c>
      <c r="D50" s="24">
        <v>2100000</v>
      </c>
      <c r="E50" s="22">
        <v>5750.85</v>
      </c>
      <c r="F50" s="23">
        <v>0.51637574690621002</v>
      </c>
    </row>
    <row r="51" spans="1:9" x14ac:dyDescent="0.2">
      <c r="A51" s="21" t="s">
        <v>900</v>
      </c>
      <c r="B51" s="21" t="s">
        <v>899</v>
      </c>
      <c r="C51" s="21" t="s">
        <v>395</v>
      </c>
      <c r="D51" s="24">
        <v>1600000</v>
      </c>
      <c r="E51" s="22">
        <v>5702.4</v>
      </c>
      <c r="F51" s="23">
        <v>0.51202536306075996</v>
      </c>
    </row>
    <row r="52" spans="1:9" x14ac:dyDescent="0.2">
      <c r="A52" s="21" t="s">
        <v>763</v>
      </c>
      <c r="B52" s="21" t="s">
        <v>762</v>
      </c>
      <c r="C52" s="21" t="s">
        <v>347</v>
      </c>
      <c r="D52" s="24">
        <v>974000</v>
      </c>
      <c r="E52" s="22">
        <v>4514.0029999999997</v>
      </c>
      <c r="F52" s="23">
        <v>0.40531776531501801</v>
      </c>
    </row>
    <row r="53" spans="1:9" x14ac:dyDescent="0.2">
      <c r="A53" s="21" t="s">
        <v>400</v>
      </c>
      <c r="B53" s="21" t="s">
        <v>399</v>
      </c>
      <c r="C53" s="21" t="s">
        <v>401</v>
      </c>
      <c r="D53" s="24">
        <v>330529</v>
      </c>
      <c r="E53" s="22">
        <v>2800.2416880000001</v>
      </c>
      <c r="F53" s="23">
        <v>0.251437073329839</v>
      </c>
    </row>
    <row r="54" spans="1:9" x14ac:dyDescent="0.2">
      <c r="A54" s="21" t="s">
        <v>389</v>
      </c>
      <c r="B54" s="21" t="s">
        <v>388</v>
      </c>
      <c r="C54" s="21" t="s">
        <v>390</v>
      </c>
      <c r="D54" s="24">
        <v>655172</v>
      </c>
      <c r="E54" s="22">
        <v>1897.050526</v>
      </c>
      <c r="F54" s="23">
        <v>0.17033845123452501</v>
      </c>
    </row>
    <row r="55" spans="1:9" x14ac:dyDescent="0.2">
      <c r="A55" s="20" t="s">
        <v>38</v>
      </c>
      <c r="B55" s="20"/>
      <c r="C55" s="20"/>
      <c r="D55" s="20"/>
      <c r="E55" s="25">
        <f>SUM(E7:E54)</f>
        <v>1040552.9429100002</v>
      </c>
      <c r="F55" s="26">
        <f>SUM(F7:F54)</f>
        <v>93.432501819836418</v>
      </c>
      <c r="G55" s="14"/>
      <c r="H55" s="14"/>
      <c r="I55" s="14"/>
    </row>
    <row r="56" spans="1:9" x14ac:dyDescent="0.2">
      <c r="A56" s="21"/>
      <c r="B56" s="21"/>
      <c r="C56" s="21"/>
      <c r="D56" s="21"/>
      <c r="E56" s="22"/>
      <c r="F56" s="23"/>
    </row>
    <row r="57" spans="1:9" x14ac:dyDescent="0.2">
      <c r="A57" s="20" t="s">
        <v>491</v>
      </c>
      <c r="B57" s="21"/>
      <c r="C57" s="21"/>
      <c r="D57" s="21"/>
      <c r="E57" s="22"/>
      <c r="F57" s="23"/>
    </row>
    <row r="58" spans="1:9" x14ac:dyDescent="0.2">
      <c r="A58" s="21"/>
      <c r="B58" s="21" t="s">
        <v>492</v>
      </c>
      <c r="C58" s="21" t="s">
        <v>401</v>
      </c>
      <c r="D58" s="24">
        <v>73500</v>
      </c>
      <c r="E58" s="22">
        <v>7.3499999999999998E-3</v>
      </c>
      <c r="F58" s="23">
        <v>6.5996535116733096E-7</v>
      </c>
    </row>
    <row r="59" spans="1:9" x14ac:dyDescent="0.2">
      <c r="A59" s="21"/>
      <c r="B59" s="21" t="s">
        <v>901</v>
      </c>
      <c r="C59" s="21" t="s">
        <v>438</v>
      </c>
      <c r="D59" s="24">
        <v>45000</v>
      </c>
      <c r="E59" s="22">
        <v>4.4999999999999997E-3</v>
      </c>
      <c r="F59" s="23">
        <v>4.0406041908203902E-7</v>
      </c>
    </row>
    <row r="60" spans="1:9" x14ac:dyDescent="0.2">
      <c r="A60" s="20" t="s">
        <v>38</v>
      </c>
      <c r="B60" s="20"/>
      <c r="C60" s="20"/>
      <c r="D60" s="20"/>
      <c r="E60" s="25">
        <f>SUM(E57:E59)</f>
        <v>1.1849999999999999E-2</v>
      </c>
      <c r="F60" s="26">
        <f>SUM(F57:F59)</f>
        <v>1.0640257702493699E-6</v>
      </c>
      <c r="G60" s="14"/>
      <c r="H60" s="14"/>
      <c r="I60" s="14"/>
    </row>
    <row r="61" spans="1:9" x14ac:dyDescent="0.2">
      <c r="A61" s="21"/>
      <c r="B61" s="21"/>
      <c r="C61" s="21"/>
      <c r="D61" s="21"/>
      <c r="E61" s="22"/>
      <c r="F61" s="23"/>
    </row>
    <row r="62" spans="1:9" x14ac:dyDescent="0.2">
      <c r="A62" s="20" t="s">
        <v>47</v>
      </c>
      <c r="B62" s="20"/>
      <c r="C62" s="20"/>
      <c r="D62" s="20"/>
      <c r="E62" s="25">
        <f>E55+E60</f>
        <v>1040552.9547600002</v>
      </c>
      <c r="F62" s="26">
        <f>F55+F60</f>
        <v>93.432502883862185</v>
      </c>
      <c r="G62" s="14"/>
      <c r="H62" s="14"/>
      <c r="I62" s="14"/>
    </row>
    <row r="63" spans="1:9" x14ac:dyDescent="0.2">
      <c r="A63" s="20"/>
      <c r="B63" s="20"/>
      <c r="C63" s="20"/>
      <c r="D63" s="20"/>
      <c r="E63" s="25"/>
      <c r="F63" s="26"/>
      <c r="G63" s="14"/>
      <c r="H63" s="14"/>
      <c r="I63" s="14"/>
    </row>
    <row r="64" spans="1:9" x14ac:dyDescent="0.2">
      <c r="A64" s="20" t="s">
        <v>49</v>
      </c>
      <c r="B64" s="20"/>
      <c r="C64" s="20"/>
      <c r="D64" s="20"/>
      <c r="E64" s="25">
        <f>E66-(E55+E60)</f>
        <v>73141.875885199872</v>
      </c>
      <c r="F64" s="26">
        <f>F66-(F55+F60)</f>
        <v>6.5674971161378153</v>
      </c>
      <c r="G64" s="14"/>
      <c r="H64" s="14"/>
      <c r="I64" s="14"/>
    </row>
    <row r="65" spans="1:9" x14ac:dyDescent="0.2">
      <c r="A65" s="20"/>
      <c r="B65" s="20"/>
      <c r="C65" s="20"/>
      <c r="D65" s="20"/>
      <c r="E65" s="25"/>
      <c r="F65" s="26"/>
      <c r="G65" s="14"/>
      <c r="H65" s="14"/>
      <c r="I65" s="14"/>
    </row>
    <row r="66" spans="1:9" x14ac:dyDescent="0.2">
      <c r="A66" s="27" t="s">
        <v>48</v>
      </c>
      <c r="B66" s="27"/>
      <c r="C66" s="27"/>
      <c r="D66" s="27"/>
      <c r="E66" s="28">
        <v>1113694.8306452001</v>
      </c>
      <c r="F66" s="29">
        <v>100</v>
      </c>
      <c r="G66" s="14"/>
      <c r="H66" s="14"/>
      <c r="I66" s="14"/>
    </row>
    <row r="67" spans="1:9" x14ac:dyDescent="0.2">
      <c r="F67" s="15" t="s">
        <v>872</v>
      </c>
    </row>
    <row r="68" spans="1:9" x14ac:dyDescent="0.2">
      <c r="A68" s="14" t="s">
        <v>51</v>
      </c>
    </row>
    <row r="69" spans="1:9" x14ac:dyDescent="0.2">
      <c r="A69" s="14" t="s">
        <v>81</v>
      </c>
    </row>
    <row r="71" spans="1:9" x14ac:dyDescent="0.2">
      <c r="A71" s="14" t="s">
        <v>52</v>
      </c>
    </row>
    <row r="72" spans="1:9" x14ac:dyDescent="0.2">
      <c r="A72" s="14" t="s">
        <v>53</v>
      </c>
    </row>
    <row r="73" spans="1:9" x14ac:dyDescent="0.2">
      <c r="A73" s="14" t="s">
        <v>54</v>
      </c>
      <c r="B73" s="14"/>
      <c r="C73" s="30" t="s">
        <v>56</v>
      </c>
      <c r="D73" s="14" t="s">
        <v>55</v>
      </c>
    </row>
    <row r="74" spans="1:9" x14ac:dyDescent="0.2">
      <c r="A74" s="7" t="s">
        <v>182</v>
      </c>
      <c r="C74" s="31">
        <v>1012.6435</v>
      </c>
      <c r="D74" s="31">
        <v>1078.8756000000001</v>
      </c>
    </row>
    <row r="75" spans="1:9" x14ac:dyDescent="0.2">
      <c r="A75" s="7" t="s">
        <v>271</v>
      </c>
      <c r="C75" s="31">
        <v>49.803800000000003</v>
      </c>
      <c r="D75" s="31">
        <v>49.763599999999997</v>
      </c>
    </row>
    <row r="76" spans="1:9" x14ac:dyDescent="0.2">
      <c r="A76" s="7" t="s">
        <v>184</v>
      </c>
      <c r="C76" s="31">
        <v>1105.0101</v>
      </c>
      <c r="D76" s="31">
        <v>1182.0886</v>
      </c>
    </row>
    <row r="77" spans="1:9" x14ac:dyDescent="0.2">
      <c r="A77" s="7" t="s">
        <v>272</v>
      </c>
      <c r="C77" s="31">
        <v>56.4345</v>
      </c>
      <c r="D77" s="31">
        <v>55.9604</v>
      </c>
    </row>
    <row r="79" spans="1:9" x14ac:dyDescent="0.2">
      <c r="A79" s="14" t="s">
        <v>67</v>
      </c>
    </row>
    <row r="80" spans="1:9" x14ac:dyDescent="0.2">
      <c r="A80" s="88" t="s">
        <v>148</v>
      </c>
      <c r="B80" s="89"/>
      <c r="C80" s="36" t="s">
        <v>149</v>
      </c>
    </row>
    <row r="81" spans="1:4" x14ac:dyDescent="0.2">
      <c r="A81" s="84" t="s">
        <v>271</v>
      </c>
      <c r="B81" s="85"/>
      <c r="C81" s="37">
        <v>3</v>
      </c>
    </row>
    <row r="82" spans="1:4" x14ac:dyDescent="0.2">
      <c r="A82" s="84" t="s">
        <v>272</v>
      </c>
      <c r="B82" s="85"/>
      <c r="C82" s="37">
        <v>4</v>
      </c>
    </row>
    <row r="83" spans="1:4" x14ac:dyDescent="0.2">
      <c r="A83" s="7" t="s">
        <v>150</v>
      </c>
    </row>
    <row r="84" spans="1:4" x14ac:dyDescent="0.2">
      <c r="A84" s="7" t="s">
        <v>66</v>
      </c>
    </row>
    <row r="86" spans="1:4" x14ac:dyDescent="0.2">
      <c r="A86" s="14" t="s">
        <v>69</v>
      </c>
      <c r="D86" s="32">
        <v>9.4128477922637205E-2</v>
      </c>
    </row>
    <row r="88" spans="1:4" x14ac:dyDescent="0.2">
      <c r="A88" s="94" t="s">
        <v>1097</v>
      </c>
      <c r="B88" s="94"/>
      <c r="C88" s="94"/>
      <c r="D88" s="30" t="s">
        <v>68</v>
      </c>
    </row>
    <row r="89" spans="1:4" x14ac:dyDescent="0.2">
      <c r="A89" s="7" t="s">
        <v>72</v>
      </c>
    </row>
    <row r="90" spans="1:4" x14ac:dyDescent="0.2">
      <c r="A90" s="57" t="s">
        <v>73</v>
      </c>
    </row>
    <row r="92" spans="1:4" x14ac:dyDescent="0.2">
      <c r="A92" s="14" t="s">
        <v>1077</v>
      </c>
    </row>
    <row r="93" spans="1:4" x14ac:dyDescent="0.2">
      <c r="A93" s="14"/>
    </row>
    <row r="94" spans="1:4" x14ac:dyDescent="0.2">
      <c r="A94" s="52" t="s">
        <v>1058</v>
      </c>
    </row>
    <row r="95" spans="1:4" x14ac:dyDescent="0.2">
      <c r="A95" s="54"/>
    </row>
    <row r="96" spans="1:4" x14ac:dyDescent="0.2">
      <c r="A96" s="53"/>
    </row>
    <row r="97" spans="1:1" x14ac:dyDescent="0.2">
      <c r="A97" s="53"/>
    </row>
    <row r="98" spans="1:1" x14ac:dyDescent="0.2">
      <c r="A98" s="53"/>
    </row>
    <row r="99" spans="1:1" x14ac:dyDescent="0.2">
      <c r="A99" s="53"/>
    </row>
    <row r="100" spans="1:1" x14ac:dyDescent="0.2">
      <c r="A100" s="53"/>
    </row>
    <row r="101" spans="1:1" x14ac:dyDescent="0.2">
      <c r="A101" s="53"/>
    </row>
    <row r="102" spans="1:1" x14ac:dyDescent="0.2">
      <c r="A102" s="53"/>
    </row>
    <row r="103" spans="1:1" x14ac:dyDescent="0.2">
      <c r="A103" s="53"/>
    </row>
    <row r="104" spans="1:1" x14ac:dyDescent="0.2">
      <c r="A104" s="53"/>
    </row>
    <row r="105" spans="1:1" x14ac:dyDescent="0.2">
      <c r="A105" s="53"/>
    </row>
    <row r="106" spans="1:1" x14ac:dyDescent="0.2">
      <c r="A106" s="53"/>
    </row>
    <row r="107" spans="1:1" x14ac:dyDescent="0.2">
      <c r="A107" s="53"/>
    </row>
    <row r="108" spans="1:1" x14ac:dyDescent="0.2">
      <c r="A108" s="52" t="s">
        <v>1080</v>
      </c>
    </row>
    <row r="109" spans="1:1" x14ac:dyDescent="0.2">
      <c r="A109" s="53"/>
    </row>
    <row r="110" spans="1:1" x14ac:dyDescent="0.2">
      <c r="A110" s="52" t="s">
        <v>1060</v>
      </c>
    </row>
    <row r="111" spans="1:1" x14ac:dyDescent="0.2">
      <c r="A111" s="53"/>
    </row>
    <row r="112" spans="1:1" x14ac:dyDescent="0.2">
      <c r="A112" s="53"/>
    </row>
    <row r="113" spans="1:1" x14ac:dyDescent="0.2">
      <c r="A113" s="53"/>
    </row>
    <row r="114" spans="1:1" x14ac:dyDescent="0.2">
      <c r="A114" s="53"/>
    </row>
    <row r="115" spans="1:1" x14ac:dyDescent="0.2">
      <c r="A115" s="53"/>
    </row>
    <row r="116" spans="1:1" x14ac:dyDescent="0.2">
      <c r="A116" s="53"/>
    </row>
    <row r="117" spans="1:1" x14ac:dyDescent="0.2">
      <c r="A117" s="53"/>
    </row>
    <row r="118" spans="1:1" x14ac:dyDescent="0.2">
      <c r="A118" s="53"/>
    </row>
    <row r="119" spans="1:1" x14ac:dyDescent="0.2">
      <c r="A119" s="53"/>
    </row>
    <row r="120" spans="1:1" x14ac:dyDescent="0.2">
      <c r="A120" s="53"/>
    </row>
    <row r="121" spans="1:1" x14ac:dyDescent="0.2">
      <c r="A121" s="53"/>
    </row>
    <row r="122" spans="1:1" x14ac:dyDescent="0.2">
      <c r="A122" s="53"/>
    </row>
    <row r="124" spans="1:1" x14ac:dyDescent="0.2">
      <c r="A124" s="14" t="s">
        <v>1081</v>
      </c>
    </row>
  </sheetData>
  <mergeCells count="5">
    <mergeCell ref="A1:F1"/>
    <mergeCell ref="A80:B80"/>
    <mergeCell ref="A81:B81"/>
    <mergeCell ref="A82:B82"/>
    <mergeCell ref="A88:C88"/>
  </mergeCells>
  <conditionalFormatting sqref="F2:F3">
    <cfRule type="cellIs" dxfId="41" priority="2" stopIfTrue="1" operator="between">
      <formula>0.009</formula>
      <formula>-0.009</formula>
    </cfRule>
  </conditionalFormatting>
  <conditionalFormatting sqref="F5:F65538">
    <cfRule type="cellIs" dxfId="40" priority="1" stopIfTrue="1" operator="between">
      <formula>0.009</formula>
      <formula>-0.009</formula>
    </cfRule>
  </conditionalFormatting>
  <hyperlinks>
    <hyperlink ref="A90" r:id="rId1" tooltip="https://www.franklintempletonindia.com/investor/reports" xr:uid="{00000000-0004-0000-13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127"/>
  <sheetViews>
    <sheetView workbookViewId="0">
      <selection sqref="A1:F1"/>
    </sheetView>
  </sheetViews>
  <sheetFormatPr defaultColWidth="9.140625" defaultRowHeight="11.25" x14ac:dyDescent="0.2"/>
  <cols>
    <col min="1" max="1" width="40.28515625" style="7" customWidth="1"/>
    <col min="2" max="2" width="36.7109375" style="7" customWidth="1"/>
    <col min="3" max="3" width="36.28515625" style="7" customWidth="1"/>
    <col min="4" max="4" width="13.28515625" style="7" bestFit="1" customWidth="1"/>
    <col min="5" max="5" width="25.28515625" style="10" customWidth="1"/>
    <col min="6" max="6" width="12.85546875" style="11" customWidth="1"/>
    <col min="7" max="16384" width="9.140625" style="7"/>
  </cols>
  <sheetData>
    <row r="1" spans="1:6" s="1" customFormat="1" ht="15" x14ac:dyDescent="0.2">
      <c r="A1" s="86" t="s">
        <v>26</v>
      </c>
      <c r="B1" s="87"/>
      <c r="C1" s="87"/>
      <c r="D1" s="87"/>
      <c r="E1" s="87"/>
      <c r="F1" s="87"/>
    </row>
    <row r="2" spans="1:6" s="1" customFormat="1" ht="12" x14ac:dyDescent="0.2">
      <c r="E2" s="5"/>
      <c r="F2" s="9"/>
    </row>
    <row r="3" spans="1:6" s="1" customFormat="1" ht="12" x14ac:dyDescent="0.2">
      <c r="A3" s="8" t="s">
        <v>7</v>
      </c>
      <c r="B3" s="2"/>
      <c r="C3" s="3"/>
      <c r="D3" s="3"/>
      <c r="E3" s="4"/>
      <c r="F3" s="9"/>
    </row>
    <row r="4" spans="1:6" s="1" customFormat="1" ht="36" customHeight="1" x14ac:dyDescent="0.2">
      <c r="A4" s="6" t="s">
        <v>2</v>
      </c>
      <c r="B4" s="6" t="s">
        <v>0</v>
      </c>
      <c r="C4" s="13" t="s">
        <v>562</v>
      </c>
      <c r="D4" s="13" t="s">
        <v>1</v>
      </c>
      <c r="E4" s="59" t="s">
        <v>6</v>
      </c>
      <c r="F4" s="12" t="s">
        <v>3</v>
      </c>
    </row>
    <row r="5" spans="1:6" x14ac:dyDescent="0.2">
      <c r="A5" s="16" t="s">
        <v>331</v>
      </c>
      <c r="B5" s="17"/>
      <c r="C5" s="17"/>
      <c r="D5" s="17"/>
      <c r="E5" s="18"/>
      <c r="F5" s="19"/>
    </row>
    <row r="6" spans="1:6" x14ac:dyDescent="0.2">
      <c r="A6" s="20" t="s">
        <v>33</v>
      </c>
      <c r="B6" s="21"/>
      <c r="C6" s="21"/>
      <c r="D6" s="21"/>
      <c r="E6" s="22"/>
      <c r="F6" s="23"/>
    </row>
    <row r="7" spans="1:6" x14ac:dyDescent="0.2">
      <c r="A7" s="21" t="s">
        <v>336</v>
      </c>
      <c r="B7" s="21" t="s">
        <v>335</v>
      </c>
      <c r="C7" s="21" t="s">
        <v>334</v>
      </c>
      <c r="D7" s="24">
        <v>1840000</v>
      </c>
      <c r="E7" s="22">
        <v>17196.64</v>
      </c>
      <c r="F7" s="23">
        <v>6.2145849943475797</v>
      </c>
    </row>
    <row r="8" spans="1:6" x14ac:dyDescent="0.2">
      <c r="A8" s="21" t="s">
        <v>333</v>
      </c>
      <c r="B8" s="21" t="s">
        <v>332</v>
      </c>
      <c r="C8" s="21" t="s">
        <v>334</v>
      </c>
      <c r="D8" s="24">
        <v>895000</v>
      </c>
      <c r="E8" s="22">
        <v>15227.53</v>
      </c>
      <c r="F8" s="23">
        <v>5.5029807822328998</v>
      </c>
    </row>
    <row r="9" spans="1:6" x14ac:dyDescent="0.2">
      <c r="A9" s="21" t="s">
        <v>346</v>
      </c>
      <c r="B9" s="21" t="s">
        <v>345</v>
      </c>
      <c r="C9" s="21" t="s">
        <v>347</v>
      </c>
      <c r="D9" s="24">
        <v>475000</v>
      </c>
      <c r="E9" s="22">
        <v>12113.6875</v>
      </c>
      <c r="F9" s="23">
        <v>4.3776889301465802</v>
      </c>
    </row>
    <row r="10" spans="1:6" x14ac:dyDescent="0.2">
      <c r="A10" s="21" t="s">
        <v>338</v>
      </c>
      <c r="B10" s="21" t="s">
        <v>337</v>
      </c>
      <c r="C10" s="21" t="s">
        <v>339</v>
      </c>
      <c r="D10" s="24">
        <v>750000</v>
      </c>
      <c r="E10" s="22">
        <v>10016.25</v>
      </c>
      <c r="F10" s="23">
        <v>3.61970925422838</v>
      </c>
    </row>
    <row r="11" spans="1:6" x14ac:dyDescent="0.2">
      <c r="A11" s="21" t="s">
        <v>511</v>
      </c>
      <c r="B11" s="21" t="s">
        <v>510</v>
      </c>
      <c r="C11" s="21" t="s">
        <v>401</v>
      </c>
      <c r="D11" s="24">
        <v>310000</v>
      </c>
      <c r="E11" s="22">
        <v>8748.0450000000001</v>
      </c>
      <c r="F11" s="23">
        <v>3.1614006682047999</v>
      </c>
    </row>
    <row r="12" spans="1:6" x14ac:dyDescent="0.2">
      <c r="A12" s="21" t="s">
        <v>413</v>
      </c>
      <c r="B12" s="21" t="s">
        <v>412</v>
      </c>
      <c r="C12" s="21" t="s">
        <v>414</v>
      </c>
      <c r="D12" s="24">
        <v>900000</v>
      </c>
      <c r="E12" s="22">
        <v>6271.2</v>
      </c>
      <c r="F12" s="23">
        <v>2.2663093148750302</v>
      </c>
    </row>
    <row r="13" spans="1:6" x14ac:dyDescent="0.2">
      <c r="A13" s="21" t="s">
        <v>481</v>
      </c>
      <c r="B13" s="21" t="s">
        <v>480</v>
      </c>
      <c r="C13" s="21" t="s">
        <v>334</v>
      </c>
      <c r="D13" s="24">
        <v>325000</v>
      </c>
      <c r="E13" s="22">
        <v>6001.2875000000004</v>
      </c>
      <c r="F13" s="23">
        <v>2.1687673431708601</v>
      </c>
    </row>
    <row r="14" spans="1:6" x14ac:dyDescent="0.2">
      <c r="A14" s="21" t="s">
        <v>341</v>
      </c>
      <c r="B14" s="21" t="s">
        <v>340</v>
      </c>
      <c r="C14" s="21" t="s">
        <v>342</v>
      </c>
      <c r="D14" s="24">
        <v>240000</v>
      </c>
      <c r="E14" s="22">
        <v>5941.32</v>
      </c>
      <c r="F14" s="23">
        <v>2.1470960675234898</v>
      </c>
    </row>
    <row r="15" spans="1:6" x14ac:dyDescent="0.2">
      <c r="A15" s="21" t="s">
        <v>839</v>
      </c>
      <c r="B15" s="21" t="s">
        <v>838</v>
      </c>
      <c r="C15" s="21" t="s">
        <v>537</v>
      </c>
      <c r="D15" s="24">
        <v>9800000</v>
      </c>
      <c r="E15" s="22">
        <v>5654.6</v>
      </c>
      <c r="F15" s="23">
        <v>2.0434801396690201</v>
      </c>
    </row>
    <row r="16" spans="1:6" x14ac:dyDescent="0.2">
      <c r="A16" s="21" t="s">
        <v>351</v>
      </c>
      <c r="B16" s="21" t="s">
        <v>350</v>
      </c>
      <c r="C16" s="21" t="s">
        <v>339</v>
      </c>
      <c r="D16" s="24">
        <v>475000</v>
      </c>
      <c r="E16" s="22">
        <v>5642.7624999999998</v>
      </c>
      <c r="F16" s="23">
        <v>2.0392022603931501</v>
      </c>
    </row>
    <row r="17" spans="1:6" x14ac:dyDescent="0.2">
      <c r="A17" s="21" t="s">
        <v>566</v>
      </c>
      <c r="B17" s="21" t="s">
        <v>565</v>
      </c>
      <c r="C17" s="21" t="s">
        <v>339</v>
      </c>
      <c r="D17" s="24">
        <v>170000</v>
      </c>
      <c r="E17" s="22">
        <v>5613.8249999999998</v>
      </c>
      <c r="F17" s="23">
        <v>2.0287447202414701</v>
      </c>
    </row>
    <row r="18" spans="1:6" x14ac:dyDescent="0.2">
      <c r="A18" s="21" t="s">
        <v>349</v>
      </c>
      <c r="B18" s="21" t="s">
        <v>348</v>
      </c>
      <c r="C18" s="21" t="s">
        <v>334</v>
      </c>
      <c r="D18" s="24">
        <v>960000</v>
      </c>
      <c r="E18" s="22">
        <v>5499.36</v>
      </c>
      <c r="F18" s="23">
        <v>1.98737893765964</v>
      </c>
    </row>
    <row r="19" spans="1:6" x14ac:dyDescent="0.2">
      <c r="A19" s="21" t="s">
        <v>394</v>
      </c>
      <c r="B19" s="21" t="s">
        <v>393</v>
      </c>
      <c r="C19" s="21" t="s">
        <v>395</v>
      </c>
      <c r="D19" s="24">
        <v>7000000</v>
      </c>
      <c r="E19" s="22">
        <v>5253.5</v>
      </c>
      <c r="F19" s="23">
        <v>1.8985291468452601</v>
      </c>
    </row>
    <row r="20" spans="1:6" x14ac:dyDescent="0.2">
      <c r="A20" s="21" t="s">
        <v>837</v>
      </c>
      <c r="B20" s="21" t="s">
        <v>836</v>
      </c>
      <c r="C20" s="21" t="s">
        <v>380</v>
      </c>
      <c r="D20" s="24">
        <v>340000</v>
      </c>
      <c r="E20" s="22">
        <v>5140.63</v>
      </c>
      <c r="F20" s="23">
        <v>1.85773977122816</v>
      </c>
    </row>
    <row r="21" spans="1:6" x14ac:dyDescent="0.2">
      <c r="A21" s="21" t="s">
        <v>903</v>
      </c>
      <c r="B21" s="21" t="s">
        <v>902</v>
      </c>
      <c r="C21" s="21" t="s">
        <v>738</v>
      </c>
      <c r="D21" s="24">
        <v>1300000</v>
      </c>
      <c r="E21" s="22">
        <v>4953.6499999999996</v>
      </c>
      <c r="F21" s="23">
        <v>1.7901682513124599</v>
      </c>
    </row>
    <row r="22" spans="1:6" x14ac:dyDescent="0.2">
      <c r="A22" s="21" t="s">
        <v>815</v>
      </c>
      <c r="B22" s="21" t="s">
        <v>814</v>
      </c>
      <c r="C22" s="21" t="s">
        <v>425</v>
      </c>
      <c r="D22" s="24">
        <v>800000</v>
      </c>
      <c r="E22" s="22">
        <v>4795.6000000000004</v>
      </c>
      <c r="F22" s="23">
        <v>1.7330515611708599</v>
      </c>
    </row>
    <row r="23" spans="1:6" x14ac:dyDescent="0.2">
      <c r="A23" s="21" t="s">
        <v>905</v>
      </c>
      <c r="B23" s="21" t="s">
        <v>904</v>
      </c>
      <c r="C23" s="21" t="s">
        <v>537</v>
      </c>
      <c r="D23" s="24">
        <v>300000</v>
      </c>
      <c r="E23" s="22">
        <v>4738.5</v>
      </c>
      <c r="F23" s="23">
        <v>1.71241655321714</v>
      </c>
    </row>
    <row r="24" spans="1:6" x14ac:dyDescent="0.2">
      <c r="A24" s="21" t="s">
        <v>853</v>
      </c>
      <c r="B24" s="21" t="s">
        <v>852</v>
      </c>
      <c r="C24" s="21" t="s">
        <v>404</v>
      </c>
      <c r="D24" s="24">
        <v>2700000</v>
      </c>
      <c r="E24" s="22">
        <v>4519.8</v>
      </c>
      <c r="F24" s="23">
        <v>1.63338194306866</v>
      </c>
    </row>
    <row r="25" spans="1:6" x14ac:dyDescent="0.2">
      <c r="A25" s="21" t="s">
        <v>552</v>
      </c>
      <c r="B25" s="21" t="s">
        <v>551</v>
      </c>
      <c r="C25" s="21" t="s">
        <v>553</v>
      </c>
      <c r="D25" s="24">
        <v>2500000</v>
      </c>
      <c r="E25" s="22">
        <v>4433.75</v>
      </c>
      <c r="F25" s="23">
        <v>1.6022848776673</v>
      </c>
    </row>
    <row r="26" spans="1:6" x14ac:dyDescent="0.2">
      <c r="A26" s="21" t="s">
        <v>793</v>
      </c>
      <c r="B26" s="21" t="s">
        <v>792</v>
      </c>
      <c r="C26" s="21" t="s">
        <v>334</v>
      </c>
      <c r="D26" s="24">
        <v>3500000</v>
      </c>
      <c r="E26" s="22">
        <v>4415.25</v>
      </c>
      <c r="F26" s="23">
        <v>1.5955992796437599</v>
      </c>
    </row>
    <row r="27" spans="1:6" x14ac:dyDescent="0.2">
      <c r="A27" s="21" t="s">
        <v>392</v>
      </c>
      <c r="B27" s="21" t="s">
        <v>391</v>
      </c>
      <c r="C27" s="21" t="s">
        <v>357</v>
      </c>
      <c r="D27" s="24">
        <v>45000</v>
      </c>
      <c r="E27" s="22">
        <v>4405.0725000000002</v>
      </c>
      <c r="F27" s="23">
        <v>1.5919212972716299</v>
      </c>
    </row>
    <row r="28" spans="1:6" x14ac:dyDescent="0.2">
      <c r="A28" s="21" t="s">
        <v>359</v>
      </c>
      <c r="B28" s="21" t="s">
        <v>358</v>
      </c>
      <c r="C28" s="21" t="s">
        <v>360</v>
      </c>
      <c r="D28" s="24">
        <v>500000</v>
      </c>
      <c r="E28" s="22">
        <v>4393.75</v>
      </c>
      <c r="F28" s="23">
        <v>1.5878295305893899</v>
      </c>
    </row>
    <row r="29" spans="1:6" x14ac:dyDescent="0.2">
      <c r="A29" s="21" t="s">
        <v>805</v>
      </c>
      <c r="B29" s="21" t="s">
        <v>804</v>
      </c>
      <c r="C29" s="21" t="s">
        <v>401</v>
      </c>
      <c r="D29" s="24">
        <v>1300000</v>
      </c>
      <c r="E29" s="22">
        <v>4373.8500000000004</v>
      </c>
      <c r="F29" s="23">
        <v>1.58063799541813</v>
      </c>
    </row>
    <row r="30" spans="1:6" x14ac:dyDescent="0.2">
      <c r="A30" s="21" t="s">
        <v>524</v>
      </c>
      <c r="B30" s="21" t="s">
        <v>523</v>
      </c>
      <c r="C30" s="21" t="s">
        <v>363</v>
      </c>
      <c r="D30" s="24">
        <v>1700000</v>
      </c>
      <c r="E30" s="22">
        <v>4337.55</v>
      </c>
      <c r="F30" s="23">
        <v>1.56751976794492</v>
      </c>
    </row>
    <row r="31" spans="1:6" x14ac:dyDescent="0.2">
      <c r="A31" s="21" t="s">
        <v>447</v>
      </c>
      <c r="B31" s="21" t="s">
        <v>446</v>
      </c>
      <c r="C31" s="21" t="s">
        <v>407</v>
      </c>
      <c r="D31" s="24">
        <v>200000</v>
      </c>
      <c r="E31" s="22">
        <v>4332.3999999999996</v>
      </c>
      <c r="F31" s="23">
        <v>1.56565864200864</v>
      </c>
    </row>
    <row r="32" spans="1:6" x14ac:dyDescent="0.2">
      <c r="A32" s="21" t="s">
        <v>570</v>
      </c>
      <c r="B32" s="21" t="s">
        <v>569</v>
      </c>
      <c r="C32" s="21" t="s">
        <v>368</v>
      </c>
      <c r="D32" s="24">
        <v>250000</v>
      </c>
      <c r="E32" s="22">
        <v>4220.25</v>
      </c>
      <c r="F32" s="23">
        <v>1.52512946263894</v>
      </c>
    </row>
    <row r="33" spans="1:6" x14ac:dyDescent="0.2">
      <c r="A33" s="21" t="s">
        <v>907</v>
      </c>
      <c r="B33" s="21" t="s">
        <v>906</v>
      </c>
      <c r="C33" s="21" t="s">
        <v>401</v>
      </c>
      <c r="D33" s="24">
        <v>1075000</v>
      </c>
      <c r="E33" s="22">
        <v>4216.1499999999996</v>
      </c>
      <c r="F33" s="23">
        <v>1.5236477895634599</v>
      </c>
    </row>
    <row r="34" spans="1:6" x14ac:dyDescent="0.2">
      <c r="A34" s="21" t="s">
        <v>869</v>
      </c>
      <c r="B34" s="21" t="s">
        <v>868</v>
      </c>
      <c r="C34" s="21" t="s">
        <v>354</v>
      </c>
      <c r="D34" s="24">
        <v>120000</v>
      </c>
      <c r="E34" s="22">
        <v>4215.42</v>
      </c>
      <c r="F34" s="23">
        <v>1.5233839794792901</v>
      </c>
    </row>
    <row r="35" spans="1:6" x14ac:dyDescent="0.2">
      <c r="A35" s="21" t="s">
        <v>353</v>
      </c>
      <c r="B35" s="21" t="s">
        <v>352</v>
      </c>
      <c r="C35" s="21" t="s">
        <v>354</v>
      </c>
      <c r="D35" s="24">
        <v>390000</v>
      </c>
      <c r="E35" s="22">
        <v>4101.24</v>
      </c>
      <c r="F35" s="23">
        <v>1.48212119124539</v>
      </c>
    </row>
    <row r="36" spans="1:6" x14ac:dyDescent="0.2">
      <c r="A36" s="21" t="s">
        <v>909</v>
      </c>
      <c r="B36" s="21" t="s">
        <v>908</v>
      </c>
      <c r="C36" s="21" t="s">
        <v>368</v>
      </c>
      <c r="D36" s="24">
        <v>375000</v>
      </c>
      <c r="E36" s="22">
        <v>4053.75</v>
      </c>
      <c r="F36" s="23">
        <v>1.46495908042714</v>
      </c>
    </row>
    <row r="37" spans="1:6" x14ac:dyDescent="0.2">
      <c r="A37" s="21" t="s">
        <v>847</v>
      </c>
      <c r="B37" s="21" t="s">
        <v>846</v>
      </c>
      <c r="C37" s="21" t="s">
        <v>354</v>
      </c>
      <c r="D37" s="24">
        <v>1100000</v>
      </c>
      <c r="E37" s="22">
        <v>4033.15</v>
      </c>
      <c r="F37" s="23">
        <v>1.4575145766820099</v>
      </c>
    </row>
    <row r="38" spans="1:6" x14ac:dyDescent="0.2">
      <c r="A38" s="21" t="s">
        <v>389</v>
      </c>
      <c r="B38" s="21" t="s">
        <v>388</v>
      </c>
      <c r="C38" s="21" t="s">
        <v>390</v>
      </c>
      <c r="D38" s="24">
        <v>1250000</v>
      </c>
      <c r="E38" s="22">
        <v>3619.375</v>
      </c>
      <c r="F38" s="23">
        <v>1.30798304575294</v>
      </c>
    </row>
    <row r="39" spans="1:6" x14ac:dyDescent="0.2">
      <c r="A39" s="21" t="s">
        <v>911</v>
      </c>
      <c r="B39" s="21" t="s">
        <v>910</v>
      </c>
      <c r="C39" s="21" t="s">
        <v>441</v>
      </c>
      <c r="D39" s="24">
        <v>1252978</v>
      </c>
      <c r="E39" s="22">
        <v>3610.456107</v>
      </c>
      <c r="F39" s="23">
        <v>1.30475990340629</v>
      </c>
    </row>
    <row r="40" spans="1:6" x14ac:dyDescent="0.2">
      <c r="A40" s="21" t="s">
        <v>356</v>
      </c>
      <c r="B40" s="21" t="s">
        <v>355</v>
      </c>
      <c r="C40" s="21" t="s">
        <v>357</v>
      </c>
      <c r="D40" s="24">
        <v>600000</v>
      </c>
      <c r="E40" s="22">
        <v>3573.3</v>
      </c>
      <c r="F40" s="23">
        <v>1.2913322928375699</v>
      </c>
    </row>
    <row r="41" spans="1:6" x14ac:dyDescent="0.2">
      <c r="A41" s="21" t="s">
        <v>432</v>
      </c>
      <c r="B41" s="21" t="s">
        <v>431</v>
      </c>
      <c r="C41" s="21" t="s">
        <v>433</v>
      </c>
      <c r="D41" s="24">
        <v>3100000</v>
      </c>
      <c r="E41" s="22">
        <v>3472</v>
      </c>
      <c r="F41" s="23">
        <v>1.25472412636275</v>
      </c>
    </row>
    <row r="42" spans="1:6" x14ac:dyDescent="0.2">
      <c r="A42" s="21" t="s">
        <v>443</v>
      </c>
      <c r="B42" s="21" t="s">
        <v>442</v>
      </c>
      <c r="C42" s="21" t="s">
        <v>390</v>
      </c>
      <c r="D42" s="24">
        <v>450000</v>
      </c>
      <c r="E42" s="22">
        <v>3418.875</v>
      </c>
      <c r="F42" s="23">
        <v>1.2355256185248999</v>
      </c>
    </row>
    <row r="43" spans="1:6" x14ac:dyDescent="0.2">
      <c r="A43" s="21" t="s">
        <v>913</v>
      </c>
      <c r="B43" s="21" t="s">
        <v>912</v>
      </c>
      <c r="C43" s="21" t="s">
        <v>334</v>
      </c>
      <c r="D43" s="24">
        <v>450000</v>
      </c>
      <c r="E43" s="22">
        <v>3391.4250000000002</v>
      </c>
      <c r="F43" s="23">
        <v>1.22560563659269</v>
      </c>
    </row>
    <row r="44" spans="1:6" x14ac:dyDescent="0.2">
      <c r="A44" s="21" t="s">
        <v>887</v>
      </c>
      <c r="B44" s="21" t="s">
        <v>886</v>
      </c>
      <c r="C44" s="21" t="s">
        <v>385</v>
      </c>
      <c r="D44" s="24">
        <v>511553</v>
      </c>
      <c r="E44" s="22">
        <v>3331.2331359999998</v>
      </c>
      <c r="F44" s="23">
        <v>1.2038532794580199</v>
      </c>
    </row>
    <row r="45" spans="1:6" x14ac:dyDescent="0.2">
      <c r="A45" s="21" t="s">
        <v>915</v>
      </c>
      <c r="B45" s="21" t="s">
        <v>914</v>
      </c>
      <c r="C45" s="21" t="s">
        <v>425</v>
      </c>
      <c r="D45" s="24">
        <v>60000</v>
      </c>
      <c r="E45" s="22">
        <v>3058.92</v>
      </c>
      <c r="F45" s="23">
        <v>1.10544375708916</v>
      </c>
    </row>
    <row r="46" spans="1:6" x14ac:dyDescent="0.2">
      <c r="A46" s="21" t="s">
        <v>917</v>
      </c>
      <c r="B46" s="21" t="s">
        <v>916</v>
      </c>
      <c r="C46" s="21" t="s">
        <v>537</v>
      </c>
      <c r="D46" s="24">
        <v>125000</v>
      </c>
      <c r="E46" s="22">
        <v>2963</v>
      </c>
      <c r="F46" s="23">
        <v>1.07077983479632</v>
      </c>
    </row>
    <row r="47" spans="1:6" x14ac:dyDescent="0.2">
      <c r="A47" s="21" t="s">
        <v>891</v>
      </c>
      <c r="B47" s="21" t="s">
        <v>890</v>
      </c>
      <c r="C47" s="21" t="s">
        <v>738</v>
      </c>
      <c r="D47" s="24">
        <v>110000</v>
      </c>
      <c r="E47" s="22">
        <v>2889.59</v>
      </c>
      <c r="F47" s="23">
        <v>1.0442506590715901</v>
      </c>
    </row>
    <row r="48" spans="1:6" x14ac:dyDescent="0.2">
      <c r="A48" s="21" t="s">
        <v>543</v>
      </c>
      <c r="B48" s="21" t="s">
        <v>542</v>
      </c>
      <c r="C48" s="21" t="s">
        <v>544</v>
      </c>
      <c r="D48" s="24">
        <v>650000</v>
      </c>
      <c r="E48" s="22">
        <v>2736.1750000000002</v>
      </c>
      <c r="F48" s="23">
        <v>0.98880898227264102</v>
      </c>
    </row>
    <row r="49" spans="1:6" x14ac:dyDescent="0.2">
      <c r="A49" s="21" t="s">
        <v>367</v>
      </c>
      <c r="B49" s="21" t="s">
        <v>366</v>
      </c>
      <c r="C49" s="21" t="s">
        <v>368</v>
      </c>
      <c r="D49" s="24">
        <v>475000</v>
      </c>
      <c r="E49" s="22">
        <v>2721.5124999999998</v>
      </c>
      <c r="F49" s="23">
        <v>0.983510194109393</v>
      </c>
    </row>
    <row r="50" spans="1:6" x14ac:dyDescent="0.2">
      <c r="A50" s="21" t="s">
        <v>384</v>
      </c>
      <c r="B50" s="21" t="s">
        <v>383</v>
      </c>
      <c r="C50" s="21" t="s">
        <v>385</v>
      </c>
      <c r="D50" s="24">
        <v>475000</v>
      </c>
      <c r="E50" s="22">
        <v>2719.375</v>
      </c>
      <c r="F50" s="23">
        <v>0.98273773649991703</v>
      </c>
    </row>
    <row r="51" spans="1:6" x14ac:dyDescent="0.2">
      <c r="A51" s="21" t="s">
        <v>680</v>
      </c>
      <c r="B51" s="21" t="s">
        <v>679</v>
      </c>
      <c r="C51" s="21" t="s">
        <v>667</v>
      </c>
      <c r="D51" s="24">
        <v>125000</v>
      </c>
      <c r="E51" s="22">
        <v>2717.1875</v>
      </c>
      <c r="F51" s="23">
        <v>0.98194720970659399</v>
      </c>
    </row>
    <row r="52" spans="1:6" x14ac:dyDescent="0.2">
      <c r="A52" s="21" t="s">
        <v>628</v>
      </c>
      <c r="B52" s="21" t="s">
        <v>627</v>
      </c>
      <c r="C52" s="21" t="s">
        <v>339</v>
      </c>
      <c r="D52" s="24">
        <v>140000</v>
      </c>
      <c r="E52" s="22">
        <v>2653.07</v>
      </c>
      <c r="F52" s="23">
        <v>0.95877619179989404</v>
      </c>
    </row>
    <row r="53" spans="1:6" x14ac:dyDescent="0.2">
      <c r="A53" s="21" t="s">
        <v>411</v>
      </c>
      <c r="B53" s="21" t="s">
        <v>410</v>
      </c>
      <c r="C53" s="21" t="s">
        <v>354</v>
      </c>
      <c r="D53" s="24">
        <v>135000</v>
      </c>
      <c r="E53" s="22">
        <v>2571.6824999999999</v>
      </c>
      <c r="F53" s="23">
        <v>0.92936407779230501</v>
      </c>
    </row>
    <row r="54" spans="1:6" x14ac:dyDescent="0.2">
      <c r="A54" s="21" t="s">
        <v>476</v>
      </c>
      <c r="B54" s="21" t="s">
        <v>475</v>
      </c>
      <c r="C54" s="21" t="s">
        <v>477</v>
      </c>
      <c r="D54" s="24">
        <v>95000</v>
      </c>
      <c r="E54" s="22">
        <v>2544.2424999999998</v>
      </c>
      <c r="F54" s="23">
        <v>0.91944770969685696</v>
      </c>
    </row>
    <row r="55" spans="1:6" x14ac:dyDescent="0.2">
      <c r="A55" s="21" t="s">
        <v>919</v>
      </c>
      <c r="B55" s="21" t="s">
        <v>918</v>
      </c>
      <c r="C55" s="21" t="s">
        <v>441</v>
      </c>
      <c r="D55" s="24">
        <v>103281</v>
      </c>
      <c r="E55" s="22">
        <v>2370.9702769999999</v>
      </c>
      <c r="F55" s="23">
        <v>0.85682995663619799</v>
      </c>
    </row>
    <row r="56" spans="1:6" x14ac:dyDescent="0.2">
      <c r="A56" s="21" t="s">
        <v>921</v>
      </c>
      <c r="B56" s="21" t="s">
        <v>920</v>
      </c>
      <c r="C56" s="21" t="s">
        <v>385</v>
      </c>
      <c r="D56" s="24">
        <v>175000</v>
      </c>
      <c r="E56" s="22">
        <v>2352.7874999999999</v>
      </c>
      <c r="F56" s="23">
        <v>0.85025899782681702</v>
      </c>
    </row>
    <row r="57" spans="1:6" x14ac:dyDescent="0.2">
      <c r="A57" s="21" t="s">
        <v>387</v>
      </c>
      <c r="B57" s="21" t="s">
        <v>386</v>
      </c>
      <c r="C57" s="21" t="s">
        <v>371</v>
      </c>
      <c r="D57" s="24">
        <v>450000</v>
      </c>
      <c r="E57" s="22">
        <v>2255.625</v>
      </c>
      <c r="F57" s="23">
        <v>0.81514605631537596</v>
      </c>
    </row>
    <row r="58" spans="1:6" x14ac:dyDescent="0.2">
      <c r="A58" s="21" t="s">
        <v>923</v>
      </c>
      <c r="B58" s="21" t="s">
        <v>922</v>
      </c>
      <c r="C58" s="21" t="s">
        <v>401</v>
      </c>
      <c r="D58" s="24">
        <v>145000</v>
      </c>
      <c r="E58" s="22">
        <v>2215.6</v>
      </c>
      <c r="F58" s="23">
        <v>0.80068167464554096</v>
      </c>
    </row>
    <row r="59" spans="1:6" x14ac:dyDescent="0.2">
      <c r="A59" s="21" t="s">
        <v>925</v>
      </c>
      <c r="B59" s="21" t="s">
        <v>924</v>
      </c>
      <c r="C59" s="21" t="s">
        <v>385</v>
      </c>
      <c r="D59" s="24">
        <v>167360</v>
      </c>
      <c r="E59" s="22">
        <v>2187.22784</v>
      </c>
      <c r="F59" s="23">
        <v>0.79042843914178995</v>
      </c>
    </row>
    <row r="60" spans="1:6" x14ac:dyDescent="0.2">
      <c r="A60" s="21" t="s">
        <v>927</v>
      </c>
      <c r="B60" s="21" t="s">
        <v>926</v>
      </c>
      <c r="C60" s="21" t="s">
        <v>354</v>
      </c>
      <c r="D60" s="24">
        <v>200000</v>
      </c>
      <c r="E60" s="22">
        <v>2125</v>
      </c>
      <c r="F60" s="23">
        <v>0.76794031351406999</v>
      </c>
    </row>
    <row r="61" spans="1:6" x14ac:dyDescent="0.2">
      <c r="A61" s="21" t="s">
        <v>895</v>
      </c>
      <c r="B61" s="21" t="s">
        <v>894</v>
      </c>
      <c r="C61" s="21" t="s">
        <v>691</v>
      </c>
      <c r="D61" s="24">
        <v>400000</v>
      </c>
      <c r="E61" s="22">
        <v>2123.8000000000002</v>
      </c>
      <c r="F61" s="23">
        <v>0.76750665310173305</v>
      </c>
    </row>
    <row r="62" spans="1:6" x14ac:dyDescent="0.2">
      <c r="A62" s="21" t="s">
        <v>474</v>
      </c>
      <c r="B62" s="21" t="s">
        <v>473</v>
      </c>
      <c r="C62" s="21" t="s">
        <v>357</v>
      </c>
      <c r="D62" s="24">
        <v>125000</v>
      </c>
      <c r="E62" s="22">
        <v>1817</v>
      </c>
      <c r="F62" s="23">
        <v>0.65663414101414896</v>
      </c>
    </row>
    <row r="63" spans="1:6" x14ac:dyDescent="0.2">
      <c r="A63" s="21" t="s">
        <v>400</v>
      </c>
      <c r="B63" s="21" t="s">
        <v>399</v>
      </c>
      <c r="C63" s="21" t="s">
        <v>401</v>
      </c>
      <c r="D63" s="24">
        <v>191017</v>
      </c>
      <c r="E63" s="22">
        <v>1618.296024</v>
      </c>
      <c r="F63" s="23">
        <v>0.58482576754312199</v>
      </c>
    </row>
    <row r="64" spans="1:6" x14ac:dyDescent="0.2">
      <c r="A64" s="21" t="s">
        <v>630</v>
      </c>
      <c r="B64" s="21" t="s">
        <v>629</v>
      </c>
      <c r="C64" s="21" t="s">
        <v>414</v>
      </c>
      <c r="D64" s="24">
        <v>175000</v>
      </c>
      <c r="E64" s="22">
        <v>1518.7375</v>
      </c>
      <c r="F64" s="23">
        <v>0.54884694206850604</v>
      </c>
    </row>
    <row r="65" spans="1:9" x14ac:dyDescent="0.2">
      <c r="A65" s="21" t="s">
        <v>445</v>
      </c>
      <c r="B65" s="21" t="s">
        <v>444</v>
      </c>
      <c r="C65" s="21" t="s">
        <v>354</v>
      </c>
      <c r="D65" s="24">
        <v>80000</v>
      </c>
      <c r="E65" s="22">
        <v>1365.44</v>
      </c>
      <c r="F65" s="23">
        <v>0.49344772785160101</v>
      </c>
    </row>
    <row r="66" spans="1:9" x14ac:dyDescent="0.2">
      <c r="A66" s="21" t="s">
        <v>513</v>
      </c>
      <c r="B66" s="21" t="s">
        <v>512</v>
      </c>
      <c r="C66" s="21" t="s">
        <v>357</v>
      </c>
      <c r="D66" s="24">
        <v>100000</v>
      </c>
      <c r="E66" s="22">
        <v>312.05</v>
      </c>
      <c r="F66" s="23">
        <v>0.11276977639155999</v>
      </c>
    </row>
    <row r="67" spans="1:9" x14ac:dyDescent="0.2">
      <c r="A67" s="20" t="s">
        <v>38</v>
      </c>
      <c r="B67" s="20"/>
      <c r="C67" s="20"/>
      <c r="D67" s="20"/>
      <c r="E67" s="25">
        <f>SUM(E7:E66)</f>
        <v>263113.72338399995</v>
      </c>
      <c r="F67" s="26">
        <f>SUM(F7:F66)</f>
        <v>95.085004811935747</v>
      </c>
      <c r="G67" s="14"/>
      <c r="H67" s="14"/>
      <c r="I67" s="14"/>
    </row>
    <row r="68" spans="1:9" x14ac:dyDescent="0.2">
      <c r="A68" s="21"/>
      <c r="B68" s="21"/>
      <c r="C68" s="21"/>
      <c r="D68" s="21"/>
      <c r="E68" s="22"/>
      <c r="F68" s="23"/>
    </row>
    <row r="69" spans="1:9" x14ac:dyDescent="0.2">
      <c r="A69" s="20" t="s">
        <v>457</v>
      </c>
      <c r="B69" s="21"/>
      <c r="C69" s="21"/>
      <c r="D69" s="21"/>
      <c r="E69" s="22"/>
      <c r="F69" s="23"/>
    </row>
    <row r="70" spans="1:9" x14ac:dyDescent="0.2">
      <c r="A70" s="21" t="s">
        <v>459</v>
      </c>
      <c r="B70" s="21" t="s">
        <v>458</v>
      </c>
      <c r="C70" s="21" t="s">
        <v>422</v>
      </c>
      <c r="D70" s="24">
        <v>35000</v>
      </c>
      <c r="E70" s="22">
        <v>1853.20156</v>
      </c>
      <c r="F70" s="23">
        <v>0.66971679387819505</v>
      </c>
    </row>
    <row r="71" spans="1:9" x14ac:dyDescent="0.2">
      <c r="A71" s="21" t="s">
        <v>648</v>
      </c>
      <c r="B71" s="21" t="s">
        <v>647</v>
      </c>
      <c r="C71" s="21" t="s">
        <v>422</v>
      </c>
      <c r="D71" s="24">
        <v>125000</v>
      </c>
      <c r="E71" s="22">
        <v>1804.88</v>
      </c>
      <c r="F71" s="23">
        <v>0.65225417084954096</v>
      </c>
    </row>
    <row r="72" spans="1:9" x14ac:dyDescent="0.2">
      <c r="A72" s="20" t="s">
        <v>38</v>
      </c>
      <c r="B72" s="20"/>
      <c r="C72" s="20"/>
      <c r="D72" s="20"/>
      <c r="E72" s="25">
        <f>SUM(E69:E71)</f>
        <v>3658.0815600000001</v>
      </c>
      <c r="F72" s="26">
        <f>SUM(F69:F71)</f>
        <v>1.321970964727736</v>
      </c>
      <c r="G72" s="14"/>
      <c r="H72" s="14"/>
      <c r="I72" s="14"/>
    </row>
    <row r="73" spans="1:9" x14ac:dyDescent="0.2">
      <c r="A73" s="21"/>
      <c r="B73" s="21"/>
      <c r="C73" s="21"/>
      <c r="D73" s="21"/>
      <c r="E73" s="22"/>
      <c r="F73" s="23"/>
    </row>
    <row r="74" spans="1:9" x14ac:dyDescent="0.2">
      <c r="A74" s="20" t="s">
        <v>47</v>
      </c>
      <c r="B74" s="20"/>
      <c r="C74" s="20"/>
      <c r="D74" s="20"/>
      <c r="E74" s="25">
        <f>E67+E72</f>
        <v>266771.80494399997</v>
      </c>
      <c r="F74" s="26">
        <f>F67+F72</f>
        <v>96.406975776663486</v>
      </c>
      <c r="G74" s="14"/>
      <c r="H74" s="14"/>
      <c r="I74" s="14"/>
    </row>
    <row r="75" spans="1:9" x14ac:dyDescent="0.2">
      <c r="A75" s="20"/>
      <c r="B75" s="20"/>
      <c r="C75" s="20"/>
      <c r="D75" s="20"/>
      <c r="E75" s="25"/>
      <c r="F75" s="26"/>
      <c r="G75" s="14"/>
      <c r="H75" s="14"/>
      <c r="I75" s="14"/>
    </row>
    <row r="76" spans="1:9" x14ac:dyDescent="0.2">
      <c r="A76" s="20" t="s">
        <v>49</v>
      </c>
      <c r="B76" s="20"/>
      <c r="C76" s="20"/>
      <c r="D76" s="20"/>
      <c r="E76" s="25">
        <f>E78-(E67+E72)</f>
        <v>9942.4087265999988</v>
      </c>
      <c r="F76" s="26">
        <f>F78-(F67+F72)</f>
        <v>3.5930242233365135</v>
      </c>
      <c r="G76" s="14"/>
      <c r="H76" s="14"/>
      <c r="I76" s="14"/>
    </row>
    <row r="77" spans="1:9" x14ac:dyDescent="0.2">
      <c r="A77" s="20"/>
      <c r="B77" s="20"/>
      <c r="C77" s="20"/>
      <c r="D77" s="20"/>
      <c r="E77" s="25"/>
      <c r="F77" s="26"/>
      <c r="G77" s="14"/>
      <c r="H77" s="14"/>
      <c r="I77" s="14"/>
    </row>
    <row r="78" spans="1:9" x14ac:dyDescent="0.2">
      <c r="A78" s="27" t="s">
        <v>48</v>
      </c>
      <c r="B78" s="27"/>
      <c r="C78" s="27"/>
      <c r="D78" s="27"/>
      <c r="E78" s="28">
        <v>276714.21367059997</v>
      </c>
      <c r="F78" s="29">
        <v>100</v>
      </c>
      <c r="G78" s="14"/>
      <c r="H78" s="14"/>
      <c r="I78" s="14"/>
    </row>
    <row r="80" spans="1:9" x14ac:dyDescent="0.2">
      <c r="A80" s="14" t="s">
        <v>52</v>
      </c>
    </row>
    <row r="81" spans="1:4" x14ac:dyDescent="0.2">
      <c r="A81" s="14" t="s">
        <v>53</v>
      </c>
    </row>
    <row r="82" spans="1:4" x14ac:dyDescent="0.2">
      <c r="A82" s="14" t="s">
        <v>54</v>
      </c>
      <c r="B82" s="14"/>
      <c r="C82" s="30" t="s">
        <v>56</v>
      </c>
      <c r="D82" s="14" t="s">
        <v>55</v>
      </c>
    </row>
    <row r="83" spans="1:4" x14ac:dyDescent="0.2">
      <c r="A83" s="7" t="s">
        <v>182</v>
      </c>
      <c r="C83" s="31">
        <v>120.78749999999999</v>
      </c>
      <c r="D83" s="31">
        <v>130.6498</v>
      </c>
    </row>
    <row r="84" spans="1:4" x14ac:dyDescent="0.2">
      <c r="A84" s="7" t="s">
        <v>271</v>
      </c>
      <c r="C84" s="31">
        <v>17.787400000000002</v>
      </c>
      <c r="D84" s="31">
        <v>17.680099999999999</v>
      </c>
    </row>
    <row r="85" spans="1:4" x14ac:dyDescent="0.2">
      <c r="A85" s="7" t="s">
        <v>184</v>
      </c>
      <c r="C85" s="31">
        <v>130.1765</v>
      </c>
      <c r="D85" s="31">
        <v>141.39570000000001</v>
      </c>
    </row>
    <row r="86" spans="1:4" x14ac:dyDescent="0.2">
      <c r="A86" s="7" t="s">
        <v>272</v>
      </c>
      <c r="C86" s="31">
        <v>19.966200000000001</v>
      </c>
      <c r="D86" s="31">
        <v>19.898</v>
      </c>
    </row>
    <row r="88" spans="1:4" x14ac:dyDescent="0.2">
      <c r="A88" s="14" t="s">
        <v>67</v>
      </c>
    </row>
    <row r="89" spans="1:4" x14ac:dyDescent="0.2">
      <c r="A89" s="88" t="s">
        <v>148</v>
      </c>
      <c r="B89" s="89"/>
      <c r="C89" s="36" t="s">
        <v>149</v>
      </c>
    </row>
    <row r="90" spans="1:4" x14ac:dyDescent="0.2">
      <c r="A90" s="84" t="s">
        <v>271</v>
      </c>
      <c r="B90" s="85"/>
      <c r="C90" s="37">
        <v>1.4</v>
      </c>
    </row>
    <row r="91" spans="1:4" x14ac:dyDescent="0.2">
      <c r="A91" s="84" t="s">
        <v>272</v>
      </c>
      <c r="B91" s="85"/>
      <c r="C91" s="37">
        <v>1.6</v>
      </c>
    </row>
    <row r="92" spans="1:4" x14ac:dyDescent="0.2">
      <c r="A92" s="7" t="s">
        <v>150</v>
      </c>
    </row>
    <row r="93" spans="1:4" x14ac:dyDescent="0.2">
      <c r="A93" s="7" t="s">
        <v>66</v>
      </c>
    </row>
    <row r="95" spans="1:4" x14ac:dyDescent="0.2">
      <c r="A95" s="14" t="s">
        <v>69</v>
      </c>
      <c r="D95" s="32">
        <v>0.26449653000539503</v>
      </c>
    </row>
    <row r="97" spans="1:1" x14ac:dyDescent="0.2">
      <c r="A97" s="14" t="s">
        <v>1073</v>
      </c>
    </row>
    <row r="98" spans="1:1" x14ac:dyDescent="0.2">
      <c r="A98" s="57"/>
    </row>
    <row r="99" spans="1:1" x14ac:dyDescent="0.2">
      <c r="A99" s="52" t="s">
        <v>1058</v>
      </c>
    </row>
    <row r="100" spans="1:1" x14ac:dyDescent="0.2">
      <c r="A100" s="54"/>
    </row>
    <row r="101" spans="1:1" x14ac:dyDescent="0.2">
      <c r="A101" s="53"/>
    </row>
    <row r="102" spans="1:1" x14ac:dyDescent="0.2">
      <c r="A102" s="53"/>
    </row>
    <row r="103" spans="1:1" x14ac:dyDescent="0.2">
      <c r="A103" s="53"/>
    </row>
    <row r="104" spans="1:1" x14ac:dyDescent="0.2">
      <c r="A104" s="53"/>
    </row>
    <row r="105" spans="1:1" x14ac:dyDescent="0.2">
      <c r="A105" s="53"/>
    </row>
    <row r="106" spans="1:1" x14ac:dyDescent="0.2">
      <c r="A106" s="53"/>
    </row>
    <row r="107" spans="1:1" x14ac:dyDescent="0.2">
      <c r="A107" s="53"/>
    </row>
    <row r="108" spans="1:1" x14ac:dyDescent="0.2">
      <c r="A108" s="53"/>
    </row>
    <row r="109" spans="1:1" x14ac:dyDescent="0.2">
      <c r="A109" s="53"/>
    </row>
    <row r="110" spans="1:1" x14ac:dyDescent="0.2">
      <c r="A110" s="53"/>
    </row>
    <row r="111" spans="1:1" x14ac:dyDescent="0.2">
      <c r="A111" s="53"/>
    </row>
    <row r="112" spans="1:1" x14ac:dyDescent="0.2">
      <c r="A112" s="53"/>
    </row>
    <row r="113" spans="1:1" x14ac:dyDescent="0.2">
      <c r="A113" s="52" t="s">
        <v>1082</v>
      </c>
    </row>
    <row r="114" spans="1:1" x14ac:dyDescent="0.2">
      <c r="A114" s="53"/>
    </row>
    <row r="115" spans="1:1" x14ac:dyDescent="0.2">
      <c r="A115" s="52" t="s">
        <v>1060</v>
      </c>
    </row>
    <row r="116" spans="1:1" x14ac:dyDescent="0.2">
      <c r="A116" s="53"/>
    </row>
    <row r="117" spans="1:1" x14ac:dyDescent="0.2">
      <c r="A117" s="53"/>
    </row>
    <row r="118" spans="1:1" x14ac:dyDescent="0.2">
      <c r="A118" s="53"/>
    </row>
    <row r="119" spans="1:1" x14ac:dyDescent="0.2">
      <c r="A119" s="53"/>
    </row>
    <row r="120" spans="1:1" x14ac:dyDescent="0.2">
      <c r="A120" s="53"/>
    </row>
    <row r="121" spans="1:1" x14ac:dyDescent="0.2">
      <c r="A121" s="53"/>
    </row>
    <row r="122" spans="1:1" x14ac:dyDescent="0.2">
      <c r="A122" s="53"/>
    </row>
    <row r="123" spans="1:1" x14ac:dyDescent="0.2">
      <c r="A123" s="53"/>
    </row>
    <row r="124" spans="1:1" x14ac:dyDescent="0.2">
      <c r="A124" s="53"/>
    </row>
    <row r="125" spans="1:1" x14ac:dyDescent="0.2">
      <c r="A125" s="53"/>
    </row>
    <row r="126" spans="1:1" x14ac:dyDescent="0.2">
      <c r="A126" s="53"/>
    </row>
    <row r="127" spans="1:1" x14ac:dyDescent="0.2">
      <c r="A127" s="53"/>
    </row>
  </sheetData>
  <mergeCells count="4">
    <mergeCell ref="A1:F1"/>
    <mergeCell ref="A89:B89"/>
    <mergeCell ref="A90:B90"/>
    <mergeCell ref="A91:B91"/>
  </mergeCells>
  <conditionalFormatting sqref="F2:F3">
    <cfRule type="cellIs" dxfId="39" priority="2" stopIfTrue="1" operator="between">
      <formula>0.009</formula>
      <formula>-0.009</formula>
    </cfRule>
  </conditionalFormatting>
  <conditionalFormatting sqref="F5:F65534">
    <cfRule type="cellIs" dxfId="38" priority="1" stopIfTrue="1" operator="between">
      <formula>0.009</formula>
      <formula>-0.009</formula>
    </cfRule>
  </conditionalFormatting>
  <hyperlinks>
    <hyperlink ref="A98" r:id="rId1" tooltip="https://www.franklintempletonindia.com/downloadsServlet/pdf/product-labels-jg9o5k7l" display="https://www.franklintempletonindia.com/downloadsServlet/pdf/product-labels-jg9o5k7l" xr:uid="{00000000-0004-0000-14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104"/>
  <sheetViews>
    <sheetView workbookViewId="0">
      <selection sqref="A1:F1"/>
    </sheetView>
  </sheetViews>
  <sheetFormatPr defaultColWidth="9.140625" defaultRowHeight="11.25" x14ac:dyDescent="0.2"/>
  <cols>
    <col min="1" max="1" width="38.5703125" style="7" customWidth="1"/>
    <col min="2" max="2" width="32.85546875" style="7" customWidth="1"/>
    <col min="3" max="3" width="25.7109375" style="7" customWidth="1"/>
    <col min="4" max="4" width="13.28515625" style="7" bestFit="1" customWidth="1"/>
    <col min="5" max="5" width="25.28515625" style="10" customWidth="1"/>
    <col min="6" max="6" width="13" style="11" customWidth="1"/>
    <col min="7" max="16384" width="9.140625" style="7"/>
  </cols>
  <sheetData>
    <row r="1" spans="1:6" s="1" customFormat="1" ht="15" x14ac:dyDescent="0.2">
      <c r="A1" s="86" t="s">
        <v>27</v>
      </c>
      <c r="B1" s="87"/>
      <c r="C1" s="87"/>
      <c r="D1" s="87"/>
      <c r="E1" s="87"/>
      <c r="F1" s="87"/>
    </row>
    <row r="2" spans="1:6" s="1" customFormat="1" ht="12" x14ac:dyDescent="0.2">
      <c r="E2" s="5"/>
      <c r="F2" s="9"/>
    </row>
    <row r="3" spans="1:6" s="1" customFormat="1" ht="12" x14ac:dyDescent="0.2">
      <c r="A3" s="8" t="s">
        <v>7</v>
      </c>
      <c r="B3" s="2"/>
      <c r="C3" s="3"/>
      <c r="D3" s="3"/>
      <c r="E3" s="4"/>
      <c r="F3" s="9"/>
    </row>
    <row r="4" spans="1:6" s="1" customFormat="1" ht="36" customHeight="1" x14ac:dyDescent="0.2">
      <c r="A4" s="6" t="s">
        <v>2</v>
      </c>
      <c r="B4" s="6" t="s">
        <v>0</v>
      </c>
      <c r="C4" s="13" t="s">
        <v>562</v>
      </c>
      <c r="D4" s="13" t="s">
        <v>1</v>
      </c>
      <c r="E4" s="59" t="s">
        <v>6</v>
      </c>
      <c r="F4" s="12" t="s">
        <v>3</v>
      </c>
    </row>
    <row r="5" spans="1:6" x14ac:dyDescent="0.2">
      <c r="A5" s="16" t="s">
        <v>331</v>
      </c>
      <c r="B5" s="17"/>
      <c r="C5" s="17"/>
      <c r="D5" s="17"/>
      <c r="E5" s="18"/>
      <c r="F5" s="19"/>
    </row>
    <row r="6" spans="1:6" x14ac:dyDescent="0.2">
      <c r="A6" s="20" t="s">
        <v>33</v>
      </c>
      <c r="B6" s="21"/>
      <c r="C6" s="21"/>
      <c r="D6" s="21"/>
      <c r="E6" s="22"/>
      <c r="F6" s="23"/>
    </row>
    <row r="7" spans="1:6" x14ac:dyDescent="0.2">
      <c r="A7" s="21" t="s">
        <v>336</v>
      </c>
      <c r="B7" s="21" t="s">
        <v>335</v>
      </c>
      <c r="C7" s="21" t="s">
        <v>334</v>
      </c>
      <c r="D7" s="24">
        <v>6900000</v>
      </c>
      <c r="E7" s="22">
        <v>64487.4</v>
      </c>
      <c r="F7" s="23">
        <v>9.5940095711651594</v>
      </c>
    </row>
    <row r="8" spans="1:6" x14ac:dyDescent="0.2">
      <c r="A8" s="21" t="s">
        <v>333</v>
      </c>
      <c r="B8" s="21" t="s">
        <v>332</v>
      </c>
      <c r="C8" s="21" t="s">
        <v>334</v>
      </c>
      <c r="D8" s="24">
        <v>3350000</v>
      </c>
      <c r="E8" s="22">
        <v>56996.9</v>
      </c>
      <c r="F8" s="23">
        <v>8.4796224398369802</v>
      </c>
    </row>
    <row r="9" spans="1:6" x14ac:dyDescent="0.2">
      <c r="A9" s="21" t="s">
        <v>346</v>
      </c>
      <c r="B9" s="21" t="s">
        <v>345</v>
      </c>
      <c r="C9" s="21" t="s">
        <v>347</v>
      </c>
      <c r="D9" s="24">
        <v>1800000</v>
      </c>
      <c r="E9" s="22">
        <v>45904.5</v>
      </c>
      <c r="F9" s="23">
        <v>6.8293684093257099</v>
      </c>
    </row>
    <row r="10" spans="1:6" x14ac:dyDescent="0.2">
      <c r="A10" s="21" t="s">
        <v>338</v>
      </c>
      <c r="B10" s="21" t="s">
        <v>337</v>
      </c>
      <c r="C10" s="21" t="s">
        <v>339</v>
      </c>
      <c r="D10" s="24">
        <v>2850000</v>
      </c>
      <c r="E10" s="22">
        <v>38061.75</v>
      </c>
      <c r="F10" s="23">
        <v>5.6625758488525699</v>
      </c>
    </row>
    <row r="11" spans="1:6" x14ac:dyDescent="0.2">
      <c r="A11" s="21" t="s">
        <v>511</v>
      </c>
      <c r="B11" s="21" t="s">
        <v>510</v>
      </c>
      <c r="C11" s="21" t="s">
        <v>401</v>
      </c>
      <c r="D11" s="24">
        <v>1185000</v>
      </c>
      <c r="E11" s="22">
        <v>33440.107499999998</v>
      </c>
      <c r="F11" s="23">
        <v>4.9749983937294999</v>
      </c>
    </row>
    <row r="12" spans="1:6" x14ac:dyDescent="0.2">
      <c r="A12" s="21" t="s">
        <v>481</v>
      </c>
      <c r="B12" s="21" t="s">
        <v>480</v>
      </c>
      <c r="C12" s="21" t="s">
        <v>334</v>
      </c>
      <c r="D12" s="24">
        <v>1250000</v>
      </c>
      <c r="E12" s="22">
        <v>23081.875</v>
      </c>
      <c r="F12" s="23">
        <v>3.4339689562680098</v>
      </c>
    </row>
    <row r="13" spans="1:6" x14ac:dyDescent="0.2">
      <c r="A13" s="21" t="s">
        <v>341</v>
      </c>
      <c r="B13" s="21" t="s">
        <v>340</v>
      </c>
      <c r="C13" s="21" t="s">
        <v>342</v>
      </c>
      <c r="D13" s="24">
        <v>900000</v>
      </c>
      <c r="E13" s="22">
        <v>22279.95</v>
      </c>
      <c r="F13" s="23">
        <v>3.3146638497610601</v>
      </c>
    </row>
    <row r="14" spans="1:6" x14ac:dyDescent="0.2">
      <c r="A14" s="21" t="s">
        <v>351</v>
      </c>
      <c r="B14" s="21" t="s">
        <v>350</v>
      </c>
      <c r="C14" s="21" t="s">
        <v>339</v>
      </c>
      <c r="D14" s="24">
        <v>1800000</v>
      </c>
      <c r="E14" s="22">
        <v>21383.1</v>
      </c>
      <c r="F14" s="23">
        <v>3.1812364285299402</v>
      </c>
    </row>
    <row r="15" spans="1:6" x14ac:dyDescent="0.2">
      <c r="A15" s="21" t="s">
        <v>566</v>
      </c>
      <c r="B15" s="21" t="s">
        <v>565</v>
      </c>
      <c r="C15" s="21" t="s">
        <v>339</v>
      </c>
      <c r="D15" s="24">
        <v>625000</v>
      </c>
      <c r="E15" s="22">
        <v>20639.0625</v>
      </c>
      <c r="F15" s="23">
        <v>3.0705434420503201</v>
      </c>
    </row>
    <row r="16" spans="1:6" x14ac:dyDescent="0.2">
      <c r="A16" s="21" t="s">
        <v>349</v>
      </c>
      <c r="B16" s="21" t="s">
        <v>348</v>
      </c>
      <c r="C16" s="21" t="s">
        <v>334</v>
      </c>
      <c r="D16" s="24">
        <v>3600000</v>
      </c>
      <c r="E16" s="22">
        <v>20622.599999999999</v>
      </c>
      <c r="F16" s="23">
        <v>3.06809425999979</v>
      </c>
    </row>
    <row r="17" spans="1:6" x14ac:dyDescent="0.2">
      <c r="A17" s="21" t="s">
        <v>392</v>
      </c>
      <c r="B17" s="21" t="s">
        <v>391</v>
      </c>
      <c r="C17" s="21" t="s">
        <v>357</v>
      </c>
      <c r="D17" s="24">
        <v>190000</v>
      </c>
      <c r="E17" s="22">
        <v>18599.195</v>
      </c>
      <c r="F17" s="23">
        <v>2.76706542434595</v>
      </c>
    </row>
    <row r="18" spans="1:6" x14ac:dyDescent="0.2">
      <c r="A18" s="21" t="s">
        <v>524</v>
      </c>
      <c r="B18" s="21" t="s">
        <v>523</v>
      </c>
      <c r="C18" s="21" t="s">
        <v>363</v>
      </c>
      <c r="D18" s="24">
        <v>7000000</v>
      </c>
      <c r="E18" s="22">
        <v>17860.5</v>
      </c>
      <c r="F18" s="23">
        <v>2.6571672597405902</v>
      </c>
    </row>
    <row r="19" spans="1:6" x14ac:dyDescent="0.2">
      <c r="A19" s="21" t="s">
        <v>359</v>
      </c>
      <c r="B19" s="21" t="s">
        <v>358</v>
      </c>
      <c r="C19" s="21" t="s">
        <v>360</v>
      </c>
      <c r="D19" s="24">
        <v>2000000</v>
      </c>
      <c r="E19" s="22">
        <v>17575</v>
      </c>
      <c r="F19" s="23">
        <v>2.61469245485518</v>
      </c>
    </row>
    <row r="20" spans="1:6" x14ac:dyDescent="0.2">
      <c r="A20" s="21" t="s">
        <v>353</v>
      </c>
      <c r="B20" s="21" t="s">
        <v>352</v>
      </c>
      <c r="C20" s="21" t="s">
        <v>354</v>
      </c>
      <c r="D20" s="24">
        <v>1450000</v>
      </c>
      <c r="E20" s="22">
        <v>15248.2</v>
      </c>
      <c r="F20" s="23">
        <v>2.2685265143739799</v>
      </c>
    </row>
    <row r="21" spans="1:6" x14ac:dyDescent="0.2">
      <c r="A21" s="21" t="s">
        <v>909</v>
      </c>
      <c r="B21" s="21" t="s">
        <v>908</v>
      </c>
      <c r="C21" s="21" t="s">
        <v>368</v>
      </c>
      <c r="D21" s="24">
        <v>1400000</v>
      </c>
      <c r="E21" s="22">
        <v>15134</v>
      </c>
      <c r="F21" s="23">
        <v>2.2515365924198099</v>
      </c>
    </row>
    <row r="22" spans="1:6" x14ac:dyDescent="0.2">
      <c r="A22" s="21" t="s">
        <v>356</v>
      </c>
      <c r="B22" s="21" t="s">
        <v>355</v>
      </c>
      <c r="C22" s="21" t="s">
        <v>357</v>
      </c>
      <c r="D22" s="24">
        <v>2400000</v>
      </c>
      <c r="E22" s="22">
        <v>14293.2</v>
      </c>
      <c r="F22" s="23">
        <v>2.12644792009878</v>
      </c>
    </row>
    <row r="23" spans="1:6" x14ac:dyDescent="0.2">
      <c r="A23" s="21" t="s">
        <v>394</v>
      </c>
      <c r="B23" s="21" t="s">
        <v>393</v>
      </c>
      <c r="C23" s="21" t="s">
        <v>395</v>
      </c>
      <c r="D23" s="24">
        <v>17000000</v>
      </c>
      <c r="E23" s="22">
        <v>12758.5</v>
      </c>
      <c r="F23" s="23">
        <v>1.8981253874975701</v>
      </c>
    </row>
    <row r="24" spans="1:6" x14ac:dyDescent="0.2">
      <c r="A24" s="21" t="s">
        <v>887</v>
      </c>
      <c r="B24" s="21" t="s">
        <v>886</v>
      </c>
      <c r="C24" s="21" t="s">
        <v>385</v>
      </c>
      <c r="D24" s="24">
        <v>1846213</v>
      </c>
      <c r="E24" s="22">
        <v>12022.539059999999</v>
      </c>
      <c r="F24" s="23">
        <v>1.78863397828641</v>
      </c>
    </row>
    <row r="25" spans="1:6" x14ac:dyDescent="0.2">
      <c r="A25" s="21" t="s">
        <v>543</v>
      </c>
      <c r="B25" s="21" t="s">
        <v>542</v>
      </c>
      <c r="C25" s="21" t="s">
        <v>544</v>
      </c>
      <c r="D25" s="24">
        <v>2550000</v>
      </c>
      <c r="E25" s="22">
        <v>10734.225</v>
      </c>
      <c r="F25" s="23">
        <v>1.59696711898821</v>
      </c>
    </row>
    <row r="26" spans="1:6" x14ac:dyDescent="0.2">
      <c r="A26" s="21" t="s">
        <v>384</v>
      </c>
      <c r="B26" s="21" t="s">
        <v>383</v>
      </c>
      <c r="C26" s="21" t="s">
        <v>385</v>
      </c>
      <c r="D26" s="24">
        <v>1850000</v>
      </c>
      <c r="E26" s="22">
        <v>10591.25</v>
      </c>
      <c r="F26" s="23">
        <v>1.57569624253115</v>
      </c>
    </row>
    <row r="27" spans="1:6" x14ac:dyDescent="0.2">
      <c r="A27" s="21" t="s">
        <v>891</v>
      </c>
      <c r="B27" s="21" t="s">
        <v>890</v>
      </c>
      <c r="C27" s="21" t="s">
        <v>738</v>
      </c>
      <c r="D27" s="24">
        <v>400000</v>
      </c>
      <c r="E27" s="22">
        <v>10507.6</v>
      </c>
      <c r="F27" s="23">
        <v>1.56325134785981</v>
      </c>
    </row>
    <row r="28" spans="1:6" x14ac:dyDescent="0.2">
      <c r="A28" s="21" t="s">
        <v>915</v>
      </c>
      <c r="B28" s="21" t="s">
        <v>914</v>
      </c>
      <c r="C28" s="21" t="s">
        <v>425</v>
      </c>
      <c r="D28" s="24">
        <v>200000</v>
      </c>
      <c r="E28" s="22">
        <v>10196.4</v>
      </c>
      <c r="F28" s="23">
        <v>1.51695306666773</v>
      </c>
    </row>
    <row r="29" spans="1:6" x14ac:dyDescent="0.2">
      <c r="A29" s="21" t="s">
        <v>432</v>
      </c>
      <c r="B29" s="21" t="s">
        <v>431</v>
      </c>
      <c r="C29" s="21" t="s">
        <v>433</v>
      </c>
      <c r="D29" s="24">
        <v>9000000</v>
      </c>
      <c r="E29" s="22">
        <v>10080</v>
      </c>
      <c r="F29" s="23">
        <v>1.49963584323984</v>
      </c>
    </row>
    <row r="30" spans="1:6" x14ac:dyDescent="0.2">
      <c r="A30" s="21" t="s">
        <v>367</v>
      </c>
      <c r="B30" s="21" t="s">
        <v>366</v>
      </c>
      <c r="C30" s="21" t="s">
        <v>368</v>
      </c>
      <c r="D30" s="24">
        <v>1750000</v>
      </c>
      <c r="E30" s="22">
        <v>10026.625</v>
      </c>
      <c r="F30" s="23">
        <v>1.49169506316713</v>
      </c>
    </row>
    <row r="31" spans="1:6" x14ac:dyDescent="0.2">
      <c r="A31" s="21" t="s">
        <v>411</v>
      </c>
      <c r="B31" s="21" t="s">
        <v>410</v>
      </c>
      <c r="C31" s="21" t="s">
        <v>354</v>
      </c>
      <c r="D31" s="24">
        <v>511939</v>
      </c>
      <c r="E31" s="22">
        <v>9752.1819809999997</v>
      </c>
      <c r="F31" s="23">
        <v>1.4508652429072699</v>
      </c>
    </row>
    <row r="32" spans="1:6" x14ac:dyDescent="0.2">
      <c r="A32" s="21" t="s">
        <v>476</v>
      </c>
      <c r="B32" s="21" t="s">
        <v>475</v>
      </c>
      <c r="C32" s="21" t="s">
        <v>477</v>
      </c>
      <c r="D32" s="24">
        <v>350000</v>
      </c>
      <c r="E32" s="22">
        <v>9373.5249999999996</v>
      </c>
      <c r="F32" s="23">
        <v>1.3945311574905499</v>
      </c>
    </row>
    <row r="33" spans="1:9" x14ac:dyDescent="0.2">
      <c r="A33" s="21" t="s">
        <v>923</v>
      </c>
      <c r="B33" s="21" t="s">
        <v>922</v>
      </c>
      <c r="C33" s="21" t="s">
        <v>401</v>
      </c>
      <c r="D33" s="24">
        <v>600000</v>
      </c>
      <c r="E33" s="22">
        <v>9168</v>
      </c>
      <c r="F33" s="23">
        <v>1.3639545050419499</v>
      </c>
    </row>
    <row r="34" spans="1:9" x14ac:dyDescent="0.2">
      <c r="A34" s="21" t="s">
        <v>925</v>
      </c>
      <c r="B34" s="21" t="s">
        <v>924</v>
      </c>
      <c r="C34" s="21" t="s">
        <v>385</v>
      </c>
      <c r="D34" s="24">
        <v>700000</v>
      </c>
      <c r="E34" s="22">
        <v>9148.2999999999993</v>
      </c>
      <c r="F34" s="23">
        <v>1.3610236691181601</v>
      </c>
    </row>
    <row r="35" spans="1:9" x14ac:dyDescent="0.2">
      <c r="A35" s="21" t="s">
        <v>837</v>
      </c>
      <c r="B35" s="21" t="s">
        <v>836</v>
      </c>
      <c r="C35" s="21" t="s">
        <v>380</v>
      </c>
      <c r="D35" s="24">
        <v>600000</v>
      </c>
      <c r="E35" s="22">
        <v>9071.7000000000007</v>
      </c>
      <c r="F35" s="23">
        <v>1.34962762689671</v>
      </c>
    </row>
    <row r="36" spans="1:9" x14ac:dyDescent="0.2">
      <c r="A36" s="21" t="s">
        <v>921</v>
      </c>
      <c r="B36" s="21" t="s">
        <v>920</v>
      </c>
      <c r="C36" s="21" t="s">
        <v>385</v>
      </c>
      <c r="D36" s="24">
        <v>650000</v>
      </c>
      <c r="E36" s="22">
        <v>8738.9249999999993</v>
      </c>
      <c r="F36" s="23">
        <v>1.3001195596611801</v>
      </c>
    </row>
    <row r="37" spans="1:9" x14ac:dyDescent="0.2">
      <c r="A37" s="21" t="s">
        <v>895</v>
      </c>
      <c r="B37" s="21" t="s">
        <v>894</v>
      </c>
      <c r="C37" s="21" t="s">
        <v>691</v>
      </c>
      <c r="D37" s="24">
        <v>1600000</v>
      </c>
      <c r="E37" s="22">
        <v>8495.2000000000007</v>
      </c>
      <c r="F37" s="23">
        <v>1.26385976344158</v>
      </c>
    </row>
    <row r="38" spans="1:9" x14ac:dyDescent="0.2">
      <c r="A38" s="21" t="s">
        <v>903</v>
      </c>
      <c r="B38" s="21" t="s">
        <v>902</v>
      </c>
      <c r="C38" s="21" t="s">
        <v>738</v>
      </c>
      <c r="D38" s="24">
        <v>2100000</v>
      </c>
      <c r="E38" s="22">
        <v>8002.05</v>
      </c>
      <c r="F38" s="23">
        <v>1.19049216263863</v>
      </c>
    </row>
    <row r="39" spans="1:9" x14ac:dyDescent="0.2">
      <c r="A39" s="21" t="s">
        <v>474</v>
      </c>
      <c r="B39" s="21" t="s">
        <v>473</v>
      </c>
      <c r="C39" s="21" t="s">
        <v>357</v>
      </c>
      <c r="D39" s="24">
        <v>500000</v>
      </c>
      <c r="E39" s="22">
        <v>7268</v>
      </c>
      <c r="F39" s="23">
        <v>1.08128505046301</v>
      </c>
    </row>
    <row r="40" spans="1:9" x14ac:dyDescent="0.2">
      <c r="A40" s="21" t="s">
        <v>839</v>
      </c>
      <c r="B40" s="21" t="s">
        <v>838</v>
      </c>
      <c r="C40" s="21" t="s">
        <v>537</v>
      </c>
      <c r="D40" s="24">
        <v>10657830</v>
      </c>
      <c r="E40" s="22">
        <v>6149.5679099999998</v>
      </c>
      <c r="F40" s="23">
        <v>0.91489210895570505</v>
      </c>
    </row>
    <row r="41" spans="1:9" x14ac:dyDescent="0.2">
      <c r="A41" s="21" t="s">
        <v>400</v>
      </c>
      <c r="B41" s="21" t="s">
        <v>399</v>
      </c>
      <c r="C41" s="21" t="s">
        <v>401</v>
      </c>
      <c r="D41" s="24">
        <v>705089</v>
      </c>
      <c r="E41" s="22">
        <v>5973.5140080000001</v>
      </c>
      <c r="F41" s="23">
        <v>0.88869997187421301</v>
      </c>
    </row>
    <row r="42" spans="1:9" x14ac:dyDescent="0.2">
      <c r="A42" s="21" t="s">
        <v>413</v>
      </c>
      <c r="B42" s="21" t="s">
        <v>412</v>
      </c>
      <c r="C42" s="21" t="s">
        <v>414</v>
      </c>
      <c r="D42" s="24">
        <v>600000</v>
      </c>
      <c r="E42" s="22">
        <v>4180.8</v>
      </c>
      <c r="F42" s="23">
        <v>0.62199181879138099</v>
      </c>
    </row>
    <row r="43" spans="1:9" x14ac:dyDescent="0.2">
      <c r="A43" s="21" t="s">
        <v>443</v>
      </c>
      <c r="B43" s="21" t="s">
        <v>442</v>
      </c>
      <c r="C43" s="21" t="s">
        <v>390</v>
      </c>
      <c r="D43" s="24">
        <v>375000</v>
      </c>
      <c r="E43" s="22">
        <v>2849.0625</v>
      </c>
      <c r="F43" s="23">
        <v>0.42386470680858201</v>
      </c>
    </row>
    <row r="44" spans="1:9" x14ac:dyDescent="0.2">
      <c r="A44" s="20" t="s">
        <v>38</v>
      </c>
      <c r="B44" s="20"/>
      <c r="C44" s="20"/>
      <c r="D44" s="20"/>
      <c r="E44" s="25">
        <f>SUM(E7:E43)</f>
        <v>630695.30545900005</v>
      </c>
      <c r="F44" s="26">
        <f>SUM(F7:F43)</f>
        <v>93.830683157680099</v>
      </c>
      <c r="G44" s="14"/>
      <c r="H44" s="14"/>
      <c r="I44" s="14"/>
    </row>
    <row r="45" spans="1:9" x14ac:dyDescent="0.2">
      <c r="A45" s="21"/>
      <c r="B45" s="21"/>
      <c r="C45" s="21"/>
      <c r="D45" s="21"/>
      <c r="E45" s="22"/>
      <c r="F45" s="23"/>
    </row>
    <row r="46" spans="1:9" x14ac:dyDescent="0.2">
      <c r="A46" s="20" t="s">
        <v>457</v>
      </c>
      <c r="B46" s="21"/>
      <c r="C46" s="21"/>
      <c r="D46" s="21"/>
      <c r="E46" s="22"/>
      <c r="F46" s="23"/>
    </row>
    <row r="47" spans="1:9" x14ac:dyDescent="0.2">
      <c r="A47" s="21" t="s">
        <v>459</v>
      </c>
      <c r="B47" s="21" t="s">
        <v>458</v>
      </c>
      <c r="C47" s="21" t="s">
        <v>422</v>
      </c>
      <c r="D47" s="24">
        <v>125000</v>
      </c>
      <c r="E47" s="22">
        <v>6618.5770000000002</v>
      </c>
      <c r="F47" s="23">
        <v>0.98466818456773797</v>
      </c>
    </row>
    <row r="48" spans="1:9" x14ac:dyDescent="0.2">
      <c r="A48" s="21" t="s">
        <v>648</v>
      </c>
      <c r="B48" s="21" t="s">
        <v>647</v>
      </c>
      <c r="C48" s="21" t="s">
        <v>422</v>
      </c>
      <c r="D48" s="24">
        <v>350000</v>
      </c>
      <c r="E48" s="22">
        <v>5053.6639999999998</v>
      </c>
      <c r="F48" s="23">
        <v>0.75185076131853301</v>
      </c>
    </row>
    <row r="49" spans="1:9" x14ac:dyDescent="0.2">
      <c r="A49" s="20" t="s">
        <v>38</v>
      </c>
      <c r="B49" s="20"/>
      <c r="C49" s="20"/>
      <c r="D49" s="20"/>
      <c r="E49" s="25">
        <f>SUM(E46:E48)</f>
        <v>11672.241</v>
      </c>
      <c r="F49" s="26">
        <f>SUM(F46:F48)</f>
        <v>1.7365189458862709</v>
      </c>
      <c r="G49" s="14"/>
      <c r="H49" s="14"/>
      <c r="I49" s="14"/>
    </row>
    <row r="50" spans="1:9" x14ac:dyDescent="0.2">
      <c r="A50" s="21"/>
      <c r="B50" s="21"/>
      <c r="C50" s="21"/>
      <c r="D50" s="21"/>
      <c r="E50" s="22"/>
      <c r="F50" s="23"/>
    </row>
    <row r="51" spans="1:9" x14ac:dyDescent="0.2">
      <c r="A51" s="20" t="s">
        <v>47</v>
      </c>
      <c r="B51" s="20"/>
      <c r="C51" s="20"/>
      <c r="D51" s="20"/>
      <c r="E51" s="25">
        <f>E44+E49</f>
        <v>642367.54645900009</v>
      </c>
      <c r="F51" s="26">
        <f>F44+F49</f>
        <v>95.567202103566373</v>
      </c>
      <c r="G51" s="14"/>
      <c r="H51" s="14"/>
      <c r="I51" s="14"/>
    </row>
    <row r="52" spans="1:9" x14ac:dyDescent="0.2">
      <c r="A52" s="20"/>
      <c r="B52" s="20"/>
      <c r="C52" s="20"/>
      <c r="D52" s="20"/>
      <c r="E52" s="25"/>
      <c r="F52" s="26"/>
      <c r="G52" s="14"/>
      <c r="H52" s="14"/>
      <c r="I52" s="14"/>
    </row>
    <row r="53" spans="1:9" x14ac:dyDescent="0.2">
      <c r="A53" s="20" t="s">
        <v>49</v>
      </c>
      <c r="B53" s="20"/>
      <c r="C53" s="20"/>
      <c r="D53" s="20"/>
      <c r="E53" s="25">
        <f>E55-(E44+E49)</f>
        <v>29795.635385399917</v>
      </c>
      <c r="F53" s="26">
        <f>F55-(F44+F49)</f>
        <v>4.4327978964336268</v>
      </c>
      <c r="G53" s="14"/>
      <c r="H53" s="14"/>
      <c r="I53" s="14"/>
    </row>
    <row r="54" spans="1:9" x14ac:dyDescent="0.2">
      <c r="A54" s="20"/>
      <c r="B54" s="20"/>
      <c r="C54" s="20"/>
      <c r="D54" s="20"/>
      <c r="E54" s="25"/>
      <c r="F54" s="26"/>
      <c r="G54" s="14"/>
      <c r="H54" s="14"/>
      <c r="I54" s="14"/>
    </row>
    <row r="55" spans="1:9" x14ac:dyDescent="0.2">
      <c r="A55" s="27" t="s">
        <v>48</v>
      </c>
      <c r="B55" s="27"/>
      <c r="C55" s="27"/>
      <c r="D55" s="27"/>
      <c r="E55" s="28">
        <v>672163.18184440001</v>
      </c>
      <c r="F55" s="29">
        <v>100</v>
      </c>
      <c r="G55" s="14"/>
      <c r="H55" s="14"/>
      <c r="I55" s="14"/>
    </row>
    <row r="57" spans="1:9" x14ac:dyDescent="0.2">
      <c r="A57" s="14" t="s">
        <v>52</v>
      </c>
    </row>
    <row r="58" spans="1:9" x14ac:dyDescent="0.2">
      <c r="A58" s="14" t="s">
        <v>53</v>
      </c>
    </row>
    <row r="59" spans="1:9" x14ac:dyDescent="0.2">
      <c r="A59" s="14" t="s">
        <v>54</v>
      </c>
      <c r="B59" s="14"/>
      <c r="C59" s="30" t="s">
        <v>56</v>
      </c>
      <c r="D59" s="14" t="s">
        <v>55</v>
      </c>
    </row>
    <row r="60" spans="1:9" x14ac:dyDescent="0.2">
      <c r="A60" s="7" t="s">
        <v>182</v>
      </c>
      <c r="C60" s="31">
        <v>694.27059999999994</v>
      </c>
      <c r="D60" s="31">
        <v>744.52369999999996</v>
      </c>
    </row>
    <row r="61" spans="1:9" x14ac:dyDescent="0.2">
      <c r="A61" s="7" t="s">
        <v>271</v>
      </c>
      <c r="C61" s="31">
        <v>42.793999999999997</v>
      </c>
      <c r="D61" s="31">
        <v>41.258099999999999</v>
      </c>
    </row>
    <row r="62" spans="1:9" x14ac:dyDescent="0.2">
      <c r="A62" s="7" t="s">
        <v>184</v>
      </c>
      <c r="C62" s="31">
        <v>752.4212</v>
      </c>
      <c r="D62" s="31">
        <v>810.65940000000001</v>
      </c>
    </row>
    <row r="63" spans="1:9" x14ac:dyDescent="0.2">
      <c r="A63" s="7" t="s">
        <v>272</v>
      </c>
      <c r="C63" s="31">
        <v>48.530700000000003</v>
      </c>
      <c r="D63" s="31">
        <v>47.085799999999999</v>
      </c>
    </row>
    <row r="65" spans="1:4" x14ac:dyDescent="0.2">
      <c r="A65" s="14" t="s">
        <v>67</v>
      </c>
    </row>
    <row r="66" spans="1:4" x14ac:dyDescent="0.2">
      <c r="A66" s="88" t="s">
        <v>148</v>
      </c>
      <c r="B66" s="89"/>
      <c r="C66" s="36" t="s">
        <v>149</v>
      </c>
    </row>
    <row r="67" spans="1:4" x14ac:dyDescent="0.2">
      <c r="A67" s="84" t="s">
        <v>271</v>
      </c>
      <c r="B67" s="85"/>
      <c r="C67" s="37">
        <v>4.25</v>
      </c>
    </row>
    <row r="68" spans="1:4" x14ac:dyDescent="0.2">
      <c r="A68" s="84" t="s">
        <v>272</v>
      </c>
      <c r="B68" s="85"/>
      <c r="C68" s="37">
        <v>4.75</v>
      </c>
    </row>
    <row r="69" spans="1:4" x14ac:dyDescent="0.2">
      <c r="A69" s="7" t="s">
        <v>150</v>
      </c>
    </row>
    <row r="70" spans="1:4" x14ac:dyDescent="0.2">
      <c r="A70" s="7" t="s">
        <v>66</v>
      </c>
    </row>
    <row r="72" spans="1:4" x14ac:dyDescent="0.2">
      <c r="A72" s="14" t="s">
        <v>69</v>
      </c>
      <c r="D72" s="32">
        <v>0.17619274902900001</v>
      </c>
    </row>
    <row r="74" spans="1:4" x14ac:dyDescent="0.2">
      <c r="A74" s="14" t="s">
        <v>1073</v>
      </c>
    </row>
    <row r="75" spans="1:4" x14ac:dyDescent="0.2">
      <c r="A75" s="57"/>
    </row>
    <row r="76" spans="1:4" x14ac:dyDescent="0.2">
      <c r="A76" s="52" t="s">
        <v>1058</v>
      </c>
    </row>
    <row r="77" spans="1:4" x14ac:dyDescent="0.2">
      <c r="A77" s="54"/>
    </row>
    <row r="78" spans="1:4" x14ac:dyDescent="0.2">
      <c r="A78" s="53"/>
    </row>
    <row r="79" spans="1:4" x14ac:dyDescent="0.2">
      <c r="A79" s="53"/>
    </row>
    <row r="80" spans="1:4" x14ac:dyDescent="0.2">
      <c r="A80" s="53"/>
    </row>
    <row r="81" spans="1:1" x14ac:dyDescent="0.2">
      <c r="A81" s="53"/>
    </row>
    <row r="82" spans="1:1" x14ac:dyDescent="0.2">
      <c r="A82" s="53"/>
    </row>
    <row r="83" spans="1:1" x14ac:dyDescent="0.2">
      <c r="A83" s="53"/>
    </row>
    <row r="84" spans="1:1" x14ac:dyDescent="0.2">
      <c r="A84" s="53"/>
    </row>
    <row r="85" spans="1:1" x14ac:dyDescent="0.2">
      <c r="A85" s="53"/>
    </row>
    <row r="86" spans="1:1" x14ac:dyDescent="0.2">
      <c r="A86" s="53"/>
    </row>
    <row r="87" spans="1:1" x14ac:dyDescent="0.2">
      <c r="A87" s="53"/>
    </row>
    <row r="88" spans="1:1" x14ac:dyDescent="0.2">
      <c r="A88" s="53"/>
    </row>
    <row r="89" spans="1:1" x14ac:dyDescent="0.2">
      <c r="A89" s="53"/>
    </row>
    <row r="90" spans="1:1" x14ac:dyDescent="0.2">
      <c r="A90" s="52" t="s">
        <v>1083</v>
      </c>
    </row>
    <row r="91" spans="1:1" x14ac:dyDescent="0.2">
      <c r="A91" s="53"/>
    </row>
    <row r="92" spans="1:1" x14ac:dyDescent="0.2">
      <c r="A92" s="52" t="s">
        <v>1060</v>
      </c>
    </row>
    <row r="93" spans="1:1" x14ac:dyDescent="0.2">
      <c r="A93" s="53"/>
    </row>
    <row r="94" spans="1:1" x14ac:dyDescent="0.2">
      <c r="A94" s="53"/>
    </row>
    <row r="95" spans="1:1" x14ac:dyDescent="0.2">
      <c r="A95" s="53"/>
    </row>
    <row r="96" spans="1:1" x14ac:dyDescent="0.2">
      <c r="A96" s="53"/>
    </row>
    <row r="97" spans="1:1" x14ac:dyDescent="0.2">
      <c r="A97" s="53"/>
    </row>
    <row r="98" spans="1:1" x14ac:dyDescent="0.2">
      <c r="A98" s="53"/>
    </row>
    <row r="99" spans="1:1" x14ac:dyDescent="0.2">
      <c r="A99" s="53"/>
    </row>
    <row r="100" spans="1:1" x14ac:dyDescent="0.2">
      <c r="A100" s="53"/>
    </row>
    <row r="101" spans="1:1" x14ac:dyDescent="0.2">
      <c r="A101" s="53"/>
    </row>
    <row r="102" spans="1:1" x14ac:dyDescent="0.2">
      <c r="A102" s="53"/>
    </row>
    <row r="103" spans="1:1" x14ac:dyDescent="0.2">
      <c r="A103" s="53"/>
    </row>
    <row r="104" spans="1:1" x14ac:dyDescent="0.2">
      <c r="A104" s="53"/>
    </row>
  </sheetData>
  <mergeCells count="4">
    <mergeCell ref="A1:F1"/>
    <mergeCell ref="A66:B66"/>
    <mergeCell ref="A67:B67"/>
    <mergeCell ref="A68:B68"/>
  </mergeCells>
  <conditionalFormatting sqref="F2:F3">
    <cfRule type="cellIs" dxfId="37" priority="2" stopIfTrue="1" operator="between">
      <formula>0.009</formula>
      <formula>-0.009</formula>
    </cfRule>
  </conditionalFormatting>
  <conditionalFormatting sqref="F5:F65534">
    <cfRule type="cellIs" dxfId="36" priority="1" stopIfTrue="1" operator="between">
      <formula>0.009</formula>
      <formula>-0.009</formula>
    </cfRule>
  </conditionalFormatting>
  <hyperlinks>
    <hyperlink ref="A75" r:id="rId1" tooltip="https://www.franklintempletonindia.com/downloadsServlet/pdf/product-labels-jg9o5k7l" display="https://www.franklintempletonindia.com/downloadsServlet/pdf/product-labels-jg9o5k7l" xr:uid="{00000000-0004-0000-15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96"/>
  <sheetViews>
    <sheetView workbookViewId="0">
      <selection sqref="A1:F1"/>
    </sheetView>
  </sheetViews>
  <sheetFormatPr defaultColWidth="9.140625" defaultRowHeight="11.25" x14ac:dyDescent="0.2"/>
  <cols>
    <col min="1" max="1" width="39.42578125" style="7" customWidth="1"/>
    <col min="2" max="2" width="32.140625" style="7" customWidth="1"/>
    <col min="3" max="3" width="35.5703125" style="7" customWidth="1"/>
    <col min="4" max="4" width="13.28515625" style="7" bestFit="1" customWidth="1"/>
    <col min="5" max="5" width="25.28515625" style="10" customWidth="1"/>
    <col min="6" max="6" width="13.5703125" style="11" customWidth="1"/>
    <col min="7" max="16384" width="9.140625" style="7"/>
  </cols>
  <sheetData>
    <row r="1" spans="1:6" s="1" customFormat="1" ht="15" x14ac:dyDescent="0.2">
      <c r="A1" s="86" t="s">
        <v>28</v>
      </c>
      <c r="B1" s="87"/>
      <c r="C1" s="87"/>
      <c r="D1" s="87"/>
      <c r="E1" s="87"/>
      <c r="F1" s="87"/>
    </row>
    <row r="2" spans="1:6" s="1" customFormat="1" ht="12" x14ac:dyDescent="0.2">
      <c r="E2" s="5"/>
      <c r="F2" s="9"/>
    </row>
    <row r="3" spans="1:6" s="1" customFormat="1" ht="12" x14ac:dyDescent="0.2">
      <c r="A3" s="8" t="s">
        <v>7</v>
      </c>
      <c r="B3" s="2"/>
      <c r="C3" s="3"/>
      <c r="D3" s="3"/>
      <c r="E3" s="4"/>
      <c r="F3" s="9"/>
    </row>
    <row r="4" spans="1:6" s="1" customFormat="1" ht="36" customHeight="1" x14ac:dyDescent="0.2">
      <c r="A4" s="6" t="s">
        <v>2</v>
      </c>
      <c r="B4" s="6" t="s">
        <v>0</v>
      </c>
      <c r="C4" s="13" t="s">
        <v>562</v>
      </c>
      <c r="D4" s="13" t="s">
        <v>1</v>
      </c>
      <c r="E4" s="59" t="s">
        <v>6</v>
      </c>
      <c r="F4" s="12" t="s">
        <v>3</v>
      </c>
    </row>
    <row r="5" spans="1:6" x14ac:dyDescent="0.2">
      <c r="A5" s="16" t="s">
        <v>331</v>
      </c>
      <c r="B5" s="17"/>
      <c r="C5" s="17"/>
      <c r="D5" s="17"/>
      <c r="E5" s="18"/>
      <c r="F5" s="19"/>
    </row>
    <row r="6" spans="1:6" x14ac:dyDescent="0.2">
      <c r="A6" s="20" t="s">
        <v>33</v>
      </c>
      <c r="B6" s="21"/>
      <c r="C6" s="21"/>
      <c r="D6" s="21"/>
      <c r="E6" s="22"/>
      <c r="F6" s="23"/>
    </row>
    <row r="7" spans="1:6" x14ac:dyDescent="0.2">
      <c r="A7" s="21" t="s">
        <v>341</v>
      </c>
      <c r="B7" s="21" t="s">
        <v>340</v>
      </c>
      <c r="C7" s="21" t="s">
        <v>342</v>
      </c>
      <c r="D7" s="24">
        <v>550000</v>
      </c>
      <c r="E7" s="22">
        <v>13615.525</v>
      </c>
      <c r="F7" s="23">
        <v>9.9775933405772292</v>
      </c>
    </row>
    <row r="8" spans="1:6" x14ac:dyDescent="0.2">
      <c r="A8" s="21" t="s">
        <v>362</v>
      </c>
      <c r="B8" s="21" t="s">
        <v>361</v>
      </c>
      <c r="C8" s="21" t="s">
        <v>363</v>
      </c>
      <c r="D8" s="24">
        <v>4600000</v>
      </c>
      <c r="E8" s="22">
        <v>8700.9</v>
      </c>
      <c r="F8" s="23">
        <v>6.3761068263639098</v>
      </c>
    </row>
    <row r="9" spans="1:6" x14ac:dyDescent="0.2">
      <c r="A9" s="21" t="s">
        <v>336</v>
      </c>
      <c r="B9" s="21" t="s">
        <v>335</v>
      </c>
      <c r="C9" s="21" t="s">
        <v>334</v>
      </c>
      <c r="D9" s="24">
        <v>900000</v>
      </c>
      <c r="E9" s="22">
        <v>8411.4</v>
      </c>
      <c r="F9" s="23">
        <v>6.1639583214698899</v>
      </c>
    </row>
    <row r="10" spans="1:6" x14ac:dyDescent="0.2">
      <c r="A10" s="21" t="s">
        <v>524</v>
      </c>
      <c r="B10" s="21" t="s">
        <v>523</v>
      </c>
      <c r="C10" s="21" t="s">
        <v>363</v>
      </c>
      <c r="D10" s="24">
        <v>2900000</v>
      </c>
      <c r="E10" s="22">
        <v>7399.35</v>
      </c>
      <c r="F10" s="23">
        <v>5.4223179263818402</v>
      </c>
    </row>
    <row r="11" spans="1:6" x14ac:dyDescent="0.2">
      <c r="A11" s="21" t="s">
        <v>885</v>
      </c>
      <c r="B11" s="21" t="s">
        <v>884</v>
      </c>
      <c r="C11" s="21" t="s">
        <v>374</v>
      </c>
      <c r="D11" s="24">
        <v>289467</v>
      </c>
      <c r="E11" s="22">
        <v>6702.8978520000001</v>
      </c>
      <c r="F11" s="23">
        <v>4.91195080400386</v>
      </c>
    </row>
    <row r="12" spans="1:6" x14ac:dyDescent="0.2">
      <c r="A12" s="21" t="s">
        <v>359</v>
      </c>
      <c r="B12" s="21" t="s">
        <v>358</v>
      </c>
      <c r="C12" s="21" t="s">
        <v>360</v>
      </c>
      <c r="D12" s="24">
        <v>750000</v>
      </c>
      <c r="E12" s="22">
        <v>6590.625</v>
      </c>
      <c r="F12" s="23">
        <v>4.8296761314926799</v>
      </c>
    </row>
    <row r="13" spans="1:6" x14ac:dyDescent="0.2">
      <c r="A13" s="21" t="s">
        <v>346</v>
      </c>
      <c r="B13" s="21" t="s">
        <v>345</v>
      </c>
      <c r="C13" s="21" t="s">
        <v>347</v>
      </c>
      <c r="D13" s="24">
        <v>243000</v>
      </c>
      <c r="E13" s="22">
        <v>6197.1075000000001</v>
      </c>
      <c r="F13" s="23">
        <v>4.5413025588687299</v>
      </c>
    </row>
    <row r="14" spans="1:6" x14ac:dyDescent="0.2">
      <c r="A14" s="21" t="s">
        <v>429</v>
      </c>
      <c r="B14" s="21" t="s">
        <v>428</v>
      </c>
      <c r="C14" s="21" t="s">
        <v>430</v>
      </c>
      <c r="D14" s="24">
        <v>3000000</v>
      </c>
      <c r="E14" s="22">
        <v>4809</v>
      </c>
      <c r="F14" s="23">
        <v>3.5240834543534598</v>
      </c>
    </row>
    <row r="15" spans="1:6" x14ac:dyDescent="0.2">
      <c r="A15" s="21" t="s">
        <v>344</v>
      </c>
      <c r="B15" s="21" t="s">
        <v>343</v>
      </c>
      <c r="C15" s="21" t="s">
        <v>334</v>
      </c>
      <c r="D15" s="24">
        <v>475000</v>
      </c>
      <c r="E15" s="22">
        <v>4690.3874999999998</v>
      </c>
      <c r="F15" s="23">
        <v>3.4371630241747302</v>
      </c>
    </row>
    <row r="16" spans="1:6" x14ac:dyDescent="0.2">
      <c r="A16" s="21" t="s">
        <v>373</v>
      </c>
      <c r="B16" s="21" t="s">
        <v>372</v>
      </c>
      <c r="C16" s="21" t="s">
        <v>374</v>
      </c>
      <c r="D16" s="24">
        <v>1150000</v>
      </c>
      <c r="E16" s="22">
        <v>4508</v>
      </c>
      <c r="F16" s="23">
        <v>3.30350763406642</v>
      </c>
    </row>
    <row r="17" spans="1:6" x14ac:dyDescent="0.2">
      <c r="A17" s="21" t="s">
        <v>715</v>
      </c>
      <c r="B17" s="21" t="s">
        <v>714</v>
      </c>
      <c r="C17" s="21" t="s">
        <v>342</v>
      </c>
      <c r="D17" s="24">
        <v>1000000</v>
      </c>
      <c r="E17" s="22">
        <v>4129</v>
      </c>
      <c r="F17" s="23">
        <v>3.0257726311136302</v>
      </c>
    </row>
    <row r="18" spans="1:6" x14ac:dyDescent="0.2">
      <c r="A18" s="21" t="s">
        <v>349</v>
      </c>
      <c r="B18" s="21" t="s">
        <v>348</v>
      </c>
      <c r="C18" s="21" t="s">
        <v>334</v>
      </c>
      <c r="D18" s="24">
        <v>550000</v>
      </c>
      <c r="E18" s="22">
        <v>3150.6750000000002</v>
      </c>
      <c r="F18" s="23">
        <v>2.30884625442817</v>
      </c>
    </row>
    <row r="19" spans="1:6" x14ac:dyDescent="0.2">
      <c r="A19" s="21" t="s">
        <v>432</v>
      </c>
      <c r="B19" s="21" t="s">
        <v>431</v>
      </c>
      <c r="C19" s="21" t="s">
        <v>433</v>
      </c>
      <c r="D19" s="24">
        <v>2800000</v>
      </c>
      <c r="E19" s="22">
        <v>3136</v>
      </c>
      <c r="F19" s="23">
        <v>2.2980922671766399</v>
      </c>
    </row>
    <row r="20" spans="1:6" x14ac:dyDescent="0.2">
      <c r="A20" s="21" t="s">
        <v>853</v>
      </c>
      <c r="B20" s="21" t="s">
        <v>852</v>
      </c>
      <c r="C20" s="21" t="s">
        <v>404</v>
      </c>
      <c r="D20" s="24">
        <v>1825261</v>
      </c>
      <c r="E20" s="22">
        <v>3055.4869140000001</v>
      </c>
      <c r="F20" s="23">
        <v>2.23909146987334</v>
      </c>
    </row>
    <row r="21" spans="1:6" x14ac:dyDescent="0.2">
      <c r="A21" s="21" t="s">
        <v>891</v>
      </c>
      <c r="B21" s="21" t="s">
        <v>890</v>
      </c>
      <c r="C21" s="21" t="s">
        <v>738</v>
      </c>
      <c r="D21" s="24">
        <v>115000</v>
      </c>
      <c r="E21" s="22">
        <v>3020.9349999999999</v>
      </c>
      <c r="F21" s="23">
        <v>2.2137714805941502</v>
      </c>
    </row>
    <row r="22" spans="1:6" x14ac:dyDescent="0.2">
      <c r="A22" s="21" t="s">
        <v>440</v>
      </c>
      <c r="B22" s="21" t="s">
        <v>439</v>
      </c>
      <c r="C22" s="21" t="s">
        <v>441</v>
      </c>
      <c r="D22" s="24">
        <v>200000</v>
      </c>
      <c r="E22" s="22">
        <v>3000.8</v>
      </c>
      <c r="F22" s="23">
        <v>2.1990163505560099</v>
      </c>
    </row>
    <row r="23" spans="1:6" x14ac:dyDescent="0.2">
      <c r="A23" s="21" t="s">
        <v>719</v>
      </c>
      <c r="B23" s="21" t="s">
        <v>718</v>
      </c>
      <c r="C23" s="21" t="s">
        <v>678</v>
      </c>
      <c r="D23" s="24">
        <v>540000</v>
      </c>
      <c r="E23" s="22">
        <v>2899.8</v>
      </c>
      <c r="F23" s="23">
        <v>2.1250025371042098</v>
      </c>
    </row>
    <row r="24" spans="1:6" x14ac:dyDescent="0.2">
      <c r="A24" s="21" t="s">
        <v>829</v>
      </c>
      <c r="B24" s="21" t="s">
        <v>828</v>
      </c>
      <c r="C24" s="21" t="s">
        <v>738</v>
      </c>
      <c r="D24" s="24">
        <v>400000</v>
      </c>
      <c r="E24" s="22">
        <v>2647.2</v>
      </c>
      <c r="F24" s="23">
        <v>1.9398947224712999</v>
      </c>
    </row>
    <row r="25" spans="1:6" x14ac:dyDescent="0.2">
      <c r="A25" s="21" t="s">
        <v>803</v>
      </c>
      <c r="B25" s="21" t="s">
        <v>802</v>
      </c>
      <c r="C25" s="21" t="s">
        <v>374</v>
      </c>
      <c r="D25" s="24">
        <v>135000</v>
      </c>
      <c r="E25" s="22">
        <v>2623.1849999999999</v>
      </c>
      <c r="F25" s="23">
        <v>1.92229628950056</v>
      </c>
    </row>
    <row r="26" spans="1:6" x14ac:dyDescent="0.2">
      <c r="A26" s="21" t="s">
        <v>878</v>
      </c>
      <c r="B26" s="21" t="s">
        <v>877</v>
      </c>
      <c r="C26" s="21" t="s">
        <v>390</v>
      </c>
      <c r="D26" s="24">
        <v>350000</v>
      </c>
      <c r="E26" s="22">
        <v>2485.1750000000002</v>
      </c>
      <c r="F26" s="23">
        <v>1.8211611766839</v>
      </c>
    </row>
    <row r="27" spans="1:6" x14ac:dyDescent="0.2">
      <c r="A27" s="21" t="s">
        <v>392</v>
      </c>
      <c r="B27" s="21" t="s">
        <v>391</v>
      </c>
      <c r="C27" s="21" t="s">
        <v>357</v>
      </c>
      <c r="D27" s="24">
        <v>25000</v>
      </c>
      <c r="E27" s="22">
        <v>2447.2624999999998</v>
      </c>
      <c r="F27" s="23">
        <v>1.7933785162631899</v>
      </c>
    </row>
    <row r="28" spans="1:6" x14ac:dyDescent="0.2">
      <c r="A28" s="21" t="s">
        <v>750</v>
      </c>
      <c r="B28" s="21" t="s">
        <v>749</v>
      </c>
      <c r="C28" s="21" t="s">
        <v>374</v>
      </c>
      <c r="D28" s="24">
        <v>350000</v>
      </c>
      <c r="E28" s="22">
        <v>2283.75</v>
      </c>
      <c r="F28" s="23">
        <v>1.6735549155499501</v>
      </c>
    </row>
    <row r="29" spans="1:6" x14ac:dyDescent="0.2">
      <c r="A29" s="21" t="s">
        <v>397</v>
      </c>
      <c r="B29" s="21" t="s">
        <v>396</v>
      </c>
      <c r="C29" s="21" t="s">
        <v>398</v>
      </c>
      <c r="D29" s="24">
        <v>60000</v>
      </c>
      <c r="E29" s="22">
        <v>2275.5</v>
      </c>
      <c r="F29" s="23">
        <v>1.6675092327679999</v>
      </c>
    </row>
    <row r="30" spans="1:6" x14ac:dyDescent="0.2">
      <c r="A30" s="21" t="s">
        <v>737</v>
      </c>
      <c r="B30" s="21" t="s">
        <v>736</v>
      </c>
      <c r="C30" s="21" t="s">
        <v>738</v>
      </c>
      <c r="D30" s="24">
        <v>3000000</v>
      </c>
      <c r="E30" s="22">
        <v>2166</v>
      </c>
      <c r="F30" s="23">
        <v>1.5872665340256999</v>
      </c>
    </row>
    <row r="31" spans="1:6" x14ac:dyDescent="0.2">
      <c r="A31" s="21" t="s">
        <v>740</v>
      </c>
      <c r="B31" s="21" t="s">
        <v>739</v>
      </c>
      <c r="C31" s="21" t="s">
        <v>374</v>
      </c>
      <c r="D31" s="24">
        <v>233259</v>
      </c>
      <c r="E31" s="22">
        <v>2160.6781169999999</v>
      </c>
      <c r="F31" s="23">
        <v>1.5833666047625901</v>
      </c>
    </row>
    <row r="32" spans="1:6" x14ac:dyDescent="0.2">
      <c r="A32" s="21" t="s">
        <v>389</v>
      </c>
      <c r="B32" s="21" t="s">
        <v>388</v>
      </c>
      <c r="C32" s="21" t="s">
        <v>390</v>
      </c>
      <c r="D32" s="24">
        <v>674794</v>
      </c>
      <c r="E32" s="22">
        <v>1953.866027</v>
      </c>
      <c r="F32" s="23">
        <v>1.4318126300216301</v>
      </c>
    </row>
    <row r="33" spans="1:9" x14ac:dyDescent="0.2">
      <c r="A33" s="21" t="s">
        <v>855</v>
      </c>
      <c r="B33" s="21" t="s">
        <v>854</v>
      </c>
      <c r="C33" s="21" t="s">
        <v>377</v>
      </c>
      <c r="D33" s="24">
        <v>400000</v>
      </c>
      <c r="E33" s="22">
        <v>1893.4</v>
      </c>
      <c r="F33" s="23">
        <v>1.38750251870926</v>
      </c>
    </row>
    <row r="34" spans="1:9" x14ac:dyDescent="0.2">
      <c r="A34" s="21" t="s">
        <v>526</v>
      </c>
      <c r="B34" s="21" t="s">
        <v>525</v>
      </c>
      <c r="C34" s="21" t="s">
        <v>398</v>
      </c>
      <c r="D34" s="24">
        <v>1500000</v>
      </c>
      <c r="E34" s="22">
        <v>1886.25</v>
      </c>
      <c r="F34" s="23">
        <v>1.3822629269649001</v>
      </c>
    </row>
    <row r="35" spans="1:9" x14ac:dyDescent="0.2">
      <c r="A35" s="21" t="s">
        <v>865</v>
      </c>
      <c r="B35" s="21" t="s">
        <v>864</v>
      </c>
      <c r="C35" s="21" t="s">
        <v>374</v>
      </c>
      <c r="D35" s="24">
        <v>220000</v>
      </c>
      <c r="E35" s="22">
        <v>1840.96</v>
      </c>
      <c r="F35" s="23">
        <v>1.3490739605170601</v>
      </c>
    </row>
    <row r="36" spans="1:9" x14ac:dyDescent="0.2">
      <c r="A36" s="21" t="s">
        <v>831</v>
      </c>
      <c r="B36" s="21" t="s">
        <v>830</v>
      </c>
      <c r="C36" s="21" t="s">
        <v>374</v>
      </c>
      <c r="D36" s="24">
        <v>115000</v>
      </c>
      <c r="E36" s="22">
        <v>1501.095</v>
      </c>
      <c r="F36" s="23">
        <v>1.10001747825176</v>
      </c>
    </row>
    <row r="37" spans="1:9" x14ac:dyDescent="0.2">
      <c r="A37" s="21" t="s">
        <v>929</v>
      </c>
      <c r="B37" s="21" t="s">
        <v>928</v>
      </c>
      <c r="C37" s="21" t="s">
        <v>537</v>
      </c>
      <c r="D37" s="24">
        <v>800000</v>
      </c>
      <c r="E37" s="22">
        <v>1473.2</v>
      </c>
      <c r="F37" s="23">
        <v>1.07957574234841</v>
      </c>
    </row>
    <row r="38" spans="1:9" x14ac:dyDescent="0.2">
      <c r="A38" s="21" t="s">
        <v>403</v>
      </c>
      <c r="B38" s="21" t="s">
        <v>402</v>
      </c>
      <c r="C38" s="21" t="s">
        <v>404</v>
      </c>
      <c r="D38" s="24">
        <v>60000</v>
      </c>
      <c r="E38" s="22">
        <v>1349.04</v>
      </c>
      <c r="F38" s="23">
        <v>0.98859004850509302</v>
      </c>
    </row>
    <row r="39" spans="1:9" x14ac:dyDescent="0.2">
      <c r="A39" s="21" t="s">
        <v>742</v>
      </c>
      <c r="B39" s="21" t="s">
        <v>741</v>
      </c>
      <c r="C39" s="21" t="s">
        <v>342</v>
      </c>
      <c r="D39" s="24">
        <v>365000</v>
      </c>
      <c r="E39" s="22">
        <v>1328.6</v>
      </c>
      <c r="F39" s="23">
        <v>0.97361141140653096</v>
      </c>
    </row>
    <row r="40" spans="1:9" x14ac:dyDescent="0.2">
      <c r="A40" s="21" t="s">
        <v>835</v>
      </c>
      <c r="B40" s="21" t="s">
        <v>834</v>
      </c>
      <c r="C40" s="21" t="s">
        <v>401</v>
      </c>
      <c r="D40" s="24">
        <v>800000</v>
      </c>
      <c r="E40" s="22">
        <v>1317.2</v>
      </c>
      <c r="F40" s="23">
        <v>0.96525737701692205</v>
      </c>
    </row>
    <row r="41" spans="1:9" x14ac:dyDescent="0.2">
      <c r="A41" s="21" t="s">
        <v>876</v>
      </c>
      <c r="B41" s="21" t="s">
        <v>875</v>
      </c>
      <c r="C41" s="21" t="s">
        <v>761</v>
      </c>
      <c r="D41" s="24">
        <v>229330</v>
      </c>
      <c r="E41" s="22">
        <v>1261.0856699999999</v>
      </c>
      <c r="F41" s="23">
        <v>0.92413623293184599</v>
      </c>
    </row>
    <row r="42" spans="1:9" x14ac:dyDescent="0.2">
      <c r="A42" s="21" t="s">
        <v>893</v>
      </c>
      <c r="B42" s="21" t="s">
        <v>892</v>
      </c>
      <c r="C42" s="21" t="s">
        <v>342</v>
      </c>
      <c r="D42" s="24">
        <v>711660</v>
      </c>
      <c r="E42" s="22">
        <v>1161.42912</v>
      </c>
      <c r="F42" s="23">
        <v>0.85110691312046105</v>
      </c>
    </row>
    <row r="43" spans="1:9" x14ac:dyDescent="0.2">
      <c r="A43" s="21" t="s">
        <v>435</v>
      </c>
      <c r="B43" s="21" t="s">
        <v>434</v>
      </c>
      <c r="C43" s="21" t="s">
        <v>407</v>
      </c>
      <c r="D43" s="24">
        <v>62058</v>
      </c>
      <c r="E43" s="22">
        <v>1125.545946</v>
      </c>
      <c r="F43" s="23">
        <v>0.82481136315517001</v>
      </c>
    </row>
    <row r="44" spans="1:9" x14ac:dyDescent="0.2">
      <c r="A44" s="20" t="s">
        <v>38</v>
      </c>
      <c r="B44" s="20"/>
      <c r="C44" s="20"/>
      <c r="D44" s="20"/>
      <c r="E44" s="25">
        <f>SUM(E7:E43)</f>
        <v>131198.31214599998</v>
      </c>
      <c r="F44" s="26">
        <f>SUM(F7:F43)</f>
        <v>96.143439607573114</v>
      </c>
      <c r="G44" s="14"/>
      <c r="H44" s="14"/>
      <c r="I44" s="14"/>
    </row>
    <row r="45" spans="1:9" x14ac:dyDescent="0.2">
      <c r="A45" s="21"/>
      <c r="B45" s="21"/>
      <c r="C45" s="21"/>
      <c r="D45" s="21"/>
      <c r="E45" s="22"/>
      <c r="F45" s="23"/>
    </row>
    <row r="46" spans="1:9" x14ac:dyDescent="0.2">
      <c r="A46" s="20" t="s">
        <v>47</v>
      </c>
      <c r="B46" s="20"/>
      <c r="C46" s="20"/>
      <c r="D46" s="20"/>
      <c r="E46" s="25">
        <f>E44</f>
        <v>131198.31214599998</v>
      </c>
      <c r="F46" s="26">
        <f>F44</f>
        <v>96.143439607573114</v>
      </c>
      <c r="G46" s="14"/>
      <c r="H46" s="14"/>
      <c r="I46" s="14"/>
    </row>
    <row r="47" spans="1:9" x14ac:dyDescent="0.2">
      <c r="A47" s="20"/>
      <c r="B47" s="20"/>
      <c r="C47" s="20"/>
      <c r="D47" s="20"/>
      <c r="E47" s="25"/>
      <c r="F47" s="26"/>
      <c r="G47" s="14"/>
      <c r="H47" s="14"/>
      <c r="I47" s="14"/>
    </row>
    <row r="48" spans="1:9" x14ac:dyDescent="0.2">
      <c r="A48" s="20" t="s">
        <v>49</v>
      </c>
      <c r="B48" s="20"/>
      <c r="C48" s="20"/>
      <c r="D48" s="20"/>
      <c r="E48" s="25">
        <f>E50-(E44)</f>
        <v>5262.7013995000161</v>
      </c>
      <c r="F48" s="26">
        <f>F50-(F44)</f>
        <v>3.8565603924268856</v>
      </c>
      <c r="G48" s="14"/>
      <c r="H48" s="14"/>
      <c r="I48" s="14"/>
    </row>
    <row r="49" spans="1:9" x14ac:dyDescent="0.2">
      <c r="A49" s="20"/>
      <c r="B49" s="20"/>
      <c r="C49" s="20"/>
      <c r="D49" s="20"/>
      <c r="E49" s="25"/>
      <c r="F49" s="26"/>
      <c r="G49" s="14"/>
      <c r="H49" s="14"/>
      <c r="I49" s="14"/>
    </row>
    <row r="50" spans="1:9" x14ac:dyDescent="0.2">
      <c r="A50" s="27" t="s">
        <v>48</v>
      </c>
      <c r="B50" s="27"/>
      <c r="C50" s="27"/>
      <c r="D50" s="27"/>
      <c r="E50" s="28">
        <v>136461.0135455</v>
      </c>
      <c r="F50" s="29">
        <v>100</v>
      </c>
      <c r="G50" s="14"/>
      <c r="H50" s="14"/>
      <c r="I50" s="14"/>
    </row>
    <row r="52" spans="1:9" x14ac:dyDescent="0.2">
      <c r="A52" s="14" t="s">
        <v>52</v>
      </c>
    </row>
    <row r="53" spans="1:9" x14ac:dyDescent="0.2">
      <c r="A53" s="14" t="s">
        <v>53</v>
      </c>
    </row>
    <row r="54" spans="1:9" x14ac:dyDescent="0.2">
      <c r="A54" s="14" t="s">
        <v>54</v>
      </c>
      <c r="B54" s="14"/>
      <c r="C54" s="30" t="s">
        <v>56</v>
      </c>
      <c r="D54" s="14" t="s">
        <v>55</v>
      </c>
    </row>
    <row r="55" spans="1:9" x14ac:dyDescent="0.2">
      <c r="A55" s="7" t="s">
        <v>182</v>
      </c>
      <c r="C55" s="31">
        <v>71.572400000000002</v>
      </c>
      <c r="D55" s="31">
        <v>80.684100000000001</v>
      </c>
    </row>
    <row r="56" spans="1:9" x14ac:dyDescent="0.2">
      <c r="A56" s="7" t="s">
        <v>271</v>
      </c>
      <c r="C56" s="31">
        <v>26.542899999999999</v>
      </c>
      <c r="D56" s="31">
        <v>29.922000000000001</v>
      </c>
    </row>
    <row r="57" spans="1:9" x14ac:dyDescent="0.2">
      <c r="A57" s="7" t="s">
        <v>184</v>
      </c>
      <c r="C57" s="31">
        <v>80.124799999999993</v>
      </c>
      <c r="D57" s="31">
        <v>90.818399999999997</v>
      </c>
    </row>
    <row r="58" spans="1:9" x14ac:dyDescent="0.2">
      <c r="A58" s="7" t="s">
        <v>272</v>
      </c>
      <c r="C58" s="31">
        <v>31.303999999999998</v>
      </c>
      <c r="D58" s="31">
        <v>35.480400000000003</v>
      </c>
    </row>
    <row r="60" spans="1:9" x14ac:dyDescent="0.2">
      <c r="A60" s="7" t="s">
        <v>66</v>
      </c>
    </row>
    <row r="62" spans="1:9" x14ac:dyDescent="0.2">
      <c r="A62" s="14" t="s">
        <v>67</v>
      </c>
      <c r="D62" s="30" t="s">
        <v>68</v>
      </c>
    </row>
    <row r="64" spans="1:9" x14ac:dyDescent="0.2">
      <c r="A64" s="14" t="s">
        <v>69</v>
      </c>
      <c r="D64" s="32">
        <v>0.12072549591901099</v>
      </c>
    </row>
    <row r="66" spans="1:1" x14ac:dyDescent="0.2">
      <c r="A66" s="14" t="s">
        <v>1073</v>
      </c>
    </row>
    <row r="67" spans="1:1" x14ac:dyDescent="0.2">
      <c r="A67" s="57"/>
    </row>
    <row r="68" spans="1:1" x14ac:dyDescent="0.2">
      <c r="A68" s="52" t="s">
        <v>1058</v>
      </c>
    </row>
    <row r="69" spans="1:1" x14ac:dyDescent="0.2">
      <c r="A69" s="54"/>
    </row>
    <row r="70" spans="1:1" x14ac:dyDescent="0.2">
      <c r="A70" s="53"/>
    </row>
    <row r="71" spans="1:1" x14ac:dyDescent="0.2">
      <c r="A71" s="53"/>
    </row>
    <row r="72" spans="1:1" x14ac:dyDescent="0.2">
      <c r="A72" s="53"/>
    </row>
    <row r="73" spans="1:1" x14ac:dyDescent="0.2">
      <c r="A73" s="53"/>
    </row>
    <row r="74" spans="1:1" x14ac:dyDescent="0.2">
      <c r="A74" s="53"/>
    </row>
    <row r="75" spans="1:1" x14ac:dyDescent="0.2">
      <c r="A75" s="53"/>
    </row>
    <row r="76" spans="1:1" x14ac:dyDescent="0.2">
      <c r="A76" s="53"/>
    </row>
    <row r="77" spans="1:1" x14ac:dyDescent="0.2">
      <c r="A77" s="53"/>
    </row>
    <row r="78" spans="1:1" x14ac:dyDescent="0.2">
      <c r="A78" s="53"/>
    </row>
    <row r="79" spans="1:1" x14ac:dyDescent="0.2">
      <c r="A79" s="53"/>
    </row>
    <row r="80" spans="1:1" x14ac:dyDescent="0.2">
      <c r="A80" s="53"/>
    </row>
    <row r="81" spans="1:1" x14ac:dyDescent="0.2">
      <c r="A81" s="53"/>
    </row>
    <row r="82" spans="1:1" x14ac:dyDescent="0.2">
      <c r="A82" s="52" t="s">
        <v>1084</v>
      </c>
    </row>
    <row r="83" spans="1:1" x14ac:dyDescent="0.2">
      <c r="A83" s="53"/>
    </row>
    <row r="84" spans="1:1" x14ac:dyDescent="0.2">
      <c r="A84" s="52" t="s">
        <v>1060</v>
      </c>
    </row>
    <row r="85" spans="1:1" x14ac:dyDescent="0.2">
      <c r="A85" s="53"/>
    </row>
    <row r="86" spans="1:1" x14ac:dyDescent="0.2">
      <c r="A86" s="53"/>
    </row>
    <row r="87" spans="1:1" x14ac:dyDescent="0.2">
      <c r="A87" s="53"/>
    </row>
    <row r="88" spans="1:1" x14ac:dyDescent="0.2">
      <c r="A88" s="53"/>
    </row>
    <row r="89" spans="1:1" x14ac:dyDescent="0.2">
      <c r="A89" s="53"/>
    </row>
    <row r="90" spans="1:1" x14ac:dyDescent="0.2">
      <c r="A90" s="53"/>
    </row>
    <row r="91" spans="1:1" x14ac:dyDescent="0.2">
      <c r="A91" s="53"/>
    </row>
    <row r="92" spans="1:1" x14ac:dyDescent="0.2">
      <c r="A92" s="53"/>
    </row>
    <row r="93" spans="1:1" x14ac:dyDescent="0.2">
      <c r="A93" s="53"/>
    </row>
    <row r="94" spans="1:1" x14ac:dyDescent="0.2">
      <c r="A94" s="53"/>
    </row>
    <row r="95" spans="1:1" x14ac:dyDescent="0.2">
      <c r="A95" s="53"/>
    </row>
    <row r="96" spans="1:1" x14ac:dyDescent="0.2">
      <c r="A96" s="53"/>
    </row>
  </sheetData>
  <mergeCells count="1">
    <mergeCell ref="A1:F1"/>
  </mergeCells>
  <conditionalFormatting sqref="F2:F3">
    <cfRule type="cellIs" dxfId="35" priority="2" stopIfTrue="1" operator="between">
      <formula>0.009</formula>
      <formula>-0.009</formula>
    </cfRule>
  </conditionalFormatting>
  <conditionalFormatting sqref="F5:F65534">
    <cfRule type="cellIs" dxfId="34" priority="1" stopIfTrue="1" operator="between">
      <formula>0.009</formula>
      <formula>-0.009</formula>
    </cfRule>
  </conditionalFormatting>
  <hyperlinks>
    <hyperlink ref="A67" r:id="rId1" tooltip="https://www.franklintempletonindia.com/downloadsServlet/pdf/product-labels-jg9o5k7l" display="https://www.franklintempletonindia.com/downloadsServlet/pdf/product-labels-jg9o5k7l" xr:uid="{00000000-0004-0000-16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116"/>
  <sheetViews>
    <sheetView workbookViewId="0">
      <selection sqref="A1:F1"/>
    </sheetView>
  </sheetViews>
  <sheetFormatPr defaultColWidth="9.140625" defaultRowHeight="11.25" x14ac:dyDescent="0.2"/>
  <cols>
    <col min="1" max="1" width="39.85546875" style="7" customWidth="1"/>
    <col min="2" max="2" width="36.42578125" style="7" bestFit="1" customWidth="1"/>
    <col min="3" max="3" width="23.7109375" style="7" bestFit="1" customWidth="1"/>
    <col min="4" max="4" width="13.28515625" style="7" bestFit="1" customWidth="1"/>
    <col min="5" max="5" width="25.28515625" style="10" customWidth="1"/>
    <col min="6" max="6" width="14.28515625" style="11" customWidth="1"/>
    <col min="7" max="16384" width="9.140625" style="7"/>
  </cols>
  <sheetData>
    <row r="1" spans="1:6" s="1" customFormat="1" ht="15" x14ac:dyDescent="0.2">
      <c r="A1" s="86" t="s">
        <v>29</v>
      </c>
      <c r="B1" s="87"/>
      <c r="C1" s="87"/>
      <c r="D1" s="87"/>
      <c r="E1" s="87"/>
      <c r="F1" s="87"/>
    </row>
    <row r="2" spans="1:6" s="1" customFormat="1" ht="12" x14ac:dyDescent="0.2">
      <c r="E2" s="5"/>
      <c r="F2" s="9"/>
    </row>
    <row r="3" spans="1:6" s="1" customFormat="1" ht="12" x14ac:dyDescent="0.2">
      <c r="A3" s="8" t="s">
        <v>7</v>
      </c>
      <c r="B3" s="2"/>
      <c r="C3" s="3"/>
      <c r="D3" s="3"/>
      <c r="E3" s="4"/>
      <c r="F3" s="9"/>
    </row>
    <row r="4" spans="1:6" s="1" customFormat="1" ht="36" customHeight="1" x14ac:dyDescent="0.2">
      <c r="A4" s="6" t="s">
        <v>2</v>
      </c>
      <c r="B4" s="6" t="s">
        <v>0</v>
      </c>
      <c r="C4" s="13" t="s">
        <v>562</v>
      </c>
      <c r="D4" s="13" t="s">
        <v>1</v>
      </c>
      <c r="E4" s="59" t="s">
        <v>6</v>
      </c>
      <c r="F4" s="12" t="s">
        <v>3</v>
      </c>
    </row>
    <row r="5" spans="1:6" x14ac:dyDescent="0.2">
      <c r="A5" s="16" t="s">
        <v>331</v>
      </c>
      <c r="B5" s="17"/>
      <c r="C5" s="17"/>
      <c r="D5" s="17"/>
      <c r="E5" s="18"/>
      <c r="F5" s="19"/>
    </row>
    <row r="6" spans="1:6" x14ac:dyDescent="0.2">
      <c r="A6" s="20" t="s">
        <v>33</v>
      </c>
      <c r="B6" s="21"/>
      <c r="C6" s="21"/>
      <c r="D6" s="21"/>
      <c r="E6" s="22"/>
      <c r="F6" s="23"/>
    </row>
    <row r="7" spans="1:6" x14ac:dyDescent="0.2">
      <c r="A7" s="21" t="s">
        <v>336</v>
      </c>
      <c r="B7" s="21" t="s">
        <v>335</v>
      </c>
      <c r="C7" s="21" t="s">
        <v>334</v>
      </c>
      <c r="D7" s="24">
        <v>100060</v>
      </c>
      <c r="E7" s="22">
        <v>935.16075999999998</v>
      </c>
      <c r="F7" s="23">
        <v>3.1993777481561598</v>
      </c>
    </row>
    <row r="8" spans="1:6" x14ac:dyDescent="0.2">
      <c r="A8" s="21" t="s">
        <v>333</v>
      </c>
      <c r="B8" s="21" t="s">
        <v>332</v>
      </c>
      <c r="C8" s="21" t="s">
        <v>334</v>
      </c>
      <c r="D8" s="24">
        <v>42472</v>
      </c>
      <c r="E8" s="22">
        <v>722.61860799999999</v>
      </c>
      <c r="F8" s="23">
        <v>2.47222722950734</v>
      </c>
    </row>
    <row r="9" spans="1:6" x14ac:dyDescent="0.2">
      <c r="A9" s="21" t="s">
        <v>887</v>
      </c>
      <c r="B9" s="21" t="s">
        <v>886</v>
      </c>
      <c r="C9" s="21" t="s">
        <v>385</v>
      </c>
      <c r="D9" s="24">
        <v>80257</v>
      </c>
      <c r="E9" s="22">
        <v>522.63358400000004</v>
      </c>
      <c r="F9" s="23">
        <v>1.78803723446299</v>
      </c>
    </row>
    <row r="10" spans="1:6" x14ac:dyDescent="0.2">
      <c r="A10" s="21" t="s">
        <v>394</v>
      </c>
      <c r="B10" s="21" t="s">
        <v>393</v>
      </c>
      <c r="C10" s="21" t="s">
        <v>395</v>
      </c>
      <c r="D10" s="24">
        <v>516491</v>
      </c>
      <c r="E10" s="22">
        <v>387.62649549999998</v>
      </c>
      <c r="F10" s="23">
        <v>1.3261501522994401</v>
      </c>
    </row>
    <row r="11" spans="1:6" x14ac:dyDescent="0.2">
      <c r="A11" s="21" t="s">
        <v>931</v>
      </c>
      <c r="B11" s="21" t="s">
        <v>930</v>
      </c>
      <c r="C11" s="21" t="s">
        <v>691</v>
      </c>
      <c r="D11" s="24">
        <v>44932</v>
      </c>
      <c r="E11" s="22">
        <v>386.81958800000001</v>
      </c>
      <c r="F11" s="23">
        <v>1.32338955539381</v>
      </c>
    </row>
    <row r="12" spans="1:6" x14ac:dyDescent="0.2">
      <c r="A12" s="21" t="s">
        <v>346</v>
      </c>
      <c r="B12" s="21" t="s">
        <v>345</v>
      </c>
      <c r="C12" s="21" t="s">
        <v>347</v>
      </c>
      <c r="D12" s="24">
        <v>14549</v>
      </c>
      <c r="E12" s="22">
        <v>371.03587249999998</v>
      </c>
      <c r="F12" s="23">
        <v>1.2693902107742501</v>
      </c>
    </row>
    <row r="13" spans="1:6" x14ac:dyDescent="0.2">
      <c r="A13" s="21" t="s">
        <v>825</v>
      </c>
      <c r="B13" s="21" t="s">
        <v>824</v>
      </c>
      <c r="C13" s="21" t="s">
        <v>678</v>
      </c>
      <c r="D13" s="24">
        <v>34595</v>
      </c>
      <c r="E13" s="22">
        <v>340.69155999999998</v>
      </c>
      <c r="F13" s="23">
        <v>1.1655760620758</v>
      </c>
    </row>
    <row r="14" spans="1:6" x14ac:dyDescent="0.2">
      <c r="A14" s="21" t="s">
        <v>379</v>
      </c>
      <c r="B14" s="21" t="s">
        <v>378</v>
      </c>
      <c r="C14" s="21" t="s">
        <v>380</v>
      </c>
      <c r="D14" s="24">
        <v>36504</v>
      </c>
      <c r="E14" s="22">
        <v>332.98948799999999</v>
      </c>
      <c r="F14" s="23">
        <v>1.13922568594208</v>
      </c>
    </row>
    <row r="15" spans="1:6" x14ac:dyDescent="0.2">
      <c r="A15" s="21" t="s">
        <v>341</v>
      </c>
      <c r="B15" s="21" t="s">
        <v>340</v>
      </c>
      <c r="C15" s="21" t="s">
        <v>342</v>
      </c>
      <c r="D15" s="24">
        <v>12964</v>
      </c>
      <c r="E15" s="22">
        <v>320.93030199999998</v>
      </c>
      <c r="F15" s="23">
        <v>1.0979687245729099</v>
      </c>
    </row>
    <row r="16" spans="1:6" x14ac:dyDescent="0.2">
      <c r="A16" s="21" t="s">
        <v>695</v>
      </c>
      <c r="B16" s="21" t="s">
        <v>694</v>
      </c>
      <c r="C16" s="21" t="s">
        <v>537</v>
      </c>
      <c r="D16" s="24">
        <v>9974</v>
      </c>
      <c r="E16" s="22">
        <v>316.66452600000002</v>
      </c>
      <c r="F16" s="23">
        <v>1.0833746254652701</v>
      </c>
    </row>
    <row r="17" spans="1:9" x14ac:dyDescent="0.2">
      <c r="A17" s="21" t="s">
        <v>823</v>
      </c>
      <c r="B17" s="21" t="s">
        <v>822</v>
      </c>
      <c r="C17" s="21" t="s">
        <v>371</v>
      </c>
      <c r="D17" s="24">
        <v>77945</v>
      </c>
      <c r="E17" s="22">
        <v>305.93412499999999</v>
      </c>
      <c r="F17" s="23">
        <v>1.0466637115169699</v>
      </c>
    </row>
    <row r="18" spans="1:9" x14ac:dyDescent="0.2">
      <c r="A18" s="21" t="s">
        <v>356</v>
      </c>
      <c r="B18" s="21" t="s">
        <v>355</v>
      </c>
      <c r="C18" s="21" t="s">
        <v>357</v>
      </c>
      <c r="D18" s="24">
        <v>44550</v>
      </c>
      <c r="E18" s="22">
        <v>265.31752499999999</v>
      </c>
      <c r="F18" s="23">
        <v>0.90770594959616002</v>
      </c>
    </row>
    <row r="19" spans="1:9" x14ac:dyDescent="0.2">
      <c r="A19" s="21" t="s">
        <v>384</v>
      </c>
      <c r="B19" s="21" t="s">
        <v>383</v>
      </c>
      <c r="C19" s="21" t="s">
        <v>385</v>
      </c>
      <c r="D19" s="24">
        <v>40534</v>
      </c>
      <c r="E19" s="22">
        <v>232.05715000000001</v>
      </c>
      <c r="F19" s="23">
        <v>0.79391534992393997</v>
      </c>
    </row>
    <row r="20" spans="1:9" x14ac:dyDescent="0.2">
      <c r="A20" s="21" t="s">
        <v>572</v>
      </c>
      <c r="B20" s="21" t="s">
        <v>571</v>
      </c>
      <c r="C20" s="21" t="s">
        <v>441</v>
      </c>
      <c r="D20" s="24">
        <v>21574</v>
      </c>
      <c r="E20" s="22">
        <v>131.26700299999999</v>
      </c>
      <c r="F20" s="23">
        <v>0.44909147863020699</v>
      </c>
    </row>
    <row r="21" spans="1:9" x14ac:dyDescent="0.2">
      <c r="A21" s="20" t="s">
        <v>38</v>
      </c>
      <c r="B21" s="20"/>
      <c r="C21" s="20"/>
      <c r="D21" s="20"/>
      <c r="E21" s="25">
        <f>SUM(E7:E20)</f>
        <v>5571.7465869999996</v>
      </c>
      <c r="F21" s="26">
        <f>SUM(F7:F20)</f>
        <v>19.062093718317328</v>
      </c>
      <c r="G21" s="14"/>
      <c r="H21" s="14"/>
      <c r="I21" s="14"/>
    </row>
    <row r="22" spans="1:9" x14ac:dyDescent="0.2">
      <c r="A22" s="21"/>
      <c r="B22" s="21"/>
      <c r="C22" s="21"/>
      <c r="D22" s="21"/>
      <c r="E22" s="22"/>
      <c r="F22" s="23"/>
    </row>
    <row r="23" spans="1:9" x14ac:dyDescent="0.2">
      <c r="A23" s="20" t="s">
        <v>457</v>
      </c>
      <c r="B23" s="21"/>
      <c r="C23" s="21"/>
      <c r="D23" s="21"/>
      <c r="E23" s="22"/>
      <c r="F23" s="23"/>
    </row>
    <row r="24" spans="1:9" x14ac:dyDescent="0.2">
      <c r="A24" s="21" t="s">
        <v>933</v>
      </c>
      <c r="B24" s="21" t="s">
        <v>932</v>
      </c>
      <c r="C24" s="21" t="s">
        <v>589</v>
      </c>
      <c r="D24" s="24">
        <v>188000</v>
      </c>
      <c r="E24" s="22">
        <v>2850.799833</v>
      </c>
      <c r="F24" s="23">
        <v>9.7531739357279204</v>
      </c>
    </row>
    <row r="25" spans="1:9" x14ac:dyDescent="0.2">
      <c r="A25" s="21" t="s">
        <v>658</v>
      </c>
      <c r="B25" s="21" t="s">
        <v>657</v>
      </c>
      <c r="C25" s="21" t="s">
        <v>589</v>
      </c>
      <c r="D25" s="24">
        <v>60870</v>
      </c>
      <c r="E25" s="22">
        <v>2727.2493100000002</v>
      </c>
      <c r="F25" s="23">
        <v>9.3304821259697093</v>
      </c>
    </row>
    <row r="26" spans="1:9" x14ac:dyDescent="0.2">
      <c r="A26" s="21" t="s">
        <v>935</v>
      </c>
      <c r="B26" s="21" t="s">
        <v>934</v>
      </c>
      <c r="C26" s="21" t="s">
        <v>385</v>
      </c>
      <c r="D26" s="24">
        <v>194000</v>
      </c>
      <c r="E26" s="22">
        <v>1606.6061970000001</v>
      </c>
      <c r="F26" s="23">
        <v>5.4965310100603402</v>
      </c>
    </row>
    <row r="27" spans="1:9" x14ac:dyDescent="0.2">
      <c r="A27" s="21" t="s">
        <v>654</v>
      </c>
      <c r="B27" s="21" t="s">
        <v>653</v>
      </c>
      <c r="C27" s="21" t="s">
        <v>339</v>
      </c>
      <c r="D27" s="24">
        <v>45900</v>
      </c>
      <c r="E27" s="22">
        <v>1593.523351</v>
      </c>
      <c r="F27" s="23">
        <v>5.4517718967984097</v>
      </c>
    </row>
    <row r="28" spans="1:9" x14ac:dyDescent="0.2">
      <c r="A28" s="21" t="s">
        <v>650</v>
      </c>
      <c r="B28" s="21" t="s">
        <v>649</v>
      </c>
      <c r="C28" s="21" t="s">
        <v>395</v>
      </c>
      <c r="D28" s="24">
        <v>104904</v>
      </c>
      <c r="E28" s="22">
        <v>891.82430039999997</v>
      </c>
      <c r="F28" s="23">
        <v>3.0511147858307299</v>
      </c>
    </row>
    <row r="29" spans="1:9" x14ac:dyDescent="0.2">
      <c r="A29" s="21" t="s">
        <v>666</v>
      </c>
      <c r="B29" s="21" t="s">
        <v>665</v>
      </c>
      <c r="C29" s="21" t="s">
        <v>667</v>
      </c>
      <c r="D29" s="24">
        <v>1764</v>
      </c>
      <c r="E29" s="22">
        <v>730.14439549999997</v>
      </c>
      <c r="F29" s="23">
        <v>2.4979745000246099</v>
      </c>
    </row>
    <row r="30" spans="1:9" x14ac:dyDescent="0.2">
      <c r="A30" s="21" t="s">
        <v>937</v>
      </c>
      <c r="B30" s="21" t="s">
        <v>936</v>
      </c>
      <c r="C30" s="21" t="s">
        <v>334</v>
      </c>
      <c r="D30" s="24">
        <v>1336900</v>
      </c>
      <c r="E30" s="22">
        <v>669.37827270000002</v>
      </c>
      <c r="F30" s="23">
        <v>2.2900810666773399</v>
      </c>
    </row>
    <row r="31" spans="1:9" x14ac:dyDescent="0.2">
      <c r="A31" s="21" t="s">
        <v>597</v>
      </c>
      <c r="B31" s="21" t="s">
        <v>596</v>
      </c>
      <c r="C31" s="21" t="s">
        <v>357</v>
      </c>
      <c r="D31" s="24">
        <v>4931</v>
      </c>
      <c r="E31" s="22">
        <v>631.88696970000001</v>
      </c>
      <c r="F31" s="23">
        <v>2.1618155900895699</v>
      </c>
    </row>
    <row r="32" spans="1:9" x14ac:dyDescent="0.2">
      <c r="A32" s="21" t="s">
        <v>939</v>
      </c>
      <c r="B32" s="21" t="s">
        <v>938</v>
      </c>
      <c r="C32" s="21" t="s">
        <v>380</v>
      </c>
      <c r="D32" s="24">
        <v>290900</v>
      </c>
      <c r="E32" s="22">
        <v>615.21414909999999</v>
      </c>
      <c r="F32" s="23">
        <v>2.1047744336293199</v>
      </c>
    </row>
    <row r="33" spans="1:6" x14ac:dyDescent="0.2">
      <c r="A33" s="21" t="s">
        <v>669</v>
      </c>
      <c r="B33" s="21" t="s">
        <v>668</v>
      </c>
      <c r="C33" s="21" t="s">
        <v>589</v>
      </c>
      <c r="D33" s="24">
        <v>1416</v>
      </c>
      <c r="E33" s="22">
        <v>587.85973209999997</v>
      </c>
      <c r="F33" s="23">
        <v>2.0111893338186899</v>
      </c>
    </row>
    <row r="34" spans="1:6" x14ac:dyDescent="0.2">
      <c r="A34" s="21" t="s">
        <v>941</v>
      </c>
      <c r="B34" s="21" t="s">
        <v>940</v>
      </c>
      <c r="C34" s="21" t="s">
        <v>942</v>
      </c>
      <c r="D34" s="24">
        <v>188000</v>
      </c>
      <c r="E34" s="22">
        <v>580.64553339999998</v>
      </c>
      <c r="F34" s="23">
        <v>1.98650807282186</v>
      </c>
    </row>
    <row r="35" spans="1:6" x14ac:dyDescent="0.2">
      <c r="A35" s="21" t="s">
        <v>944</v>
      </c>
      <c r="B35" s="21" t="s">
        <v>943</v>
      </c>
      <c r="C35" s="21" t="s">
        <v>334</v>
      </c>
      <c r="D35" s="24">
        <v>29100</v>
      </c>
      <c r="E35" s="22">
        <v>554.53790600000002</v>
      </c>
      <c r="F35" s="23">
        <v>1.89718849726491</v>
      </c>
    </row>
    <row r="36" spans="1:6" x14ac:dyDescent="0.2">
      <c r="A36" s="21" t="s">
        <v>946</v>
      </c>
      <c r="B36" s="21" t="s">
        <v>945</v>
      </c>
      <c r="C36" s="21" t="s">
        <v>395</v>
      </c>
      <c r="D36" s="24">
        <v>41890</v>
      </c>
      <c r="E36" s="22">
        <v>536.3744001</v>
      </c>
      <c r="F36" s="23">
        <v>1.8350473990809399</v>
      </c>
    </row>
    <row r="37" spans="1:6" x14ac:dyDescent="0.2">
      <c r="A37" s="21" t="s">
        <v>948</v>
      </c>
      <c r="B37" s="21" t="s">
        <v>947</v>
      </c>
      <c r="C37" s="21" t="s">
        <v>395</v>
      </c>
      <c r="D37" s="24">
        <v>56000</v>
      </c>
      <c r="E37" s="22">
        <v>499.23371109999999</v>
      </c>
      <c r="F37" s="23">
        <v>1.70798144526804</v>
      </c>
    </row>
    <row r="38" spans="1:6" x14ac:dyDescent="0.2">
      <c r="A38" s="21" t="s">
        <v>950</v>
      </c>
      <c r="B38" s="21" t="s">
        <v>949</v>
      </c>
      <c r="C38" s="21" t="s">
        <v>390</v>
      </c>
      <c r="D38" s="24">
        <v>74800</v>
      </c>
      <c r="E38" s="22">
        <v>497.79784899999999</v>
      </c>
      <c r="F38" s="23">
        <v>1.70306906501359</v>
      </c>
    </row>
    <row r="39" spans="1:6" x14ac:dyDescent="0.2">
      <c r="A39" s="21" t="s">
        <v>952</v>
      </c>
      <c r="B39" s="21" t="s">
        <v>951</v>
      </c>
      <c r="C39" s="21" t="s">
        <v>401</v>
      </c>
      <c r="D39" s="24">
        <v>35545</v>
      </c>
      <c r="E39" s="22">
        <v>488.4565154</v>
      </c>
      <c r="F39" s="23">
        <v>1.6711104370040699</v>
      </c>
    </row>
    <row r="40" spans="1:6" x14ac:dyDescent="0.2">
      <c r="A40" s="21" t="s">
        <v>954</v>
      </c>
      <c r="B40" s="21" t="s">
        <v>953</v>
      </c>
      <c r="C40" s="21" t="s">
        <v>374</v>
      </c>
      <c r="D40" s="24">
        <v>391000</v>
      </c>
      <c r="E40" s="22">
        <v>469.94806940000001</v>
      </c>
      <c r="F40" s="23">
        <v>1.60778922762682</v>
      </c>
    </row>
    <row r="41" spans="1:6" x14ac:dyDescent="0.2">
      <c r="A41" s="21" t="s">
        <v>956</v>
      </c>
      <c r="B41" s="21" t="s">
        <v>955</v>
      </c>
      <c r="C41" s="21" t="s">
        <v>395</v>
      </c>
      <c r="D41" s="24">
        <v>32962</v>
      </c>
      <c r="E41" s="22">
        <v>456.91221080000003</v>
      </c>
      <c r="F41" s="23">
        <v>1.5631908679469799</v>
      </c>
    </row>
    <row r="42" spans="1:6" x14ac:dyDescent="0.2">
      <c r="A42" s="21" t="s">
        <v>958</v>
      </c>
      <c r="B42" s="21" t="s">
        <v>957</v>
      </c>
      <c r="C42" s="21" t="s">
        <v>589</v>
      </c>
      <c r="D42" s="24">
        <v>6380</v>
      </c>
      <c r="E42" s="22">
        <v>456.09729759999999</v>
      </c>
      <c r="F42" s="23">
        <v>1.5604028818912401</v>
      </c>
    </row>
    <row r="43" spans="1:6" x14ac:dyDescent="0.2">
      <c r="A43" s="21" t="s">
        <v>960</v>
      </c>
      <c r="B43" s="21" t="s">
        <v>959</v>
      </c>
      <c r="C43" s="21" t="s">
        <v>334</v>
      </c>
      <c r="D43" s="24">
        <v>117000</v>
      </c>
      <c r="E43" s="22">
        <v>436.08091880000001</v>
      </c>
      <c r="F43" s="23">
        <v>1.49192272353709</v>
      </c>
    </row>
    <row r="44" spans="1:6" x14ac:dyDescent="0.2">
      <c r="A44" s="21" t="s">
        <v>962</v>
      </c>
      <c r="B44" s="21" t="s">
        <v>961</v>
      </c>
      <c r="C44" s="21" t="s">
        <v>385</v>
      </c>
      <c r="D44" s="24">
        <v>83310</v>
      </c>
      <c r="E44" s="22">
        <v>434.80399069999999</v>
      </c>
      <c r="F44" s="23">
        <v>1.4875540892617001</v>
      </c>
    </row>
    <row r="45" spans="1:6" x14ac:dyDescent="0.2">
      <c r="A45" s="21" t="s">
        <v>964</v>
      </c>
      <c r="B45" s="21" t="s">
        <v>963</v>
      </c>
      <c r="C45" s="21" t="s">
        <v>401</v>
      </c>
      <c r="D45" s="24">
        <v>14000</v>
      </c>
      <c r="E45" s="22">
        <v>432.68875960000003</v>
      </c>
      <c r="F45" s="23">
        <v>1.48031744760284</v>
      </c>
    </row>
    <row r="46" spans="1:6" x14ac:dyDescent="0.2">
      <c r="A46" s="21" t="s">
        <v>966</v>
      </c>
      <c r="B46" s="21" t="s">
        <v>965</v>
      </c>
      <c r="C46" s="21" t="s">
        <v>371</v>
      </c>
      <c r="D46" s="24">
        <v>14738</v>
      </c>
      <c r="E46" s="22">
        <v>419.19688380000002</v>
      </c>
      <c r="F46" s="23">
        <v>1.43415895907151</v>
      </c>
    </row>
    <row r="47" spans="1:6" x14ac:dyDescent="0.2">
      <c r="A47" s="21" t="s">
        <v>588</v>
      </c>
      <c r="B47" s="21" t="s">
        <v>587</v>
      </c>
      <c r="C47" s="21" t="s">
        <v>589</v>
      </c>
      <c r="D47" s="24">
        <v>21000</v>
      </c>
      <c r="E47" s="22">
        <v>380.35937489999998</v>
      </c>
      <c r="F47" s="23">
        <v>1.30128783457258</v>
      </c>
    </row>
    <row r="48" spans="1:6" x14ac:dyDescent="0.2">
      <c r="A48" s="21" t="s">
        <v>968</v>
      </c>
      <c r="B48" s="21" t="s">
        <v>967</v>
      </c>
      <c r="C48" s="21" t="s">
        <v>395</v>
      </c>
      <c r="D48" s="24">
        <v>2529900</v>
      </c>
      <c r="E48" s="22">
        <v>357.169738</v>
      </c>
      <c r="F48" s="23">
        <v>1.2219513060748699</v>
      </c>
    </row>
    <row r="49" spans="1:9" x14ac:dyDescent="0.2">
      <c r="A49" s="21" t="s">
        <v>970</v>
      </c>
      <c r="B49" s="21" t="s">
        <v>969</v>
      </c>
      <c r="C49" s="21" t="s">
        <v>761</v>
      </c>
      <c r="D49" s="24">
        <v>48900</v>
      </c>
      <c r="E49" s="22">
        <v>354.65019960000001</v>
      </c>
      <c r="F49" s="23">
        <v>1.21333144579268</v>
      </c>
    </row>
    <row r="50" spans="1:9" x14ac:dyDescent="0.2">
      <c r="A50" s="21" t="s">
        <v>972</v>
      </c>
      <c r="B50" s="21" t="s">
        <v>971</v>
      </c>
      <c r="C50" s="21" t="s">
        <v>407</v>
      </c>
      <c r="D50" s="24">
        <v>995101</v>
      </c>
      <c r="E50" s="22">
        <v>330.7996483</v>
      </c>
      <c r="F50" s="23">
        <v>1.13173379288167</v>
      </c>
    </row>
    <row r="51" spans="1:9" x14ac:dyDescent="0.2">
      <c r="A51" s="21" t="s">
        <v>974</v>
      </c>
      <c r="B51" s="21" t="s">
        <v>973</v>
      </c>
      <c r="C51" s="21" t="s">
        <v>586</v>
      </c>
      <c r="D51" s="24">
        <v>6696</v>
      </c>
      <c r="E51" s="22">
        <v>309.77273580000002</v>
      </c>
      <c r="F51" s="23">
        <v>1.05979639041311</v>
      </c>
    </row>
    <row r="52" spans="1:9" x14ac:dyDescent="0.2">
      <c r="A52" s="21" t="s">
        <v>976</v>
      </c>
      <c r="B52" s="21" t="s">
        <v>975</v>
      </c>
      <c r="C52" s="21" t="s">
        <v>339</v>
      </c>
      <c r="D52" s="24">
        <v>6600</v>
      </c>
      <c r="E52" s="22">
        <v>307.98472320000002</v>
      </c>
      <c r="F52" s="23">
        <v>1.0536792307005201</v>
      </c>
    </row>
    <row r="53" spans="1:9" x14ac:dyDescent="0.2">
      <c r="A53" s="21" t="s">
        <v>978</v>
      </c>
      <c r="B53" s="21" t="s">
        <v>977</v>
      </c>
      <c r="C53" s="21" t="s">
        <v>600</v>
      </c>
      <c r="D53" s="24">
        <v>94984</v>
      </c>
      <c r="E53" s="22">
        <v>307.58618630000001</v>
      </c>
      <c r="F53" s="23">
        <v>1.0523157538051899</v>
      </c>
    </row>
    <row r="54" spans="1:9" x14ac:dyDescent="0.2">
      <c r="A54" s="21" t="s">
        <v>980</v>
      </c>
      <c r="B54" s="21" t="s">
        <v>979</v>
      </c>
      <c r="C54" s="21" t="s">
        <v>667</v>
      </c>
      <c r="D54" s="24">
        <v>63030</v>
      </c>
      <c r="E54" s="22">
        <v>293.24308430000002</v>
      </c>
      <c r="F54" s="23">
        <v>1.00324504495901</v>
      </c>
    </row>
    <row r="55" spans="1:9" x14ac:dyDescent="0.2">
      <c r="A55" s="21" t="s">
        <v>982</v>
      </c>
      <c r="B55" s="21" t="s">
        <v>981</v>
      </c>
      <c r="C55" s="21" t="s">
        <v>371</v>
      </c>
      <c r="D55" s="24">
        <v>358389</v>
      </c>
      <c r="E55" s="22">
        <v>283.98942449999998</v>
      </c>
      <c r="F55" s="23">
        <v>0.97158636709369095</v>
      </c>
    </row>
    <row r="56" spans="1:9" x14ac:dyDescent="0.2">
      <c r="A56" s="21" t="s">
        <v>984</v>
      </c>
      <c r="B56" s="21" t="s">
        <v>983</v>
      </c>
      <c r="C56" s="21" t="s">
        <v>738</v>
      </c>
      <c r="D56" s="24">
        <v>49000</v>
      </c>
      <c r="E56" s="22">
        <v>249.55426410000001</v>
      </c>
      <c r="F56" s="23">
        <v>0.85377658438002302</v>
      </c>
    </row>
    <row r="57" spans="1:9" x14ac:dyDescent="0.2">
      <c r="A57" s="21" t="s">
        <v>986</v>
      </c>
      <c r="B57" s="21" t="s">
        <v>985</v>
      </c>
      <c r="C57" s="21" t="s">
        <v>354</v>
      </c>
      <c r="D57" s="24">
        <v>62000</v>
      </c>
      <c r="E57" s="22">
        <v>243.74339459999999</v>
      </c>
      <c r="F57" s="23">
        <v>0.83389640187991598</v>
      </c>
    </row>
    <row r="58" spans="1:9" x14ac:dyDescent="0.2">
      <c r="A58" s="21" t="s">
        <v>988</v>
      </c>
      <c r="B58" s="21" t="s">
        <v>987</v>
      </c>
      <c r="C58" s="21" t="s">
        <v>425</v>
      </c>
      <c r="D58" s="24">
        <v>301100</v>
      </c>
      <c r="E58" s="22">
        <v>193.3128232</v>
      </c>
      <c r="F58" s="23">
        <v>0.66136302059907504</v>
      </c>
    </row>
    <row r="59" spans="1:9" x14ac:dyDescent="0.2">
      <c r="A59" s="21" t="s">
        <v>990</v>
      </c>
      <c r="B59" s="21" t="s">
        <v>989</v>
      </c>
      <c r="C59" s="21" t="s">
        <v>342</v>
      </c>
      <c r="D59" s="24">
        <v>52650</v>
      </c>
      <c r="E59" s="22">
        <v>162.11115749999999</v>
      </c>
      <c r="F59" s="23">
        <v>0.55461568985565601</v>
      </c>
    </row>
    <row r="60" spans="1:9" x14ac:dyDescent="0.2">
      <c r="A60" s="21" t="s">
        <v>992</v>
      </c>
      <c r="B60" s="21" t="s">
        <v>991</v>
      </c>
      <c r="C60" s="21" t="s">
        <v>600</v>
      </c>
      <c r="D60" s="24">
        <v>948</v>
      </c>
      <c r="E60" s="22">
        <v>142.9548691</v>
      </c>
      <c r="F60" s="23">
        <v>0.48907807807196402</v>
      </c>
    </row>
    <row r="61" spans="1:9" x14ac:dyDescent="0.2">
      <c r="A61" s="21" t="s">
        <v>994</v>
      </c>
      <c r="B61" s="21" t="s">
        <v>993</v>
      </c>
      <c r="C61" s="21" t="s">
        <v>407</v>
      </c>
      <c r="D61" s="24">
        <v>15212</v>
      </c>
      <c r="E61" s="22">
        <v>113.3258823</v>
      </c>
      <c r="F61" s="23">
        <v>0.38771120606128101</v>
      </c>
    </row>
    <row r="62" spans="1:9" x14ac:dyDescent="0.2">
      <c r="A62" s="21" t="s">
        <v>996</v>
      </c>
      <c r="B62" s="21" t="s">
        <v>995</v>
      </c>
      <c r="C62" s="21" t="s">
        <v>678</v>
      </c>
      <c r="D62" s="24">
        <v>28000</v>
      </c>
      <c r="E62" s="22">
        <v>97.325655900000001</v>
      </c>
      <c r="F62" s="23">
        <v>0.33297113301798897</v>
      </c>
    </row>
    <row r="63" spans="1:9" x14ac:dyDescent="0.2">
      <c r="A63" s="21" t="s">
        <v>998</v>
      </c>
      <c r="B63" s="21" t="s">
        <v>997</v>
      </c>
      <c r="C63" s="21" t="s">
        <v>371</v>
      </c>
      <c r="D63" s="24">
        <v>6798</v>
      </c>
      <c r="E63" s="22">
        <v>0.53159979999999996</v>
      </c>
      <c r="F63" s="23">
        <v>1.81871250783049E-3</v>
      </c>
    </row>
    <row r="64" spans="1:9" x14ac:dyDescent="0.2">
      <c r="A64" s="20" t="s">
        <v>38</v>
      </c>
      <c r="B64" s="20"/>
      <c r="C64" s="20"/>
      <c r="D64" s="20"/>
      <c r="E64" s="25">
        <f>SUM(E23:E63)</f>
        <v>23295.675317599998</v>
      </c>
      <c r="F64" s="26">
        <f>SUM(F23:F63)</f>
        <v>79.699307784685288</v>
      </c>
      <c r="G64" s="14"/>
      <c r="H64" s="14"/>
      <c r="I64" s="14"/>
    </row>
    <row r="65" spans="1:9" x14ac:dyDescent="0.2">
      <c r="A65" s="21"/>
      <c r="B65" s="21"/>
      <c r="C65" s="21"/>
      <c r="D65" s="21"/>
      <c r="E65" s="22"/>
      <c r="F65" s="23"/>
    </row>
    <row r="66" spans="1:9" x14ac:dyDescent="0.2">
      <c r="A66" s="20" t="s">
        <v>47</v>
      </c>
      <c r="B66" s="20"/>
      <c r="C66" s="20"/>
      <c r="D66" s="20"/>
      <c r="E66" s="25">
        <f>E21+E64</f>
        <v>28867.4219046</v>
      </c>
      <c r="F66" s="26">
        <f>F21+F64</f>
        <v>98.761401503002617</v>
      </c>
      <c r="G66" s="14"/>
      <c r="H66" s="14"/>
      <c r="I66" s="14"/>
    </row>
    <row r="67" spans="1:9" x14ac:dyDescent="0.2">
      <c r="A67" s="20"/>
      <c r="B67" s="20"/>
      <c r="C67" s="20"/>
      <c r="D67" s="20"/>
      <c r="E67" s="25"/>
      <c r="F67" s="26"/>
      <c r="G67" s="14"/>
      <c r="H67" s="14"/>
      <c r="I67" s="14"/>
    </row>
    <row r="68" spans="1:9" x14ac:dyDescent="0.2">
      <c r="A68" s="20" t="s">
        <v>49</v>
      </c>
      <c r="B68" s="20"/>
      <c r="C68" s="20"/>
      <c r="D68" s="20"/>
      <c r="E68" s="25">
        <f>E70-(E21+E64)</f>
        <v>362.03562160000001</v>
      </c>
      <c r="F68" s="26">
        <f>F70-(F21+F64)</f>
        <v>1.2385984969973833</v>
      </c>
      <c r="G68" s="14"/>
      <c r="H68" s="14"/>
      <c r="I68" s="14"/>
    </row>
    <row r="69" spans="1:9" x14ac:dyDescent="0.2">
      <c r="A69" s="20"/>
      <c r="B69" s="20"/>
      <c r="C69" s="20"/>
      <c r="D69" s="20"/>
      <c r="E69" s="25"/>
      <c r="F69" s="26"/>
      <c r="G69" s="14"/>
      <c r="H69" s="14"/>
      <c r="I69" s="14"/>
    </row>
    <row r="70" spans="1:9" x14ac:dyDescent="0.2">
      <c r="A70" s="27" t="s">
        <v>48</v>
      </c>
      <c r="B70" s="27"/>
      <c r="C70" s="27"/>
      <c r="D70" s="27"/>
      <c r="E70" s="28">
        <v>29229.4575262</v>
      </c>
      <c r="F70" s="29">
        <v>100</v>
      </c>
      <c r="G70" s="14"/>
      <c r="H70" s="14"/>
      <c r="I70" s="14"/>
    </row>
    <row r="71" spans="1:9" x14ac:dyDescent="0.2">
      <c r="F71" s="15" t="s">
        <v>872</v>
      </c>
    </row>
    <row r="72" spans="1:9" x14ac:dyDescent="0.2">
      <c r="A72" s="14" t="s">
        <v>52</v>
      </c>
    </row>
    <row r="73" spans="1:9" x14ac:dyDescent="0.2">
      <c r="A73" s="14" t="s">
        <v>53</v>
      </c>
    </row>
    <row r="74" spans="1:9" x14ac:dyDescent="0.2">
      <c r="A74" s="14" t="s">
        <v>54</v>
      </c>
      <c r="B74" s="14"/>
      <c r="C74" s="30" t="s">
        <v>56</v>
      </c>
      <c r="D74" s="14" t="s">
        <v>55</v>
      </c>
    </row>
    <row r="75" spans="1:9" x14ac:dyDescent="0.2">
      <c r="A75" s="7" t="s">
        <v>182</v>
      </c>
      <c r="C75" s="31">
        <v>24.957100000000001</v>
      </c>
      <c r="D75" s="31">
        <v>25.415400000000002</v>
      </c>
    </row>
    <row r="76" spans="1:9" x14ac:dyDescent="0.2">
      <c r="A76" s="7" t="s">
        <v>271</v>
      </c>
      <c r="C76" s="31">
        <v>12.1317</v>
      </c>
      <c r="D76" s="31">
        <v>12.3545</v>
      </c>
    </row>
    <row r="77" spans="1:9" x14ac:dyDescent="0.2">
      <c r="A77" s="7" t="s">
        <v>184</v>
      </c>
      <c r="C77" s="31">
        <v>26.661100000000001</v>
      </c>
      <c r="D77" s="31">
        <v>27.2835</v>
      </c>
    </row>
    <row r="78" spans="1:9" x14ac:dyDescent="0.2">
      <c r="A78" s="7" t="s">
        <v>272</v>
      </c>
      <c r="C78" s="31">
        <v>12.8589</v>
      </c>
      <c r="D78" s="31">
        <v>13.1585</v>
      </c>
    </row>
    <row r="80" spans="1:9" x14ac:dyDescent="0.2">
      <c r="A80" s="7" t="s">
        <v>66</v>
      </c>
    </row>
    <row r="82" spans="1:4" x14ac:dyDescent="0.2">
      <c r="A82" s="14" t="s">
        <v>67</v>
      </c>
      <c r="D82" s="30" t="s">
        <v>68</v>
      </c>
    </row>
    <row r="84" spans="1:4" x14ac:dyDescent="0.2">
      <c r="A84" s="14" t="s">
        <v>69</v>
      </c>
      <c r="D84" s="32">
        <v>0.10403691778622901</v>
      </c>
    </row>
    <row r="86" spans="1:4" x14ac:dyDescent="0.2">
      <c r="A86" s="14" t="s">
        <v>1073</v>
      </c>
    </row>
    <row r="87" spans="1:4" x14ac:dyDescent="0.2">
      <c r="A87" s="57"/>
    </row>
    <row r="88" spans="1:4" x14ac:dyDescent="0.2">
      <c r="A88" s="52" t="s">
        <v>1058</v>
      </c>
    </row>
    <row r="89" spans="1:4" x14ac:dyDescent="0.2">
      <c r="A89" s="54"/>
    </row>
    <row r="90" spans="1:4" x14ac:dyDescent="0.2">
      <c r="A90" s="53"/>
    </row>
    <row r="91" spans="1:4" x14ac:dyDescent="0.2">
      <c r="A91" s="53"/>
    </row>
    <row r="92" spans="1:4" x14ac:dyDescent="0.2">
      <c r="A92" s="53"/>
    </row>
    <row r="93" spans="1:4" x14ac:dyDescent="0.2">
      <c r="A93" s="53"/>
    </row>
    <row r="94" spans="1:4" x14ac:dyDescent="0.2">
      <c r="A94" s="53"/>
    </row>
    <row r="95" spans="1:4" x14ac:dyDescent="0.2">
      <c r="A95" s="53"/>
    </row>
    <row r="96" spans="1:4" x14ac:dyDescent="0.2">
      <c r="A96" s="53"/>
    </row>
    <row r="97" spans="1:1" x14ac:dyDescent="0.2">
      <c r="A97" s="53"/>
    </row>
    <row r="98" spans="1:1" x14ac:dyDescent="0.2">
      <c r="A98" s="53"/>
    </row>
    <row r="99" spans="1:1" x14ac:dyDescent="0.2">
      <c r="A99" s="53"/>
    </row>
    <row r="100" spans="1:1" x14ac:dyDescent="0.2">
      <c r="A100" s="53"/>
    </row>
    <row r="101" spans="1:1" x14ac:dyDescent="0.2">
      <c r="A101" s="53"/>
    </row>
    <row r="102" spans="1:1" x14ac:dyDescent="0.2">
      <c r="A102" s="52" t="s">
        <v>1085</v>
      </c>
    </row>
    <row r="103" spans="1:1" x14ac:dyDescent="0.2">
      <c r="A103" s="53"/>
    </row>
    <row r="104" spans="1:1" x14ac:dyDescent="0.2">
      <c r="A104" s="52" t="s">
        <v>1060</v>
      </c>
    </row>
    <row r="105" spans="1:1" x14ac:dyDescent="0.2">
      <c r="A105" s="53"/>
    </row>
    <row r="106" spans="1:1" x14ac:dyDescent="0.2">
      <c r="A106" s="53"/>
    </row>
    <row r="107" spans="1:1" x14ac:dyDescent="0.2">
      <c r="A107" s="53"/>
    </row>
    <row r="108" spans="1:1" x14ac:dyDescent="0.2">
      <c r="A108" s="53"/>
    </row>
    <row r="109" spans="1:1" x14ac:dyDescent="0.2">
      <c r="A109" s="53"/>
    </row>
    <row r="110" spans="1:1" x14ac:dyDescent="0.2">
      <c r="A110" s="53"/>
    </row>
    <row r="111" spans="1:1" x14ac:dyDescent="0.2">
      <c r="A111" s="53"/>
    </row>
    <row r="112" spans="1:1" x14ac:dyDescent="0.2">
      <c r="A112" s="53"/>
    </row>
    <row r="113" spans="1:1" x14ac:dyDescent="0.2">
      <c r="A113" s="53"/>
    </row>
    <row r="114" spans="1:1" x14ac:dyDescent="0.2">
      <c r="A114" s="53"/>
    </row>
    <row r="115" spans="1:1" x14ac:dyDescent="0.2">
      <c r="A115" s="53"/>
    </row>
    <row r="116" spans="1:1" x14ac:dyDescent="0.2">
      <c r="A116" s="53"/>
    </row>
  </sheetData>
  <mergeCells count="1">
    <mergeCell ref="A1:F1"/>
  </mergeCells>
  <conditionalFormatting sqref="F2:F3">
    <cfRule type="cellIs" dxfId="33" priority="2" stopIfTrue="1" operator="between">
      <formula>0.009</formula>
      <formula>-0.009</formula>
    </cfRule>
  </conditionalFormatting>
  <conditionalFormatting sqref="F5:F65534">
    <cfRule type="cellIs" dxfId="32" priority="1" stopIfTrue="1" operator="between">
      <formula>0.009</formula>
      <formula>-0.009</formula>
    </cfRule>
  </conditionalFormatting>
  <hyperlinks>
    <hyperlink ref="A89" r:id="rId1" tooltip="https://www.franklintempletonindia.com/downloadsServlet/pdf/product-labels-jg9o5k7l" display="https://www.franklintempletonindia.com/downloadsServlet/pdf/product-labels-jg9o5k7l" xr:uid="{00000000-0004-0000-17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I112"/>
  <sheetViews>
    <sheetView workbookViewId="0">
      <selection sqref="A1:F1"/>
    </sheetView>
  </sheetViews>
  <sheetFormatPr defaultColWidth="9.140625" defaultRowHeight="11.25" x14ac:dyDescent="0.2"/>
  <cols>
    <col min="1" max="1" width="39" style="7" customWidth="1"/>
    <col min="2" max="2" width="33.5703125" style="7" customWidth="1"/>
    <col min="3" max="3" width="24.5703125" style="7" customWidth="1"/>
    <col min="4" max="4" width="13.28515625" style="7" bestFit="1" customWidth="1"/>
    <col min="5" max="5" width="25.28515625" style="10" customWidth="1"/>
    <col min="6" max="6" width="14.42578125" style="11" customWidth="1"/>
    <col min="7" max="16384" width="9.140625" style="7"/>
  </cols>
  <sheetData>
    <row r="1" spans="1:6" s="1" customFormat="1" ht="15" x14ac:dyDescent="0.2">
      <c r="A1" s="86" t="s">
        <v>1192</v>
      </c>
      <c r="B1" s="87"/>
      <c r="C1" s="87"/>
      <c r="D1" s="87"/>
      <c r="E1" s="87"/>
      <c r="F1" s="87"/>
    </row>
    <row r="2" spans="1:6" s="1" customFormat="1" ht="12" x14ac:dyDescent="0.2">
      <c r="E2" s="5"/>
      <c r="F2" s="9"/>
    </row>
    <row r="3" spans="1:6" s="1" customFormat="1" ht="12" x14ac:dyDescent="0.2">
      <c r="A3" s="8" t="s">
        <v>7</v>
      </c>
      <c r="B3" s="2"/>
      <c r="C3" s="3"/>
      <c r="D3" s="3"/>
      <c r="E3" s="4"/>
      <c r="F3" s="9"/>
    </row>
    <row r="4" spans="1:6" s="1" customFormat="1" ht="36" customHeight="1" x14ac:dyDescent="0.2">
      <c r="A4" s="6" t="s">
        <v>2</v>
      </c>
      <c r="B4" s="6" t="s">
        <v>0</v>
      </c>
      <c r="C4" s="13" t="s">
        <v>562</v>
      </c>
      <c r="D4" s="13" t="s">
        <v>1</v>
      </c>
      <c r="E4" s="59" t="s">
        <v>6</v>
      </c>
      <c r="F4" s="12" t="s">
        <v>3</v>
      </c>
    </row>
    <row r="5" spans="1:6" x14ac:dyDescent="0.2">
      <c r="A5" s="16" t="s">
        <v>331</v>
      </c>
      <c r="B5" s="17"/>
      <c r="C5" s="17"/>
      <c r="D5" s="17"/>
      <c r="E5" s="18"/>
      <c r="F5" s="19"/>
    </row>
    <row r="6" spans="1:6" x14ac:dyDescent="0.2">
      <c r="A6" s="20" t="s">
        <v>33</v>
      </c>
      <c r="B6" s="21"/>
      <c r="C6" s="21"/>
      <c r="D6" s="21"/>
      <c r="E6" s="22"/>
      <c r="F6" s="23"/>
    </row>
    <row r="7" spans="1:6" x14ac:dyDescent="0.2">
      <c r="A7" s="21" t="s">
        <v>346</v>
      </c>
      <c r="B7" s="21" t="s">
        <v>345</v>
      </c>
      <c r="C7" s="21" t="s">
        <v>347</v>
      </c>
      <c r="D7" s="24">
        <v>215198</v>
      </c>
      <c r="E7" s="22">
        <v>5488.0869949999997</v>
      </c>
      <c r="F7" s="23">
        <v>10.214178263593</v>
      </c>
    </row>
    <row r="8" spans="1:6" x14ac:dyDescent="0.2">
      <c r="A8" s="21" t="s">
        <v>333</v>
      </c>
      <c r="B8" s="21" t="s">
        <v>332</v>
      </c>
      <c r="C8" s="21" t="s">
        <v>334</v>
      </c>
      <c r="D8" s="24">
        <v>280199</v>
      </c>
      <c r="E8" s="22">
        <v>4767.3057859999999</v>
      </c>
      <c r="F8" s="23">
        <v>8.8726930129981501</v>
      </c>
    </row>
    <row r="9" spans="1:6" x14ac:dyDescent="0.2">
      <c r="A9" s="21" t="s">
        <v>336</v>
      </c>
      <c r="B9" s="21" t="s">
        <v>335</v>
      </c>
      <c r="C9" s="21" t="s">
        <v>334</v>
      </c>
      <c r="D9" s="24">
        <v>442237</v>
      </c>
      <c r="E9" s="22">
        <v>4133.1470019999997</v>
      </c>
      <c r="F9" s="23">
        <v>7.6924254856975196</v>
      </c>
    </row>
    <row r="10" spans="1:6" x14ac:dyDescent="0.2">
      <c r="A10" s="21" t="s">
        <v>511</v>
      </c>
      <c r="B10" s="21" t="s">
        <v>510</v>
      </c>
      <c r="C10" s="21" t="s">
        <v>401</v>
      </c>
      <c r="D10" s="24">
        <v>115443</v>
      </c>
      <c r="E10" s="22">
        <v>3257.743739</v>
      </c>
      <c r="F10" s="23">
        <v>6.0631646906410097</v>
      </c>
    </row>
    <row r="11" spans="1:6" x14ac:dyDescent="0.2">
      <c r="A11" s="21" t="s">
        <v>338</v>
      </c>
      <c r="B11" s="21" t="s">
        <v>337</v>
      </c>
      <c r="C11" s="21" t="s">
        <v>339</v>
      </c>
      <c r="D11" s="24">
        <v>225974</v>
      </c>
      <c r="E11" s="22">
        <v>3017.8827700000002</v>
      </c>
      <c r="F11" s="23">
        <v>5.61674634886249</v>
      </c>
    </row>
    <row r="12" spans="1:6" x14ac:dyDescent="0.2">
      <c r="A12" s="21" t="s">
        <v>520</v>
      </c>
      <c r="B12" s="21" t="s">
        <v>519</v>
      </c>
      <c r="C12" s="21" t="s">
        <v>477</v>
      </c>
      <c r="D12" s="24">
        <v>559730</v>
      </c>
      <c r="E12" s="22">
        <v>2527.7406799999999</v>
      </c>
      <c r="F12" s="23">
        <v>4.7045161516532898</v>
      </c>
    </row>
    <row r="13" spans="1:6" x14ac:dyDescent="0.2">
      <c r="A13" s="21" t="s">
        <v>566</v>
      </c>
      <c r="B13" s="21" t="s">
        <v>565</v>
      </c>
      <c r="C13" s="21" t="s">
        <v>339</v>
      </c>
      <c r="D13" s="24">
        <v>65286</v>
      </c>
      <c r="E13" s="22">
        <v>2155.906935</v>
      </c>
      <c r="F13" s="23">
        <v>4.0124760729683899</v>
      </c>
    </row>
    <row r="14" spans="1:6" x14ac:dyDescent="0.2">
      <c r="A14" s="21" t="s">
        <v>341</v>
      </c>
      <c r="B14" s="21" t="s">
        <v>340</v>
      </c>
      <c r="C14" s="21" t="s">
        <v>342</v>
      </c>
      <c r="D14" s="24">
        <v>76417</v>
      </c>
      <c r="E14" s="22">
        <v>1891.7410440000001</v>
      </c>
      <c r="F14" s="23">
        <v>3.52082251421592</v>
      </c>
    </row>
    <row r="15" spans="1:6" x14ac:dyDescent="0.2">
      <c r="A15" s="21" t="s">
        <v>344</v>
      </c>
      <c r="B15" s="21" t="s">
        <v>343</v>
      </c>
      <c r="C15" s="21" t="s">
        <v>334</v>
      </c>
      <c r="D15" s="24">
        <v>174463</v>
      </c>
      <c r="E15" s="22">
        <v>1722.7348939999999</v>
      </c>
      <c r="F15" s="23">
        <v>3.2062759435591</v>
      </c>
    </row>
    <row r="16" spans="1:6" x14ac:dyDescent="0.2">
      <c r="A16" s="21" t="s">
        <v>481</v>
      </c>
      <c r="B16" s="21" t="s">
        <v>480</v>
      </c>
      <c r="C16" s="21" t="s">
        <v>334</v>
      </c>
      <c r="D16" s="24">
        <v>93020</v>
      </c>
      <c r="E16" s="22">
        <v>1717.6608100000001</v>
      </c>
      <c r="F16" s="23">
        <v>3.1968322888671001</v>
      </c>
    </row>
    <row r="17" spans="1:6" x14ac:dyDescent="0.2">
      <c r="A17" s="21" t="s">
        <v>476</v>
      </c>
      <c r="B17" s="21" t="s">
        <v>475</v>
      </c>
      <c r="C17" s="21" t="s">
        <v>477</v>
      </c>
      <c r="D17" s="24">
        <v>56021</v>
      </c>
      <c r="E17" s="22">
        <v>1500.3264119999999</v>
      </c>
      <c r="F17" s="23">
        <v>2.79233937794839</v>
      </c>
    </row>
    <row r="18" spans="1:6" x14ac:dyDescent="0.2">
      <c r="A18" s="21" t="s">
        <v>349</v>
      </c>
      <c r="B18" s="21" t="s">
        <v>348</v>
      </c>
      <c r="C18" s="21" t="s">
        <v>334</v>
      </c>
      <c r="D18" s="24">
        <v>243512</v>
      </c>
      <c r="E18" s="22">
        <v>1394.958492</v>
      </c>
      <c r="F18" s="23">
        <v>2.5962333907210402</v>
      </c>
    </row>
    <row r="19" spans="1:6" x14ac:dyDescent="0.2">
      <c r="A19" s="21" t="s">
        <v>359</v>
      </c>
      <c r="B19" s="21" t="s">
        <v>358</v>
      </c>
      <c r="C19" s="21" t="s">
        <v>360</v>
      </c>
      <c r="D19" s="24">
        <v>155641</v>
      </c>
      <c r="E19" s="22">
        <v>1367.6952879999999</v>
      </c>
      <c r="F19" s="23">
        <v>2.5454923536444798</v>
      </c>
    </row>
    <row r="20" spans="1:6" x14ac:dyDescent="0.2">
      <c r="A20" s="21" t="s">
        <v>1000</v>
      </c>
      <c r="B20" s="21" t="s">
        <v>999</v>
      </c>
      <c r="C20" s="21" t="s">
        <v>401</v>
      </c>
      <c r="D20" s="24">
        <v>16835</v>
      </c>
      <c r="E20" s="22">
        <v>1205.4870100000001</v>
      </c>
      <c r="F20" s="23">
        <v>2.2435976736162799</v>
      </c>
    </row>
    <row r="21" spans="1:6" x14ac:dyDescent="0.2">
      <c r="A21" s="21" t="s">
        <v>479</v>
      </c>
      <c r="B21" s="21" t="s">
        <v>478</v>
      </c>
      <c r="C21" s="21" t="s">
        <v>390</v>
      </c>
      <c r="D21" s="24">
        <v>28204</v>
      </c>
      <c r="E21" s="22">
        <v>948.23258199999998</v>
      </c>
      <c r="F21" s="23">
        <v>1.7648074159026901</v>
      </c>
    </row>
    <row r="22" spans="1:6" x14ac:dyDescent="0.2">
      <c r="A22" s="21" t="s">
        <v>392</v>
      </c>
      <c r="B22" s="21" t="s">
        <v>391</v>
      </c>
      <c r="C22" s="21" t="s">
        <v>357</v>
      </c>
      <c r="D22" s="24">
        <v>8448</v>
      </c>
      <c r="E22" s="22">
        <v>826.97894399999996</v>
      </c>
      <c r="F22" s="23">
        <v>1.53913565181266</v>
      </c>
    </row>
    <row r="23" spans="1:6" x14ac:dyDescent="0.2">
      <c r="A23" s="21" t="s">
        <v>474</v>
      </c>
      <c r="B23" s="21" t="s">
        <v>473</v>
      </c>
      <c r="C23" s="21" t="s">
        <v>357</v>
      </c>
      <c r="D23" s="24">
        <v>56467</v>
      </c>
      <c r="E23" s="22">
        <v>820.80431199999998</v>
      </c>
      <c r="F23" s="23">
        <v>1.5276437071664599</v>
      </c>
    </row>
    <row r="24" spans="1:6" x14ac:dyDescent="0.2">
      <c r="A24" s="21" t="s">
        <v>1002</v>
      </c>
      <c r="B24" s="21" t="s">
        <v>1001</v>
      </c>
      <c r="C24" s="21" t="s">
        <v>390</v>
      </c>
      <c r="D24" s="24">
        <v>26380</v>
      </c>
      <c r="E24" s="22">
        <v>803.97006999999996</v>
      </c>
      <c r="F24" s="23">
        <v>1.4963125805139299</v>
      </c>
    </row>
    <row r="25" spans="1:6" x14ac:dyDescent="0.2">
      <c r="A25" s="21" t="s">
        <v>351</v>
      </c>
      <c r="B25" s="21" t="s">
        <v>350</v>
      </c>
      <c r="C25" s="21" t="s">
        <v>339</v>
      </c>
      <c r="D25" s="24">
        <v>67027</v>
      </c>
      <c r="E25" s="22">
        <v>796.24724649999996</v>
      </c>
      <c r="F25" s="23">
        <v>1.48193921216187</v>
      </c>
    </row>
    <row r="26" spans="1:6" x14ac:dyDescent="0.2">
      <c r="A26" s="21" t="s">
        <v>353</v>
      </c>
      <c r="B26" s="21" t="s">
        <v>352</v>
      </c>
      <c r="C26" s="21" t="s">
        <v>354</v>
      </c>
      <c r="D26" s="24">
        <v>68500</v>
      </c>
      <c r="E26" s="22">
        <v>720.346</v>
      </c>
      <c r="F26" s="23">
        <v>1.3406752593699001</v>
      </c>
    </row>
    <row r="27" spans="1:6" x14ac:dyDescent="0.2">
      <c r="A27" s="21" t="s">
        <v>356</v>
      </c>
      <c r="B27" s="21" t="s">
        <v>355</v>
      </c>
      <c r="C27" s="21" t="s">
        <v>357</v>
      </c>
      <c r="D27" s="24">
        <v>113426</v>
      </c>
      <c r="E27" s="22">
        <v>675.50854300000003</v>
      </c>
      <c r="F27" s="23">
        <v>1.2572258207765501</v>
      </c>
    </row>
    <row r="28" spans="1:6" x14ac:dyDescent="0.2">
      <c r="A28" s="21" t="s">
        <v>406</v>
      </c>
      <c r="B28" s="21" t="s">
        <v>405</v>
      </c>
      <c r="C28" s="21" t="s">
        <v>407</v>
      </c>
      <c r="D28" s="24">
        <v>7281</v>
      </c>
      <c r="E28" s="22">
        <v>603.94074750000004</v>
      </c>
      <c r="F28" s="23">
        <v>1.12402709017418</v>
      </c>
    </row>
    <row r="29" spans="1:6" x14ac:dyDescent="0.2">
      <c r="A29" s="21" t="s">
        <v>432</v>
      </c>
      <c r="B29" s="21" t="s">
        <v>431</v>
      </c>
      <c r="C29" s="21" t="s">
        <v>433</v>
      </c>
      <c r="D29" s="24">
        <v>514604</v>
      </c>
      <c r="E29" s="22">
        <v>576.35648000000003</v>
      </c>
      <c r="F29" s="23">
        <v>1.07268850429311</v>
      </c>
    </row>
    <row r="30" spans="1:6" x14ac:dyDescent="0.2">
      <c r="A30" s="21" t="s">
        <v>365</v>
      </c>
      <c r="B30" s="21" t="s">
        <v>364</v>
      </c>
      <c r="C30" s="21" t="s">
        <v>334</v>
      </c>
      <c r="D30" s="24">
        <v>41064</v>
      </c>
      <c r="E30" s="22">
        <v>564.48627599999998</v>
      </c>
      <c r="F30" s="23">
        <v>1.05059621971531</v>
      </c>
    </row>
    <row r="31" spans="1:6" x14ac:dyDescent="0.2">
      <c r="A31" s="21" t="s">
        <v>362</v>
      </c>
      <c r="B31" s="21" t="s">
        <v>361</v>
      </c>
      <c r="C31" s="21" t="s">
        <v>363</v>
      </c>
      <c r="D31" s="24">
        <v>289335</v>
      </c>
      <c r="E31" s="22">
        <v>547.27715250000006</v>
      </c>
      <c r="F31" s="23">
        <v>1.0185673806409099</v>
      </c>
    </row>
    <row r="32" spans="1:6" x14ac:dyDescent="0.2">
      <c r="A32" s="21" t="s">
        <v>524</v>
      </c>
      <c r="B32" s="21" t="s">
        <v>523</v>
      </c>
      <c r="C32" s="21" t="s">
        <v>363</v>
      </c>
      <c r="D32" s="24">
        <v>214148</v>
      </c>
      <c r="E32" s="22">
        <v>546.39862200000005</v>
      </c>
      <c r="F32" s="23">
        <v>1.0169322995743799</v>
      </c>
    </row>
    <row r="33" spans="1:6" x14ac:dyDescent="0.2">
      <c r="A33" s="21" t="s">
        <v>923</v>
      </c>
      <c r="B33" s="21" t="s">
        <v>922</v>
      </c>
      <c r="C33" s="21" t="s">
        <v>401</v>
      </c>
      <c r="D33" s="24">
        <v>34277</v>
      </c>
      <c r="E33" s="22">
        <v>523.75256000000002</v>
      </c>
      <c r="F33" s="23">
        <v>0.97478447749227204</v>
      </c>
    </row>
    <row r="34" spans="1:6" x14ac:dyDescent="0.2">
      <c r="A34" s="21" t="s">
        <v>1004</v>
      </c>
      <c r="B34" s="21" t="s">
        <v>1003</v>
      </c>
      <c r="C34" s="21" t="s">
        <v>586</v>
      </c>
      <c r="D34" s="24">
        <v>2238</v>
      </c>
      <c r="E34" s="22">
        <v>512.37443399999995</v>
      </c>
      <c r="F34" s="23">
        <v>0.95360802613945905</v>
      </c>
    </row>
    <row r="35" spans="1:6" x14ac:dyDescent="0.2">
      <c r="A35" s="21" t="s">
        <v>1006</v>
      </c>
      <c r="B35" s="21" t="s">
        <v>1005</v>
      </c>
      <c r="C35" s="21" t="s">
        <v>433</v>
      </c>
      <c r="D35" s="24">
        <v>60182</v>
      </c>
      <c r="E35" s="22">
        <v>472.308336</v>
      </c>
      <c r="F35" s="23">
        <v>0.87903882421692503</v>
      </c>
    </row>
    <row r="36" spans="1:6" x14ac:dyDescent="0.2">
      <c r="A36" s="21" t="s">
        <v>382</v>
      </c>
      <c r="B36" s="21" t="s">
        <v>381</v>
      </c>
      <c r="C36" s="21" t="s">
        <v>339</v>
      </c>
      <c r="D36" s="24">
        <v>39604</v>
      </c>
      <c r="E36" s="22">
        <v>447.86183399999999</v>
      </c>
      <c r="F36" s="23">
        <v>0.83354010497709197</v>
      </c>
    </row>
    <row r="37" spans="1:6" x14ac:dyDescent="0.2">
      <c r="A37" s="21" t="s">
        <v>1008</v>
      </c>
      <c r="B37" s="21" t="s">
        <v>1007</v>
      </c>
      <c r="C37" s="21" t="s">
        <v>1009</v>
      </c>
      <c r="D37" s="24">
        <v>17449</v>
      </c>
      <c r="E37" s="22">
        <v>416.69084450000003</v>
      </c>
      <c r="F37" s="23">
        <v>0.77552607500714899</v>
      </c>
    </row>
    <row r="38" spans="1:6" x14ac:dyDescent="0.2">
      <c r="A38" s="21" t="s">
        <v>887</v>
      </c>
      <c r="B38" s="21" t="s">
        <v>886</v>
      </c>
      <c r="C38" s="21" t="s">
        <v>385</v>
      </c>
      <c r="D38" s="24">
        <v>62949</v>
      </c>
      <c r="E38" s="22">
        <v>409.92388799999998</v>
      </c>
      <c r="F38" s="23">
        <v>0.76293172290304501</v>
      </c>
    </row>
    <row r="39" spans="1:6" x14ac:dyDescent="0.2">
      <c r="A39" s="21" t="s">
        <v>515</v>
      </c>
      <c r="B39" s="21" t="s">
        <v>514</v>
      </c>
      <c r="C39" s="21" t="s">
        <v>407</v>
      </c>
      <c r="D39" s="24">
        <v>23468</v>
      </c>
      <c r="E39" s="22">
        <v>407.08766200000002</v>
      </c>
      <c r="F39" s="23">
        <v>0.75765306788423303</v>
      </c>
    </row>
    <row r="40" spans="1:6" x14ac:dyDescent="0.2">
      <c r="A40" s="21" t="s">
        <v>1011</v>
      </c>
      <c r="B40" s="21" t="s">
        <v>1010</v>
      </c>
      <c r="C40" s="21" t="s">
        <v>354</v>
      </c>
      <c r="D40" s="24">
        <v>7657</v>
      </c>
      <c r="E40" s="22">
        <v>395.07057200000003</v>
      </c>
      <c r="F40" s="23">
        <v>0.73528740575433704</v>
      </c>
    </row>
    <row r="41" spans="1:6" x14ac:dyDescent="0.2">
      <c r="A41" s="21" t="s">
        <v>429</v>
      </c>
      <c r="B41" s="21" t="s">
        <v>428</v>
      </c>
      <c r="C41" s="21" t="s">
        <v>430</v>
      </c>
      <c r="D41" s="24">
        <v>242940</v>
      </c>
      <c r="E41" s="22">
        <v>389.43281999999999</v>
      </c>
      <c r="F41" s="23">
        <v>0.72479467778074802</v>
      </c>
    </row>
    <row r="42" spans="1:6" x14ac:dyDescent="0.2">
      <c r="A42" s="21" t="s">
        <v>543</v>
      </c>
      <c r="B42" s="21" t="s">
        <v>542</v>
      </c>
      <c r="C42" s="21" t="s">
        <v>544</v>
      </c>
      <c r="D42" s="24">
        <v>92119</v>
      </c>
      <c r="E42" s="22">
        <v>387.77493049999998</v>
      </c>
      <c r="F42" s="23">
        <v>0.72170908913942999</v>
      </c>
    </row>
    <row r="43" spans="1:6" x14ac:dyDescent="0.2">
      <c r="A43" s="21" t="s">
        <v>1013</v>
      </c>
      <c r="B43" s="21" t="s">
        <v>1012</v>
      </c>
      <c r="C43" s="21" t="s">
        <v>586</v>
      </c>
      <c r="D43" s="24">
        <v>7405</v>
      </c>
      <c r="E43" s="22">
        <v>372.0679275</v>
      </c>
      <c r="F43" s="23">
        <v>0.69247592851807704</v>
      </c>
    </row>
    <row r="44" spans="1:6" x14ac:dyDescent="0.2">
      <c r="A44" s="21" t="s">
        <v>925</v>
      </c>
      <c r="B44" s="21" t="s">
        <v>924</v>
      </c>
      <c r="C44" s="21" t="s">
        <v>385</v>
      </c>
      <c r="D44" s="24">
        <v>28247</v>
      </c>
      <c r="E44" s="22">
        <v>369.16004299999997</v>
      </c>
      <c r="F44" s="23">
        <v>0.68706390595356603</v>
      </c>
    </row>
    <row r="45" spans="1:6" x14ac:dyDescent="0.2">
      <c r="A45" s="21" t="s">
        <v>1015</v>
      </c>
      <c r="B45" s="21" t="s">
        <v>1014</v>
      </c>
      <c r="C45" s="21" t="s">
        <v>339</v>
      </c>
      <c r="D45" s="24">
        <v>92250</v>
      </c>
      <c r="E45" s="22">
        <v>358.99087500000002</v>
      </c>
      <c r="F45" s="23">
        <v>0.66813751232331597</v>
      </c>
    </row>
    <row r="46" spans="1:6" x14ac:dyDescent="0.2">
      <c r="A46" s="21" t="s">
        <v>1017</v>
      </c>
      <c r="B46" s="21" t="s">
        <v>1016</v>
      </c>
      <c r="C46" s="21" t="s">
        <v>1018</v>
      </c>
      <c r="D46" s="24">
        <v>48114</v>
      </c>
      <c r="E46" s="22">
        <v>355.68274500000001</v>
      </c>
      <c r="F46" s="23">
        <v>0.66198057101208596</v>
      </c>
    </row>
    <row r="47" spans="1:6" x14ac:dyDescent="0.2">
      <c r="A47" s="21" t="s">
        <v>550</v>
      </c>
      <c r="B47" s="21" t="s">
        <v>549</v>
      </c>
      <c r="C47" s="21" t="s">
        <v>354</v>
      </c>
      <c r="D47" s="24">
        <v>33388</v>
      </c>
      <c r="E47" s="22">
        <v>338.87150600000001</v>
      </c>
      <c r="F47" s="23">
        <v>0.63069225649842997</v>
      </c>
    </row>
    <row r="48" spans="1:6" x14ac:dyDescent="0.2">
      <c r="A48" s="21" t="s">
        <v>1020</v>
      </c>
      <c r="B48" s="21" t="s">
        <v>1019</v>
      </c>
      <c r="C48" s="21" t="s">
        <v>357</v>
      </c>
      <c r="D48" s="24">
        <v>7146</v>
      </c>
      <c r="E48" s="22">
        <v>335.25816300000002</v>
      </c>
      <c r="F48" s="23">
        <v>0.62396726661340596</v>
      </c>
    </row>
    <row r="49" spans="1:9" x14ac:dyDescent="0.2">
      <c r="A49" s="21" t="s">
        <v>915</v>
      </c>
      <c r="B49" s="21" t="s">
        <v>914</v>
      </c>
      <c r="C49" s="21" t="s">
        <v>425</v>
      </c>
      <c r="D49" s="24">
        <v>6378</v>
      </c>
      <c r="E49" s="22">
        <v>325.16319600000003</v>
      </c>
      <c r="F49" s="23">
        <v>0.60517897251438202</v>
      </c>
    </row>
    <row r="50" spans="1:9" x14ac:dyDescent="0.2">
      <c r="A50" s="21" t="s">
        <v>931</v>
      </c>
      <c r="B50" s="21" t="s">
        <v>930</v>
      </c>
      <c r="C50" s="21" t="s">
        <v>691</v>
      </c>
      <c r="D50" s="24">
        <v>37585</v>
      </c>
      <c r="E50" s="22">
        <v>323.56926499999997</v>
      </c>
      <c r="F50" s="23">
        <v>0.60221242052847102</v>
      </c>
    </row>
    <row r="51" spans="1:9" x14ac:dyDescent="0.2">
      <c r="A51" s="21" t="s">
        <v>1022</v>
      </c>
      <c r="B51" s="21" t="s">
        <v>1021</v>
      </c>
      <c r="C51" s="21" t="s">
        <v>357</v>
      </c>
      <c r="D51" s="24">
        <v>8615</v>
      </c>
      <c r="E51" s="22">
        <v>308.42561499999999</v>
      </c>
      <c r="F51" s="23">
        <v>0.57402774692501302</v>
      </c>
    </row>
    <row r="52" spans="1:9" x14ac:dyDescent="0.2">
      <c r="A52" s="21" t="s">
        <v>517</v>
      </c>
      <c r="B52" s="21" t="s">
        <v>516</v>
      </c>
      <c r="C52" s="21" t="s">
        <v>518</v>
      </c>
      <c r="D52" s="24">
        <v>131647</v>
      </c>
      <c r="E52" s="22">
        <v>304.10457000000002</v>
      </c>
      <c r="F52" s="23">
        <v>0.56598561421916904</v>
      </c>
    </row>
    <row r="53" spans="1:9" x14ac:dyDescent="0.2">
      <c r="A53" s="21" t="s">
        <v>1024</v>
      </c>
      <c r="B53" s="21" t="s">
        <v>1023</v>
      </c>
      <c r="C53" s="21" t="s">
        <v>354</v>
      </c>
      <c r="D53" s="24">
        <v>8072</v>
      </c>
      <c r="E53" s="22">
        <v>289.268192</v>
      </c>
      <c r="F53" s="23">
        <v>0.53837282130679098</v>
      </c>
    </row>
    <row r="54" spans="1:9" x14ac:dyDescent="0.2">
      <c r="A54" s="21" t="s">
        <v>1026</v>
      </c>
      <c r="B54" s="21" t="s">
        <v>1025</v>
      </c>
      <c r="C54" s="21" t="s">
        <v>357</v>
      </c>
      <c r="D54" s="24">
        <v>8160</v>
      </c>
      <c r="E54" s="22">
        <v>237.46415999999999</v>
      </c>
      <c r="F54" s="23">
        <v>0.44195750972318198</v>
      </c>
    </row>
    <row r="55" spans="1:9" x14ac:dyDescent="0.2">
      <c r="A55" s="21" t="s">
        <v>1028</v>
      </c>
      <c r="B55" s="21" t="s">
        <v>1027</v>
      </c>
      <c r="C55" s="21" t="s">
        <v>347</v>
      </c>
      <c r="D55" s="24">
        <v>60564</v>
      </c>
      <c r="E55" s="22">
        <v>220.87690799999999</v>
      </c>
      <c r="F55" s="23">
        <v>0.41108606964114602</v>
      </c>
    </row>
    <row r="56" spans="1:9" x14ac:dyDescent="0.2">
      <c r="A56" s="21" t="s">
        <v>1030</v>
      </c>
      <c r="B56" s="21" t="s">
        <v>1029</v>
      </c>
      <c r="C56" s="21" t="s">
        <v>561</v>
      </c>
      <c r="D56" s="24">
        <v>31865</v>
      </c>
      <c r="E56" s="22">
        <v>219.0878075</v>
      </c>
      <c r="F56" s="23">
        <v>0.40775627704581502</v>
      </c>
    </row>
    <row r="57" spans="1:9" x14ac:dyDescent="0.2">
      <c r="A57" s="20" t="s">
        <v>38</v>
      </c>
      <c r="B57" s="20"/>
      <c r="C57" s="20"/>
      <c r="D57" s="20"/>
      <c r="E57" s="25">
        <f>SUM(E7:E56)</f>
        <v>53299.233686500018</v>
      </c>
      <c r="F57" s="26">
        <f>SUM(F7:F56)</f>
        <v>99.198113055205681</v>
      </c>
      <c r="G57" s="14"/>
      <c r="H57" s="14"/>
      <c r="I57" s="14"/>
    </row>
    <row r="58" spans="1:9" x14ac:dyDescent="0.2">
      <c r="A58" s="21"/>
      <c r="B58" s="21"/>
      <c r="C58" s="21"/>
      <c r="D58" s="21"/>
      <c r="E58" s="22"/>
      <c r="F58" s="23"/>
    </row>
    <row r="59" spans="1:9" x14ac:dyDescent="0.2">
      <c r="A59" s="20" t="s">
        <v>47</v>
      </c>
      <c r="B59" s="20"/>
      <c r="C59" s="20"/>
      <c r="D59" s="20"/>
      <c r="E59" s="25">
        <f>E57</f>
        <v>53299.233686500018</v>
      </c>
      <c r="F59" s="26">
        <f>F57</f>
        <v>99.198113055205681</v>
      </c>
      <c r="G59" s="14"/>
      <c r="H59" s="14"/>
      <c r="I59" s="14"/>
    </row>
    <row r="60" spans="1:9" x14ac:dyDescent="0.2">
      <c r="A60" s="20"/>
      <c r="B60" s="20"/>
      <c r="C60" s="20"/>
      <c r="D60" s="20"/>
      <c r="E60" s="25"/>
      <c r="F60" s="26"/>
      <c r="G60" s="14"/>
      <c r="H60" s="14"/>
      <c r="I60" s="14"/>
    </row>
    <row r="61" spans="1:9" x14ac:dyDescent="0.2">
      <c r="A61" s="20" t="s">
        <v>49</v>
      </c>
      <c r="B61" s="20"/>
      <c r="C61" s="20"/>
      <c r="D61" s="20"/>
      <c r="E61" s="25">
        <f>E63-(E57)</f>
        <v>430.85456309997971</v>
      </c>
      <c r="F61" s="26">
        <f>F63-(F57)</f>
        <v>0.80188694479431888</v>
      </c>
      <c r="G61" s="14"/>
      <c r="H61" s="14"/>
      <c r="I61" s="14"/>
    </row>
    <row r="62" spans="1:9" x14ac:dyDescent="0.2">
      <c r="A62" s="20"/>
      <c r="B62" s="20"/>
      <c r="C62" s="20"/>
      <c r="D62" s="20"/>
      <c r="E62" s="25"/>
      <c r="F62" s="26"/>
      <c r="G62" s="14"/>
      <c r="H62" s="14"/>
      <c r="I62" s="14"/>
    </row>
    <row r="63" spans="1:9" x14ac:dyDescent="0.2">
      <c r="A63" s="27" t="s">
        <v>48</v>
      </c>
      <c r="B63" s="27"/>
      <c r="C63" s="27"/>
      <c r="D63" s="27"/>
      <c r="E63" s="28">
        <v>53730.088249599998</v>
      </c>
      <c r="F63" s="29">
        <v>100</v>
      </c>
      <c r="G63" s="14"/>
      <c r="H63" s="14"/>
      <c r="I63" s="14"/>
    </row>
    <row r="65" spans="1:4" x14ac:dyDescent="0.2">
      <c r="A65" s="14" t="s">
        <v>52</v>
      </c>
    </row>
    <row r="66" spans="1:4" x14ac:dyDescent="0.2">
      <c r="A66" s="14" t="s">
        <v>53</v>
      </c>
    </row>
    <row r="67" spans="1:4" x14ac:dyDescent="0.2">
      <c r="A67" s="14" t="s">
        <v>54</v>
      </c>
      <c r="B67" s="14"/>
      <c r="C67" s="30" t="s">
        <v>56</v>
      </c>
      <c r="D67" s="14" t="s">
        <v>55</v>
      </c>
    </row>
    <row r="68" spans="1:4" x14ac:dyDescent="0.2">
      <c r="A68" s="7" t="s">
        <v>182</v>
      </c>
      <c r="C68" s="31">
        <v>144.00989999999999</v>
      </c>
      <c r="D68" s="31">
        <v>152.93209999999999</v>
      </c>
    </row>
    <row r="69" spans="1:4" x14ac:dyDescent="0.2">
      <c r="A69" s="7" t="s">
        <v>271</v>
      </c>
      <c r="C69" s="31">
        <v>144.00989999999999</v>
      </c>
      <c r="D69" s="31">
        <v>152.93209999999999</v>
      </c>
    </row>
    <row r="70" spans="1:4" x14ac:dyDescent="0.2">
      <c r="A70" s="7" t="s">
        <v>184</v>
      </c>
      <c r="C70" s="31">
        <v>149.82079999999999</v>
      </c>
      <c r="D70" s="31">
        <v>159.42339999999999</v>
      </c>
    </row>
    <row r="71" spans="1:4" x14ac:dyDescent="0.2">
      <c r="A71" s="7" t="s">
        <v>272</v>
      </c>
      <c r="C71" s="31">
        <v>149.82079999999999</v>
      </c>
      <c r="D71" s="31">
        <v>159.42339999999999</v>
      </c>
    </row>
    <row r="73" spans="1:4" x14ac:dyDescent="0.2">
      <c r="A73" s="7" t="s">
        <v>66</v>
      </c>
    </row>
    <row r="75" spans="1:4" x14ac:dyDescent="0.2">
      <c r="A75" s="14" t="s">
        <v>67</v>
      </c>
      <c r="D75" s="30" t="s">
        <v>68</v>
      </c>
    </row>
    <row r="77" spans="1:4" x14ac:dyDescent="0.2">
      <c r="A77" s="14" t="s">
        <v>69</v>
      </c>
      <c r="D77" s="32">
        <v>7.9580812774722506E-3</v>
      </c>
    </row>
    <row r="79" spans="1:4" x14ac:dyDescent="0.2">
      <c r="A79" s="14" t="s">
        <v>1073</v>
      </c>
    </row>
    <row r="80" spans="1:4" x14ac:dyDescent="0.2">
      <c r="A80" s="14"/>
    </row>
    <row r="81" spans="1:1" x14ac:dyDescent="0.2">
      <c r="A81" s="52" t="s">
        <v>1058</v>
      </c>
    </row>
    <row r="82" spans="1:1" x14ac:dyDescent="0.2">
      <c r="A82" s="54"/>
    </row>
    <row r="83" spans="1:1" x14ac:dyDescent="0.2">
      <c r="A83" s="53"/>
    </row>
    <row r="84" spans="1:1" x14ac:dyDescent="0.2">
      <c r="A84" s="53"/>
    </row>
    <row r="85" spans="1:1" x14ac:dyDescent="0.2">
      <c r="A85" s="53"/>
    </row>
    <row r="86" spans="1:1" x14ac:dyDescent="0.2">
      <c r="A86" s="53"/>
    </row>
    <row r="87" spans="1:1" x14ac:dyDescent="0.2">
      <c r="A87" s="53"/>
    </row>
    <row r="88" spans="1:1" x14ac:dyDescent="0.2">
      <c r="A88" s="53"/>
    </row>
    <row r="89" spans="1:1" x14ac:dyDescent="0.2">
      <c r="A89" s="53"/>
    </row>
    <row r="90" spans="1:1" x14ac:dyDescent="0.2">
      <c r="A90" s="53"/>
    </row>
    <row r="91" spans="1:1" x14ac:dyDescent="0.2">
      <c r="A91" s="53"/>
    </row>
    <row r="92" spans="1:1" x14ac:dyDescent="0.2">
      <c r="A92" s="53"/>
    </row>
    <row r="93" spans="1:1" x14ac:dyDescent="0.2">
      <c r="A93" s="53"/>
    </row>
    <row r="94" spans="1:1" x14ac:dyDescent="0.2">
      <c r="A94" s="53"/>
    </row>
    <row r="95" spans="1:1" x14ac:dyDescent="0.2">
      <c r="A95" s="52" t="s">
        <v>1086</v>
      </c>
    </row>
    <row r="96" spans="1:1" x14ac:dyDescent="0.2">
      <c r="A96" s="53"/>
    </row>
    <row r="97" spans="1:1" x14ac:dyDescent="0.2">
      <c r="A97" s="52" t="s">
        <v>1060</v>
      </c>
    </row>
    <row r="98" spans="1:1" x14ac:dyDescent="0.2">
      <c r="A98" s="53"/>
    </row>
    <row r="99" spans="1:1" x14ac:dyDescent="0.2">
      <c r="A99" s="53"/>
    </row>
    <row r="100" spans="1:1" x14ac:dyDescent="0.2">
      <c r="A100" s="53"/>
    </row>
    <row r="101" spans="1:1" x14ac:dyDescent="0.2">
      <c r="A101" s="53"/>
    </row>
    <row r="102" spans="1:1" x14ac:dyDescent="0.2">
      <c r="A102" s="53"/>
    </row>
    <row r="103" spans="1:1" x14ac:dyDescent="0.2">
      <c r="A103" s="53"/>
    </row>
    <row r="104" spans="1:1" x14ac:dyDescent="0.2">
      <c r="A104" s="53"/>
    </row>
    <row r="105" spans="1:1" x14ac:dyDescent="0.2">
      <c r="A105" s="53"/>
    </row>
    <row r="106" spans="1:1" x14ac:dyDescent="0.2">
      <c r="A106" s="53"/>
    </row>
    <row r="107" spans="1:1" x14ac:dyDescent="0.2">
      <c r="A107" s="53"/>
    </row>
    <row r="108" spans="1:1" x14ac:dyDescent="0.2">
      <c r="A108" s="53"/>
    </row>
    <row r="109" spans="1:1" x14ac:dyDescent="0.2">
      <c r="A109" s="53"/>
    </row>
    <row r="112" spans="1:1" x14ac:dyDescent="0.2">
      <c r="A112" s="14" t="s">
        <v>1087</v>
      </c>
    </row>
  </sheetData>
  <mergeCells count="1">
    <mergeCell ref="A1:F1"/>
  </mergeCells>
  <conditionalFormatting sqref="F2:F3 F215:F65534">
    <cfRule type="cellIs" dxfId="31" priority="2" stopIfTrue="1" operator="between">
      <formula>0.009</formula>
      <formula>-0.009</formula>
    </cfRule>
  </conditionalFormatting>
  <conditionalFormatting sqref="F5:F211">
    <cfRule type="cellIs" dxfId="30" priority="1" stopIfTrue="1" operator="between">
      <formula>0.009</formula>
      <formula>-0.009</formula>
    </cfRule>
  </conditionalFormatting>
  <hyperlinks>
    <hyperlink ref="A82" r:id="rId1" tooltip="https://www.franklintempletonindia.com/downloadsServlet/pdf/product-labels-jg9o5k7l" display="https://www.franklintempletonindia.com/downloadsServlet/pdf/product-labels-jg9o5k7l" xr:uid="{00000000-0004-0000-18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I120"/>
  <sheetViews>
    <sheetView workbookViewId="0">
      <selection sqref="A1:F1"/>
    </sheetView>
  </sheetViews>
  <sheetFormatPr defaultColWidth="9.140625" defaultRowHeight="11.25" x14ac:dyDescent="0.2"/>
  <cols>
    <col min="1" max="1" width="38.42578125" style="7" customWidth="1"/>
    <col min="2" max="2" width="31.5703125" style="7" customWidth="1"/>
    <col min="3" max="3" width="34.85546875" style="7" customWidth="1"/>
    <col min="4" max="4" width="13.28515625" style="7" bestFit="1" customWidth="1"/>
    <col min="5" max="5" width="25.28515625" style="10" customWidth="1"/>
    <col min="6" max="6" width="14.140625" style="11" customWidth="1"/>
    <col min="7" max="16384" width="9.140625" style="7"/>
  </cols>
  <sheetData>
    <row r="1" spans="1:6" s="1" customFormat="1" ht="15" x14ac:dyDescent="0.2">
      <c r="A1" s="86" t="s">
        <v>30</v>
      </c>
      <c r="B1" s="87"/>
      <c r="C1" s="87"/>
      <c r="D1" s="87"/>
      <c r="E1" s="87"/>
      <c r="F1" s="87"/>
    </row>
    <row r="2" spans="1:6" s="1" customFormat="1" ht="12" x14ac:dyDescent="0.2">
      <c r="E2" s="5"/>
      <c r="F2" s="9"/>
    </row>
    <row r="3" spans="1:6" s="1" customFormat="1" ht="12" x14ac:dyDescent="0.2">
      <c r="A3" s="8" t="s">
        <v>7</v>
      </c>
      <c r="B3" s="2"/>
      <c r="C3" s="3"/>
      <c r="D3" s="3"/>
      <c r="E3" s="4"/>
      <c r="F3" s="9"/>
    </row>
    <row r="4" spans="1:6" s="1" customFormat="1" ht="36" customHeight="1" x14ac:dyDescent="0.2">
      <c r="A4" s="6" t="s">
        <v>2</v>
      </c>
      <c r="B4" s="6" t="s">
        <v>0</v>
      </c>
      <c r="C4" s="13" t="s">
        <v>562</v>
      </c>
      <c r="D4" s="13" t="s">
        <v>1</v>
      </c>
      <c r="E4" s="59" t="s">
        <v>6</v>
      </c>
      <c r="F4" s="12" t="s">
        <v>3</v>
      </c>
    </row>
    <row r="5" spans="1:6" x14ac:dyDescent="0.2">
      <c r="A5" s="16" t="s">
        <v>331</v>
      </c>
      <c r="B5" s="17"/>
      <c r="C5" s="17"/>
      <c r="D5" s="17"/>
      <c r="E5" s="18"/>
      <c r="F5" s="19"/>
    </row>
    <row r="6" spans="1:6" x14ac:dyDescent="0.2">
      <c r="A6" s="20" t="s">
        <v>33</v>
      </c>
      <c r="B6" s="21"/>
      <c r="C6" s="21"/>
      <c r="D6" s="21"/>
      <c r="E6" s="22"/>
      <c r="F6" s="23"/>
    </row>
    <row r="7" spans="1:6" x14ac:dyDescent="0.2">
      <c r="A7" s="21" t="s">
        <v>336</v>
      </c>
      <c r="B7" s="21" t="s">
        <v>335</v>
      </c>
      <c r="C7" s="21" t="s">
        <v>334</v>
      </c>
      <c r="D7" s="24">
        <v>4600000</v>
      </c>
      <c r="E7" s="22">
        <v>42991.6</v>
      </c>
      <c r="F7" s="23">
        <v>8.5495784927710901</v>
      </c>
    </row>
    <row r="8" spans="1:6" x14ac:dyDescent="0.2">
      <c r="A8" s="21" t="s">
        <v>333</v>
      </c>
      <c r="B8" s="21" t="s">
        <v>332</v>
      </c>
      <c r="C8" s="21" t="s">
        <v>334</v>
      </c>
      <c r="D8" s="24">
        <v>2500000</v>
      </c>
      <c r="E8" s="22">
        <v>42535</v>
      </c>
      <c r="F8" s="23">
        <v>8.4587761606922793</v>
      </c>
    </row>
    <row r="9" spans="1:6" x14ac:dyDescent="0.2">
      <c r="A9" s="21" t="s">
        <v>341</v>
      </c>
      <c r="B9" s="21" t="s">
        <v>340</v>
      </c>
      <c r="C9" s="21" t="s">
        <v>342</v>
      </c>
      <c r="D9" s="24">
        <v>1100000</v>
      </c>
      <c r="E9" s="22">
        <v>27231.05</v>
      </c>
      <c r="F9" s="23">
        <v>5.4153369359496804</v>
      </c>
    </row>
    <row r="10" spans="1:6" x14ac:dyDescent="0.2">
      <c r="A10" s="21" t="s">
        <v>344</v>
      </c>
      <c r="B10" s="21" t="s">
        <v>343</v>
      </c>
      <c r="C10" s="21" t="s">
        <v>334</v>
      </c>
      <c r="D10" s="24">
        <v>2750000</v>
      </c>
      <c r="E10" s="22">
        <v>27154.875</v>
      </c>
      <c r="F10" s="23">
        <v>5.4001882989674099</v>
      </c>
    </row>
    <row r="11" spans="1:6" x14ac:dyDescent="0.2">
      <c r="A11" s="21" t="s">
        <v>338</v>
      </c>
      <c r="B11" s="21" t="s">
        <v>337</v>
      </c>
      <c r="C11" s="21" t="s">
        <v>339</v>
      </c>
      <c r="D11" s="24">
        <v>2000000</v>
      </c>
      <c r="E11" s="22">
        <v>26710</v>
      </c>
      <c r="F11" s="23">
        <v>5.3117176737296603</v>
      </c>
    </row>
    <row r="12" spans="1:6" x14ac:dyDescent="0.2">
      <c r="A12" s="21" t="s">
        <v>359</v>
      </c>
      <c r="B12" s="21" t="s">
        <v>358</v>
      </c>
      <c r="C12" s="21" t="s">
        <v>360</v>
      </c>
      <c r="D12" s="24">
        <v>2700000</v>
      </c>
      <c r="E12" s="22">
        <v>23726.25</v>
      </c>
      <c r="F12" s="23">
        <v>4.7183504850740601</v>
      </c>
    </row>
    <row r="13" spans="1:6" x14ac:dyDescent="0.2">
      <c r="A13" s="21" t="s">
        <v>349</v>
      </c>
      <c r="B13" s="21" t="s">
        <v>348</v>
      </c>
      <c r="C13" s="21" t="s">
        <v>334</v>
      </c>
      <c r="D13" s="24">
        <v>3000000</v>
      </c>
      <c r="E13" s="22">
        <v>17185.5</v>
      </c>
      <c r="F13" s="23">
        <v>3.4176160270266198</v>
      </c>
    </row>
    <row r="14" spans="1:6" x14ac:dyDescent="0.2">
      <c r="A14" s="21" t="s">
        <v>351</v>
      </c>
      <c r="B14" s="21" t="s">
        <v>350</v>
      </c>
      <c r="C14" s="21" t="s">
        <v>339</v>
      </c>
      <c r="D14" s="24">
        <v>1300000</v>
      </c>
      <c r="E14" s="22">
        <v>15443.35</v>
      </c>
      <c r="F14" s="23">
        <v>3.0711611807035899</v>
      </c>
    </row>
    <row r="15" spans="1:6" x14ac:dyDescent="0.2">
      <c r="A15" s="21" t="s">
        <v>379</v>
      </c>
      <c r="B15" s="21" t="s">
        <v>378</v>
      </c>
      <c r="C15" s="21" t="s">
        <v>380</v>
      </c>
      <c r="D15" s="24">
        <v>1650000</v>
      </c>
      <c r="E15" s="22">
        <v>15051.3</v>
      </c>
      <c r="F15" s="23">
        <v>2.9931956653915099</v>
      </c>
    </row>
    <row r="16" spans="1:6" x14ac:dyDescent="0.2">
      <c r="A16" s="21" t="s">
        <v>515</v>
      </c>
      <c r="B16" s="21" t="s">
        <v>514</v>
      </c>
      <c r="C16" s="21" t="s">
        <v>407</v>
      </c>
      <c r="D16" s="24">
        <v>800000</v>
      </c>
      <c r="E16" s="22">
        <v>13877.2</v>
      </c>
      <c r="F16" s="23">
        <v>2.7597067952782202</v>
      </c>
    </row>
    <row r="17" spans="1:6" x14ac:dyDescent="0.2">
      <c r="A17" s="21" t="s">
        <v>346</v>
      </c>
      <c r="B17" s="21" t="s">
        <v>345</v>
      </c>
      <c r="C17" s="21" t="s">
        <v>347</v>
      </c>
      <c r="D17" s="24">
        <v>500000</v>
      </c>
      <c r="E17" s="22">
        <v>12751.25</v>
      </c>
      <c r="F17" s="23">
        <v>2.5357933353480102</v>
      </c>
    </row>
    <row r="18" spans="1:6" x14ac:dyDescent="0.2">
      <c r="A18" s="21" t="s">
        <v>837</v>
      </c>
      <c r="B18" s="21" t="s">
        <v>836</v>
      </c>
      <c r="C18" s="21" t="s">
        <v>380</v>
      </c>
      <c r="D18" s="24">
        <v>690000</v>
      </c>
      <c r="E18" s="22">
        <v>10432.455</v>
      </c>
      <c r="F18" s="23">
        <v>2.07466325735265</v>
      </c>
    </row>
    <row r="19" spans="1:6" x14ac:dyDescent="0.2">
      <c r="A19" s="21" t="s">
        <v>362</v>
      </c>
      <c r="B19" s="21" t="s">
        <v>361</v>
      </c>
      <c r="C19" s="21" t="s">
        <v>363</v>
      </c>
      <c r="D19" s="24">
        <v>5500000</v>
      </c>
      <c r="E19" s="22">
        <v>10403.25</v>
      </c>
      <c r="F19" s="23">
        <v>2.06885536837245</v>
      </c>
    </row>
    <row r="20" spans="1:6" x14ac:dyDescent="0.2">
      <c r="A20" s="21" t="s">
        <v>526</v>
      </c>
      <c r="B20" s="21" t="s">
        <v>525</v>
      </c>
      <c r="C20" s="21" t="s">
        <v>398</v>
      </c>
      <c r="D20" s="24">
        <v>8000000</v>
      </c>
      <c r="E20" s="22">
        <v>10060</v>
      </c>
      <c r="F20" s="23">
        <v>2.0005945263092602</v>
      </c>
    </row>
    <row r="21" spans="1:6" x14ac:dyDescent="0.2">
      <c r="A21" s="21" t="s">
        <v>895</v>
      </c>
      <c r="B21" s="21" t="s">
        <v>894</v>
      </c>
      <c r="C21" s="21" t="s">
        <v>691</v>
      </c>
      <c r="D21" s="24">
        <v>1800000</v>
      </c>
      <c r="E21" s="22">
        <v>9557.1</v>
      </c>
      <c r="F21" s="23">
        <v>1.9005846866193099</v>
      </c>
    </row>
    <row r="22" spans="1:6" x14ac:dyDescent="0.2">
      <c r="A22" s="21" t="s">
        <v>356</v>
      </c>
      <c r="B22" s="21" t="s">
        <v>355</v>
      </c>
      <c r="C22" s="21" t="s">
        <v>357</v>
      </c>
      <c r="D22" s="24">
        <v>1550000</v>
      </c>
      <c r="E22" s="22">
        <v>9231.0249999999996</v>
      </c>
      <c r="F22" s="23">
        <v>1.83573937248747</v>
      </c>
    </row>
    <row r="23" spans="1:6" x14ac:dyDescent="0.2">
      <c r="A23" s="21" t="s">
        <v>384</v>
      </c>
      <c r="B23" s="21" t="s">
        <v>383</v>
      </c>
      <c r="C23" s="21" t="s">
        <v>385</v>
      </c>
      <c r="D23" s="24">
        <v>1500000</v>
      </c>
      <c r="E23" s="22">
        <v>8587.5</v>
      </c>
      <c r="F23" s="23">
        <v>1.70776396567403</v>
      </c>
    </row>
    <row r="24" spans="1:6" x14ac:dyDescent="0.2">
      <c r="A24" s="21" t="s">
        <v>376</v>
      </c>
      <c r="B24" s="21" t="s">
        <v>375</v>
      </c>
      <c r="C24" s="21" t="s">
        <v>377</v>
      </c>
      <c r="D24" s="24">
        <v>8000000</v>
      </c>
      <c r="E24" s="22">
        <v>8404</v>
      </c>
      <c r="F24" s="23">
        <v>1.67127200786312</v>
      </c>
    </row>
    <row r="25" spans="1:6" x14ac:dyDescent="0.2">
      <c r="A25" s="21" t="s">
        <v>382</v>
      </c>
      <c r="B25" s="21" t="s">
        <v>381</v>
      </c>
      <c r="C25" s="21" t="s">
        <v>339</v>
      </c>
      <c r="D25" s="24">
        <v>740000</v>
      </c>
      <c r="E25" s="22">
        <v>8368.2900000000009</v>
      </c>
      <c r="F25" s="23">
        <v>1.66417049389349</v>
      </c>
    </row>
    <row r="26" spans="1:6" x14ac:dyDescent="0.2">
      <c r="A26" s="21" t="s">
        <v>541</v>
      </c>
      <c r="B26" s="21" t="s">
        <v>540</v>
      </c>
      <c r="C26" s="21" t="s">
        <v>395</v>
      </c>
      <c r="D26" s="24">
        <v>3900000</v>
      </c>
      <c r="E26" s="22">
        <v>8305.0499999999993</v>
      </c>
      <c r="F26" s="23">
        <v>1.65159419192095</v>
      </c>
    </row>
    <row r="27" spans="1:6" x14ac:dyDescent="0.2">
      <c r="A27" s="21" t="s">
        <v>416</v>
      </c>
      <c r="B27" s="21" t="s">
        <v>415</v>
      </c>
      <c r="C27" s="21" t="s">
        <v>417</v>
      </c>
      <c r="D27" s="24">
        <v>3800000</v>
      </c>
      <c r="E27" s="22">
        <v>8202.2999999999993</v>
      </c>
      <c r="F27" s="23">
        <v>1.63116068420939</v>
      </c>
    </row>
    <row r="28" spans="1:6" x14ac:dyDescent="0.2">
      <c r="A28" s="21" t="s">
        <v>373</v>
      </c>
      <c r="B28" s="21" t="s">
        <v>372</v>
      </c>
      <c r="C28" s="21" t="s">
        <v>374</v>
      </c>
      <c r="D28" s="24">
        <v>1800000</v>
      </c>
      <c r="E28" s="22">
        <v>7056</v>
      </c>
      <c r="F28" s="23">
        <v>1.40320029598789</v>
      </c>
    </row>
    <row r="29" spans="1:6" x14ac:dyDescent="0.2">
      <c r="A29" s="21" t="s">
        <v>387</v>
      </c>
      <c r="B29" s="21" t="s">
        <v>386</v>
      </c>
      <c r="C29" s="21" t="s">
        <v>371</v>
      </c>
      <c r="D29" s="24">
        <v>1330000</v>
      </c>
      <c r="E29" s="22">
        <v>6666.625</v>
      </c>
      <c r="F29" s="23">
        <v>1.3257667479082</v>
      </c>
    </row>
    <row r="30" spans="1:6" x14ac:dyDescent="0.2">
      <c r="A30" s="21" t="s">
        <v>394</v>
      </c>
      <c r="B30" s="21" t="s">
        <v>393</v>
      </c>
      <c r="C30" s="21" t="s">
        <v>395</v>
      </c>
      <c r="D30" s="24">
        <v>8500000</v>
      </c>
      <c r="E30" s="22">
        <v>6379.25</v>
      </c>
      <c r="F30" s="23">
        <v>1.26861755784874</v>
      </c>
    </row>
    <row r="31" spans="1:6" x14ac:dyDescent="0.2">
      <c r="A31" s="21" t="s">
        <v>513</v>
      </c>
      <c r="B31" s="21" t="s">
        <v>512</v>
      </c>
      <c r="C31" s="21" t="s">
        <v>357</v>
      </c>
      <c r="D31" s="24">
        <v>2000000</v>
      </c>
      <c r="E31" s="22">
        <v>6241</v>
      </c>
      <c r="F31" s="23">
        <v>1.2411242980811199</v>
      </c>
    </row>
    <row r="32" spans="1:6" x14ac:dyDescent="0.2">
      <c r="A32" s="21" t="s">
        <v>481</v>
      </c>
      <c r="B32" s="21" t="s">
        <v>480</v>
      </c>
      <c r="C32" s="21" t="s">
        <v>334</v>
      </c>
      <c r="D32" s="24">
        <v>325000</v>
      </c>
      <c r="E32" s="22">
        <v>6001.2875000000004</v>
      </c>
      <c r="F32" s="23">
        <v>1.1934535709053899</v>
      </c>
    </row>
    <row r="33" spans="1:6" x14ac:dyDescent="0.2">
      <c r="A33" s="21" t="s">
        <v>528</v>
      </c>
      <c r="B33" s="21" t="s">
        <v>527</v>
      </c>
      <c r="C33" s="21" t="s">
        <v>347</v>
      </c>
      <c r="D33" s="24">
        <v>6500000</v>
      </c>
      <c r="E33" s="22">
        <v>5934.5</v>
      </c>
      <c r="F33" s="23">
        <v>1.1801717908928699</v>
      </c>
    </row>
    <row r="34" spans="1:6" x14ac:dyDescent="0.2">
      <c r="A34" s="21" t="s">
        <v>485</v>
      </c>
      <c r="B34" s="21" t="s">
        <v>484</v>
      </c>
      <c r="C34" s="21" t="s">
        <v>390</v>
      </c>
      <c r="D34" s="24">
        <v>3879545</v>
      </c>
      <c r="E34" s="22">
        <v>5704.8709230000004</v>
      </c>
      <c r="F34" s="23">
        <v>1.13450631628774</v>
      </c>
    </row>
    <row r="35" spans="1:6" x14ac:dyDescent="0.2">
      <c r="A35" s="21" t="s">
        <v>403</v>
      </c>
      <c r="B35" s="21" t="s">
        <v>402</v>
      </c>
      <c r="C35" s="21" t="s">
        <v>404</v>
      </c>
      <c r="D35" s="24">
        <v>250000</v>
      </c>
      <c r="E35" s="22">
        <v>5621</v>
      </c>
      <c r="F35" s="23">
        <v>1.1178272199189201</v>
      </c>
    </row>
    <row r="36" spans="1:6" x14ac:dyDescent="0.2">
      <c r="A36" s="21" t="s">
        <v>897</v>
      </c>
      <c r="B36" s="21" t="s">
        <v>896</v>
      </c>
      <c r="C36" s="21" t="s">
        <v>898</v>
      </c>
      <c r="D36" s="24">
        <v>620000</v>
      </c>
      <c r="E36" s="22">
        <v>5341.3</v>
      </c>
      <c r="F36" s="23">
        <v>1.0622043283673599</v>
      </c>
    </row>
    <row r="37" spans="1:6" x14ac:dyDescent="0.2">
      <c r="A37" s="21" t="s">
        <v>419</v>
      </c>
      <c r="B37" s="21" t="s">
        <v>418</v>
      </c>
      <c r="C37" s="21" t="s">
        <v>371</v>
      </c>
      <c r="D37" s="24">
        <v>600000</v>
      </c>
      <c r="E37" s="22">
        <v>5135.1000000000004</v>
      </c>
      <c r="F37" s="23">
        <v>1.0211981065656699</v>
      </c>
    </row>
    <row r="38" spans="1:6" x14ac:dyDescent="0.2">
      <c r="A38" s="21" t="s">
        <v>859</v>
      </c>
      <c r="B38" s="21" t="s">
        <v>858</v>
      </c>
      <c r="C38" s="21" t="s">
        <v>371</v>
      </c>
      <c r="D38" s="24">
        <v>2700000</v>
      </c>
      <c r="E38" s="22">
        <v>5085.45</v>
      </c>
      <c r="F38" s="23">
        <v>1.0113243969999399</v>
      </c>
    </row>
    <row r="39" spans="1:6" x14ac:dyDescent="0.2">
      <c r="A39" s="21" t="s">
        <v>435</v>
      </c>
      <c r="B39" s="21" t="s">
        <v>434</v>
      </c>
      <c r="C39" s="21" t="s">
        <v>407</v>
      </c>
      <c r="D39" s="24">
        <v>280000</v>
      </c>
      <c r="E39" s="22">
        <v>5078.3599999999997</v>
      </c>
      <c r="F39" s="23">
        <v>1.0099144352512801</v>
      </c>
    </row>
    <row r="40" spans="1:6" x14ac:dyDescent="0.2">
      <c r="A40" s="21" t="s">
        <v>809</v>
      </c>
      <c r="B40" s="21" t="s">
        <v>808</v>
      </c>
      <c r="C40" s="21" t="s">
        <v>390</v>
      </c>
      <c r="D40" s="24">
        <v>1100000</v>
      </c>
      <c r="E40" s="22">
        <v>4954.95</v>
      </c>
      <c r="F40" s="23">
        <v>0.98537235070935103</v>
      </c>
    </row>
    <row r="41" spans="1:6" x14ac:dyDescent="0.2">
      <c r="A41" s="21" t="s">
        <v>443</v>
      </c>
      <c r="B41" s="21" t="s">
        <v>442</v>
      </c>
      <c r="C41" s="21" t="s">
        <v>390</v>
      </c>
      <c r="D41" s="24">
        <v>650000</v>
      </c>
      <c r="E41" s="22">
        <v>4938.375</v>
      </c>
      <c r="F41" s="23">
        <v>0.98207614253106301</v>
      </c>
    </row>
    <row r="42" spans="1:6" x14ac:dyDescent="0.2">
      <c r="A42" s="21" t="s">
        <v>397</v>
      </c>
      <c r="B42" s="21" t="s">
        <v>396</v>
      </c>
      <c r="C42" s="21" t="s">
        <v>398</v>
      </c>
      <c r="D42" s="24">
        <v>130000</v>
      </c>
      <c r="E42" s="22">
        <v>4930.25</v>
      </c>
      <c r="F42" s="23">
        <v>0.98046035420837296</v>
      </c>
    </row>
    <row r="43" spans="1:6" x14ac:dyDescent="0.2">
      <c r="A43" s="21" t="s">
        <v>365</v>
      </c>
      <c r="B43" s="21" t="s">
        <v>364</v>
      </c>
      <c r="C43" s="21" t="s">
        <v>334</v>
      </c>
      <c r="D43" s="24">
        <v>350000</v>
      </c>
      <c r="E43" s="22">
        <v>4811.2749999999996</v>
      </c>
      <c r="F43" s="23">
        <v>0.95680024150781195</v>
      </c>
    </row>
    <row r="44" spans="1:6" x14ac:dyDescent="0.2">
      <c r="A44" s="21" t="s">
        <v>546</v>
      </c>
      <c r="B44" s="21" t="s">
        <v>545</v>
      </c>
      <c r="C44" s="21" t="s">
        <v>354</v>
      </c>
      <c r="D44" s="24">
        <v>520000</v>
      </c>
      <c r="E44" s="22">
        <v>4694.3</v>
      </c>
      <c r="F44" s="23">
        <v>0.93353786131745098</v>
      </c>
    </row>
    <row r="45" spans="1:6" x14ac:dyDescent="0.2">
      <c r="A45" s="21" t="s">
        <v>857</v>
      </c>
      <c r="B45" s="21" t="s">
        <v>856</v>
      </c>
      <c r="C45" s="21" t="s">
        <v>390</v>
      </c>
      <c r="D45" s="24">
        <v>240000</v>
      </c>
      <c r="E45" s="22">
        <v>3537.96</v>
      </c>
      <c r="F45" s="23">
        <v>0.70358085589474295</v>
      </c>
    </row>
    <row r="46" spans="1:6" x14ac:dyDescent="0.2">
      <c r="A46" s="21" t="s">
        <v>440</v>
      </c>
      <c r="B46" s="21" t="s">
        <v>439</v>
      </c>
      <c r="C46" s="21" t="s">
        <v>441</v>
      </c>
      <c r="D46" s="24">
        <v>230000</v>
      </c>
      <c r="E46" s="22">
        <v>3450.92</v>
      </c>
      <c r="F46" s="23">
        <v>0.68627153705081001</v>
      </c>
    </row>
    <row r="47" spans="1:6" x14ac:dyDescent="0.2">
      <c r="A47" s="21" t="s">
        <v>530</v>
      </c>
      <c r="B47" s="21" t="s">
        <v>529</v>
      </c>
      <c r="C47" s="21" t="s">
        <v>377</v>
      </c>
      <c r="D47" s="24">
        <v>1200000</v>
      </c>
      <c r="E47" s="22">
        <v>3413.4</v>
      </c>
      <c r="F47" s="23">
        <v>0.67881007515944602</v>
      </c>
    </row>
    <row r="48" spans="1:6" x14ac:dyDescent="0.2">
      <c r="A48" s="21" t="s">
        <v>437</v>
      </c>
      <c r="B48" s="21" t="s">
        <v>436</v>
      </c>
      <c r="C48" s="21" t="s">
        <v>438</v>
      </c>
      <c r="D48" s="24">
        <v>127845</v>
      </c>
      <c r="E48" s="22">
        <v>3187.3676180000002</v>
      </c>
      <c r="F48" s="23">
        <v>0.6338598618197</v>
      </c>
    </row>
    <row r="49" spans="1:9" x14ac:dyDescent="0.2">
      <c r="A49" s="21" t="s">
        <v>532</v>
      </c>
      <c r="B49" s="21" t="s">
        <v>531</v>
      </c>
      <c r="C49" s="21" t="s">
        <v>334</v>
      </c>
      <c r="D49" s="24">
        <v>2450000</v>
      </c>
      <c r="E49" s="22">
        <v>3118.85</v>
      </c>
      <c r="F49" s="23">
        <v>0.62023401971964598</v>
      </c>
    </row>
    <row r="50" spans="1:9" x14ac:dyDescent="0.2">
      <c r="A50" s="21" t="s">
        <v>427</v>
      </c>
      <c r="B50" s="21" t="s">
        <v>426</v>
      </c>
      <c r="C50" s="21" t="s">
        <v>347</v>
      </c>
      <c r="D50" s="24">
        <v>1000000</v>
      </c>
      <c r="E50" s="22">
        <v>2738.5</v>
      </c>
      <c r="F50" s="23">
        <v>0.54459523959223799</v>
      </c>
    </row>
    <row r="51" spans="1:9" x14ac:dyDescent="0.2">
      <c r="A51" s="21" t="s">
        <v>400</v>
      </c>
      <c r="B51" s="21" t="s">
        <v>399</v>
      </c>
      <c r="C51" s="21" t="s">
        <v>401</v>
      </c>
      <c r="D51" s="24">
        <v>137720</v>
      </c>
      <c r="E51" s="22">
        <v>1166.7638400000001</v>
      </c>
      <c r="F51" s="23">
        <v>0.23202995544727401</v>
      </c>
    </row>
    <row r="52" spans="1:9" x14ac:dyDescent="0.2">
      <c r="A52" s="21" t="s">
        <v>389</v>
      </c>
      <c r="B52" s="21" t="s">
        <v>388</v>
      </c>
      <c r="C52" s="21" t="s">
        <v>390</v>
      </c>
      <c r="D52" s="24">
        <v>294828</v>
      </c>
      <c r="E52" s="22">
        <v>853.67447400000003</v>
      </c>
      <c r="F52" s="23">
        <v>0.16976704571911899</v>
      </c>
    </row>
    <row r="53" spans="1:9" x14ac:dyDescent="0.2">
      <c r="A53" s="20" t="s">
        <v>38</v>
      </c>
      <c r="B53" s="20"/>
      <c r="C53" s="20"/>
      <c r="D53" s="20"/>
      <c r="E53" s="25">
        <f>SUM(E7:E52)</f>
        <v>472249.67435499997</v>
      </c>
      <c r="F53" s="26">
        <f>SUM(F7:F52)</f>
        <v>93.914524211326381</v>
      </c>
      <c r="G53" s="14"/>
      <c r="H53" s="14"/>
      <c r="I53" s="14"/>
    </row>
    <row r="54" spans="1:9" x14ac:dyDescent="0.2">
      <c r="A54" s="21"/>
      <c r="B54" s="21"/>
      <c r="C54" s="21"/>
      <c r="D54" s="21"/>
      <c r="E54" s="22"/>
      <c r="F54" s="23"/>
    </row>
    <row r="55" spans="1:9" x14ac:dyDescent="0.2">
      <c r="A55" s="20" t="s">
        <v>491</v>
      </c>
      <c r="B55" s="21"/>
      <c r="C55" s="21"/>
      <c r="D55" s="21"/>
      <c r="E55" s="22"/>
      <c r="F55" s="23"/>
    </row>
    <row r="56" spans="1:9" x14ac:dyDescent="0.2">
      <c r="A56" s="21" t="s">
        <v>494</v>
      </c>
      <c r="B56" s="21" t="s">
        <v>493</v>
      </c>
      <c r="C56" s="21" t="s">
        <v>422</v>
      </c>
      <c r="D56" s="24">
        <v>3000</v>
      </c>
      <c r="E56" s="22">
        <v>2.9999999999999997E-4</v>
      </c>
      <c r="F56" s="23">
        <v>5.9659876530097206E-8</v>
      </c>
    </row>
    <row r="57" spans="1:9" x14ac:dyDescent="0.2">
      <c r="A57" s="21"/>
      <c r="B57" s="21" t="s">
        <v>492</v>
      </c>
      <c r="C57" s="21" t="s">
        <v>401</v>
      </c>
      <c r="D57" s="24">
        <v>2900</v>
      </c>
      <c r="E57" s="22">
        <v>2.9E-4</v>
      </c>
      <c r="F57" s="23">
        <v>5.7671213979093999E-8</v>
      </c>
    </row>
    <row r="58" spans="1:9" x14ac:dyDescent="0.2">
      <c r="A58" s="20" t="s">
        <v>38</v>
      </c>
      <c r="B58" s="20"/>
      <c r="C58" s="20"/>
      <c r="D58" s="20"/>
      <c r="E58" s="25">
        <f>SUM(E55:E57)</f>
        <v>5.9000000000000003E-4</v>
      </c>
      <c r="F58" s="26">
        <f>SUM(F55:F57)</f>
        <v>1.173310905091912E-7</v>
      </c>
      <c r="G58" s="14"/>
      <c r="H58" s="14"/>
      <c r="I58" s="14"/>
    </row>
    <row r="59" spans="1:9" x14ac:dyDescent="0.2">
      <c r="A59" s="21"/>
      <c r="B59" s="21"/>
      <c r="C59" s="21"/>
      <c r="D59" s="21"/>
      <c r="E59" s="22"/>
      <c r="F59" s="23"/>
    </row>
    <row r="60" spans="1:9" x14ac:dyDescent="0.2">
      <c r="A60" s="20" t="s">
        <v>47</v>
      </c>
      <c r="B60" s="20"/>
      <c r="C60" s="20"/>
      <c r="D60" s="20"/>
      <c r="E60" s="25">
        <f>E53+E58</f>
        <v>472249.67494499998</v>
      </c>
      <c r="F60" s="26">
        <f>F53+F58</f>
        <v>93.914524328657464</v>
      </c>
      <c r="G60" s="14"/>
      <c r="H60" s="14"/>
      <c r="I60" s="14"/>
    </row>
    <row r="61" spans="1:9" x14ac:dyDescent="0.2">
      <c r="A61" s="20"/>
      <c r="B61" s="20"/>
      <c r="C61" s="20"/>
      <c r="D61" s="20"/>
      <c r="E61" s="25"/>
      <c r="F61" s="26"/>
      <c r="G61" s="14"/>
      <c r="H61" s="14"/>
      <c r="I61" s="14"/>
    </row>
    <row r="62" spans="1:9" x14ac:dyDescent="0.2">
      <c r="A62" s="20" t="s">
        <v>49</v>
      </c>
      <c r="B62" s="20"/>
      <c r="C62" s="20"/>
      <c r="D62" s="20"/>
      <c r="E62" s="25">
        <f>E64-(E53+E58)</f>
        <v>30600.846122800023</v>
      </c>
      <c r="F62" s="26">
        <f>F64-(F53+F58)</f>
        <v>6.085475671342536</v>
      </c>
      <c r="G62" s="14"/>
      <c r="H62" s="14"/>
      <c r="I62" s="14"/>
    </row>
    <row r="63" spans="1:9" x14ac:dyDescent="0.2">
      <c r="A63" s="20"/>
      <c r="B63" s="20"/>
      <c r="C63" s="20"/>
      <c r="D63" s="20"/>
      <c r="E63" s="25"/>
      <c r="F63" s="26"/>
      <c r="G63" s="14"/>
      <c r="H63" s="14"/>
      <c r="I63" s="14"/>
    </row>
    <row r="64" spans="1:9" x14ac:dyDescent="0.2">
      <c r="A64" s="27" t="s">
        <v>48</v>
      </c>
      <c r="B64" s="27"/>
      <c r="C64" s="27"/>
      <c r="D64" s="27"/>
      <c r="E64" s="28">
        <v>502850.5210678</v>
      </c>
      <c r="F64" s="29">
        <v>100</v>
      </c>
      <c r="G64" s="14"/>
      <c r="H64" s="14"/>
      <c r="I64" s="14"/>
    </row>
    <row r="65" spans="1:6" x14ac:dyDescent="0.2">
      <c r="F65" s="15" t="s">
        <v>872</v>
      </c>
    </row>
    <row r="66" spans="1:6" x14ac:dyDescent="0.2">
      <c r="A66" s="14" t="s">
        <v>51</v>
      </c>
    </row>
    <row r="67" spans="1:6" x14ac:dyDescent="0.2">
      <c r="A67" s="14" t="s">
        <v>81</v>
      </c>
    </row>
    <row r="69" spans="1:6" x14ac:dyDescent="0.2">
      <c r="A69" s="14" t="s">
        <v>52</v>
      </c>
    </row>
    <row r="70" spans="1:6" x14ac:dyDescent="0.2">
      <c r="A70" s="14" t="s">
        <v>53</v>
      </c>
    </row>
    <row r="71" spans="1:6" x14ac:dyDescent="0.2">
      <c r="A71" s="14" t="s">
        <v>54</v>
      </c>
      <c r="B71" s="14"/>
      <c r="C71" s="30" t="s">
        <v>56</v>
      </c>
      <c r="D71" s="14" t="s">
        <v>55</v>
      </c>
    </row>
    <row r="72" spans="1:6" x14ac:dyDescent="0.2">
      <c r="A72" s="7" t="s">
        <v>182</v>
      </c>
      <c r="C72" s="31">
        <v>912.03399999999999</v>
      </c>
      <c r="D72" s="31">
        <v>972.50369999999998</v>
      </c>
    </row>
    <row r="73" spans="1:6" x14ac:dyDescent="0.2">
      <c r="A73" s="7" t="s">
        <v>271</v>
      </c>
      <c r="C73" s="31">
        <v>51.599800000000002</v>
      </c>
      <c r="D73" s="31">
        <v>50.309399999999997</v>
      </c>
    </row>
    <row r="74" spans="1:6" x14ac:dyDescent="0.2">
      <c r="A74" s="7" t="s">
        <v>184</v>
      </c>
      <c r="C74" s="31">
        <v>995.8931</v>
      </c>
      <c r="D74" s="31">
        <v>1066.6447000000001</v>
      </c>
    </row>
    <row r="75" spans="1:6" x14ac:dyDescent="0.2">
      <c r="A75" s="7" t="s">
        <v>272</v>
      </c>
      <c r="C75" s="31">
        <v>58.7044</v>
      </c>
      <c r="D75" s="31">
        <v>57.586100000000002</v>
      </c>
    </row>
    <row r="77" spans="1:6" x14ac:dyDescent="0.2">
      <c r="A77" s="14" t="s">
        <v>67</v>
      </c>
    </row>
    <row r="78" spans="1:6" x14ac:dyDescent="0.2">
      <c r="A78" s="88" t="s">
        <v>148</v>
      </c>
      <c r="B78" s="89"/>
      <c r="C78" s="36" t="s">
        <v>149</v>
      </c>
    </row>
    <row r="79" spans="1:6" x14ac:dyDescent="0.2">
      <c r="A79" s="84" t="s">
        <v>271</v>
      </c>
      <c r="B79" s="85"/>
      <c r="C79" s="37">
        <v>4.25</v>
      </c>
    </row>
    <row r="80" spans="1:6" x14ac:dyDescent="0.2">
      <c r="A80" s="84" t="s">
        <v>272</v>
      </c>
      <c r="B80" s="85"/>
      <c r="C80" s="37">
        <v>4.75</v>
      </c>
    </row>
    <row r="81" spans="1:4" x14ac:dyDescent="0.2">
      <c r="A81" s="7" t="s">
        <v>150</v>
      </c>
    </row>
    <row r="82" spans="1:4" x14ac:dyDescent="0.2">
      <c r="A82" s="7" t="s">
        <v>66</v>
      </c>
    </row>
    <row r="84" spans="1:4" x14ac:dyDescent="0.2">
      <c r="A84" s="14" t="s">
        <v>69</v>
      </c>
      <c r="D84" s="32">
        <v>8.2615182844299404E-2</v>
      </c>
    </row>
    <row r="86" spans="1:4" x14ac:dyDescent="0.2">
      <c r="A86" s="94" t="s">
        <v>1097</v>
      </c>
      <c r="B86" s="94"/>
      <c r="C86" s="94"/>
      <c r="D86" s="30" t="s">
        <v>68</v>
      </c>
    </row>
    <row r="87" spans="1:4" x14ac:dyDescent="0.2">
      <c r="A87" s="7" t="s">
        <v>72</v>
      </c>
    </row>
    <row r="88" spans="1:4" x14ac:dyDescent="0.2">
      <c r="A88" s="57" t="s">
        <v>73</v>
      </c>
    </row>
    <row r="90" spans="1:4" x14ac:dyDescent="0.2">
      <c r="A90" s="14" t="s">
        <v>1077</v>
      </c>
    </row>
    <row r="91" spans="1:4" x14ac:dyDescent="0.2">
      <c r="A91" s="57"/>
    </row>
    <row r="92" spans="1:4" x14ac:dyDescent="0.2">
      <c r="A92" s="52" t="s">
        <v>1058</v>
      </c>
    </row>
    <row r="93" spans="1:4" x14ac:dyDescent="0.2">
      <c r="A93" s="54"/>
    </row>
    <row r="94" spans="1:4" x14ac:dyDescent="0.2">
      <c r="A94" s="53"/>
    </row>
    <row r="95" spans="1:4" x14ac:dyDescent="0.2">
      <c r="A95" s="53"/>
    </row>
    <row r="96" spans="1:4" x14ac:dyDescent="0.2">
      <c r="A96" s="53"/>
    </row>
    <row r="97" spans="1:1" x14ac:dyDescent="0.2">
      <c r="A97" s="53"/>
    </row>
    <row r="98" spans="1:1" x14ac:dyDescent="0.2">
      <c r="A98" s="53"/>
    </row>
    <row r="99" spans="1:1" x14ac:dyDescent="0.2">
      <c r="A99" s="53"/>
    </row>
    <row r="100" spans="1:1" x14ac:dyDescent="0.2">
      <c r="A100" s="53"/>
    </row>
    <row r="101" spans="1:1" x14ac:dyDescent="0.2">
      <c r="A101" s="53"/>
    </row>
    <row r="102" spans="1:1" x14ac:dyDescent="0.2">
      <c r="A102" s="53"/>
    </row>
    <row r="103" spans="1:1" x14ac:dyDescent="0.2">
      <c r="A103" s="53"/>
    </row>
    <row r="104" spans="1:1" x14ac:dyDescent="0.2">
      <c r="A104" s="53"/>
    </row>
    <row r="105" spans="1:1" x14ac:dyDescent="0.2">
      <c r="A105" s="53"/>
    </row>
    <row r="106" spans="1:1" x14ac:dyDescent="0.2">
      <c r="A106" s="52" t="s">
        <v>1080</v>
      </c>
    </row>
    <row r="107" spans="1:1" x14ac:dyDescent="0.2">
      <c r="A107" s="53"/>
    </row>
    <row r="108" spans="1:1" x14ac:dyDescent="0.2">
      <c r="A108" s="52" t="s">
        <v>1060</v>
      </c>
    </row>
    <row r="109" spans="1:1" x14ac:dyDescent="0.2">
      <c r="A109" s="53"/>
    </row>
    <row r="110" spans="1:1" x14ac:dyDescent="0.2">
      <c r="A110" s="53"/>
    </row>
    <row r="111" spans="1:1" x14ac:dyDescent="0.2">
      <c r="A111" s="53"/>
    </row>
    <row r="112" spans="1:1" x14ac:dyDescent="0.2">
      <c r="A112" s="53"/>
    </row>
    <row r="113" spans="1:1" x14ac:dyDescent="0.2">
      <c r="A113" s="53"/>
    </row>
    <row r="114" spans="1:1" x14ac:dyDescent="0.2">
      <c r="A114" s="53"/>
    </row>
    <row r="115" spans="1:1" x14ac:dyDescent="0.2">
      <c r="A115" s="53"/>
    </row>
    <row r="116" spans="1:1" x14ac:dyDescent="0.2">
      <c r="A116" s="53"/>
    </row>
    <row r="117" spans="1:1" x14ac:dyDescent="0.2">
      <c r="A117" s="53"/>
    </row>
    <row r="118" spans="1:1" x14ac:dyDescent="0.2">
      <c r="A118" s="53"/>
    </row>
    <row r="119" spans="1:1" x14ac:dyDescent="0.2">
      <c r="A119" s="53"/>
    </row>
    <row r="120" spans="1:1" x14ac:dyDescent="0.2">
      <c r="A120" s="53"/>
    </row>
  </sheetData>
  <mergeCells count="5">
    <mergeCell ref="A1:F1"/>
    <mergeCell ref="A78:B78"/>
    <mergeCell ref="A79:B79"/>
    <mergeCell ref="A80:B80"/>
    <mergeCell ref="A86:C86"/>
  </mergeCells>
  <conditionalFormatting sqref="F2:F3 F223:F65538">
    <cfRule type="cellIs" dxfId="29" priority="2" stopIfTrue="1" operator="between">
      <formula>0.009</formula>
      <formula>-0.009</formula>
    </cfRule>
  </conditionalFormatting>
  <conditionalFormatting sqref="F5:F123">
    <cfRule type="cellIs" dxfId="28" priority="1" stopIfTrue="1" operator="between">
      <formula>0.009</formula>
      <formula>-0.009</formula>
    </cfRule>
  </conditionalFormatting>
  <hyperlinks>
    <hyperlink ref="A88" r:id="rId1" tooltip="https://www.franklintempletonindia.com/investor/reports" xr:uid="{00000000-0004-0000-19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H59"/>
  <sheetViews>
    <sheetView workbookViewId="0">
      <selection sqref="A1:E1"/>
    </sheetView>
  </sheetViews>
  <sheetFormatPr defaultColWidth="9.140625" defaultRowHeight="11.25" x14ac:dyDescent="0.2"/>
  <cols>
    <col min="1" max="1" width="29" style="7" bestFit="1" customWidth="1"/>
    <col min="2" max="2" width="38" style="7" customWidth="1"/>
    <col min="3" max="3" width="16.28515625" style="7" bestFit="1" customWidth="1"/>
    <col min="4" max="4" width="24.85546875" style="7" customWidth="1"/>
    <col min="5" max="5" width="25.28515625" style="10" customWidth="1"/>
    <col min="6" max="16384" width="9.140625" style="7"/>
  </cols>
  <sheetData>
    <row r="1" spans="1:8" s="1" customFormat="1" ht="15" customHeight="1" x14ac:dyDescent="0.2">
      <c r="A1" s="86" t="s">
        <v>31</v>
      </c>
      <c r="B1" s="87"/>
      <c r="C1" s="87"/>
      <c r="D1" s="87"/>
      <c r="E1" s="87"/>
    </row>
    <row r="2" spans="1:8" s="1" customFormat="1" ht="12" x14ac:dyDescent="0.2">
      <c r="E2" s="5"/>
    </row>
    <row r="3" spans="1:8" s="1" customFormat="1" ht="12" x14ac:dyDescent="0.2">
      <c r="A3" s="8" t="s">
        <v>7</v>
      </c>
      <c r="B3" s="2"/>
      <c r="C3" s="3"/>
      <c r="D3" s="3"/>
      <c r="E3" s="4"/>
    </row>
    <row r="4" spans="1:8" s="1" customFormat="1" ht="36" customHeight="1" x14ac:dyDescent="0.2">
      <c r="A4" s="6" t="s">
        <v>2</v>
      </c>
      <c r="B4" s="6" t="s">
        <v>0</v>
      </c>
      <c r="C4" s="13" t="s">
        <v>1</v>
      </c>
      <c r="D4" s="59" t="s">
        <v>6</v>
      </c>
      <c r="E4" s="12" t="s">
        <v>3</v>
      </c>
    </row>
    <row r="5" spans="1:8" x14ac:dyDescent="0.2">
      <c r="A5" s="16" t="s">
        <v>611</v>
      </c>
      <c r="B5" s="17"/>
      <c r="C5" s="17"/>
      <c r="D5" s="18"/>
      <c r="E5" s="19"/>
    </row>
    <row r="6" spans="1:8" x14ac:dyDescent="0.2">
      <c r="A6" s="21" t="s">
        <v>1032</v>
      </c>
      <c r="B6" s="21" t="s">
        <v>1031</v>
      </c>
      <c r="C6" s="24">
        <v>5792107.1500000004</v>
      </c>
      <c r="D6" s="22">
        <v>326546.76818999997</v>
      </c>
      <c r="E6" s="23">
        <v>99.220958171754603</v>
      </c>
    </row>
    <row r="7" spans="1:8" x14ac:dyDescent="0.2">
      <c r="A7" s="20" t="s">
        <v>38</v>
      </c>
      <c r="B7" s="20"/>
      <c r="C7" s="20"/>
      <c r="D7" s="25">
        <f>SUM(D6:D6)</f>
        <v>326546.76818999997</v>
      </c>
      <c r="E7" s="26">
        <f>SUM(E6:E6)</f>
        <v>99.220958171754603</v>
      </c>
      <c r="F7" s="14"/>
      <c r="G7" s="14"/>
      <c r="H7" s="14"/>
    </row>
    <row r="8" spans="1:8" x14ac:dyDescent="0.2">
      <c r="A8" s="21"/>
      <c r="B8" s="21"/>
      <c r="C8" s="21"/>
      <c r="D8" s="22"/>
      <c r="E8" s="23"/>
    </row>
    <row r="9" spans="1:8" x14ac:dyDescent="0.2">
      <c r="A9" s="20" t="s">
        <v>47</v>
      </c>
      <c r="B9" s="20"/>
      <c r="C9" s="20"/>
      <c r="D9" s="25">
        <f>D7</f>
        <v>326546.76818999997</v>
      </c>
      <c r="E9" s="26">
        <f>E7</f>
        <v>99.220958171754603</v>
      </c>
      <c r="F9" s="14"/>
      <c r="G9" s="14"/>
      <c r="H9" s="14"/>
    </row>
    <row r="10" spans="1:8" x14ac:dyDescent="0.2">
      <c r="A10" s="20"/>
      <c r="B10" s="20"/>
      <c r="C10" s="20"/>
      <c r="D10" s="25"/>
      <c r="E10" s="26"/>
      <c r="F10" s="14"/>
      <c r="G10" s="14"/>
      <c r="H10" s="14"/>
    </row>
    <row r="11" spans="1:8" x14ac:dyDescent="0.2">
      <c r="A11" s="20" t="s">
        <v>49</v>
      </c>
      <c r="B11" s="20"/>
      <c r="C11" s="20"/>
      <c r="D11" s="25">
        <f>D13-(D7)</f>
        <v>2563.909843100002</v>
      </c>
      <c r="E11" s="26">
        <f>E13-(E7)</f>
        <v>0.77904182824539703</v>
      </c>
      <c r="F11" s="14"/>
      <c r="G11" s="14"/>
      <c r="H11" s="14"/>
    </row>
    <row r="12" spans="1:8" x14ac:dyDescent="0.2">
      <c r="A12" s="20"/>
      <c r="B12" s="20"/>
      <c r="C12" s="20"/>
      <c r="D12" s="25"/>
      <c r="E12" s="26"/>
      <c r="F12" s="14"/>
      <c r="G12" s="14"/>
      <c r="H12" s="14"/>
    </row>
    <row r="13" spans="1:8" x14ac:dyDescent="0.2">
      <c r="A13" s="27" t="s">
        <v>48</v>
      </c>
      <c r="B13" s="27"/>
      <c r="C13" s="27"/>
      <c r="D13" s="28">
        <v>329110.67803309998</v>
      </c>
      <c r="E13" s="29">
        <v>100</v>
      </c>
      <c r="F13" s="14"/>
      <c r="G13" s="14"/>
      <c r="H13" s="14"/>
    </row>
    <row r="15" spans="1:8" x14ac:dyDescent="0.2">
      <c r="A15" s="14" t="s">
        <v>52</v>
      </c>
    </row>
    <row r="16" spans="1:8" x14ac:dyDescent="0.2">
      <c r="A16" s="14" t="s">
        <v>53</v>
      </c>
    </row>
    <row r="17" spans="1:4" x14ac:dyDescent="0.2">
      <c r="A17" s="14" t="s">
        <v>54</v>
      </c>
      <c r="B17" s="14"/>
      <c r="C17" s="30" t="s">
        <v>56</v>
      </c>
      <c r="D17" s="30" t="s">
        <v>55</v>
      </c>
    </row>
    <row r="18" spans="1:4" x14ac:dyDescent="0.2">
      <c r="A18" s="7" t="s">
        <v>182</v>
      </c>
      <c r="C18" s="31">
        <v>41.269599999999997</v>
      </c>
      <c r="D18" s="31">
        <v>50.8675</v>
      </c>
    </row>
    <row r="19" spans="1:4" x14ac:dyDescent="0.2">
      <c r="A19" s="7" t="s">
        <v>271</v>
      </c>
      <c r="C19" s="31">
        <v>41.269599999999997</v>
      </c>
      <c r="D19" s="31">
        <v>50.8675</v>
      </c>
    </row>
    <row r="20" spans="1:4" x14ac:dyDescent="0.2">
      <c r="A20" s="7" t="s">
        <v>184</v>
      </c>
      <c r="C20" s="31">
        <v>45.518799999999999</v>
      </c>
      <c r="D20" s="31">
        <v>56.368499999999997</v>
      </c>
    </row>
    <row r="21" spans="1:4" x14ac:dyDescent="0.2">
      <c r="A21" s="7" t="s">
        <v>272</v>
      </c>
      <c r="C21" s="31">
        <v>45.518799999999999</v>
      </c>
      <c r="D21" s="31">
        <v>56.368499999999997</v>
      </c>
    </row>
    <row r="23" spans="1:4" x14ac:dyDescent="0.2">
      <c r="A23" s="7" t="s">
        <v>66</v>
      </c>
    </row>
    <row r="25" spans="1:4" x14ac:dyDescent="0.2">
      <c r="A25" s="14" t="s">
        <v>67</v>
      </c>
      <c r="D25" s="30" t="s">
        <v>68</v>
      </c>
    </row>
    <row r="27" spans="1:4" x14ac:dyDescent="0.2">
      <c r="A27" s="14" t="s">
        <v>69</v>
      </c>
      <c r="D27" s="32">
        <v>0</v>
      </c>
    </row>
    <row r="29" spans="1:4" x14ac:dyDescent="0.2">
      <c r="A29" s="14" t="s">
        <v>1073</v>
      </c>
    </row>
    <row r="30" spans="1:4" x14ac:dyDescent="0.2">
      <c r="A30" s="57"/>
    </row>
    <row r="31" spans="1:4" x14ac:dyDescent="0.2">
      <c r="A31" s="52" t="s">
        <v>1058</v>
      </c>
    </row>
    <row r="32" spans="1:4" x14ac:dyDescent="0.2">
      <c r="A32" s="54"/>
    </row>
    <row r="33" spans="1:1" x14ac:dyDescent="0.2">
      <c r="A33" s="53"/>
    </row>
    <row r="34" spans="1:1" x14ac:dyDescent="0.2">
      <c r="A34" s="53"/>
    </row>
    <row r="35" spans="1:1" x14ac:dyDescent="0.2">
      <c r="A35" s="53"/>
    </row>
    <row r="36" spans="1:1" x14ac:dyDescent="0.2">
      <c r="A36" s="53"/>
    </row>
    <row r="37" spans="1:1" x14ac:dyDescent="0.2">
      <c r="A37" s="53"/>
    </row>
    <row r="38" spans="1:1" x14ac:dyDescent="0.2">
      <c r="A38" s="53"/>
    </row>
    <row r="39" spans="1:1" x14ac:dyDescent="0.2">
      <c r="A39" s="53"/>
    </row>
    <row r="40" spans="1:1" x14ac:dyDescent="0.2">
      <c r="A40" s="53"/>
    </row>
    <row r="41" spans="1:1" x14ac:dyDescent="0.2">
      <c r="A41" s="53"/>
    </row>
    <row r="42" spans="1:1" x14ac:dyDescent="0.2">
      <c r="A42" s="53"/>
    </row>
    <row r="43" spans="1:1" x14ac:dyDescent="0.2">
      <c r="A43" s="53"/>
    </row>
    <row r="44" spans="1:1" x14ac:dyDescent="0.2">
      <c r="A44" s="53"/>
    </row>
    <row r="45" spans="1:1" x14ac:dyDescent="0.2">
      <c r="A45" s="52" t="s">
        <v>1088</v>
      </c>
    </row>
    <row r="46" spans="1:1" x14ac:dyDescent="0.2">
      <c r="A46" s="53"/>
    </row>
    <row r="47" spans="1:1" x14ac:dyDescent="0.2">
      <c r="A47" s="52" t="s">
        <v>1060</v>
      </c>
    </row>
    <row r="48" spans="1:1" x14ac:dyDescent="0.2">
      <c r="A48" s="53"/>
    </row>
    <row r="49" spans="1:1" x14ac:dyDescent="0.2">
      <c r="A49" s="53"/>
    </row>
    <row r="50" spans="1:1" x14ac:dyDescent="0.2">
      <c r="A50" s="53"/>
    </row>
    <row r="51" spans="1:1" x14ac:dyDescent="0.2">
      <c r="A51" s="53"/>
    </row>
    <row r="52" spans="1:1" x14ac:dyDescent="0.2">
      <c r="A52" s="53"/>
    </row>
    <row r="53" spans="1:1" x14ac:dyDescent="0.2">
      <c r="A53" s="53"/>
    </row>
    <row r="54" spans="1:1" x14ac:dyDescent="0.2">
      <c r="A54" s="53"/>
    </row>
    <row r="55" spans="1:1" x14ac:dyDescent="0.2">
      <c r="A55" s="53"/>
    </row>
    <row r="56" spans="1:1" x14ac:dyDescent="0.2">
      <c r="A56" s="53"/>
    </row>
    <row r="57" spans="1:1" x14ac:dyDescent="0.2">
      <c r="A57" s="53"/>
    </row>
    <row r="58" spans="1:1" x14ac:dyDescent="0.2">
      <c r="A58" s="53"/>
    </row>
    <row r="59" spans="1:1" x14ac:dyDescent="0.2">
      <c r="A59" s="53"/>
    </row>
  </sheetData>
  <mergeCells count="1">
    <mergeCell ref="A1:E1"/>
  </mergeCells>
  <conditionalFormatting sqref="E5:E13">
    <cfRule type="cellIs" dxfId="27" priority="1" stopIfTrue="1" operator="between">
      <formula>0.009</formula>
      <formula>-0.009</formula>
    </cfRule>
  </conditionalFormatting>
  <hyperlinks>
    <hyperlink ref="A32" r:id="rId1" tooltip="https://www.franklintempletonindia.com/downloadsServlet/pdf/product-labels-jg9o5k7l" display="https://www.franklintempletonindia.com/downloadsServlet/pdf/product-labels-jg9o5k7l" xr:uid="{00000000-0004-0000-1A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H62"/>
  <sheetViews>
    <sheetView workbookViewId="0">
      <selection sqref="A1:E1"/>
    </sheetView>
  </sheetViews>
  <sheetFormatPr defaultColWidth="9.140625" defaultRowHeight="11.25" x14ac:dyDescent="0.2"/>
  <cols>
    <col min="1" max="1" width="29" style="7" bestFit="1" customWidth="1"/>
    <col min="2" max="2" width="41.85546875" style="7" customWidth="1"/>
    <col min="3" max="3" width="16.28515625" style="7" bestFit="1" customWidth="1"/>
    <col min="4" max="4" width="24.140625" style="7" customWidth="1"/>
    <col min="5" max="5" width="34.85546875" style="10" customWidth="1"/>
    <col min="6" max="16384" width="9.140625" style="7"/>
  </cols>
  <sheetData>
    <row r="1" spans="1:8" s="1" customFormat="1" ht="15" customHeight="1" x14ac:dyDescent="0.2">
      <c r="A1" s="86" t="s">
        <v>1194</v>
      </c>
      <c r="B1" s="87"/>
      <c r="C1" s="87"/>
      <c r="D1" s="87"/>
      <c r="E1" s="87"/>
    </row>
    <row r="2" spans="1:8" s="1" customFormat="1" ht="12" x14ac:dyDescent="0.2">
      <c r="E2" s="5"/>
    </row>
    <row r="3" spans="1:8" s="1" customFormat="1" ht="12" x14ac:dyDescent="0.2">
      <c r="A3" s="8" t="s">
        <v>7</v>
      </c>
      <c r="B3" s="2"/>
      <c r="C3" s="3"/>
      <c r="D3" s="3"/>
      <c r="E3" s="4"/>
    </row>
    <row r="4" spans="1:8" s="1" customFormat="1" ht="36" customHeight="1" x14ac:dyDescent="0.2">
      <c r="A4" s="6" t="s">
        <v>2</v>
      </c>
      <c r="B4" s="6" t="s">
        <v>0</v>
      </c>
      <c r="C4" s="13" t="s">
        <v>1</v>
      </c>
      <c r="D4" s="59" t="s">
        <v>6</v>
      </c>
      <c r="E4" s="12" t="s">
        <v>3</v>
      </c>
    </row>
    <row r="5" spans="1:8" x14ac:dyDescent="0.2">
      <c r="A5" s="16" t="s">
        <v>611</v>
      </c>
      <c r="B5" s="17"/>
      <c r="C5" s="17"/>
      <c r="D5" s="18"/>
      <c r="E5" s="19"/>
    </row>
    <row r="6" spans="1:8" x14ac:dyDescent="0.2">
      <c r="A6" s="21" t="s">
        <v>1034</v>
      </c>
      <c r="B6" s="21" t="s">
        <v>1033</v>
      </c>
      <c r="C6" s="24">
        <v>68783.37</v>
      </c>
      <c r="D6" s="22">
        <v>1833.0551359999999</v>
      </c>
      <c r="E6" s="23">
        <v>98.7947332057376</v>
      </c>
    </row>
    <row r="7" spans="1:8" x14ac:dyDescent="0.2">
      <c r="A7" s="20" t="s">
        <v>38</v>
      </c>
      <c r="B7" s="20"/>
      <c r="C7" s="20"/>
      <c r="D7" s="25">
        <f>SUM(D6:D6)</f>
        <v>1833.0551359999999</v>
      </c>
      <c r="E7" s="26">
        <f>SUM(E6:E6)</f>
        <v>98.7947332057376</v>
      </c>
      <c r="F7" s="14"/>
      <c r="G7" s="14"/>
      <c r="H7" s="14"/>
    </row>
    <row r="8" spans="1:8" x14ac:dyDescent="0.2">
      <c r="A8" s="21"/>
      <c r="B8" s="21"/>
      <c r="C8" s="21"/>
      <c r="D8" s="22"/>
      <c r="E8" s="23"/>
    </row>
    <row r="9" spans="1:8" x14ac:dyDescent="0.2">
      <c r="A9" s="20" t="s">
        <v>47</v>
      </c>
      <c r="B9" s="20"/>
      <c r="C9" s="20"/>
      <c r="D9" s="25">
        <f>D7</f>
        <v>1833.0551359999999</v>
      </c>
      <c r="E9" s="26">
        <f>E7</f>
        <v>98.7947332057376</v>
      </c>
      <c r="F9" s="14"/>
      <c r="G9" s="14"/>
      <c r="H9" s="14"/>
    </row>
    <row r="10" spans="1:8" x14ac:dyDescent="0.2">
      <c r="A10" s="20"/>
      <c r="B10" s="20"/>
      <c r="C10" s="20"/>
      <c r="D10" s="25"/>
      <c r="E10" s="26"/>
      <c r="F10" s="14"/>
      <c r="G10" s="14"/>
      <c r="H10" s="14"/>
    </row>
    <row r="11" spans="1:8" x14ac:dyDescent="0.2">
      <c r="A11" s="20" t="s">
        <v>49</v>
      </c>
      <c r="B11" s="20"/>
      <c r="C11" s="20"/>
      <c r="D11" s="25">
        <f>D13-(D7)</f>
        <v>22.362735500000099</v>
      </c>
      <c r="E11" s="26">
        <f>E13-(E7)</f>
        <v>1.2052667942623998</v>
      </c>
      <c r="F11" s="14"/>
      <c r="G11" s="14"/>
      <c r="H11" s="14"/>
    </row>
    <row r="12" spans="1:8" x14ac:dyDescent="0.2">
      <c r="A12" s="20"/>
      <c r="B12" s="20"/>
      <c r="C12" s="20"/>
      <c r="D12" s="25"/>
      <c r="E12" s="26"/>
      <c r="F12" s="14"/>
      <c r="G12" s="14"/>
      <c r="H12" s="14"/>
    </row>
    <row r="13" spans="1:8" x14ac:dyDescent="0.2">
      <c r="A13" s="27" t="s">
        <v>48</v>
      </c>
      <c r="B13" s="27"/>
      <c r="C13" s="27"/>
      <c r="D13" s="28">
        <v>1855.4178715</v>
      </c>
      <c r="E13" s="29">
        <v>100</v>
      </c>
      <c r="F13" s="14"/>
      <c r="G13" s="14"/>
      <c r="H13" s="14"/>
    </row>
    <row r="15" spans="1:8" x14ac:dyDescent="0.2">
      <c r="A15" s="14" t="s">
        <v>52</v>
      </c>
    </row>
    <row r="16" spans="1:8" x14ac:dyDescent="0.2">
      <c r="A16" s="14" t="s">
        <v>53</v>
      </c>
    </row>
    <row r="17" spans="1:4" x14ac:dyDescent="0.2">
      <c r="A17" s="14" t="s">
        <v>54</v>
      </c>
      <c r="B17" s="14"/>
      <c r="C17" s="30" t="s">
        <v>56</v>
      </c>
      <c r="D17" s="30" t="s">
        <v>55</v>
      </c>
    </row>
    <row r="18" spans="1:4" x14ac:dyDescent="0.2">
      <c r="A18" s="7" t="s">
        <v>182</v>
      </c>
      <c r="C18" s="31">
        <v>9.0589999999999993</v>
      </c>
      <c r="D18" s="31">
        <v>9.7001000000000008</v>
      </c>
    </row>
    <row r="19" spans="1:4" x14ac:dyDescent="0.2">
      <c r="A19" s="7" t="s">
        <v>271</v>
      </c>
      <c r="C19" s="31">
        <v>9.0589999999999993</v>
      </c>
      <c r="D19" s="31">
        <v>9.7001000000000008</v>
      </c>
    </row>
    <row r="20" spans="1:4" x14ac:dyDescent="0.2">
      <c r="A20" s="7" t="s">
        <v>184</v>
      </c>
      <c r="C20" s="31">
        <v>9.9853000000000005</v>
      </c>
      <c r="D20" s="31">
        <v>10.74</v>
      </c>
    </row>
    <row r="21" spans="1:4" x14ac:dyDescent="0.2">
      <c r="A21" s="7" t="s">
        <v>272</v>
      </c>
      <c r="C21" s="31">
        <v>9.9853000000000005</v>
      </c>
      <c r="D21" s="31">
        <v>10.74</v>
      </c>
    </row>
    <row r="23" spans="1:4" x14ac:dyDescent="0.2">
      <c r="A23" s="7" t="s">
        <v>66</v>
      </c>
    </row>
    <row r="25" spans="1:4" x14ac:dyDescent="0.2">
      <c r="A25" s="14" t="s">
        <v>67</v>
      </c>
      <c r="D25" s="30" t="s">
        <v>68</v>
      </c>
    </row>
    <row r="27" spans="1:4" x14ac:dyDescent="0.2">
      <c r="A27" s="14" t="s">
        <v>69</v>
      </c>
      <c r="D27" s="32">
        <v>0</v>
      </c>
    </row>
    <row r="29" spans="1:4" x14ac:dyDescent="0.2">
      <c r="A29" s="14" t="s">
        <v>1073</v>
      </c>
    </row>
    <row r="30" spans="1:4" x14ac:dyDescent="0.2">
      <c r="A30" s="57"/>
    </row>
    <row r="31" spans="1:4" x14ac:dyDescent="0.2">
      <c r="A31" s="52" t="s">
        <v>1058</v>
      </c>
    </row>
    <row r="32" spans="1:4" x14ac:dyDescent="0.2">
      <c r="A32" s="54"/>
    </row>
    <row r="33" spans="1:1" x14ac:dyDescent="0.2">
      <c r="A33" s="53"/>
    </row>
    <row r="34" spans="1:1" x14ac:dyDescent="0.2">
      <c r="A34" s="53"/>
    </row>
    <row r="35" spans="1:1" x14ac:dyDescent="0.2">
      <c r="A35" s="53"/>
    </row>
    <row r="36" spans="1:1" x14ac:dyDescent="0.2">
      <c r="A36" s="53"/>
    </row>
    <row r="37" spans="1:1" x14ac:dyDescent="0.2">
      <c r="A37" s="53"/>
    </row>
    <row r="38" spans="1:1" x14ac:dyDescent="0.2">
      <c r="A38" s="53"/>
    </row>
    <row r="39" spans="1:1" x14ac:dyDescent="0.2">
      <c r="A39" s="53"/>
    </row>
    <row r="40" spans="1:1" x14ac:dyDescent="0.2">
      <c r="A40" s="53"/>
    </row>
    <row r="41" spans="1:1" x14ac:dyDescent="0.2">
      <c r="A41" s="53"/>
    </row>
    <row r="42" spans="1:1" x14ac:dyDescent="0.2">
      <c r="A42" s="53"/>
    </row>
    <row r="43" spans="1:1" x14ac:dyDescent="0.2">
      <c r="A43" s="53"/>
    </row>
    <row r="44" spans="1:1" x14ac:dyDescent="0.2">
      <c r="A44" s="53"/>
    </row>
    <row r="45" spans="1:1" x14ac:dyDescent="0.2">
      <c r="A45" s="52" t="s">
        <v>1089</v>
      </c>
    </row>
    <row r="46" spans="1:1" x14ac:dyDescent="0.2">
      <c r="A46" s="53"/>
    </row>
    <row r="47" spans="1:1" x14ac:dyDescent="0.2">
      <c r="A47" s="52" t="s">
        <v>1060</v>
      </c>
    </row>
    <row r="48" spans="1:1" x14ac:dyDescent="0.2">
      <c r="A48" s="53"/>
    </row>
    <row r="49" spans="1:1" x14ac:dyDescent="0.2">
      <c r="A49" s="53"/>
    </row>
    <row r="50" spans="1:1" x14ac:dyDescent="0.2">
      <c r="A50" s="53"/>
    </row>
    <row r="51" spans="1:1" x14ac:dyDescent="0.2">
      <c r="A51" s="53"/>
    </row>
    <row r="52" spans="1:1" x14ac:dyDescent="0.2">
      <c r="A52" s="53"/>
    </row>
    <row r="53" spans="1:1" x14ac:dyDescent="0.2">
      <c r="A53" s="53"/>
    </row>
    <row r="54" spans="1:1" x14ac:dyDescent="0.2">
      <c r="A54" s="53"/>
    </row>
    <row r="55" spans="1:1" x14ac:dyDescent="0.2">
      <c r="A55" s="53"/>
    </row>
    <row r="56" spans="1:1" x14ac:dyDescent="0.2">
      <c r="A56" s="53"/>
    </row>
    <row r="57" spans="1:1" x14ac:dyDescent="0.2">
      <c r="A57" s="53"/>
    </row>
    <row r="58" spans="1:1" x14ac:dyDescent="0.2">
      <c r="A58" s="53"/>
    </row>
    <row r="59" spans="1:1" x14ac:dyDescent="0.2">
      <c r="A59" s="53"/>
    </row>
    <row r="61" spans="1:1" x14ac:dyDescent="0.2">
      <c r="A61" s="57"/>
    </row>
    <row r="62" spans="1:1" x14ac:dyDescent="0.2">
      <c r="A62" s="14" t="s">
        <v>1090</v>
      </c>
    </row>
  </sheetData>
  <mergeCells count="1">
    <mergeCell ref="A1:E1"/>
  </mergeCells>
  <conditionalFormatting sqref="E5:E13">
    <cfRule type="cellIs" dxfId="26"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H75"/>
  <sheetViews>
    <sheetView workbookViewId="0">
      <selection sqref="A1:E1"/>
    </sheetView>
  </sheetViews>
  <sheetFormatPr defaultColWidth="9.140625" defaultRowHeight="11.25" x14ac:dyDescent="0.2"/>
  <cols>
    <col min="1" max="1" width="29" style="7" bestFit="1" customWidth="1"/>
    <col min="2" max="2" width="92.7109375" style="7" customWidth="1"/>
    <col min="3" max="3" width="13.42578125" style="7" bestFit="1" customWidth="1"/>
    <col min="4" max="4" width="19.5703125" style="7" customWidth="1"/>
    <col min="5" max="5" width="25.28515625" style="10" customWidth="1"/>
    <col min="6" max="16384" width="9.140625" style="7"/>
  </cols>
  <sheetData>
    <row r="1" spans="1:8" s="1" customFormat="1" ht="15" customHeight="1" x14ac:dyDescent="0.2">
      <c r="A1" s="86" t="s">
        <v>1098</v>
      </c>
      <c r="B1" s="87"/>
      <c r="C1" s="87"/>
      <c r="D1" s="87"/>
      <c r="E1" s="87"/>
    </row>
    <row r="2" spans="1:8" s="1" customFormat="1" ht="12" x14ac:dyDescent="0.2">
      <c r="E2" s="5"/>
    </row>
    <row r="3" spans="1:8" s="1" customFormat="1" ht="12" x14ac:dyDescent="0.2">
      <c r="A3" s="8" t="s">
        <v>7</v>
      </c>
      <c r="B3" s="2"/>
      <c r="C3" s="3"/>
      <c r="D3" s="3"/>
      <c r="E3" s="4"/>
    </row>
    <row r="4" spans="1:8" s="1" customFormat="1" ht="36" customHeight="1" x14ac:dyDescent="0.2">
      <c r="A4" s="6" t="s">
        <v>2</v>
      </c>
      <c r="B4" s="6" t="s">
        <v>0</v>
      </c>
      <c r="C4" s="13" t="s">
        <v>1</v>
      </c>
      <c r="D4" s="59" t="s">
        <v>6</v>
      </c>
      <c r="E4" s="12" t="s">
        <v>3</v>
      </c>
    </row>
    <row r="5" spans="1:8" x14ac:dyDescent="0.2">
      <c r="A5" s="16" t="s">
        <v>43</v>
      </c>
      <c r="B5" s="17"/>
      <c r="C5" s="17"/>
      <c r="D5" s="18"/>
      <c r="E5" s="19"/>
    </row>
    <row r="6" spans="1:8" x14ac:dyDescent="0.2">
      <c r="A6" s="21" t="s">
        <v>1036</v>
      </c>
      <c r="B6" s="21" t="s">
        <v>1035</v>
      </c>
      <c r="C6" s="24">
        <v>201079.242</v>
      </c>
      <c r="D6" s="22">
        <v>1630.067777</v>
      </c>
      <c r="E6" s="23">
        <v>34.566965862042501</v>
      </c>
    </row>
    <row r="7" spans="1:8" x14ac:dyDescent="0.2">
      <c r="A7" s="21" t="s">
        <v>1038</v>
      </c>
      <c r="B7" s="21" t="s">
        <v>1037</v>
      </c>
      <c r="C7" s="24">
        <v>2409300</v>
      </c>
      <c r="D7" s="22">
        <v>1188.02583</v>
      </c>
      <c r="E7" s="23">
        <v>25.1930925132536</v>
      </c>
    </row>
    <row r="8" spans="1:8" x14ac:dyDescent="0.2">
      <c r="A8" s="21" t="s">
        <v>1039</v>
      </c>
      <c r="B8" s="21" t="s">
        <v>1188</v>
      </c>
      <c r="C8" s="24">
        <v>1650529.2290000001</v>
      </c>
      <c r="D8" s="22">
        <v>917.33608649999996</v>
      </c>
      <c r="E8" s="23">
        <v>19.452887563009099</v>
      </c>
    </row>
    <row r="9" spans="1:8" x14ac:dyDescent="0.2">
      <c r="A9" s="21" t="s">
        <v>1040</v>
      </c>
      <c r="B9" s="21" t="s">
        <v>1189</v>
      </c>
      <c r="C9" s="24">
        <v>3147650.1830000002</v>
      </c>
      <c r="D9" s="22">
        <v>915.46257920000005</v>
      </c>
      <c r="E9" s="23">
        <v>19.413158256169702</v>
      </c>
    </row>
    <row r="10" spans="1:8" x14ac:dyDescent="0.2">
      <c r="A10" s="21" t="s">
        <v>1042</v>
      </c>
      <c r="B10" s="21" t="s">
        <v>1041</v>
      </c>
      <c r="C10" s="24">
        <v>1605.63</v>
      </c>
      <c r="D10" s="22">
        <v>40.914337699999997</v>
      </c>
      <c r="E10" s="23">
        <v>0.86762313475507602</v>
      </c>
    </row>
    <row r="11" spans="1:8" x14ac:dyDescent="0.2">
      <c r="A11" s="21" t="s">
        <v>1044</v>
      </c>
      <c r="B11" s="21" t="s">
        <v>1043</v>
      </c>
      <c r="C11" s="24">
        <v>15574.553</v>
      </c>
      <c r="D11" s="22">
        <v>7.9485976999999997</v>
      </c>
      <c r="E11" s="23">
        <v>0.168556736857089</v>
      </c>
    </row>
    <row r="12" spans="1:8" x14ac:dyDescent="0.2">
      <c r="A12" s="21" t="s">
        <v>1046</v>
      </c>
      <c r="B12" s="21" t="s">
        <v>1045</v>
      </c>
      <c r="C12" s="24">
        <v>13.571999999999999</v>
      </c>
      <c r="D12" s="22">
        <v>0.46681149999999999</v>
      </c>
      <c r="E12" s="23">
        <v>9.8991326693214296E-3</v>
      </c>
    </row>
    <row r="13" spans="1:8" x14ac:dyDescent="0.2">
      <c r="A13" s="21" t="s">
        <v>1048</v>
      </c>
      <c r="B13" s="21" t="s">
        <v>1047</v>
      </c>
      <c r="C13" s="24">
        <v>23973.544999999998</v>
      </c>
      <c r="D13" s="22">
        <v>0</v>
      </c>
      <c r="E13" s="22">
        <v>0</v>
      </c>
    </row>
    <row r="14" spans="1:8" x14ac:dyDescent="0.2">
      <c r="A14" s="20" t="s">
        <v>38</v>
      </c>
      <c r="B14" s="20"/>
      <c r="C14" s="20"/>
      <c r="D14" s="25">
        <f>SUM(D6:D13)</f>
        <v>4700.2220196000007</v>
      </c>
      <c r="E14" s="26">
        <f>SUM(E6:E13)</f>
        <v>99.672183198756372</v>
      </c>
      <c r="F14" s="14"/>
      <c r="G14" s="14"/>
      <c r="H14" s="14"/>
    </row>
    <row r="15" spans="1:8" x14ac:dyDescent="0.2">
      <c r="A15" s="21"/>
      <c r="B15" s="21"/>
      <c r="C15" s="21"/>
      <c r="D15" s="22"/>
      <c r="E15" s="23"/>
    </row>
    <row r="16" spans="1:8" x14ac:dyDescent="0.2">
      <c r="A16" s="20" t="s">
        <v>47</v>
      </c>
      <c r="B16" s="20"/>
      <c r="C16" s="20"/>
      <c r="D16" s="25">
        <f>D14</f>
        <v>4700.2220196000007</v>
      </c>
      <c r="E16" s="26">
        <f>E14</f>
        <v>99.672183198756372</v>
      </c>
      <c r="F16" s="14"/>
      <c r="G16" s="14"/>
      <c r="H16" s="14"/>
    </row>
    <row r="17" spans="1:8" x14ac:dyDescent="0.2">
      <c r="A17" s="20"/>
      <c r="B17" s="20"/>
      <c r="C17" s="20"/>
      <c r="D17" s="25"/>
      <c r="E17" s="26"/>
      <c r="F17" s="14"/>
      <c r="G17" s="14"/>
      <c r="H17" s="14"/>
    </row>
    <row r="18" spans="1:8" x14ac:dyDescent="0.2">
      <c r="A18" s="20" t="s">
        <v>49</v>
      </c>
      <c r="B18" s="20"/>
      <c r="C18" s="20"/>
      <c r="D18" s="25">
        <f>D20-(D14)</f>
        <v>15.458793999999216</v>
      </c>
      <c r="E18" s="26">
        <f>E20-(E14)</f>
        <v>0.32781680124362822</v>
      </c>
      <c r="F18" s="14"/>
      <c r="G18" s="14"/>
      <c r="H18" s="14"/>
    </row>
    <row r="19" spans="1:8" x14ac:dyDescent="0.2">
      <c r="A19" s="20"/>
      <c r="B19" s="20"/>
      <c r="C19" s="20"/>
      <c r="D19" s="25"/>
      <c r="E19" s="26"/>
      <c r="F19" s="14"/>
      <c r="G19" s="14"/>
      <c r="H19" s="14"/>
    </row>
    <row r="20" spans="1:8" x14ac:dyDescent="0.2">
      <c r="A20" s="27" t="s">
        <v>48</v>
      </c>
      <c r="B20" s="27"/>
      <c r="C20" s="27"/>
      <c r="D20" s="28">
        <v>4715.6808136</v>
      </c>
      <c r="E20" s="29">
        <v>100</v>
      </c>
      <c r="F20" s="14"/>
      <c r="G20" s="14"/>
      <c r="H20" s="14"/>
    </row>
    <row r="21" spans="1:8" x14ac:dyDescent="0.2">
      <c r="D21" s="10"/>
      <c r="E21" s="15"/>
    </row>
    <row r="22" spans="1:8" x14ac:dyDescent="0.2">
      <c r="A22" s="14" t="s">
        <v>81</v>
      </c>
    </row>
    <row r="23" spans="1:8" ht="15" x14ac:dyDescent="0.25">
      <c r="A23" s="90" t="s">
        <v>1099</v>
      </c>
      <c r="B23" s="91"/>
      <c r="C23" s="91"/>
      <c r="D23" s="91"/>
      <c r="E23" s="91"/>
    </row>
    <row r="24" spans="1:8" ht="15" x14ac:dyDescent="0.25">
      <c r="A24" s="60"/>
      <c r="B24" s="61"/>
      <c r="C24" s="61"/>
      <c r="D24" s="61"/>
      <c r="E24" s="61"/>
    </row>
    <row r="25" spans="1:8" x14ac:dyDescent="0.2">
      <c r="A25" s="14" t="s">
        <v>52</v>
      </c>
    </row>
    <row r="26" spans="1:8" x14ac:dyDescent="0.2">
      <c r="A26" s="14" t="s">
        <v>53</v>
      </c>
    </row>
    <row r="27" spans="1:8" x14ac:dyDescent="0.2">
      <c r="A27" s="14" t="s">
        <v>54</v>
      </c>
      <c r="B27" s="14"/>
      <c r="C27" s="30" t="s">
        <v>56</v>
      </c>
      <c r="D27" s="14" t="s">
        <v>55</v>
      </c>
    </row>
    <row r="28" spans="1:8" x14ac:dyDescent="0.2">
      <c r="A28" s="7" t="s">
        <v>182</v>
      </c>
      <c r="C28" s="31">
        <v>14.7264</v>
      </c>
      <c r="D28" s="31">
        <v>15.3948</v>
      </c>
    </row>
    <row r="29" spans="1:8" x14ac:dyDescent="0.2">
      <c r="A29" s="7" t="s">
        <v>271</v>
      </c>
      <c r="C29" s="31">
        <v>14.7264</v>
      </c>
      <c r="D29" s="31">
        <v>15.3948</v>
      </c>
    </row>
    <row r="30" spans="1:8" x14ac:dyDescent="0.2">
      <c r="A30" s="7" t="s">
        <v>184</v>
      </c>
      <c r="C30" s="31">
        <v>16.2136</v>
      </c>
      <c r="D30" s="31">
        <v>17.029699999999998</v>
      </c>
    </row>
    <row r="31" spans="1:8" x14ac:dyDescent="0.2">
      <c r="A31" s="7" t="s">
        <v>272</v>
      </c>
      <c r="C31" s="31">
        <v>16.2136</v>
      </c>
      <c r="D31" s="31">
        <v>17.029699999999998</v>
      </c>
    </row>
    <row r="33" spans="1:4" x14ac:dyDescent="0.2">
      <c r="A33" s="7" t="s">
        <v>66</v>
      </c>
    </row>
    <row r="35" spans="1:4" x14ac:dyDescent="0.2">
      <c r="A35" s="14" t="s">
        <v>67</v>
      </c>
      <c r="D35" s="30" t="s">
        <v>68</v>
      </c>
    </row>
    <row r="37" spans="1:4" x14ac:dyDescent="0.2">
      <c r="A37" s="14" t="s">
        <v>69</v>
      </c>
      <c r="D37" s="32">
        <v>0.414526635714216</v>
      </c>
    </row>
    <row r="39" spans="1:4" x14ac:dyDescent="0.2">
      <c r="A39" s="14" t="s">
        <v>1097</v>
      </c>
      <c r="D39" s="30" t="s">
        <v>68</v>
      </c>
    </row>
    <row r="40" spans="1:4" x14ac:dyDescent="0.2">
      <c r="A40" s="7" t="s">
        <v>72</v>
      </c>
    </row>
    <row r="41" spans="1:4" x14ac:dyDescent="0.2">
      <c r="A41" s="57" t="s">
        <v>73</v>
      </c>
    </row>
    <row r="43" spans="1:4" x14ac:dyDescent="0.2">
      <c r="A43" s="14" t="s">
        <v>1077</v>
      </c>
    </row>
    <row r="44" spans="1:4" x14ac:dyDescent="0.2">
      <c r="A44" s="14"/>
    </row>
    <row r="45" spans="1:4" x14ac:dyDescent="0.2">
      <c r="A45" s="52" t="s">
        <v>1058</v>
      </c>
    </row>
    <row r="46" spans="1:4" x14ac:dyDescent="0.2">
      <c r="A46" s="54"/>
    </row>
    <row r="47" spans="1:4" x14ac:dyDescent="0.2">
      <c r="A47" s="53"/>
    </row>
    <row r="48" spans="1:4" x14ac:dyDescent="0.2">
      <c r="A48" s="53"/>
    </row>
    <row r="49" spans="1:5" x14ac:dyDescent="0.2">
      <c r="A49" s="53"/>
    </row>
    <row r="50" spans="1:5" x14ac:dyDescent="0.2">
      <c r="A50" s="53"/>
    </row>
    <row r="51" spans="1:5" x14ac:dyDescent="0.2">
      <c r="A51" s="53"/>
    </row>
    <row r="52" spans="1:5" x14ac:dyDescent="0.2">
      <c r="A52" s="53"/>
    </row>
    <row r="53" spans="1:5" x14ac:dyDescent="0.2">
      <c r="A53" s="53"/>
    </row>
    <row r="54" spans="1:5" x14ac:dyDescent="0.2">
      <c r="A54" s="53"/>
    </row>
    <row r="55" spans="1:5" x14ac:dyDescent="0.2">
      <c r="A55" s="53"/>
    </row>
    <row r="56" spans="1:5" x14ac:dyDescent="0.2">
      <c r="A56" s="53"/>
    </row>
    <row r="57" spans="1:5" x14ac:dyDescent="0.2">
      <c r="A57" s="53"/>
    </row>
    <row r="58" spans="1:5" x14ac:dyDescent="0.2">
      <c r="A58" s="53"/>
    </row>
    <row r="59" spans="1:5" x14ac:dyDescent="0.2">
      <c r="A59" s="95" t="s">
        <v>1091</v>
      </c>
      <c r="B59" s="95"/>
      <c r="C59" s="95"/>
      <c r="D59" s="95"/>
      <c r="E59" s="95"/>
    </row>
    <row r="60" spans="1:5" x14ac:dyDescent="0.2">
      <c r="A60" s="53"/>
    </row>
    <row r="61" spans="1:5" x14ac:dyDescent="0.2">
      <c r="A61" s="52" t="s">
        <v>1060</v>
      </c>
    </row>
    <row r="62" spans="1:5" x14ac:dyDescent="0.2">
      <c r="A62" s="53"/>
    </row>
    <row r="63" spans="1:5" x14ac:dyDescent="0.2">
      <c r="A63" s="53"/>
    </row>
    <row r="64" spans="1:5" x14ac:dyDescent="0.2">
      <c r="A64" s="53"/>
    </row>
    <row r="65" spans="1:1" x14ac:dyDescent="0.2">
      <c r="A65" s="53"/>
    </row>
    <row r="66" spans="1:1" x14ac:dyDescent="0.2">
      <c r="A66" s="53"/>
    </row>
    <row r="67" spans="1:1" x14ac:dyDescent="0.2">
      <c r="A67" s="53"/>
    </row>
    <row r="68" spans="1:1" x14ac:dyDescent="0.2">
      <c r="A68" s="53"/>
    </row>
    <row r="69" spans="1:1" x14ac:dyDescent="0.2">
      <c r="A69" s="53"/>
    </row>
    <row r="70" spans="1:1" x14ac:dyDescent="0.2">
      <c r="A70" s="53"/>
    </row>
    <row r="71" spans="1:1" x14ac:dyDescent="0.2">
      <c r="A71" s="53"/>
    </row>
    <row r="72" spans="1:1" x14ac:dyDescent="0.2">
      <c r="A72" s="53"/>
    </row>
    <row r="73" spans="1:1" x14ac:dyDescent="0.2">
      <c r="A73" s="53"/>
    </row>
    <row r="75" spans="1:1" x14ac:dyDescent="0.2">
      <c r="A75" s="14" t="s">
        <v>1092</v>
      </c>
    </row>
  </sheetData>
  <mergeCells count="3">
    <mergeCell ref="A59:E59"/>
    <mergeCell ref="A1:E1"/>
    <mergeCell ref="A23:E23"/>
  </mergeCells>
  <conditionalFormatting sqref="E5:E12 E14:E21">
    <cfRule type="cellIs" dxfId="25" priority="1" stopIfTrue="1" operator="between">
      <formula>0.009</formula>
      <formula>-0.009</formula>
    </cfRule>
  </conditionalFormatting>
  <hyperlinks>
    <hyperlink ref="A41" r:id="rId1" tooltip="https://www.franklintempletonindia.com/investor/reports" xr:uid="{00000000-0004-0000-1C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126"/>
  <sheetViews>
    <sheetView workbookViewId="0">
      <selection sqref="A1:G1"/>
    </sheetView>
  </sheetViews>
  <sheetFormatPr defaultColWidth="9.140625" defaultRowHeight="11.25" x14ac:dyDescent="0.2"/>
  <cols>
    <col min="1" max="1" width="37.7109375" style="7" customWidth="1"/>
    <col min="2" max="2" width="52" style="7" customWidth="1"/>
    <col min="3" max="3" width="24.85546875" style="7" customWidth="1"/>
    <col min="4" max="4" width="13.28515625" style="7" bestFit="1" customWidth="1"/>
    <col min="5" max="5" width="25.28515625" style="10" customWidth="1"/>
    <col min="6" max="6" width="13.42578125" style="11" customWidth="1"/>
    <col min="7" max="7" width="12.85546875" style="10" customWidth="1"/>
    <col min="8" max="16384" width="9.140625" style="7"/>
  </cols>
  <sheetData>
    <row r="1" spans="1:7" s="1" customFormat="1" ht="15" customHeight="1" x14ac:dyDescent="0.2">
      <c r="A1" s="86" t="s">
        <v>1104</v>
      </c>
      <c r="B1" s="87"/>
      <c r="C1" s="87"/>
      <c r="D1" s="87"/>
      <c r="E1" s="87"/>
      <c r="F1" s="87"/>
      <c r="G1" s="87"/>
    </row>
    <row r="2" spans="1:7" s="1" customFormat="1" ht="12" x14ac:dyDescent="0.2">
      <c r="E2" s="5"/>
      <c r="F2" s="9"/>
      <c r="G2" s="10"/>
    </row>
    <row r="3" spans="1:7" s="1" customFormat="1" ht="12" x14ac:dyDescent="0.2">
      <c r="A3" s="8" t="s">
        <v>7</v>
      </c>
      <c r="B3" s="2"/>
      <c r="C3" s="3"/>
      <c r="D3" s="3"/>
      <c r="E3" s="4"/>
      <c r="F3" s="9"/>
      <c r="G3" s="10"/>
    </row>
    <row r="4" spans="1:7" s="1" customFormat="1" ht="36" customHeight="1" x14ac:dyDescent="0.2">
      <c r="A4" s="6" t="s">
        <v>2</v>
      </c>
      <c r="B4" s="6" t="s">
        <v>0</v>
      </c>
      <c r="C4" s="13" t="s">
        <v>50</v>
      </c>
      <c r="D4" s="13" t="s">
        <v>1</v>
      </c>
      <c r="E4" s="59" t="s">
        <v>6</v>
      </c>
      <c r="F4" s="12" t="s">
        <v>3</v>
      </c>
      <c r="G4" s="12" t="s">
        <v>5</v>
      </c>
    </row>
    <row r="5" spans="1:7" x14ac:dyDescent="0.2">
      <c r="A5" s="16" t="s">
        <v>86</v>
      </c>
      <c r="B5" s="17"/>
      <c r="C5" s="17"/>
      <c r="D5" s="17"/>
      <c r="E5" s="18"/>
      <c r="F5" s="19"/>
      <c r="G5" s="18"/>
    </row>
    <row r="6" spans="1:7" x14ac:dyDescent="0.2">
      <c r="A6" s="20" t="s">
        <v>87</v>
      </c>
      <c r="B6" s="21"/>
      <c r="C6" s="21"/>
      <c r="D6" s="21"/>
      <c r="E6" s="22"/>
      <c r="F6" s="23"/>
      <c r="G6" s="22"/>
    </row>
    <row r="7" spans="1:7" x14ac:dyDescent="0.2">
      <c r="A7" s="21" t="s">
        <v>89</v>
      </c>
      <c r="B7" s="21" t="s">
        <v>88</v>
      </c>
      <c r="C7" s="21" t="s">
        <v>90</v>
      </c>
      <c r="D7" s="24">
        <v>1000</v>
      </c>
      <c r="E7" s="22">
        <v>4848.8249999999998</v>
      </c>
      <c r="F7" s="23">
        <v>3.7543635396391002</v>
      </c>
      <c r="G7" s="22">
        <v>7.2023999999999999</v>
      </c>
    </row>
    <row r="8" spans="1:7" x14ac:dyDescent="0.2">
      <c r="A8" s="21" t="s">
        <v>92</v>
      </c>
      <c r="B8" s="21" t="s">
        <v>91</v>
      </c>
      <c r="C8" s="21" t="s">
        <v>90</v>
      </c>
      <c r="D8" s="24">
        <v>1000</v>
      </c>
      <c r="E8" s="22">
        <v>4841.72</v>
      </c>
      <c r="F8" s="23">
        <v>3.7488622577926498</v>
      </c>
      <c r="G8" s="22">
        <v>7.1451000000000002</v>
      </c>
    </row>
    <row r="9" spans="1:7" x14ac:dyDescent="0.2">
      <c r="A9" s="21" t="s">
        <v>94</v>
      </c>
      <c r="B9" s="21" t="s">
        <v>93</v>
      </c>
      <c r="C9" s="21" t="s">
        <v>95</v>
      </c>
      <c r="D9" s="24">
        <v>1000</v>
      </c>
      <c r="E9" s="22">
        <v>4789.55</v>
      </c>
      <c r="F9" s="23">
        <v>3.7084679053746998</v>
      </c>
      <c r="G9" s="22">
        <v>7.29</v>
      </c>
    </row>
    <row r="10" spans="1:7" x14ac:dyDescent="0.2">
      <c r="A10" s="21" t="s">
        <v>97</v>
      </c>
      <c r="B10" s="21" t="s">
        <v>96</v>
      </c>
      <c r="C10" s="21" t="s">
        <v>98</v>
      </c>
      <c r="D10" s="24">
        <v>1000</v>
      </c>
      <c r="E10" s="22">
        <v>4780.835</v>
      </c>
      <c r="F10" s="23">
        <v>3.70172002764185</v>
      </c>
      <c r="G10" s="22">
        <v>7.2750000000000004</v>
      </c>
    </row>
    <row r="11" spans="1:7" x14ac:dyDescent="0.2">
      <c r="A11" s="21" t="s">
        <v>100</v>
      </c>
      <c r="B11" s="21" t="s">
        <v>99</v>
      </c>
      <c r="C11" s="21" t="s">
        <v>90</v>
      </c>
      <c r="D11" s="24">
        <v>1000</v>
      </c>
      <c r="E11" s="22">
        <v>4772.2</v>
      </c>
      <c r="F11" s="23">
        <v>3.69503409256175</v>
      </c>
      <c r="G11" s="22">
        <v>7.17</v>
      </c>
    </row>
    <row r="12" spans="1:7" x14ac:dyDescent="0.2">
      <c r="A12" s="21" t="s">
        <v>102</v>
      </c>
      <c r="B12" s="21" t="s">
        <v>101</v>
      </c>
      <c r="C12" s="21" t="s">
        <v>90</v>
      </c>
      <c r="D12" s="24">
        <v>1000</v>
      </c>
      <c r="E12" s="22">
        <v>4764.1850000000004</v>
      </c>
      <c r="F12" s="23">
        <v>3.68882821304038</v>
      </c>
      <c r="G12" s="22">
        <v>7.2850000000000001</v>
      </c>
    </row>
    <row r="13" spans="1:7" x14ac:dyDescent="0.2">
      <c r="A13" s="21" t="s">
        <v>104</v>
      </c>
      <c r="B13" s="21" t="s">
        <v>103</v>
      </c>
      <c r="C13" s="21" t="s">
        <v>95</v>
      </c>
      <c r="D13" s="24">
        <v>1000</v>
      </c>
      <c r="E13" s="22">
        <v>4758.82</v>
      </c>
      <c r="F13" s="23">
        <v>3.68467418389102</v>
      </c>
      <c r="G13" s="22">
        <v>7.1699000000000002</v>
      </c>
    </row>
    <row r="14" spans="1:7" x14ac:dyDescent="0.2">
      <c r="A14" s="21" t="s">
        <v>106</v>
      </c>
      <c r="B14" s="21" t="s">
        <v>105</v>
      </c>
      <c r="C14" s="21" t="s">
        <v>95</v>
      </c>
      <c r="D14" s="24">
        <v>1000</v>
      </c>
      <c r="E14" s="22">
        <v>4756.625</v>
      </c>
      <c r="F14" s="23">
        <v>3.68297463235647</v>
      </c>
      <c r="G14" s="22">
        <v>7.2950999999999997</v>
      </c>
    </row>
    <row r="15" spans="1:7" x14ac:dyDescent="0.2">
      <c r="A15" s="21" t="s">
        <v>108</v>
      </c>
      <c r="B15" s="21" t="s">
        <v>107</v>
      </c>
      <c r="C15" s="21" t="s">
        <v>98</v>
      </c>
      <c r="D15" s="24">
        <v>1000</v>
      </c>
      <c r="E15" s="22">
        <v>4755.4049999999997</v>
      </c>
      <c r="F15" s="23">
        <v>3.6820300069021799</v>
      </c>
      <c r="G15" s="22">
        <v>7.3049999999999997</v>
      </c>
    </row>
    <row r="16" spans="1:7" x14ac:dyDescent="0.2">
      <c r="A16" s="21" t="s">
        <v>110</v>
      </c>
      <c r="B16" s="21" t="s">
        <v>109</v>
      </c>
      <c r="C16" s="21" t="s">
        <v>98</v>
      </c>
      <c r="D16" s="24">
        <v>1000</v>
      </c>
      <c r="E16" s="22">
        <v>4750.47</v>
      </c>
      <c r="F16" s="23">
        <v>3.6782089195113001</v>
      </c>
      <c r="G16" s="22">
        <v>7.2899000000000003</v>
      </c>
    </row>
    <row r="17" spans="1:9" x14ac:dyDescent="0.2">
      <c r="A17" s="21" t="s">
        <v>112</v>
      </c>
      <c r="B17" s="21" t="s">
        <v>111</v>
      </c>
      <c r="C17" s="21" t="s">
        <v>113</v>
      </c>
      <c r="D17" s="24">
        <v>1000</v>
      </c>
      <c r="E17" s="22">
        <v>4746.7250000000004</v>
      </c>
      <c r="F17" s="23">
        <v>3.6753092290799101</v>
      </c>
      <c r="G17" s="22">
        <v>7.24</v>
      </c>
    </row>
    <row r="18" spans="1:9" x14ac:dyDescent="0.2">
      <c r="A18" s="21" t="s">
        <v>115</v>
      </c>
      <c r="B18" s="21" t="s">
        <v>114</v>
      </c>
      <c r="C18" s="21" t="s">
        <v>90</v>
      </c>
      <c r="D18" s="24">
        <v>500</v>
      </c>
      <c r="E18" s="22">
        <v>2470.8375000000001</v>
      </c>
      <c r="F18" s="23">
        <v>1.91312786548762</v>
      </c>
      <c r="G18" s="22">
        <v>6.9486999999999997</v>
      </c>
    </row>
    <row r="19" spans="1:9" x14ac:dyDescent="0.2">
      <c r="A19" s="20" t="s">
        <v>38</v>
      </c>
      <c r="B19" s="20"/>
      <c r="C19" s="20"/>
      <c r="D19" s="20"/>
      <c r="E19" s="25">
        <f>SUM(E6:E18)</f>
        <v>55036.197500000002</v>
      </c>
      <c r="F19" s="26">
        <f>SUM(F6:F18)</f>
        <v>42.613600873278919</v>
      </c>
      <c r="G19" s="25"/>
      <c r="H19" s="14"/>
      <c r="I19" s="14"/>
    </row>
    <row r="20" spans="1:9" x14ac:dyDescent="0.2">
      <c r="A20" s="21"/>
      <c r="B20" s="21"/>
      <c r="C20" s="21"/>
      <c r="D20" s="21"/>
      <c r="E20" s="22"/>
      <c r="F20" s="23"/>
      <c r="G20" s="22"/>
    </row>
    <row r="21" spans="1:9" x14ac:dyDescent="0.2">
      <c r="A21" s="20" t="s">
        <v>116</v>
      </c>
      <c r="B21" s="21"/>
      <c r="C21" s="21"/>
      <c r="D21" s="21"/>
      <c r="E21" s="22"/>
      <c r="F21" s="23"/>
      <c r="G21" s="22"/>
    </row>
    <row r="22" spans="1:9" x14ac:dyDescent="0.2">
      <c r="A22" s="21" t="s">
        <v>118</v>
      </c>
      <c r="B22" s="21" t="s">
        <v>117</v>
      </c>
      <c r="C22" s="21" t="s">
        <v>95</v>
      </c>
      <c r="D22" s="24">
        <v>1000</v>
      </c>
      <c r="E22" s="22">
        <v>4990.3950000000004</v>
      </c>
      <c r="F22" s="23">
        <v>3.8639788064938001</v>
      </c>
      <c r="G22" s="22">
        <v>7.0251000000000001</v>
      </c>
    </row>
    <row r="23" spans="1:9" x14ac:dyDescent="0.2">
      <c r="A23" s="21" t="s">
        <v>120</v>
      </c>
      <c r="B23" s="21" t="s">
        <v>119</v>
      </c>
      <c r="C23" s="21" t="s">
        <v>98</v>
      </c>
      <c r="D23" s="24">
        <v>1000</v>
      </c>
      <c r="E23" s="22">
        <v>4940.875</v>
      </c>
      <c r="F23" s="23">
        <v>3.8256363044478499</v>
      </c>
      <c r="G23" s="22">
        <v>7.0450999999999997</v>
      </c>
    </row>
    <row r="24" spans="1:9" x14ac:dyDescent="0.2">
      <c r="A24" s="21" t="s">
        <v>122</v>
      </c>
      <c r="B24" s="21" t="s">
        <v>121</v>
      </c>
      <c r="C24" s="21" t="s">
        <v>90</v>
      </c>
      <c r="D24" s="24">
        <v>1000</v>
      </c>
      <c r="E24" s="22">
        <v>4926.335</v>
      </c>
      <c r="F24" s="23">
        <v>3.8143782273123898</v>
      </c>
      <c r="G24" s="22">
        <v>7.9100999999999999</v>
      </c>
    </row>
    <row r="25" spans="1:9" x14ac:dyDescent="0.2">
      <c r="A25" s="21" t="s">
        <v>124</v>
      </c>
      <c r="B25" s="21" t="s">
        <v>123</v>
      </c>
      <c r="C25" s="21" t="s">
        <v>98</v>
      </c>
      <c r="D25" s="24">
        <v>1000</v>
      </c>
      <c r="E25" s="22">
        <v>4915.03</v>
      </c>
      <c r="F25" s="23">
        <v>3.8056249561970898</v>
      </c>
      <c r="G25" s="22">
        <v>7.0111999999999997</v>
      </c>
    </row>
    <row r="26" spans="1:9" x14ac:dyDescent="0.2">
      <c r="A26" s="21" t="s">
        <v>126</v>
      </c>
      <c r="B26" s="21" t="s">
        <v>125</v>
      </c>
      <c r="C26" s="21" t="s">
        <v>90</v>
      </c>
      <c r="D26" s="24">
        <v>1000</v>
      </c>
      <c r="E26" s="22">
        <v>4847.6000000000004</v>
      </c>
      <c r="F26" s="23">
        <v>3.7534150427690198</v>
      </c>
      <c r="G26" s="22">
        <v>7.65</v>
      </c>
    </row>
    <row r="27" spans="1:9" x14ac:dyDescent="0.2">
      <c r="A27" s="21" t="s">
        <v>128</v>
      </c>
      <c r="B27" s="21" t="s">
        <v>127</v>
      </c>
      <c r="C27" s="21" t="s">
        <v>95</v>
      </c>
      <c r="D27" s="24">
        <v>1000</v>
      </c>
      <c r="E27" s="22">
        <v>4763.1499999999996</v>
      </c>
      <c r="F27" s="23">
        <v>3.6880268299705601</v>
      </c>
      <c r="G27" s="22">
        <v>7.4999000000000002</v>
      </c>
    </row>
    <row r="28" spans="1:9" x14ac:dyDescent="0.2">
      <c r="A28" s="21" t="s">
        <v>130</v>
      </c>
      <c r="B28" s="21" t="s">
        <v>129</v>
      </c>
      <c r="C28" s="21" t="s">
        <v>113</v>
      </c>
      <c r="D28" s="24">
        <v>1000</v>
      </c>
      <c r="E28" s="22">
        <v>4748.2749999999996</v>
      </c>
      <c r="F28" s="23">
        <v>3.6765093679767502</v>
      </c>
      <c r="G28" s="22">
        <v>7.5</v>
      </c>
    </row>
    <row r="29" spans="1:9" x14ac:dyDescent="0.2">
      <c r="A29" s="21" t="s">
        <v>132</v>
      </c>
      <c r="B29" s="21" t="s">
        <v>131</v>
      </c>
      <c r="C29" s="21" t="s">
        <v>90</v>
      </c>
      <c r="D29" s="24">
        <v>500</v>
      </c>
      <c r="E29" s="22">
        <v>2494.6849999999999</v>
      </c>
      <c r="F29" s="23">
        <v>1.93159258312778</v>
      </c>
      <c r="G29" s="22">
        <v>7.0694999999999997</v>
      </c>
    </row>
    <row r="30" spans="1:9" x14ac:dyDescent="0.2">
      <c r="A30" s="21" t="s">
        <v>134</v>
      </c>
      <c r="B30" s="21" t="s">
        <v>133</v>
      </c>
      <c r="C30" s="21" t="s">
        <v>90</v>
      </c>
      <c r="D30" s="24">
        <v>500</v>
      </c>
      <c r="E30" s="22">
        <v>2490.8325</v>
      </c>
      <c r="F30" s="23">
        <v>1.9286096572567799</v>
      </c>
      <c r="G30" s="22">
        <v>7.0704000000000002</v>
      </c>
    </row>
    <row r="31" spans="1:9" x14ac:dyDescent="0.2">
      <c r="A31" s="21" t="s">
        <v>136</v>
      </c>
      <c r="B31" s="21" t="s">
        <v>135</v>
      </c>
      <c r="C31" s="21" t="s">
        <v>90</v>
      </c>
      <c r="D31" s="24">
        <v>500</v>
      </c>
      <c r="E31" s="22">
        <v>2487.35</v>
      </c>
      <c r="F31" s="23">
        <v>1.9259132161546999</v>
      </c>
      <c r="G31" s="22">
        <v>7.1395999999999997</v>
      </c>
    </row>
    <row r="32" spans="1:9" x14ac:dyDescent="0.2">
      <c r="A32" s="21" t="s">
        <v>138</v>
      </c>
      <c r="B32" s="21" t="s">
        <v>137</v>
      </c>
      <c r="C32" s="21" t="s">
        <v>90</v>
      </c>
      <c r="D32" s="24">
        <v>500</v>
      </c>
      <c r="E32" s="22">
        <v>2457.88</v>
      </c>
      <c r="F32" s="23">
        <v>1.90309509145167</v>
      </c>
      <c r="G32" s="22">
        <v>6.9499000000000004</v>
      </c>
    </row>
    <row r="33" spans="1:9" x14ac:dyDescent="0.2">
      <c r="A33" s="21" t="s">
        <v>140</v>
      </c>
      <c r="B33" s="21" t="s">
        <v>139</v>
      </c>
      <c r="C33" s="21" t="s">
        <v>113</v>
      </c>
      <c r="D33" s="24">
        <v>500</v>
      </c>
      <c r="E33" s="22">
        <v>2451.0075000000002</v>
      </c>
      <c r="F33" s="23">
        <v>1.89777383043974</v>
      </c>
      <c r="G33" s="22">
        <v>7.6801000000000004</v>
      </c>
    </row>
    <row r="34" spans="1:9" x14ac:dyDescent="0.2">
      <c r="A34" s="20" t="s">
        <v>38</v>
      </c>
      <c r="B34" s="20"/>
      <c r="C34" s="20"/>
      <c r="D34" s="20"/>
      <c r="E34" s="25">
        <f>SUM(E21:E33)</f>
        <v>46513.414999999994</v>
      </c>
      <c r="F34" s="26">
        <f>SUM(F21:F33)</f>
        <v>36.014553913598128</v>
      </c>
      <c r="G34" s="25"/>
      <c r="H34" s="14"/>
      <c r="I34" s="14"/>
    </row>
    <row r="35" spans="1:9" x14ac:dyDescent="0.2">
      <c r="A35" s="21"/>
      <c r="B35" s="21"/>
      <c r="C35" s="21"/>
      <c r="D35" s="21"/>
      <c r="E35" s="22"/>
      <c r="F35" s="23"/>
      <c r="G35" s="22"/>
    </row>
    <row r="36" spans="1:9" x14ac:dyDescent="0.2">
      <c r="A36" s="20" t="s">
        <v>141</v>
      </c>
      <c r="B36" s="21"/>
      <c r="C36" s="21"/>
      <c r="D36" s="21"/>
      <c r="E36" s="22"/>
      <c r="F36" s="23"/>
      <c r="G36" s="22"/>
    </row>
    <row r="37" spans="1:9" x14ac:dyDescent="0.2">
      <c r="A37" s="21" t="s">
        <v>142</v>
      </c>
      <c r="B37" s="21" t="s">
        <v>1105</v>
      </c>
      <c r="C37" s="21" t="s">
        <v>154</v>
      </c>
      <c r="D37" s="24">
        <v>20000000</v>
      </c>
      <c r="E37" s="22">
        <v>19599.240000000002</v>
      </c>
      <c r="F37" s="23">
        <v>15.175361466053401</v>
      </c>
      <c r="G37" s="22">
        <v>6.7849000000000004</v>
      </c>
    </row>
    <row r="38" spans="1:9" x14ac:dyDescent="0.2">
      <c r="A38" s="21" t="s">
        <v>144</v>
      </c>
      <c r="B38" s="21" t="s">
        <v>143</v>
      </c>
      <c r="C38" s="21" t="s">
        <v>154</v>
      </c>
      <c r="D38" s="24">
        <v>1500000</v>
      </c>
      <c r="E38" s="22">
        <v>1498.6305</v>
      </c>
      <c r="F38" s="23">
        <v>1.1603643580849199</v>
      </c>
      <c r="G38" s="22">
        <v>6.6710000000000003</v>
      </c>
    </row>
    <row r="39" spans="1:9" x14ac:dyDescent="0.2">
      <c r="A39" s="20" t="s">
        <v>38</v>
      </c>
      <c r="B39" s="20"/>
      <c r="C39" s="20"/>
      <c r="D39" s="20"/>
      <c r="E39" s="25">
        <f>SUM(E36:E38)</f>
        <v>21097.870500000001</v>
      </c>
      <c r="F39" s="26">
        <f>SUM(F36:F38)</f>
        <v>16.335725824138322</v>
      </c>
      <c r="G39" s="25"/>
      <c r="H39" s="14"/>
      <c r="I39" s="14"/>
    </row>
    <row r="40" spans="1:9" x14ac:dyDescent="0.2">
      <c r="A40" s="21"/>
      <c r="B40" s="21"/>
      <c r="C40" s="21"/>
      <c r="D40" s="21"/>
      <c r="E40" s="22"/>
      <c r="F40" s="23"/>
      <c r="G40" s="22"/>
    </row>
    <row r="41" spans="1:9" x14ac:dyDescent="0.2">
      <c r="A41" s="20" t="s">
        <v>47</v>
      </c>
      <c r="B41" s="20"/>
      <c r="C41" s="20"/>
      <c r="D41" s="20"/>
      <c r="E41" s="25">
        <f>E19+E34+E39</f>
        <v>122647.48299999999</v>
      </c>
      <c r="F41" s="26">
        <f>F19+F34+F39</f>
        <v>94.963880611015369</v>
      </c>
      <c r="G41" s="25"/>
      <c r="H41" s="14"/>
      <c r="I41" s="14"/>
    </row>
    <row r="42" spans="1:9" x14ac:dyDescent="0.2">
      <c r="A42" s="20"/>
      <c r="B42" s="20"/>
      <c r="C42" s="20"/>
      <c r="D42" s="20"/>
      <c r="E42" s="25"/>
      <c r="F42" s="26"/>
      <c r="G42" s="25"/>
      <c r="H42" s="14"/>
      <c r="I42" s="14"/>
    </row>
    <row r="43" spans="1:9" x14ac:dyDescent="0.2">
      <c r="A43" s="20" t="s">
        <v>49</v>
      </c>
      <c r="B43" s="20"/>
      <c r="C43" s="20"/>
      <c r="D43" s="20"/>
      <c r="E43" s="25">
        <f>E45-(E19+E34+E39)</f>
        <v>6504.2346961000003</v>
      </c>
      <c r="F43" s="26">
        <f>F45-(F19+F34+F39)</f>
        <v>5.0361193889846305</v>
      </c>
      <c r="G43" s="25"/>
      <c r="H43" s="14"/>
      <c r="I43" s="14"/>
    </row>
    <row r="44" spans="1:9" x14ac:dyDescent="0.2">
      <c r="A44" s="20"/>
      <c r="B44" s="20"/>
      <c r="C44" s="20"/>
      <c r="D44" s="20"/>
      <c r="E44" s="25"/>
      <c r="F44" s="26"/>
      <c r="G44" s="25"/>
      <c r="H44" s="14"/>
      <c r="I44" s="14"/>
    </row>
    <row r="45" spans="1:9" x14ac:dyDescent="0.2">
      <c r="A45" s="27" t="s">
        <v>48</v>
      </c>
      <c r="B45" s="27"/>
      <c r="C45" s="27"/>
      <c r="D45" s="27"/>
      <c r="E45" s="28">
        <v>129151.71769609999</v>
      </c>
      <c r="F45" s="29">
        <v>100</v>
      </c>
      <c r="G45" s="28"/>
      <c r="H45" s="14"/>
      <c r="I45" s="14"/>
    </row>
    <row r="47" spans="1:9" x14ac:dyDescent="0.2">
      <c r="A47" s="14" t="s">
        <v>145</v>
      </c>
    </row>
    <row r="48" spans="1:9" x14ac:dyDescent="0.2">
      <c r="A48" s="14" t="s">
        <v>51</v>
      </c>
    </row>
    <row r="50" spans="1:4" x14ac:dyDescent="0.2">
      <c r="A50" s="14" t="s">
        <v>52</v>
      </c>
    </row>
    <row r="51" spans="1:4" x14ac:dyDescent="0.2">
      <c r="A51" s="14" t="s">
        <v>53</v>
      </c>
    </row>
    <row r="52" spans="1:4" x14ac:dyDescent="0.2">
      <c r="A52" s="14" t="s">
        <v>54</v>
      </c>
      <c r="B52" s="14"/>
      <c r="C52" s="30" t="s">
        <v>56</v>
      </c>
      <c r="D52" s="14" t="s">
        <v>55</v>
      </c>
    </row>
    <row r="53" spans="1:4" x14ac:dyDescent="0.2">
      <c r="A53" s="7" t="s">
        <v>57</v>
      </c>
      <c r="C53" s="31">
        <v>41.754899999999999</v>
      </c>
      <c r="D53" s="31">
        <v>43.300699999999999</v>
      </c>
    </row>
    <row r="54" spans="1:4" x14ac:dyDescent="0.2">
      <c r="A54" s="7" t="s">
        <v>146</v>
      </c>
      <c r="C54" s="31">
        <v>10.0457</v>
      </c>
      <c r="D54" s="31">
        <v>10.045500000000001</v>
      </c>
    </row>
    <row r="55" spans="1:4" x14ac:dyDescent="0.2">
      <c r="A55" s="7" t="s">
        <v>59</v>
      </c>
      <c r="C55" s="31">
        <v>10.1943</v>
      </c>
      <c r="D55" s="31">
        <v>10.2974</v>
      </c>
    </row>
    <row r="56" spans="1:4" x14ac:dyDescent="0.2">
      <c r="A56" s="7" t="s">
        <v>60</v>
      </c>
      <c r="C56" s="31">
        <v>10.3994</v>
      </c>
      <c r="D56" s="31">
        <v>10.552</v>
      </c>
    </row>
    <row r="57" spans="1:4" x14ac:dyDescent="0.2">
      <c r="A57" s="7" t="s">
        <v>62</v>
      </c>
      <c r="C57" s="31">
        <v>42.973100000000002</v>
      </c>
      <c r="D57" s="31">
        <v>44.604399999999998</v>
      </c>
    </row>
    <row r="58" spans="1:4" x14ac:dyDescent="0.2">
      <c r="A58" s="7" t="s">
        <v>147</v>
      </c>
      <c r="C58" s="31">
        <v>10.0571</v>
      </c>
      <c r="D58" s="31">
        <v>10.056900000000001</v>
      </c>
    </row>
    <row r="59" spans="1:4" x14ac:dyDescent="0.2">
      <c r="A59" s="7" t="s">
        <v>64</v>
      </c>
      <c r="C59" s="31">
        <v>10.594099999999999</v>
      </c>
      <c r="D59" s="31">
        <v>10.721500000000001</v>
      </c>
    </row>
    <row r="60" spans="1:4" x14ac:dyDescent="0.2">
      <c r="A60" s="7" t="s">
        <v>65</v>
      </c>
      <c r="C60" s="31">
        <v>10.8538</v>
      </c>
      <c r="D60" s="31">
        <v>11.033099999999999</v>
      </c>
    </row>
    <row r="62" spans="1:4" x14ac:dyDescent="0.2">
      <c r="A62" s="14" t="s">
        <v>67</v>
      </c>
    </row>
    <row r="63" spans="1:4" x14ac:dyDescent="0.2">
      <c r="A63" s="88" t="s">
        <v>148</v>
      </c>
      <c r="B63" s="89"/>
      <c r="C63" s="36" t="s">
        <v>149</v>
      </c>
    </row>
    <row r="64" spans="1:4" x14ac:dyDescent="0.2">
      <c r="A64" s="84" t="s">
        <v>146</v>
      </c>
      <c r="B64" s="85"/>
      <c r="C64" s="37">
        <v>0.36551454999999999</v>
      </c>
    </row>
    <row r="65" spans="1:5" x14ac:dyDescent="0.2">
      <c r="A65" s="84" t="s">
        <v>59</v>
      </c>
      <c r="B65" s="85"/>
      <c r="C65" s="37">
        <v>0.27</v>
      </c>
    </row>
    <row r="66" spans="1:5" x14ac:dyDescent="0.2">
      <c r="A66" s="84" t="s">
        <v>60</v>
      </c>
      <c r="B66" s="85"/>
      <c r="C66" s="37">
        <v>0.23</v>
      </c>
    </row>
    <row r="67" spans="1:5" x14ac:dyDescent="0.2">
      <c r="A67" s="84" t="s">
        <v>147</v>
      </c>
      <c r="B67" s="85"/>
      <c r="C67" s="37">
        <v>0.37476104999999998</v>
      </c>
    </row>
    <row r="68" spans="1:5" x14ac:dyDescent="0.2">
      <c r="A68" s="84" t="s">
        <v>64</v>
      </c>
      <c r="B68" s="85"/>
      <c r="C68" s="37">
        <v>0.27</v>
      </c>
    </row>
    <row r="69" spans="1:5" x14ac:dyDescent="0.2">
      <c r="A69" s="84" t="s">
        <v>65</v>
      </c>
      <c r="B69" s="85"/>
      <c r="C69" s="37">
        <v>0.23</v>
      </c>
    </row>
    <row r="70" spans="1:5" x14ac:dyDescent="0.2">
      <c r="A70" s="7" t="s">
        <v>150</v>
      </c>
    </row>
    <row r="71" spans="1:5" x14ac:dyDescent="0.2">
      <c r="A71" s="7" t="s">
        <v>66</v>
      </c>
    </row>
    <row r="73" spans="1:5" x14ac:dyDescent="0.2">
      <c r="A73" s="14" t="s">
        <v>82</v>
      </c>
      <c r="D73" s="33">
        <v>0.41335546466113099</v>
      </c>
      <c r="E73" s="10" t="s">
        <v>71</v>
      </c>
    </row>
    <row r="75" spans="1:5" x14ac:dyDescent="0.2">
      <c r="A75" s="14" t="s">
        <v>1097</v>
      </c>
      <c r="D75" s="30" t="s">
        <v>68</v>
      </c>
    </row>
    <row r="77" spans="1:5" x14ac:dyDescent="0.2">
      <c r="A77" s="14" t="s">
        <v>1106</v>
      </c>
    </row>
    <row r="79" spans="1:5" x14ac:dyDescent="0.2">
      <c r="A79" s="52" t="s">
        <v>1058</v>
      </c>
    </row>
    <row r="80" spans="1:5" x14ac:dyDescent="0.2">
      <c r="A80" s="53"/>
    </row>
    <row r="81" spans="1:1" x14ac:dyDescent="0.2">
      <c r="A81" s="53"/>
    </row>
    <row r="82" spans="1:1" x14ac:dyDescent="0.2">
      <c r="A82" s="53"/>
    </row>
    <row r="83" spans="1:1" x14ac:dyDescent="0.2">
      <c r="A83" s="53"/>
    </row>
    <row r="84" spans="1:1" x14ac:dyDescent="0.2">
      <c r="A84" s="53"/>
    </row>
    <row r="85" spans="1:1" x14ac:dyDescent="0.2">
      <c r="A85" s="53"/>
    </row>
    <row r="86" spans="1:1" x14ac:dyDescent="0.2">
      <c r="A86" s="53"/>
    </row>
    <row r="87" spans="1:1" x14ac:dyDescent="0.2">
      <c r="A87" s="53"/>
    </row>
    <row r="88" spans="1:1" x14ac:dyDescent="0.2">
      <c r="A88" s="53"/>
    </row>
    <row r="89" spans="1:1" x14ac:dyDescent="0.2">
      <c r="A89" s="53"/>
    </row>
    <row r="90" spans="1:1" x14ac:dyDescent="0.2">
      <c r="A90" s="53"/>
    </row>
    <row r="91" spans="1:1" x14ac:dyDescent="0.2">
      <c r="A91" s="53"/>
    </row>
    <row r="92" spans="1:1" x14ac:dyDescent="0.2">
      <c r="A92" s="53"/>
    </row>
    <row r="93" spans="1:1" x14ac:dyDescent="0.2">
      <c r="A93" s="52" t="s">
        <v>1107</v>
      </c>
    </row>
    <row r="94" spans="1:1" x14ac:dyDescent="0.2">
      <c r="A94" s="53"/>
    </row>
    <row r="95" spans="1:1" x14ac:dyDescent="0.2">
      <c r="A95" s="52" t="s">
        <v>1198</v>
      </c>
    </row>
    <row r="96" spans="1:1" x14ac:dyDescent="0.2">
      <c r="A96" s="53"/>
    </row>
    <row r="97" spans="1:1" x14ac:dyDescent="0.2">
      <c r="A97" s="53"/>
    </row>
    <row r="98" spans="1:1" x14ac:dyDescent="0.2">
      <c r="A98" s="53"/>
    </row>
    <row r="99" spans="1:1" x14ac:dyDescent="0.2">
      <c r="A99" s="53"/>
    </row>
    <row r="100" spans="1:1" x14ac:dyDescent="0.2">
      <c r="A100" s="53"/>
    </row>
    <row r="101" spans="1:1" x14ac:dyDescent="0.2">
      <c r="A101" s="53"/>
    </row>
    <row r="102" spans="1:1" x14ac:dyDescent="0.2">
      <c r="A102" s="53"/>
    </row>
    <row r="103" spans="1:1" x14ac:dyDescent="0.2">
      <c r="A103" s="53"/>
    </row>
    <row r="104" spans="1:1" x14ac:dyDescent="0.2">
      <c r="A104" s="53"/>
    </row>
    <row r="105" spans="1:1" x14ac:dyDescent="0.2">
      <c r="A105" s="53"/>
    </row>
    <row r="106" spans="1:1" x14ac:dyDescent="0.2">
      <c r="A106" s="53"/>
    </row>
    <row r="107" spans="1:1" x14ac:dyDescent="0.2">
      <c r="A107" s="53"/>
    </row>
    <row r="108" spans="1:1" x14ac:dyDescent="0.2">
      <c r="A108" s="53"/>
    </row>
    <row r="109" spans="1:1" x14ac:dyDescent="0.2">
      <c r="A109" s="14" t="s">
        <v>1108</v>
      </c>
    </row>
    <row r="111" spans="1:1" x14ac:dyDescent="0.2">
      <c r="A111" s="52" t="s">
        <v>1199</v>
      </c>
    </row>
    <row r="125" spans="1:1" x14ac:dyDescent="0.2">
      <c r="A125" s="14" t="s">
        <v>1202</v>
      </c>
    </row>
    <row r="126" spans="1:1" x14ac:dyDescent="0.2">
      <c r="A126" s="54"/>
    </row>
  </sheetData>
  <mergeCells count="8">
    <mergeCell ref="A68:B68"/>
    <mergeCell ref="A69:B69"/>
    <mergeCell ref="A1:G1"/>
    <mergeCell ref="A63:B63"/>
    <mergeCell ref="A64:B64"/>
    <mergeCell ref="A65:B65"/>
    <mergeCell ref="A66:B66"/>
    <mergeCell ref="A67:B67"/>
  </mergeCells>
  <conditionalFormatting sqref="F2:F3 F5:F65536">
    <cfRule type="cellIs" dxfId="75"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H80"/>
  <sheetViews>
    <sheetView workbookViewId="0">
      <selection sqref="A1:E1"/>
    </sheetView>
  </sheetViews>
  <sheetFormatPr defaultColWidth="9.140625" defaultRowHeight="11.25" x14ac:dyDescent="0.2"/>
  <cols>
    <col min="1" max="1" width="29" style="7" bestFit="1" customWidth="1"/>
    <col min="2" max="2" width="93.5703125" style="7" customWidth="1"/>
    <col min="3" max="3" width="21.7109375" style="7" bestFit="1" customWidth="1"/>
    <col min="4" max="4" width="24" style="7" customWidth="1"/>
    <col min="5" max="5" width="25.28515625" style="10" customWidth="1"/>
    <col min="6" max="16384" width="9.140625" style="7"/>
  </cols>
  <sheetData>
    <row r="1" spans="1:8" s="1" customFormat="1" ht="15" customHeight="1" x14ac:dyDescent="0.2">
      <c r="A1" s="86" t="s">
        <v>1191</v>
      </c>
      <c r="B1" s="87"/>
      <c r="C1" s="87"/>
      <c r="D1" s="87"/>
      <c r="E1" s="87"/>
    </row>
    <row r="2" spans="1:8" s="1" customFormat="1" ht="12" x14ac:dyDescent="0.2">
      <c r="E2" s="5"/>
    </row>
    <row r="3" spans="1:8" s="1" customFormat="1" ht="12" x14ac:dyDescent="0.2">
      <c r="A3" s="8" t="s">
        <v>7</v>
      </c>
      <c r="B3" s="2"/>
      <c r="C3" s="3"/>
      <c r="D3" s="3"/>
      <c r="E3" s="4"/>
    </row>
    <row r="4" spans="1:8" s="1" customFormat="1" ht="36" customHeight="1" x14ac:dyDescent="0.2">
      <c r="A4" s="6" t="s">
        <v>2</v>
      </c>
      <c r="B4" s="6" t="s">
        <v>0</v>
      </c>
      <c r="C4" s="13" t="s">
        <v>1</v>
      </c>
      <c r="D4" s="59" t="s">
        <v>6</v>
      </c>
      <c r="E4" s="12" t="s">
        <v>3</v>
      </c>
    </row>
    <row r="5" spans="1:8" x14ac:dyDescent="0.2">
      <c r="A5" s="16" t="s">
        <v>43</v>
      </c>
      <c r="B5" s="17"/>
      <c r="C5" s="17"/>
      <c r="D5" s="18"/>
      <c r="E5" s="19"/>
    </row>
    <row r="6" spans="1:8" x14ac:dyDescent="0.2">
      <c r="A6" s="21" t="s">
        <v>1050</v>
      </c>
      <c r="B6" s="21" t="s">
        <v>1049</v>
      </c>
      <c r="C6" s="24">
        <v>5203207.0599999996</v>
      </c>
      <c r="D6" s="22">
        <v>61506.517489999998</v>
      </c>
      <c r="E6" s="23">
        <v>53.348411081122798</v>
      </c>
    </row>
    <row r="7" spans="1:8" x14ac:dyDescent="0.2">
      <c r="A7" s="21" t="s">
        <v>1039</v>
      </c>
      <c r="B7" s="66" t="s">
        <v>1188</v>
      </c>
      <c r="C7" s="24">
        <v>46710208.214000002</v>
      </c>
      <c r="D7" s="22">
        <v>25960.73965</v>
      </c>
      <c r="E7" s="23">
        <v>22.517356978362098</v>
      </c>
    </row>
    <row r="8" spans="1:8" x14ac:dyDescent="0.2">
      <c r="A8" s="21" t="s">
        <v>1040</v>
      </c>
      <c r="B8" s="66" t="s">
        <v>1189</v>
      </c>
      <c r="C8" s="24">
        <v>88931246.826000005</v>
      </c>
      <c r="D8" s="22">
        <v>25864.76383</v>
      </c>
      <c r="E8" s="23">
        <v>22.4341112068869</v>
      </c>
    </row>
    <row r="9" spans="1:8" x14ac:dyDescent="0.2">
      <c r="A9" s="21" t="s">
        <v>1042</v>
      </c>
      <c r="B9" s="21" t="s">
        <v>1041</v>
      </c>
      <c r="C9" s="24">
        <v>39815.718999999997</v>
      </c>
      <c r="D9" s="22">
        <v>1014.576069</v>
      </c>
      <c r="E9" s="23">
        <v>0.88000464683895696</v>
      </c>
    </row>
    <row r="10" spans="1:8" x14ac:dyDescent="0.2">
      <c r="A10" s="21" t="s">
        <v>1044</v>
      </c>
      <c r="B10" s="21" t="s">
        <v>1043</v>
      </c>
      <c r="C10" s="24">
        <v>840905.36399999994</v>
      </c>
      <c r="D10" s="22">
        <v>429.16277980000001</v>
      </c>
      <c r="E10" s="23">
        <v>0.37223945252972901</v>
      </c>
    </row>
    <row r="11" spans="1:8" x14ac:dyDescent="0.2">
      <c r="A11" s="21" t="s">
        <v>1052</v>
      </c>
      <c r="B11" s="21" t="s">
        <v>1051</v>
      </c>
      <c r="C11" s="24">
        <v>871928.53599999996</v>
      </c>
      <c r="D11" s="22">
        <v>3.8382293999999999</v>
      </c>
      <c r="E11" s="23">
        <v>3.3291340204417001E-3</v>
      </c>
    </row>
    <row r="12" spans="1:8" x14ac:dyDescent="0.2">
      <c r="A12" s="21" t="s">
        <v>1054</v>
      </c>
      <c r="B12" s="21" t="s">
        <v>1053</v>
      </c>
      <c r="C12" s="24">
        <v>1483902.88</v>
      </c>
      <c r="D12" s="22">
        <v>0</v>
      </c>
      <c r="E12" s="22">
        <v>0</v>
      </c>
    </row>
    <row r="13" spans="1:8" x14ac:dyDescent="0.2">
      <c r="A13" s="21" t="s">
        <v>1048</v>
      </c>
      <c r="B13" s="21" t="s">
        <v>1047</v>
      </c>
      <c r="C13" s="24">
        <v>1370528.45</v>
      </c>
      <c r="D13" s="22">
        <v>0</v>
      </c>
      <c r="E13" s="22">
        <v>0</v>
      </c>
    </row>
    <row r="14" spans="1:8" x14ac:dyDescent="0.2">
      <c r="A14" s="20" t="s">
        <v>38</v>
      </c>
      <c r="B14" s="20"/>
      <c r="C14" s="20"/>
      <c r="D14" s="25">
        <f>SUM(D6:D13)</f>
        <v>114779.5980482</v>
      </c>
      <c r="E14" s="26">
        <f>SUM(E6:E13)</f>
        <v>99.555452499760918</v>
      </c>
      <c r="F14" s="14"/>
      <c r="G14" s="14"/>
      <c r="H14" s="14"/>
    </row>
    <row r="15" spans="1:8" x14ac:dyDescent="0.2">
      <c r="A15" s="21"/>
      <c r="B15" s="21"/>
      <c r="C15" s="21"/>
      <c r="D15" s="22"/>
      <c r="E15" s="23"/>
    </row>
    <row r="16" spans="1:8" x14ac:dyDescent="0.2">
      <c r="A16" s="20" t="s">
        <v>47</v>
      </c>
      <c r="B16" s="20"/>
      <c r="C16" s="20"/>
      <c r="D16" s="25">
        <f>D14</f>
        <v>114779.5980482</v>
      </c>
      <c r="E16" s="26">
        <f>E14</f>
        <v>99.555452499760918</v>
      </c>
      <c r="F16" s="14"/>
      <c r="G16" s="14"/>
      <c r="H16" s="14"/>
    </row>
    <row r="17" spans="1:8" x14ac:dyDescent="0.2">
      <c r="A17" s="20"/>
      <c r="B17" s="20"/>
      <c r="C17" s="20"/>
      <c r="D17" s="25"/>
      <c r="E17" s="26"/>
      <c r="F17" s="14"/>
      <c r="G17" s="14"/>
      <c r="H17" s="14"/>
    </row>
    <row r="18" spans="1:8" x14ac:dyDescent="0.2">
      <c r="A18" s="20" t="s">
        <v>49</v>
      </c>
      <c r="B18" s="20"/>
      <c r="C18" s="20"/>
      <c r="D18" s="25">
        <f>D20-(D14)</f>
        <v>512.52826550000464</v>
      </c>
      <c r="E18" s="26">
        <f>E20-(E14)</f>
        <v>0.44454750023908218</v>
      </c>
      <c r="F18" s="14"/>
      <c r="G18" s="14"/>
      <c r="H18" s="14"/>
    </row>
    <row r="19" spans="1:8" x14ac:dyDescent="0.2">
      <c r="A19" s="20"/>
      <c r="B19" s="20"/>
      <c r="C19" s="20"/>
      <c r="D19" s="25"/>
      <c r="E19" s="26"/>
      <c r="F19" s="14"/>
      <c r="G19" s="14"/>
      <c r="H19" s="14"/>
    </row>
    <row r="20" spans="1:8" x14ac:dyDescent="0.2">
      <c r="A20" s="27" t="s">
        <v>48</v>
      </c>
      <c r="B20" s="27"/>
      <c r="C20" s="27"/>
      <c r="D20" s="28">
        <v>115292.12631370001</v>
      </c>
      <c r="E20" s="29">
        <v>100</v>
      </c>
      <c r="F20" s="14"/>
      <c r="G20" s="14"/>
      <c r="H20" s="14"/>
    </row>
    <row r="21" spans="1:8" x14ac:dyDescent="0.2">
      <c r="D21" s="10"/>
      <c r="E21" s="15" t="s">
        <v>872</v>
      </c>
    </row>
    <row r="22" spans="1:8" x14ac:dyDescent="0.2">
      <c r="A22" s="14" t="s">
        <v>81</v>
      </c>
    </row>
    <row r="23" spans="1:8" ht="15" x14ac:dyDescent="0.25">
      <c r="A23" s="90" t="s">
        <v>1099</v>
      </c>
      <c r="B23" s="91"/>
      <c r="C23" s="91"/>
      <c r="D23" s="91"/>
      <c r="E23" s="91"/>
    </row>
    <row r="25" spans="1:8" x14ac:dyDescent="0.2">
      <c r="A25" s="14" t="s">
        <v>52</v>
      </c>
    </row>
    <row r="26" spans="1:8" x14ac:dyDescent="0.2">
      <c r="A26" s="14" t="s">
        <v>53</v>
      </c>
    </row>
    <row r="27" spans="1:8" x14ac:dyDescent="0.2">
      <c r="A27" s="14" t="s">
        <v>54</v>
      </c>
      <c r="B27" s="14"/>
      <c r="C27" s="30" t="s">
        <v>56</v>
      </c>
      <c r="D27" s="14" t="s">
        <v>55</v>
      </c>
    </row>
    <row r="28" spans="1:8" x14ac:dyDescent="0.2">
      <c r="A28" s="7" t="s">
        <v>182</v>
      </c>
      <c r="C28" s="31">
        <v>116.0836</v>
      </c>
      <c r="D28" s="31">
        <v>122.1203</v>
      </c>
    </row>
    <row r="29" spans="1:8" x14ac:dyDescent="0.2">
      <c r="A29" s="7" t="s">
        <v>271</v>
      </c>
      <c r="C29" s="31">
        <v>37.345399999999998</v>
      </c>
      <c r="D29" s="31">
        <v>37.744799999999998</v>
      </c>
    </row>
    <row r="30" spans="1:8" x14ac:dyDescent="0.2">
      <c r="A30" s="7" t="s">
        <v>184</v>
      </c>
      <c r="C30" s="31">
        <v>128.1934</v>
      </c>
      <c r="D30" s="31">
        <v>135.4862</v>
      </c>
    </row>
    <row r="31" spans="1:8" x14ac:dyDescent="0.2">
      <c r="A31" s="7" t="s">
        <v>272</v>
      </c>
      <c r="C31" s="31">
        <v>43.350299999999997</v>
      </c>
      <c r="D31" s="31">
        <v>43.946800000000003</v>
      </c>
    </row>
    <row r="33" spans="1:4" x14ac:dyDescent="0.2">
      <c r="A33" s="14" t="s">
        <v>67</v>
      </c>
    </row>
    <row r="34" spans="1:4" x14ac:dyDescent="0.2">
      <c r="A34" s="88" t="s">
        <v>148</v>
      </c>
      <c r="B34" s="89"/>
      <c r="C34" s="36" t="s">
        <v>149</v>
      </c>
    </row>
    <row r="35" spans="1:4" x14ac:dyDescent="0.2">
      <c r="A35" s="84" t="s">
        <v>271</v>
      </c>
      <c r="B35" s="85"/>
      <c r="C35" s="37">
        <v>1.45</v>
      </c>
    </row>
    <row r="36" spans="1:4" x14ac:dyDescent="0.2">
      <c r="A36" s="84" t="s">
        <v>272</v>
      </c>
      <c r="B36" s="85"/>
      <c r="C36" s="37">
        <v>1.75</v>
      </c>
    </row>
    <row r="37" spans="1:4" x14ac:dyDescent="0.2">
      <c r="A37" s="7" t="s">
        <v>150</v>
      </c>
    </row>
    <row r="38" spans="1:4" x14ac:dyDescent="0.2">
      <c r="A38" s="7" t="s">
        <v>66</v>
      </c>
    </row>
    <row r="40" spans="1:4" x14ac:dyDescent="0.2">
      <c r="A40" s="14" t="s">
        <v>69</v>
      </c>
      <c r="D40" s="32">
        <v>0.10125139753392499</v>
      </c>
    </row>
    <row r="42" spans="1:4" x14ac:dyDescent="0.2">
      <c r="A42" s="94" t="s">
        <v>1097</v>
      </c>
      <c r="B42" s="94"/>
      <c r="C42" s="94"/>
      <c r="D42" s="30" t="s">
        <v>68</v>
      </c>
    </row>
    <row r="43" spans="1:4" x14ac:dyDescent="0.2">
      <c r="A43" s="7" t="s">
        <v>72</v>
      </c>
    </row>
    <row r="44" spans="1:4" x14ac:dyDescent="0.2">
      <c r="A44" s="57" t="s">
        <v>73</v>
      </c>
    </row>
    <row r="46" spans="1:4" x14ac:dyDescent="0.2">
      <c r="A46" s="14" t="s">
        <v>1077</v>
      </c>
    </row>
    <row r="47" spans="1:4" x14ac:dyDescent="0.2">
      <c r="A47" s="57"/>
    </row>
    <row r="48" spans="1:4" x14ac:dyDescent="0.2">
      <c r="A48" s="52" t="s">
        <v>1058</v>
      </c>
    </row>
    <row r="49" spans="1:1" x14ac:dyDescent="0.2">
      <c r="A49" s="54"/>
    </row>
    <row r="50" spans="1:1" x14ac:dyDescent="0.2">
      <c r="A50" s="53"/>
    </row>
    <row r="51" spans="1:1" x14ac:dyDescent="0.2">
      <c r="A51" s="53"/>
    </row>
    <row r="52" spans="1:1" x14ac:dyDescent="0.2">
      <c r="A52" s="53"/>
    </row>
    <row r="53" spans="1:1" x14ac:dyDescent="0.2">
      <c r="A53" s="53"/>
    </row>
    <row r="54" spans="1:1" x14ac:dyDescent="0.2">
      <c r="A54" s="53"/>
    </row>
    <row r="55" spans="1:1" x14ac:dyDescent="0.2">
      <c r="A55" s="53"/>
    </row>
    <row r="56" spans="1:1" x14ac:dyDescent="0.2">
      <c r="A56" s="53"/>
    </row>
    <row r="57" spans="1:1" x14ac:dyDescent="0.2">
      <c r="A57" s="53"/>
    </row>
    <row r="58" spans="1:1" x14ac:dyDescent="0.2">
      <c r="A58" s="53"/>
    </row>
    <row r="59" spans="1:1" x14ac:dyDescent="0.2">
      <c r="A59" s="53"/>
    </row>
    <row r="60" spans="1:1" x14ac:dyDescent="0.2">
      <c r="A60" s="53"/>
    </row>
    <row r="61" spans="1:1" x14ac:dyDescent="0.2">
      <c r="A61" s="53"/>
    </row>
    <row r="62" spans="1:1" x14ac:dyDescent="0.2">
      <c r="A62" s="52" t="s">
        <v>1093</v>
      </c>
    </row>
    <row r="63" spans="1:1" x14ac:dyDescent="0.2">
      <c r="A63" s="53"/>
    </row>
    <row r="64" spans="1:1" x14ac:dyDescent="0.2">
      <c r="A64" s="52" t="s">
        <v>1060</v>
      </c>
    </row>
    <row r="65" spans="1:5" x14ac:dyDescent="0.2">
      <c r="A65" s="53"/>
    </row>
    <row r="66" spans="1:5" x14ac:dyDescent="0.2">
      <c r="A66" s="53"/>
    </row>
    <row r="67" spans="1:5" x14ac:dyDescent="0.2">
      <c r="A67" s="53"/>
    </row>
    <row r="68" spans="1:5" x14ac:dyDescent="0.2">
      <c r="A68" s="53"/>
    </row>
    <row r="69" spans="1:5" x14ac:dyDescent="0.2">
      <c r="A69" s="53"/>
    </row>
    <row r="70" spans="1:5" x14ac:dyDescent="0.2">
      <c r="A70" s="53"/>
    </row>
    <row r="71" spans="1:5" x14ac:dyDescent="0.2">
      <c r="A71" s="53"/>
    </row>
    <row r="72" spans="1:5" x14ac:dyDescent="0.2">
      <c r="A72" s="53"/>
    </row>
    <row r="73" spans="1:5" x14ac:dyDescent="0.2">
      <c r="A73" s="53"/>
    </row>
    <row r="74" spans="1:5" x14ac:dyDescent="0.2">
      <c r="A74" s="53"/>
    </row>
    <row r="75" spans="1:5" x14ac:dyDescent="0.2">
      <c r="A75" s="53"/>
    </row>
    <row r="76" spans="1:5" x14ac:dyDescent="0.2">
      <c r="A76" s="53"/>
    </row>
    <row r="77" spans="1:5" x14ac:dyDescent="0.2">
      <c r="A77" s="53"/>
    </row>
    <row r="78" spans="1:5" x14ac:dyDescent="0.2">
      <c r="A78" s="96" t="s">
        <v>1094</v>
      </c>
      <c r="B78" s="96"/>
      <c r="C78" s="96"/>
      <c r="D78" s="96"/>
      <c r="E78" s="96"/>
    </row>
    <row r="80" spans="1:5" x14ac:dyDescent="0.2">
      <c r="A80" s="94"/>
      <c r="B80" s="94"/>
      <c r="C80" s="94"/>
      <c r="D80" s="94"/>
      <c r="E80" s="94"/>
    </row>
  </sheetData>
  <mergeCells count="8">
    <mergeCell ref="A80:E80"/>
    <mergeCell ref="A1:E1"/>
    <mergeCell ref="A23:E23"/>
    <mergeCell ref="A42:C42"/>
    <mergeCell ref="A34:B34"/>
    <mergeCell ref="A35:B35"/>
    <mergeCell ref="A36:B36"/>
    <mergeCell ref="A78:E78"/>
  </mergeCells>
  <conditionalFormatting sqref="E5:E11 E14:E21">
    <cfRule type="cellIs" dxfId="24" priority="1" stopIfTrue="1" operator="between">
      <formula>0.009</formula>
      <formula>-0.009</formula>
    </cfRule>
  </conditionalFormatting>
  <hyperlinks>
    <hyperlink ref="A44" r:id="rId1" tooltip="https://www.franklintempletonindia.com/investor/reports" xr:uid="{00000000-0004-0000-1D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K117"/>
  <sheetViews>
    <sheetView zoomScaleNormal="100" zoomScaleSheetLayoutView="106" workbookViewId="0">
      <selection sqref="A1:G1"/>
    </sheetView>
  </sheetViews>
  <sheetFormatPr defaultColWidth="9.28515625" defaultRowHeight="11.25" x14ac:dyDescent="0.2"/>
  <cols>
    <col min="1" max="1" width="37.7109375" style="7" customWidth="1"/>
    <col min="2" max="2" width="52" style="7" customWidth="1"/>
    <col min="3" max="3" width="15.28515625" style="7" bestFit="1" customWidth="1"/>
    <col min="4" max="4" width="14.7109375" style="7" bestFit="1" customWidth="1"/>
    <col min="5" max="5" width="25.28515625" style="10" customWidth="1"/>
    <col min="6" max="6" width="13.42578125" style="11" customWidth="1"/>
    <col min="7" max="7" width="12.85546875" style="10" customWidth="1"/>
    <col min="8" max="8" width="9.28515625" style="7"/>
    <col min="9" max="13" width="9.28515625" style="7" customWidth="1"/>
    <col min="14" max="16384" width="9.28515625" style="7"/>
  </cols>
  <sheetData>
    <row r="1" spans="1:9" s="1" customFormat="1" ht="15" customHeight="1" x14ac:dyDescent="0.2">
      <c r="A1" s="86" t="s">
        <v>1115</v>
      </c>
      <c r="B1" s="87"/>
      <c r="C1" s="87"/>
      <c r="D1" s="87"/>
      <c r="E1" s="87"/>
      <c r="F1" s="87"/>
      <c r="G1" s="87"/>
    </row>
    <row r="2" spans="1:9" s="1" customFormat="1" ht="12" x14ac:dyDescent="0.2">
      <c r="A2" s="35" t="s">
        <v>76</v>
      </c>
      <c r="E2" s="5"/>
      <c r="F2" s="9"/>
      <c r="G2" s="10"/>
    </row>
    <row r="3" spans="1:9" s="1" customFormat="1" ht="12" x14ac:dyDescent="0.2">
      <c r="A3" s="8" t="s">
        <v>1116</v>
      </c>
      <c r="B3" s="2"/>
      <c r="C3" s="3"/>
      <c r="D3" s="3"/>
      <c r="E3" s="4"/>
      <c r="F3" s="9"/>
      <c r="G3" s="10"/>
    </row>
    <row r="4" spans="1:9" s="1" customFormat="1" ht="36" customHeight="1" x14ac:dyDescent="0.2">
      <c r="A4" s="6" t="s">
        <v>2</v>
      </c>
      <c r="B4" s="6" t="s">
        <v>0</v>
      </c>
      <c r="C4" s="13" t="s">
        <v>1117</v>
      </c>
      <c r="D4" s="13" t="s">
        <v>1</v>
      </c>
      <c r="E4" s="59" t="s">
        <v>6</v>
      </c>
      <c r="F4" s="12" t="s">
        <v>3</v>
      </c>
      <c r="G4" s="12" t="s">
        <v>5</v>
      </c>
    </row>
    <row r="5" spans="1:9" x14ac:dyDescent="0.2">
      <c r="A5" s="16" t="s">
        <v>32</v>
      </c>
      <c r="B5" s="17"/>
      <c r="C5" s="17"/>
      <c r="D5" s="17"/>
      <c r="E5" s="18"/>
      <c r="F5" s="19"/>
      <c r="G5" s="18"/>
    </row>
    <row r="6" spans="1:9" x14ac:dyDescent="0.2">
      <c r="A6" s="20" t="s">
        <v>39</v>
      </c>
      <c r="B6" s="21"/>
      <c r="C6" s="21"/>
      <c r="D6" s="21"/>
      <c r="E6" s="22"/>
      <c r="F6" s="23"/>
      <c r="G6" s="22"/>
    </row>
    <row r="7" spans="1:9" x14ac:dyDescent="0.2">
      <c r="A7" s="21" t="s">
        <v>1118</v>
      </c>
      <c r="B7" s="21" t="s">
        <v>1119</v>
      </c>
      <c r="C7" s="21" t="s">
        <v>1120</v>
      </c>
      <c r="D7" s="24">
        <v>250</v>
      </c>
      <c r="E7" s="22">
        <v>0</v>
      </c>
      <c r="F7" s="22">
        <v>0</v>
      </c>
      <c r="G7" s="22">
        <v>0</v>
      </c>
    </row>
    <row r="8" spans="1:9" x14ac:dyDescent="0.2">
      <c r="A8" s="21" t="s">
        <v>41</v>
      </c>
      <c r="B8" s="21" t="s">
        <v>40</v>
      </c>
      <c r="C8" s="21" t="s">
        <v>1120</v>
      </c>
      <c r="D8" s="24">
        <v>250</v>
      </c>
      <c r="E8" s="22">
        <v>0</v>
      </c>
      <c r="F8" s="22">
        <v>0</v>
      </c>
      <c r="G8" s="22">
        <v>0</v>
      </c>
    </row>
    <row r="9" spans="1:9" x14ac:dyDescent="0.2">
      <c r="A9" s="20" t="s">
        <v>38</v>
      </c>
      <c r="B9" s="20"/>
      <c r="C9" s="20"/>
      <c r="D9" s="20"/>
      <c r="E9" s="25">
        <f>SUM(E6:E8)</f>
        <v>0</v>
      </c>
      <c r="F9" s="25">
        <f>SUM(F6:F8)</f>
        <v>0</v>
      </c>
      <c r="G9" s="25"/>
      <c r="H9" s="14"/>
      <c r="I9" s="14"/>
    </row>
    <row r="10" spans="1:9" x14ac:dyDescent="0.2">
      <c r="A10" s="21"/>
      <c r="B10" s="21"/>
      <c r="C10" s="21"/>
      <c r="D10" s="21"/>
      <c r="E10" s="22"/>
      <c r="F10" s="23"/>
      <c r="G10" s="22"/>
    </row>
    <row r="11" spans="1:9" x14ac:dyDescent="0.2">
      <c r="A11" s="20" t="s">
        <v>47</v>
      </c>
      <c r="B11" s="20"/>
      <c r="C11" s="20"/>
      <c r="D11" s="20"/>
      <c r="E11" s="25">
        <f>E9</f>
        <v>0</v>
      </c>
      <c r="F11" s="25">
        <f>F9</f>
        <v>0</v>
      </c>
      <c r="G11" s="25"/>
      <c r="H11" s="14"/>
      <c r="I11" s="14"/>
    </row>
    <row r="12" spans="1:9" x14ac:dyDescent="0.2">
      <c r="A12" s="20"/>
      <c r="B12" s="20"/>
      <c r="C12" s="20"/>
      <c r="D12" s="20"/>
      <c r="E12" s="25"/>
      <c r="F12" s="26"/>
      <c r="G12" s="25"/>
      <c r="H12" s="14"/>
      <c r="I12" s="14"/>
    </row>
    <row r="13" spans="1:9" x14ac:dyDescent="0.2">
      <c r="A13" s="20" t="s">
        <v>49</v>
      </c>
      <c r="B13" s="20"/>
      <c r="C13" s="20"/>
      <c r="D13" s="20"/>
      <c r="E13" s="25">
        <f>E15-(E9)</f>
        <v>0</v>
      </c>
      <c r="F13" s="25">
        <f>F15-(F9)</f>
        <v>0</v>
      </c>
      <c r="G13" s="25"/>
      <c r="H13" s="14"/>
      <c r="I13" s="14"/>
    </row>
    <row r="14" spans="1:9" x14ac:dyDescent="0.2">
      <c r="A14" s="20"/>
      <c r="B14" s="20"/>
      <c r="C14" s="20"/>
      <c r="D14" s="20"/>
      <c r="E14" s="25"/>
      <c r="F14" s="26"/>
      <c r="G14" s="25"/>
      <c r="H14" s="14"/>
      <c r="I14" s="14"/>
    </row>
    <row r="15" spans="1:9" x14ac:dyDescent="0.2">
      <c r="A15" s="27" t="s">
        <v>48</v>
      </c>
      <c r="B15" s="27"/>
      <c r="C15" s="27"/>
      <c r="D15" s="27"/>
      <c r="E15" s="28">
        <v>0</v>
      </c>
      <c r="F15" s="28">
        <v>0</v>
      </c>
      <c r="G15" s="28"/>
      <c r="H15" s="14"/>
      <c r="I15" s="14"/>
    </row>
    <row r="17" spans="1:7" x14ac:dyDescent="0.2">
      <c r="A17" s="14" t="s">
        <v>51</v>
      </c>
    </row>
    <row r="18" spans="1:7" x14ac:dyDescent="0.2">
      <c r="A18" s="14" t="s">
        <v>1121</v>
      </c>
    </row>
    <row r="19" spans="1:7" ht="30.75" customHeight="1" x14ac:dyDescent="0.2">
      <c r="A19" s="97" t="s">
        <v>1122</v>
      </c>
      <c r="B19" s="98"/>
      <c r="C19" s="98"/>
      <c r="D19" s="98"/>
      <c r="E19" s="98"/>
      <c r="F19" s="98"/>
      <c r="G19" s="98"/>
    </row>
    <row r="21" spans="1:7" x14ac:dyDescent="0.2">
      <c r="A21" s="14" t="s">
        <v>52</v>
      </c>
    </row>
    <row r="22" spans="1:7" x14ac:dyDescent="0.2">
      <c r="A22" s="14" t="s">
        <v>53</v>
      </c>
    </row>
    <row r="23" spans="1:7" x14ac:dyDescent="0.2">
      <c r="A23" s="14" t="s">
        <v>54</v>
      </c>
      <c r="B23" s="14"/>
      <c r="C23" s="30" t="s">
        <v>56</v>
      </c>
      <c r="D23" s="14" t="s">
        <v>1123</v>
      </c>
    </row>
    <row r="24" spans="1:7" x14ac:dyDescent="0.2">
      <c r="A24" s="7" t="s">
        <v>182</v>
      </c>
      <c r="C24" s="63" t="s">
        <v>1124</v>
      </c>
      <c r="D24" s="31">
        <v>94.787999999999997</v>
      </c>
    </row>
    <row r="25" spans="1:7" x14ac:dyDescent="0.2">
      <c r="A25" s="7" t="s">
        <v>271</v>
      </c>
      <c r="C25" s="63" t="s">
        <v>1124</v>
      </c>
      <c r="D25" s="31">
        <v>15.6675</v>
      </c>
    </row>
    <row r="26" spans="1:7" x14ac:dyDescent="0.2">
      <c r="A26" s="7" t="s">
        <v>184</v>
      </c>
      <c r="C26" s="63" t="s">
        <v>1124</v>
      </c>
      <c r="D26" s="31">
        <v>84.032899999999998</v>
      </c>
    </row>
    <row r="27" spans="1:7" x14ac:dyDescent="0.2">
      <c r="A27" s="7" t="s">
        <v>272</v>
      </c>
      <c r="C27" s="63" t="s">
        <v>1124</v>
      </c>
      <c r="D27" s="31">
        <v>14.163500000000001</v>
      </c>
    </row>
    <row r="29" spans="1:7" x14ac:dyDescent="0.2">
      <c r="A29" s="7" t="s">
        <v>66</v>
      </c>
    </row>
    <row r="30" spans="1:7" x14ac:dyDescent="0.2">
      <c r="A30" s="7" t="s">
        <v>1125</v>
      </c>
    </row>
    <row r="32" spans="1:7" x14ac:dyDescent="0.2">
      <c r="A32" s="14" t="s">
        <v>67</v>
      </c>
      <c r="D32" s="30" t="s">
        <v>68</v>
      </c>
    </row>
    <row r="34" spans="1:7" x14ac:dyDescent="0.2">
      <c r="A34" s="14" t="s">
        <v>82</v>
      </c>
      <c r="D34" s="64" t="s">
        <v>1124</v>
      </c>
    </row>
    <row r="35" spans="1:7" x14ac:dyDescent="0.2">
      <c r="A35" s="7" t="s">
        <v>1126</v>
      </c>
      <c r="D35" s="33"/>
    </row>
    <row r="36" spans="1:7" x14ac:dyDescent="0.2">
      <c r="D36" s="33"/>
    </row>
    <row r="37" spans="1:7" x14ac:dyDescent="0.2">
      <c r="A37" s="14" t="s">
        <v>1097</v>
      </c>
      <c r="D37" s="30" t="s">
        <v>68</v>
      </c>
    </row>
    <row r="38" spans="1:7" x14ac:dyDescent="0.2">
      <c r="A38" s="7" t="s">
        <v>72</v>
      </c>
    </row>
    <row r="39" spans="1:7" x14ac:dyDescent="0.2">
      <c r="A39" s="57" t="s">
        <v>73</v>
      </c>
    </row>
    <row r="41" spans="1:7" ht="25.5" customHeight="1" x14ac:dyDescent="0.25">
      <c r="A41" s="92" t="s">
        <v>1127</v>
      </c>
      <c r="B41" s="93"/>
      <c r="C41" s="93"/>
      <c r="D41" s="93"/>
      <c r="E41" s="93"/>
      <c r="F41" s="93"/>
      <c r="G41" s="93"/>
    </row>
    <row r="43" spans="1:7" ht="45.75" customHeight="1" x14ac:dyDescent="0.25">
      <c r="A43" s="92" t="s">
        <v>1197</v>
      </c>
      <c r="B43" s="93"/>
      <c r="C43" s="93"/>
      <c r="D43" s="93"/>
      <c r="E43" s="93"/>
      <c r="F43" s="93"/>
      <c r="G43" s="93"/>
    </row>
    <row r="45" spans="1:7" ht="35.25" customHeight="1" x14ac:dyDescent="0.25">
      <c r="A45" s="92" t="s">
        <v>1128</v>
      </c>
      <c r="B45" s="93"/>
      <c r="C45" s="93"/>
      <c r="D45" s="93"/>
      <c r="E45" s="93"/>
      <c r="F45" s="93"/>
      <c r="G45" s="93"/>
    </row>
    <row r="46" spans="1:7" x14ac:dyDescent="0.2">
      <c r="A46" s="57" t="s">
        <v>75</v>
      </c>
    </row>
    <row r="48" spans="1:7" ht="27" customHeight="1" x14ac:dyDescent="0.25">
      <c r="A48" s="92" t="s">
        <v>1129</v>
      </c>
      <c r="B48" s="93"/>
      <c r="C48" s="93"/>
      <c r="D48" s="93"/>
      <c r="E48" s="93"/>
      <c r="F48" s="93"/>
      <c r="G48" s="93"/>
    </row>
    <row r="50" spans="1:11" x14ac:dyDescent="0.2">
      <c r="A50" s="14" t="s">
        <v>1130</v>
      </c>
    </row>
    <row r="51" spans="1:11" ht="46.5" customHeight="1" x14ac:dyDescent="0.25">
      <c r="A51" s="99" t="s">
        <v>1131</v>
      </c>
      <c r="B51" s="91"/>
      <c r="C51" s="91"/>
      <c r="D51" s="91"/>
      <c r="E51" s="91"/>
      <c r="F51" s="91"/>
      <c r="G51" s="91"/>
    </row>
    <row r="52" spans="1:11" x14ac:dyDescent="0.2">
      <c r="A52" s="54"/>
    </row>
    <row r="53" spans="1:11" ht="24.75" customHeight="1" x14ac:dyDescent="0.2">
      <c r="A53" s="90" t="s">
        <v>1132</v>
      </c>
      <c r="B53" s="90"/>
      <c r="C53" s="90"/>
      <c r="D53" s="90"/>
      <c r="E53" s="90"/>
      <c r="F53" s="90"/>
      <c r="G53" s="90"/>
    </row>
    <row r="55" spans="1:11" s="1" customFormat="1" ht="15" x14ac:dyDescent="0.2">
      <c r="A55" s="86" t="s">
        <v>1133</v>
      </c>
      <c r="B55" s="87"/>
      <c r="C55" s="87"/>
      <c r="D55" s="87"/>
      <c r="E55" s="87"/>
      <c r="F55" s="87"/>
      <c r="G55" s="87"/>
      <c r="I55" s="5"/>
      <c r="J55" s="5"/>
      <c r="K55" s="5"/>
    </row>
    <row r="56" spans="1:11" ht="12" x14ac:dyDescent="0.2">
      <c r="A56" s="8" t="s">
        <v>1116</v>
      </c>
      <c r="I56" s="5"/>
      <c r="J56" s="5"/>
      <c r="K56" s="5"/>
    </row>
    <row r="57" spans="1:11" s="1" customFormat="1" ht="33.75" x14ac:dyDescent="0.2">
      <c r="A57" s="6" t="s">
        <v>2</v>
      </c>
      <c r="B57" s="6" t="s">
        <v>0</v>
      </c>
      <c r="C57" s="13" t="s">
        <v>50</v>
      </c>
      <c r="D57" s="13" t="s">
        <v>1</v>
      </c>
      <c r="E57" s="59" t="s">
        <v>6</v>
      </c>
      <c r="F57" s="12" t="s">
        <v>3</v>
      </c>
      <c r="G57" s="12" t="s">
        <v>5</v>
      </c>
    </row>
    <row r="58" spans="1:11" x14ac:dyDescent="0.2">
      <c r="A58" s="16" t="s">
        <v>32</v>
      </c>
      <c r="B58" s="17"/>
      <c r="C58" s="17"/>
      <c r="D58" s="17"/>
      <c r="E58" s="18"/>
      <c r="F58" s="19"/>
      <c r="G58" s="18"/>
    </row>
    <row r="59" spans="1:11" x14ac:dyDescent="0.2">
      <c r="A59" s="20" t="s">
        <v>33</v>
      </c>
      <c r="B59" s="21"/>
      <c r="C59" s="21"/>
      <c r="D59" s="21"/>
      <c r="E59" s="22"/>
      <c r="F59" s="23"/>
      <c r="G59" s="22"/>
    </row>
    <row r="60" spans="1:11" x14ac:dyDescent="0.2">
      <c r="A60" s="21" t="s">
        <v>79</v>
      </c>
      <c r="B60" s="21" t="s">
        <v>78</v>
      </c>
      <c r="C60" s="21" t="s">
        <v>80</v>
      </c>
      <c r="D60" s="24">
        <v>940</v>
      </c>
      <c r="E60" s="25">
        <v>2885.7716712000001</v>
      </c>
      <c r="F60" s="23">
        <v>100</v>
      </c>
      <c r="G60" s="22">
        <v>4.165</v>
      </c>
    </row>
    <row r="61" spans="1:11" x14ac:dyDescent="0.2">
      <c r="A61" s="20" t="s">
        <v>38</v>
      </c>
      <c r="B61" s="20"/>
      <c r="C61" s="20"/>
      <c r="D61" s="20"/>
      <c r="E61" s="25">
        <f>SUM(E59:E60)</f>
        <v>2885.7716712000001</v>
      </c>
      <c r="F61" s="26">
        <f>SUM(F59:F60)</f>
        <v>100</v>
      </c>
      <c r="G61" s="25"/>
      <c r="H61" s="14"/>
      <c r="I61" s="14"/>
    </row>
    <row r="62" spans="1:11" x14ac:dyDescent="0.2">
      <c r="A62" s="21"/>
      <c r="B62" s="21"/>
      <c r="C62" s="21"/>
      <c r="D62" s="21"/>
      <c r="E62" s="22"/>
      <c r="F62" s="23"/>
      <c r="G62" s="22"/>
    </row>
    <row r="63" spans="1:11" x14ac:dyDescent="0.2">
      <c r="A63" s="20" t="s">
        <v>47</v>
      </c>
      <c r="B63" s="20"/>
      <c r="C63" s="20"/>
      <c r="D63" s="20"/>
      <c r="E63" s="25">
        <v>2885.7716712000001</v>
      </c>
      <c r="F63" s="26">
        <f>F61</f>
        <v>100</v>
      </c>
      <c r="G63" s="25"/>
      <c r="H63" s="14"/>
      <c r="I63" s="14"/>
    </row>
    <row r="64" spans="1:11" x14ac:dyDescent="0.2">
      <c r="A64" s="20"/>
      <c r="B64" s="20"/>
      <c r="C64" s="20"/>
      <c r="D64" s="20"/>
      <c r="E64" s="25"/>
      <c r="F64" s="26"/>
      <c r="G64" s="25"/>
      <c r="H64" s="14"/>
      <c r="I64" s="14"/>
    </row>
    <row r="65" spans="1:9" x14ac:dyDescent="0.2">
      <c r="A65" s="20" t="s">
        <v>49</v>
      </c>
      <c r="B65" s="20"/>
      <c r="C65" s="20"/>
      <c r="D65" s="20"/>
      <c r="E65" s="65">
        <v>0</v>
      </c>
      <c r="F65" s="65">
        <v>0</v>
      </c>
      <c r="G65" s="25"/>
      <c r="H65" s="14"/>
      <c r="I65" s="14"/>
    </row>
    <row r="66" spans="1:9" x14ac:dyDescent="0.2">
      <c r="A66" s="20"/>
      <c r="B66" s="20"/>
      <c r="C66" s="20"/>
      <c r="D66" s="20"/>
      <c r="E66" s="25"/>
      <c r="F66" s="26"/>
      <c r="G66" s="25"/>
      <c r="H66" s="14"/>
      <c r="I66" s="14"/>
    </row>
    <row r="67" spans="1:9" x14ac:dyDescent="0.2">
      <c r="A67" s="27" t="s">
        <v>48</v>
      </c>
      <c r="B67" s="27"/>
      <c r="C67" s="27"/>
      <c r="D67" s="27"/>
      <c r="E67" s="28">
        <v>2885.7716712000001</v>
      </c>
      <c r="F67" s="29">
        <v>100</v>
      </c>
      <c r="G67" s="28"/>
      <c r="H67" s="14"/>
      <c r="I67" s="14"/>
    </row>
    <row r="69" spans="1:9" x14ac:dyDescent="0.2">
      <c r="A69" s="14" t="s">
        <v>51</v>
      </c>
    </row>
    <row r="70" spans="1:9" x14ac:dyDescent="0.2">
      <c r="A70" s="14" t="s">
        <v>1134</v>
      </c>
    </row>
    <row r="71" spans="1:9" x14ac:dyDescent="0.2">
      <c r="A71" s="100" t="s">
        <v>1135</v>
      </c>
      <c r="B71" s="100"/>
      <c r="C71" s="100"/>
      <c r="D71" s="100"/>
      <c r="E71" s="100"/>
      <c r="F71" s="100"/>
      <c r="G71" s="100"/>
    </row>
    <row r="73" spans="1:9" x14ac:dyDescent="0.2">
      <c r="A73" s="14" t="s">
        <v>52</v>
      </c>
    </row>
    <row r="74" spans="1:9" x14ac:dyDescent="0.2">
      <c r="A74" s="14" t="s">
        <v>53</v>
      </c>
    </row>
    <row r="75" spans="1:9" x14ac:dyDescent="0.2">
      <c r="A75" s="14" t="s">
        <v>54</v>
      </c>
      <c r="B75" s="14"/>
      <c r="C75" s="30" t="s">
        <v>56</v>
      </c>
      <c r="D75" s="14" t="s">
        <v>55</v>
      </c>
    </row>
    <row r="76" spans="1:9" x14ac:dyDescent="0.2">
      <c r="A76" s="7" t="s">
        <v>182</v>
      </c>
      <c r="C76" s="31">
        <v>0.77480000000000004</v>
      </c>
      <c r="D76" s="31">
        <v>0.83099999999999996</v>
      </c>
    </row>
    <row r="77" spans="1:9" x14ac:dyDescent="0.2">
      <c r="A77" s="7" t="s">
        <v>271</v>
      </c>
      <c r="C77" s="31">
        <v>0.13070000000000001</v>
      </c>
      <c r="D77" s="31">
        <v>0.14019999999999999</v>
      </c>
    </row>
    <row r="78" spans="1:9" x14ac:dyDescent="0.2">
      <c r="A78" s="7" t="s">
        <v>184</v>
      </c>
      <c r="C78" s="31">
        <v>0.82069999999999999</v>
      </c>
      <c r="D78" s="31">
        <v>0.88029999999999997</v>
      </c>
    </row>
    <row r="79" spans="1:9" x14ac:dyDescent="0.2">
      <c r="A79" s="7" t="s">
        <v>272</v>
      </c>
      <c r="C79" s="31">
        <v>0.1409</v>
      </c>
      <c r="D79" s="31">
        <v>0.1512</v>
      </c>
    </row>
    <row r="81" spans="1:9" x14ac:dyDescent="0.2">
      <c r="A81" s="7" t="s">
        <v>66</v>
      </c>
    </row>
    <row r="83" spans="1:9" x14ac:dyDescent="0.2">
      <c r="A83" s="14" t="s">
        <v>1187</v>
      </c>
      <c r="D83" s="30" t="s">
        <v>68</v>
      </c>
    </row>
    <row r="84" spans="1:9" x14ac:dyDescent="0.2">
      <c r="A84" s="7" t="s">
        <v>72</v>
      </c>
    </row>
    <row r="85" spans="1:9" x14ac:dyDescent="0.2">
      <c r="A85" s="57" t="s">
        <v>73</v>
      </c>
    </row>
    <row r="87" spans="1:9" s="1" customFormat="1" ht="15" x14ac:dyDescent="0.2">
      <c r="A87" s="86" t="s">
        <v>1136</v>
      </c>
      <c r="B87" s="87"/>
      <c r="C87" s="87"/>
      <c r="D87" s="87"/>
      <c r="E87" s="87"/>
      <c r="F87" s="87"/>
      <c r="G87" s="87"/>
    </row>
    <row r="88" spans="1:9" x14ac:dyDescent="0.2">
      <c r="A88" s="8" t="s">
        <v>1116</v>
      </c>
    </row>
    <row r="89" spans="1:9" s="1" customFormat="1" ht="33.75" x14ac:dyDescent="0.2">
      <c r="A89" s="6" t="s">
        <v>2</v>
      </c>
      <c r="B89" s="6" t="s">
        <v>0</v>
      </c>
      <c r="C89" s="13" t="s">
        <v>50</v>
      </c>
      <c r="D89" s="13" t="s">
        <v>1</v>
      </c>
      <c r="E89" s="59" t="s">
        <v>6</v>
      </c>
      <c r="F89" s="12" t="s">
        <v>3</v>
      </c>
      <c r="G89" s="12" t="s">
        <v>5</v>
      </c>
    </row>
    <row r="90" spans="1:9" x14ac:dyDescent="0.2">
      <c r="A90" s="16" t="s">
        <v>32</v>
      </c>
      <c r="B90" s="17"/>
      <c r="C90" s="17"/>
      <c r="D90" s="17"/>
      <c r="E90" s="18"/>
      <c r="F90" s="19"/>
      <c r="G90" s="18"/>
    </row>
    <row r="91" spans="1:9" x14ac:dyDescent="0.2">
      <c r="A91" s="20" t="s">
        <v>33</v>
      </c>
      <c r="B91" s="21"/>
      <c r="C91" s="21"/>
      <c r="D91" s="21"/>
      <c r="E91" s="22"/>
      <c r="F91" s="23"/>
      <c r="G91" s="22"/>
    </row>
    <row r="92" spans="1:9" ht="22.5" x14ac:dyDescent="0.2">
      <c r="A92" s="21" t="s">
        <v>85</v>
      </c>
      <c r="B92" s="21" t="s">
        <v>84</v>
      </c>
      <c r="C92" s="66" t="s">
        <v>1137</v>
      </c>
      <c r="D92" s="24">
        <v>682</v>
      </c>
      <c r="E92" s="22">
        <v>0</v>
      </c>
      <c r="F92" s="23">
        <v>100</v>
      </c>
      <c r="G92" s="22">
        <v>0</v>
      </c>
    </row>
    <row r="93" spans="1:9" x14ac:dyDescent="0.2">
      <c r="A93" s="20" t="s">
        <v>38</v>
      </c>
      <c r="B93" s="20"/>
      <c r="C93" s="20"/>
      <c r="D93" s="20"/>
      <c r="E93" s="25">
        <v>0</v>
      </c>
      <c r="F93" s="26">
        <v>100</v>
      </c>
      <c r="G93" s="25"/>
      <c r="H93" s="14"/>
      <c r="I93" s="14"/>
    </row>
    <row r="94" spans="1:9" x14ac:dyDescent="0.2">
      <c r="A94" s="21"/>
      <c r="B94" s="21"/>
      <c r="C94" s="21"/>
      <c r="D94" s="21"/>
      <c r="E94" s="22"/>
      <c r="F94" s="23"/>
      <c r="G94" s="22"/>
    </row>
    <row r="95" spans="1:9" x14ac:dyDescent="0.2">
      <c r="A95" s="20" t="s">
        <v>47</v>
      </c>
      <c r="B95" s="20"/>
      <c r="C95" s="20"/>
      <c r="D95" s="20"/>
      <c r="E95" s="25">
        <v>0</v>
      </c>
      <c r="F95" s="26">
        <v>100</v>
      </c>
      <c r="G95" s="25"/>
      <c r="H95" s="14"/>
      <c r="I95" s="14"/>
    </row>
    <row r="96" spans="1:9" x14ac:dyDescent="0.2">
      <c r="A96" s="20"/>
      <c r="B96" s="20"/>
      <c r="C96" s="20"/>
      <c r="D96" s="20"/>
      <c r="E96" s="25"/>
      <c r="F96" s="26"/>
      <c r="G96" s="25"/>
      <c r="H96" s="14"/>
      <c r="I96" s="14"/>
    </row>
    <row r="97" spans="1:9" x14ac:dyDescent="0.2">
      <c r="A97" s="20" t="s">
        <v>49</v>
      </c>
      <c r="B97" s="20"/>
      <c r="C97" s="20"/>
      <c r="D97" s="20"/>
      <c r="E97" s="65">
        <v>0</v>
      </c>
      <c r="F97" s="65">
        <v>0</v>
      </c>
      <c r="G97" s="25"/>
      <c r="H97" s="14"/>
      <c r="I97" s="14"/>
    </row>
    <row r="98" spans="1:9" x14ac:dyDescent="0.2">
      <c r="A98" s="20"/>
      <c r="B98" s="20"/>
      <c r="C98" s="20"/>
      <c r="D98" s="20"/>
      <c r="E98" s="25"/>
      <c r="F98" s="26"/>
      <c r="G98" s="25"/>
      <c r="H98" s="14"/>
      <c r="I98" s="14"/>
    </row>
    <row r="99" spans="1:9" x14ac:dyDescent="0.2">
      <c r="A99" s="27" t="s">
        <v>48</v>
      </c>
      <c r="B99" s="27"/>
      <c r="C99" s="27"/>
      <c r="D99" s="27"/>
      <c r="E99" s="28">
        <v>3.9999999999999998E-7</v>
      </c>
      <c r="F99" s="29">
        <v>100</v>
      </c>
      <c r="G99" s="28"/>
      <c r="H99" s="14"/>
      <c r="I99" s="14"/>
    </row>
    <row r="101" spans="1:9" x14ac:dyDescent="0.2">
      <c r="A101" s="14" t="s">
        <v>51</v>
      </c>
    </row>
    <row r="102" spans="1:9" x14ac:dyDescent="0.2">
      <c r="A102" s="14" t="s">
        <v>1134</v>
      </c>
    </row>
    <row r="103" spans="1:9" ht="25.5" customHeight="1" x14ac:dyDescent="0.2">
      <c r="A103" s="101" t="s">
        <v>1138</v>
      </c>
      <c r="B103" s="101"/>
      <c r="C103" s="101"/>
      <c r="D103" s="101"/>
      <c r="E103" s="101"/>
      <c r="F103" s="101"/>
      <c r="G103" s="101"/>
    </row>
    <row r="105" spans="1:9" x14ac:dyDescent="0.2">
      <c r="A105" s="14" t="s">
        <v>52</v>
      </c>
    </row>
    <row r="106" spans="1:9" x14ac:dyDescent="0.2">
      <c r="A106" s="14" t="s">
        <v>53</v>
      </c>
    </row>
    <row r="107" spans="1:9" x14ac:dyDescent="0.2">
      <c r="A107" s="14" t="s">
        <v>54</v>
      </c>
      <c r="B107" s="14"/>
      <c r="C107" s="30" t="s">
        <v>56</v>
      </c>
      <c r="D107" s="14" t="s">
        <v>55</v>
      </c>
    </row>
    <row r="108" spans="1:9" x14ac:dyDescent="0.2">
      <c r="A108" s="7" t="s">
        <v>182</v>
      </c>
      <c r="C108" s="31">
        <v>0</v>
      </c>
      <c r="D108" s="31">
        <v>0</v>
      </c>
    </row>
    <row r="109" spans="1:9" x14ac:dyDescent="0.2">
      <c r="A109" s="7" t="s">
        <v>271</v>
      </c>
      <c r="C109" s="31">
        <v>0</v>
      </c>
      <c r="D109" s="31">
        <v>0</v>
      </c>
    </row>
    <row r="110" spans="1:9" x14ac:dyDescent="0.2">
      <c r="A110" s="7" t="s">
        <v>184</v>
      </c>
      <c r="C110" s="31">
        <v>0</v>
      </c>
      <c r="D110" s="31">
        <v>0</v>
      </c>
    </row>
    <row r="111" spans="1:9" x14ac:dyDescent="0.2">
      <c r="A111" s="7" t="s">
        <v>272</v>
      </c>
      <c r="C111" s="31">
        <v>0</v>
      </c>
      <c r="D111" s="31">
        <v>0</v>
      </c>
    </row>
    <row r="113" spans="1:9" x14ac:dyDescent="0.2">
      <c r="A113" s="7" t="s">
        <v>66</v>
      </c>
    </row>
    <row r="115" spans="1:9" s="10" customFormat="1" ht="15.75" customHeight="1" x14ac:dyDescent="0.25">
      <c r="A115" s="90" t="s">
        <v>1187</v>
      </c>
      <c r="B115" s="91"/>
      <c r="C115" s="91"/>
      <c r="D115" s="30" t="s">
        <v>68</v>
      </c>
      <c r="F115" s="11"/>
      <c r="H115" s="7"/>
      <c r="I115" s="7"/>
    </row>
    <row r="116" spans="1:9" s="10" customFormat="1" x14ac:dyDescent="0.2">
      <c r="A116" s="7" t="s">
        <v>72</v>
      </c>
      <c r="B116" s="7"/>
      <c r="C116" s="7"/>
      <c r="D116" s="7"/>
      <c r="F116" s="11"/>
      <c r="H116" s="7"/>
      <c r="I116" s="7"/>
    </row>
    <row r="117" spans="1:9" s="10" customFormat="1" x14ac:dyDescent="0.2">
      <c r="A117" s="57" t="s">
        <v>73</v>
      </c>
      <c r="B117" s="7"/>
      <c r="C117" s="7"/>
      <c r="D117" s="7"/>
      <c r="F117" s="11"/>
      <c r="H117" s="7"/>
      <c r="I117" s="7"/>
    </row>
  </sheetData>
  <mergeCells count="13">
    <mergeCell ref="A115:C115"/>
    <mergeCell ref="A51:G51"/>
    <mergeCell ref="A53:G53"/>
    <mergeCell ref="A55:G55"/>
    <mergeCell ref="A71:G71"/>
    <mergeCell ref="A87:G87"/>
    <mergeCell ref="A103:G103"/>
    <mergeCell ref="A48:G48"/>
    <mergeCell ref="A1:G1"/>
    <mergeCell ref="A19:G19"/>
    <mergeCell ref="A41:G41"/>
    <mergeCell ref="A43:G43"/>
    <mergeCell ref="A45:G45"/>
  </mergeCells>
  <conditionalFormatting sqref="F2:F3 F5:F6 F10 F12 F14 F16:F18 F20:F40 F42 F44 F46:F47 F49:F50 F52 F54 F56 F72:F86 F88 F104:F65529">
    <cfRule type="cellIs" dxfId="23" priority="5" stopIfTrue="1" operator="between">
      <formula>0.009</formula>
      <formula>-0.009</formula>
    </cfRule>
  </conditionalFormatting>
  <conditionalFormatting sqref="F58:F64">
    <cfRule type="cellIs" dxfId="22" priority="1" stopIfTrue="1" operator="between">
      <formula>0.009</formula>
      <formula>-0.009</formula>
    </cfRule>
  </conditionalFormatting>
  <conditionalFormatting sqref="F66:F70">
    <cfRule type="cellIs" dxfId="21" priority="4" stopIfTrue="1" operator="between">
      <formula>0.009</formula>
      <formula>-0.009</formula>
    </cfRule>
  </conditionalFormatting>
  <conditionalFormatting sqref="F90:F96">
    <cfRule type="cellIs" dxfId="20" priority="3" stopIfTrue="1" operator="between">
      <formula>0.009</formula>
      <formula>-0.009</formula>
    </cfRule>
  </conditionalFormatting>
  <conditionalFormatting sqref="F98:F102">
    <cfRule type="cellIs" dxfId="19" priority="2" stopIfTrue="1" operator="between">
      <formula>0.009</formula>
      <formula>-0.009</formula>
    </cfRule>
  </conditionalFormatting>
  <hyperlinks>
    <hyperlink ref="A39" r:id="rId1" tooltip="https://www.franklintempletonindia.com/investor/reports" xr:uid="{00000000-0004-0000-1E00-000000000000}"/>
    <hyperlink ref="A85" r:id="rId2" tooltip="https://www.franklintempletonindia.com/investor/reports" xr:uid="{00000000-0004-0000-1E00-000001000000}"/>
    <hyperlink ref="A46" r:id="rId3" xr:uid="{00000000-0004-0000-1E00-000002000000}"/>
    <hyperlink ref="A117" r:id="rId4" tooltip="https://www.franklintempletonindia.com/investor/reports" xr:uid="{00000000-0004-0000-1E00-000003000000}"/>
  </hyperlinks>
  <pageMargins left="0.7" right="0.7" top="0.75" bottom="0.75" header="0.3" footer="0.3"/>
  <pageSetup paperSize="9" scale="40" orientation="portrait" r:id="rId5"/>
  <headerFooter>
    <oddFooter>&amp;C&amp;1#&amp;"Calibri"&amp;10&amp;K000000PUBLIC</oddFooter>
    <evenFooter>&amp;LPUBLIC</evenFooter>
    <firstFooter>&amp;LPUBLIC</firstFooter>
  </headerFooter>
  <colBreaks count="2" manualBreakCount="2">
    <brk id="8" max="141" man="1"/>
    <brk id="9" max="141"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I76"/>
  <sheetViews>
    <sheetView showGridLines="0" zoomScaleNormal="100" zoomScaleSheetLayoutView="100" workbookViewId="0">
      <selection sqref="A1:G1"/>
    </sheetView>
  </sheetViews>
  <sheetFormatPr defaultColWidth="9.28515625" defaultRowHeight="11.25" x14ac:dyDescent="0.2"/>
  <cols>
    <col min="1" max="1" width="37.7109375" style="7" customWidth="1"/>
    <col min="2" max="2" width="52" style="7" customWidth="1"/>
    <col min="3" max="3" width="15.28515625" style="7" bestFit="1" customWidth="1"/>
    <col min="4" max="4" width="14.7109375" style="7" bestFit="1" customWidth="1"/>
    <col min="5" max="5" width="25.28515625" style="10" customWidth="1"/>
    <col min="6" max="6" width="13.42578125" style="11" customWidth="1"/>
    <col min="7" max="7" width="12.85546875" style="10" customWidth="1"/>
    <col min="8" max="16384" width="9.28515625" style="7"/>
  </cols>
  <sheetData>
    <row r="1" spans="1:9" s="1" customFormat="1" ht="15" customHeight="1" x14ac:dyDescent="0.2">
      <c r="A1" s="86" t="s">
        <v>1139</v>
      </c>
      <c r="B1" s="87"/>
      <c r="C1" s="87"/>
      <c r="D1" s="87"/>
      <c r="E1" s="87"/>
      <c r="F1" s="87"/>
      <c r="G1" s="87"/>
    </row>
    <row r="2" spans="1:9" s="1" customFormat="1" ht="12" x14ac:dyDescent="0.2">
      <c r="A2" s="35" t="s">
        <v>76</v>
      </c>
      <c r="E2" s="5"/>
      <c r="F2" s="9"/>
      <c r="G2" s="10"/>
    </row>
    <row r="3" spans="1:9" s="1" customFormat="1" ht="12" x14ac:dyDescent="0.2">
      <c r="A3" s="8" t="s">
        <v>1116</v>
      </c>
      <c r="B3" s="2"/>
      <c r="C3" s="3"/>
      <c r="D3" s="3"/>
      <c r="E3" s="4"/>
      <c r="F3" s="9"/>
      <c r="G3" s="10"/>
    </row>
    <row r="4" spans="1:9" s="1" customFormat="1" ht="36" customHeight="1" x14ac:dyDescent="0.2">
      <c r="A4" s="6" t="s">
        <v>2</v>
      </c>
      <c r="B4" s="6" t="s">
        <v>0</v>
      </c>
      <c r="C4" s="13" t="s">
        <v>50</v>
      </c>
      <c r="D4" s="13" t="s">
        <v>1</v>
      </c>
      <c r="E4" s="59" t="s">
        <v>6</v>
      </c>
      <c r="F4" s="12" t="s">
        <v>3</v>
      </c>
      <c r="G4" s="12" t="s">
        <v>5</v>
      </c>
    </row>
    <row r="5" spans="1:9" x14ac:dyDescent="0.2">
      <c r="A5" s="20" t="s">
        <v>49</v>
      </c>
      <c r="B5" s="20"/>
      <c r="C5" s="20"/>
      <c r="D5" s="20"/>
      <c r="E5" s="25">
        <v>0</v>
      </c>
      <c r="F5" s="38">
        <v>100</v>
      </c>
      <c r="G5" s="25"/>
      <c r="H5" s="14"/>
      <c r="I5" s="14"/>
    </row>
    <row r="6" spans="1:9" x14ac:dyDescent="0.2">
      <c r="A6" s="20"/>
      <c r="B6" s="20"/>
      <c r="C6" s="20"/>
      <c r="D6" s="20"/>
      <c r="E6" s="25"/>
      <c r="F6" s="26"/>
      <c r="G6" s="25"/>
      <c r="H6" s="14"/>
      <c r="I6" s="14"/>
    </row>
    <row r="7" spans="1:9" x14ac:dyDescent="0.2">
      <c r="A7" s="27" t="s">
        <v>48</v>
      </c>
      <c r="B7" s="27"/>
      <c r="C7" s="27"/>
      <c r="D7" s="27"/>
      <c r="E7" s="28">
        <v>0</v>
      </c>
      <c r="F7" s="28">
        <v>100</v>
      </c>
      <c r="G7" s="28"/>
      <c r="H7" s="14"/>
      <c r="I7" s="14"/>
    </row>
    <row r="9" spans="1:9" x14ac:dyDescent="0.2">
      <c r="A9" s="14" t="s">
        <v>52</v>
      </c>
    </row>
    <row r="10" spans="1:9" x14ac:dyDescent="0.2">
      <c r="A10" s="14" t="s">
        <v>53</v>
      </c>
    </row>
    <row r="11" spans="1:9" s="11" customFormat="1" x14ac:dyDescent="0.2">
      <c r="A11" s="14" t="s">
        <v>54</v>
      </c>
      <c r="B11" s="14"/>
      <c r="C11" s="30" t="s">
        <v>56</v>
      </c>
      <c r="D11" s="14" t="s">
        <v>1123</v>
      </c>
      <c r="E11" s="10"/>
      <c r="G11" s="10"/>
      <c r="H11" s="7"/>
      <c r="I11" s="7"/>
    </row>
    <row r="12" spans="1:9" s="11" customFormat="1" x14ac:dyDescent="0.2">
      <c r="A12" s="7" t="s">
        <v>182</v>
      </c>
      <c r="B12" s="7"/>
      <c r="C12" s="63" t="s">
        <v>1124</v>
      </c>
      <c r="D12" s="67">
        <v>32.607100000000003</v>
      </c>
      <c r="E12" s="10"/>
      <c r="G12" s="10"/>
      <c r="H12" s="7"/>
      <c r="I12" s="7"/>
    </row>
    <row r="13" spans="1:9" s="11" customFormat="1" x14ac:dyDescent="0.2">
      <c r="A13" s="7" t="s">
        <v>231</v>
      </c>
      <c r="B13" s="7"/>
      <c r="C13" s="63" t="s">
        <v>1124</v>
      </c>
      <c r="D13" s="67">
        <v>15.0351</v>
      </c>
      <c r="E13" s="10"/>
      <c r="G13" s="10"/>
      <c r="H13" s="7"/>
      <c r="I13" s="7"/>
    </row>
    <row r="14" spans="1:9" s="11" customFormat="1" x14ac:dyDescent="0.2">
      <c r="A14" s="7" t="s">
        <v>232</v>
      </c>
      <c r="B14" s="7"/>
      <c r="C14" s="63" t="s">
        <v>1124</v>
      </c>
      <c r="D14" s="67">
        <v>14.7667</v>
      </c>
      <c r="E14" s="10"/>
      <c r="G14" s="10"/>
      <c r="H14" s="7"/>
      <c r="I14" s="7"/>
    </row>
    <row r="15" spans="1:9" s="11" customFormat="1" x14ac:dyDescent="0.2">
      <c r="A15" s="7" t="s">
        <v>184</v>
      </c>
      <c r="B15" s="7"/>
      <c r="C15" s="63" t="s">
        <v>1124</v>
      </c>
      <c r="D15" s="67">
        <v>28.6858</v>
      </c>
      <c r="E15" s="10"/>
      <c r="G15" s="10"/>
      <c r="H15" s="7"/>
      <c r="I15" s="7"/>
    </row>
    <row r="16" spans="1:9" s="11" customFormat="1" x14ac:dyDescent="0.2">
      <c r="A16" s="7" t="s">
        <v>235</v>
      </c>
      <c r="B16" s="7"/>
      <c r="C16" s="63" t="s">
        <v>1124</v>
      </c>
      <c r="D16" s="67">
        <v>13.3317</v>
      </c>
      <c r="E16" s="10"/>
      <c r="G16" s="10"/>
      <c r="H16" s="7"/>
      <c r="I16" s="7"/>
    </row>
    <row r="17" spans="1:9" s="11" customFormat="1" x14ac:dyDescent="0.2">
      <c r="A17" s="7" t="s">
        <v>236</v>
      </c>
      <c r="B17" s="7"/>
      <c r="C17" s="63" t="s">
        <v>1124</v>
      </c>
      <c r="D17" s="67">
        <v>13.100899999999999</v>
      </c>
      <c r="E17" s="10"/>
      <c r="G17" s="10"/>
      <c r="H17" s="7"/>
      <c r="I17" s="7"/>
    </row>
    <row r="19" spans="1:9" s="11" customFormat="1" x14ac:dyDescent="0.2">
      <c r="A19" s="7" t="s">
        <v>66</v>
      </c>
      <c r="B19" s="7"/>
      <c r="C19" s="7"/>
      <c r="D19" s="7"/>
      <c r="E19" s="10"/>
      <c r="G19" s="10"/>
      <c r="H19" s="7"/>
      <c r="I19" s="7"/>
    </row>
    <row r="20" spans="1:9" x14ac:dyDescent="0.2">
      <c r="A20" s="7" t="s">
        <v>1125</v>
      </c>
    </row>
    <row r="22" spans="1:9" s="11" customFormat="1" x14ac:dyDescent="0.2">
      <c r="A22" s="14" t="s">
        <v>67</v>
      </c>
      <c r="B22" s="7"/>
      <c r="C22" s="7"/>
      <c r="D22" s="30" t="s">
        <v>68</v>
      </c>
      <c r="E22" s="10"/>
      <c r="G22" s="10"/>
      <c r="H22" s="7"/>
      <c r="I22" s="7"/>
    </row>
    <row r="24" spans="1:9" s="11" customFormat="1" x14ac:dyDescent="0.2">
      <c r="A24" s="14" t="s">
        <v>82</v>
      </c>
      <c r="B24" s="7"/>
      <c r="C24" s="7"/>
      <c r="D24" s="64" t="s">
        <v>1124</v>
      </c>
      <c r="E24" s="10"/>
      <c r="G24" s="10"/>
      <c r="H24" s="7"/>
      <c r="I24" s="7"/>
    </row>
    <row r="25" spans="1:9" s="11" customFormat="1" x14ac:dyDescent="0.2">
      <c r="A25" s="7" t="s">
        <v>1140</v>
      </c>
      <c r="B25" s="7"/>
      <c r="C25" s="7"/>
      <c r="D25" s="33"/>
      <c r="E25" s="10"/>
      <c r="G25" s="10"/>
      <c r="H25" s="7"/>
      <c r="I25" s="7"/>
    </row>
    <row r="27" spans="1:9" s="11" customFormat="1" x14ac:dyDescent="0.2">
      <c r="A27" s="14" t="s">
        <v>1097</v>
      </c>
      <c r="B27" s="7"/>
      <c r="C27" s="7"/>
      <c r="D27" s="30" t="s">
        <v>68</v>
      </c>
      <c r="E27" s="10"/>
      <c r="G27" s="10"/>
      <c r="H27" s="7"/>
      <c r="I27" s="7"/>
    </row>
    <row r="28" spans="1:9" s="11" customFormat="1" x14ac:dyDescent="0.2">
      <c r="A28" s="7" t="s">
        <v>72</v>
      </c>
      <c r="B28" s="7"/>
      <c r="C28" s="7"/>
      <c r="D28" s="7"/>
      <c r="E28" s="10"/>
      <c r="G28" s="10"/>
      <c r="H28" s="7"/>
      <c r="I28" s="7"/>
    </row>
    <row r="29" spans="1:9" x14ac:dyDescent="0.2">
      <c r="A29" s="57" t="s">
        <v>73</v>
      </c>
    </row>
    <row r="31" spans="1:9" ht="24.75" customHeight="1" x14ac:dyDescent="0.25">
      <c r="A31" s="92" t="s">
        <v>1141</v>
      </c>
      <c r="B31" s="93"/>
      <c r="C31" s="93"/>
      <c r="D31" s="93"/>
      <c r="E31" s="93"/>
      <c r="F31" s="93"/>
      <c r="G31" s="93"/>
    </row>
    <row r="33" spans="1:7" ht="54" customHeight="1" x14ac:dyDescent="0.25">
      <c r="A33" s="92" t="s">
        <v>1142</v>
      </c>
      <c r="B33" s="93"/>
      <c r="C33" s="93"/>
      <c r="D33" s="93"/>
      <c r="E33" s="93"/>
      <c r="F33" s="93"/>
      <c r="G33" s="93"/>
    </row>
    <row r="34" spans="1:7" x14ac:dyDescent="0.2">
      <c r="A34" s="57" t="s">
        <v>75</v>
      </c>
    </row>
    <row r="36" spans="1:7" ht="24.75" customHeight="1" x14ac:dyDescent="0.25">
      <c r="A36" s="92" t="s">
        <v>1143</v>
      </c>
      <c r="B36" s="93"/>
      <c r="C36" s="93"/>
      <c r="D36" s="93"/>
      <c r="E36" s="93"/>
      <c r="F36" s="93"/>
      <c r="G36" s="93"/>
    </row>
    <row r="38" spans="1:7" x14ac:dyDescent="0.2">
      <c r="A38" s="14" t="s">
        <v>1144</v>
      </c>
    </row>
    <row r="39" spans="1:7" x14ac:dyDescent="0.2">
      <c r="A39" s="14"/>
    </row>
    <row r="40" spans="1:7" ht="47.25" customHeight="1" x14ac:dyDescent="0.2">
      <c r="A40" s="99" t="s">
        <v>1145</v>
      </c>
      <c r="B40" s="99"/>
      <c r="C40" s="99"/>
      <c r="D40" s="99"/>
      <c r="E40" s="99"/>
      <c r="F40" s="99"/>
      <c r="G40" s="99"/>
    </row>
    <row r="41" spans="1:7" x14ac:dyDescent="0.2">
      <c r="A41" s="14"/>
    </row>
    <row r="42" spans="1:7" ht="27" customHeight="1" x14ac:dyDescent="0.2">
      <c r="A42" s="90" t="s">
        <v>1132</v>
      </c>
      <c r="B42" s="90"/>
      <c r="C42" s="90"/>
      <c r="D42" s="90"/>
      <c r="E42" s="90"/>
      <c r="F42" s="90"/>
      <c r="G42" s="90"/>
    </row>
    <row r="44" spans="1:7" s="1" customFormat="1" ht="15" x14ac:dyDescent="0.2">
      <c r="A44" s="86" t="s">
        <v>1146</v>
      </c>
      <c r="B44" s="87"/>
      <c r="C44" s="87"/>
      <c r="D44" s="87"/>
      <c r="E44" s="87"/>
      <c r="F44" s="87"/>
      <c r="G44" s="87"/>
    </row>
    <row r="45" spans="1:7" x14ac:dyDescent="0.2">
      <c r="A45" s="8" t="s">
        <v>1116</v>
      </c>
    </row>
    <row r="46" spans="1:7" s="1" customFormat="1" ht="33.75" x14ac:dyDescent="0.2">
      <c r="A46" s="6" t="s">
        <v>2</v>
      </c>
      <c r="B46" s="6" t="s">
        <v>0</v>
      </c>
      <c r="C46" s="13" t="s">
        <v>50</v>
      </c>
      <c r="D46" s="13" t="s">
        <v>1</v>
      </c>
      <c r="E46" s="59" t="s">
        <v>6</v>
      </c>
      <c r="F46" s="12" t="s">
        <v>3</v>
      </c>
      <c r="G46" s="12" t="s">
        <v>5</v>
      </c>
    </row>
    <row r="47" spans="1:7" x14ac:dyDescent="0.2">
      <c r="A47" s="16" t="s">
        <v>32</v>
      </c>
      <c r="B47" s="17"/>
      <c r="C47" s="17"/>
      <c r="D47" s="17"/>
      <c r="E47" s="18"/>
      <c r="F47" s="19"/>
      <c r="G47" s="18"/>
    </row>
    <row r="48" spans="1:7" x14ac:dyDescent="0.2">
      <c r="A48" s="20" t="s">
        <v>33</v>
      </c>
      <c r="B48" s="21"/>
      <c r="C48" s="21"/>
      <c r="D48" s="21"/>
      <c r="E48" s="22"/>
      <c r="F48" s="23"/>
      <c r="G48" s="22"/>
    </row>
    <row r="49" spans="1:9" x14ac:dyDescent="0.2">
      <c r="A49" s="21" t="s">
        <v>79</v>
      </c>
      <c r="B49" s="21" t="s">
        <v>78</v>
      </c>
      <c r="C49" s="21" t="s">
        <v>80</v>
      </c>
      <c r="D49" s="24">
        <v>1510</v>
      </c>
      <c r="E49" s="25">
        <v>4635.6544931999997</v>
      </c>
      <c r="F49" s="23">
        <v>100</v>
      </c>
      <c r="G49" s="22">
        <v>4.165</v>
      </c>
    </row>
    <row r="50" spans="1:9" x14ac:dyDescent="0.2">
      <c r="A50" s="20" t="s">
        <v>38</v>
      </c>
      <c r="B50" s="20"/>
      <c r="C50" s="20"/>
      <c r="D50" s="20"/>
      <c r="E50" s="25">
        <f>SUM(E48:E49)</f>
        <v>4635.6544931999997</v>
      </c>
      <c r="F50" s="26">
        <f>SUM(F48:F49)</f>
        <v>100</v>
      </c>
      <c r="G50" s="25"/>
      <c r="H50" s="14"/>
      <c r="I50" s="14"/>
    </row>
    <row r="51" spans="1:9" x14ac:dyDescent="0.2">
      <c r="A51" s="21"/>
      <c r="B51" s="21"/>
      <c r="C51" s="21"/>
      <c r="D51" s="21"/>
      <c r="E51" s="22"/>
      <c r="F51" s="23"/>
      <c r="G51" s="22"/>
    </row>
    <row r="52" spans="1:9" x14ac:dyDescent="0.2">
      <c r="A52" s="20" t="s">
        <v>47</v>
      </c>
      <c r="B52" s="20"/>
      <c r="C52" s="20"/>
      <c r="D52" s="20"/>
      <c r="E52" s="25">
        <f>E50</f>
        <v>4635.6544931999997</v>
      </c>
      <c r="F52" s="26">
        <f>F50</f>
        <v>100</v>
      </c>
      <c r="G52" s="25"/>
      <c r="H52" s="14"/>
      <c r="I52" s="14"/>
    </row>
    <row r="53" spans="1:9" x14ac:dyDescent="0.2">
      <c r="A53" s="20"/>
      <c r="B53" s="20"/>
      <c r="C53" s="20"/>
      <c r="D53" s="20"/>
      <c r="E53" s="25"/>
      <c r="F53" s="26"/>
      <c r="G53" s="25"/>
      <c r="H53" s="14"/>
      <c r="I53" s="14"/>
    </row>
    <row r="54" spans="1:9" x14ac:dyDescent="0.2">
      <c r="A54" s="20" t="s">
        <v>49</v>
      </c>
      <c r="B54" s="20"/>
      <c r="C54" s="20"/>
      <c r="D54" s="20"/>
      <c r="E54" s="65">
        <v>0</v>
      </c>
      <c r="F54" s="65">
        <v>0</v>
      </c>
      <c r="G54" s="25"/>
      <c r="H54" s="14"/>
      <c r="I54" s="14"/>
    </row>
    <row r="55" spans="1:9" x14ac:dyDescent="0.2">
      <c r="A55" s="20"/>
      <c r="B55" s="20"/>
      <c r="C55" s="20"/>
      <c r="D55" s="20"/>
      <c r="E55" s="25"/>
      <c r="F55" s="26"/>
      <c r="G55" s="25"/>
      <c r="H55" s="14"/>
      <c r="I55" s="14"/>
    </row>
    <row r="56" spans="1:9" x14ac:dyDescent="0.2">
      <c r="A56" s="27" t="s">
        <v>48</v>
      </c>
      <c r="B56" s="27"/>
      <c r="C56" s="27"/>
      <c r="D56" s="27"/>
      <c r="E56" s="28">
        <v>4635.6544931999997</v>
      </c>
      <c r="F56" s="29">
        <v>100</v>
      </c>
      <c r="G56" s="28"/>
      <c r="H56" s="14"/>
      <c r="I56" s="14"/>
    </row>
    <row r="58" spans="1:9" x14ac:dyDescent="0.2">
      <c r="A58" s="14" t="s">
        <v>51</v>
      </c>
    </row>
    <row r="59" spans="1:9" x14ac:dyDescent="0.2">
      <c r="A59" s="52" t="s">
        <v>1134</v>
      </c>
    </row>
    <row r="60" spans="1:9" x14ac:dyDescent="0.2">
      <c r="A60" s="100" t="s">
        <v>1135</v>
      </c>
      <c r="B60" s="100"/>
      <c r="C60" s="100"/>
      <c r="D60" s="100"/>
      <c r="E60" s="100"/>
      <c r="F60" s="100"/>
      <c r="G60" s="100"/>
    </row>
    <row r="62" spans="1:9" x14ac:dyDescent="0.2">
      <c r="A62" s="14" t="s">
        <v>52</v>
      </c>
    </row>
    <row r="63" spans="1:9" x14ac:dyDescent="0.2">
      <c r="A63" s="14" t="s">
        <v>53</v>
      </c>
    </row>
    <row r="64" spans="1:9" x14ac:dyDescent="0.2">
      <c r="A64" s="14" t="s">
        <v>54</v>
      </c>
      <c r="B64" s="14"/>
      <c r="C64" s="30" t="s">
        <v>56</v>
      </c>
      <c r="D64" s="14" t="s">
        <v>55</v>
      </c>
    </row>
    <row r="65" spans="1:9" x14ac:dyDescent="0.2">
      <c r="A65" s="7" t="s">
        <v>182</v>
      </c>
      <c r="C65" s="31">
        <v>0.3483</v>
      </c>
      <c r="D65" s="31">
        <v>0.37359999999999999</v>
      </c>
    </row>
    <row r="66" spans="1:9" s="10" customFormat="1" x14ac:dyDescent="0.2">
      <c r="A66" s="7" t="s">
        <v>231</v>
      </c>
      <c r="B66" s="7"/>
      <c r="C66" s="31">
        <v>0.16059999999999999</v>
      </c>
      <c r="D66" s="31">
        <v>0.17219999999999999</v>
      </c>
      <c r="F66" s="11"/>
      <c r="H66" s="7"/>
      <c r="I66" s="7"/>
    </row>
    <row r="67" spans="1:9" s="10" customFormat="1" x14ac:dyDescent="0.2">
      <c r="A67" s="7" t="s">
        <v>232</v>
      </c>
      <c r="B67" s="7"/>
      <c r="C67" s="31">
        <v>0.15770000000000001</v>
      </c>
      <c r="D67" s="31">
        <v>0.16919999999999999</v>
      </c>
      <c r="F67" s="11"/>
      <c r="H67" s="7"/>
      <c r="I67" s="7"/>
    </row>
    <row r="68" spans="1:9" s="10" customFormat="1" x14ac:dyDescent="0.2">
      <c r="A68" s="7" t="s">
        <v>184</v>
      </c>
      <c r="B68" s="7"/>
      <c r="C68" s="31">
        <v>0.35620000000000002</v>
      </c>
      <c r="D68" s="31">
        <v>0.3821</v>
      </c>
      <c r="F68" s="11"/>
      <c r="H68" s="7"/>
      <c r="I68" s="7"/>
    </row>
    <row r="69" spans="1:9" s="10" customFormat="1" x14ac:dyDescent="0.2">
      <c r="A69" s="7" t="s">
        <v>235</v>
      </c>
      <c r="B69" s="7"/>
      <c r="C69" s="31">
        <v>0.1656</v>
      </c>
      <c r="D69" s="31">
        <v>0.17760000000000001</v>
      </c>
      <c r="F69" s="11"/>
      <c r="H69" s="7"/>
      <c r="I69" s="7"/>
    </row>
    <row r="70" spans="1:9" s="10" customFormat="1" x14ac:dyDescent="0.2">
      <c r="A70" s="7" t="s">
        <v>236</v>
      </c>
      <c r="B70" s="7"/>
      <c r="C70" s="31">
        <v>0.16270000000000001</v>
      </c>
      <c r="D70" s="31">
        <v>0.17449999999999999</v>
      </c>
      <c r="F70" s="11"/>
      <c r="H70" s="7"/>
      <c r="I70" s="7"/>
    </row>
    <row r="72" spans="1:9" s="10" customFormat="1" x14ac:dyDescent="0.2">
      <c r="A72" s="7" t="s">
        <v>66</v>
      </c>
      <c r="B72" s="7"/>
      <c r="C72" s="7"/>
      <c r="D72" s="7"/>
      <c r="F72" s="11"/>
      <c r="H72" s="7"/>
      <c r="I72" s="7"/>
    </row>
    <row r="74" spans="1:9" s="10" customFormat="1" x14ac:dyDescent="0.2">
      <c r="A74" s="14" t="s">
        <v>1187</v>
      </c>
      <c r="B74" s="7"/>
      <c r="C74" s="7"/>
      <c r="D74" s="30" t="s">
        <v>68</v>
      </c>
      <c r="F74" s="11"/>
      <c r="H74" s="7"/>
      <c r="I74" s="7"/>
    </row>
    <row r="75" spans="1:9" s="10" customFormat="1" x14ac:dyDescent="0.2">
      <c r="A75" s="7" t="s">
        <v>72</v>
      </c>
      <c r="B75" s="7"/>
      <c r="C75" s="7"/>
      <c r="D75" s="7"/>
      <c r="F75" s="11"/>
      <c r="H75" s="7"/>
      <c r="I75" s="7"/>
    </row>
    <row r="76" spans="1:9" s="10" customFormat="1" x14ac:dyDescent="0.2">
      <c r="A76" s="57" t="s">
        <v>73</v>
      </c>
      <c r="B76" s="7"/>
      <c r="C76" s="7"/>
      <c r="D76" s="7"/>
      <c r="F76" s="11"/>
      <c r="H76" s="7"/>
      <c r="I76" s="7"/>
    </row>
  </sheetData>
  <mergeCells count="8">
    <mergeCell ref="A44:G44"/>
    <mergeCell ref="A60:G60"/>
    <mergeCell ref="A1:G1"/>
    <mergeCell ref="A31:G31"/>
    <mergeCell ref="A33:G33"/>
    <mergeCell ref="A36:G36"/>
    <mergeCell ref="A40:G40"/>
    <mergeCell ref="A42:G42"/>
  </mergeCells>
  <conditionalFormatting sqref="F2:F3 F6 F8:F30 F32 F34:F35 F37:F39 F41 F43 F45 F47:F53 F61:F65528">
    <cfRule type="cellIs" dxfId="18" priority="2" stopIfTrue="1" operator="between">
      <formula>0.009</formula>
      <formula>-0.009</formula>
    </cfRule>
  </conditionalFormatting>
  <conditionalFormatting sqref="F55:F59">
    <cfRule type="cellIs" dxfId="17" priority="1" stopIfTrue="1" operator="between">
      <formula>0.009</formula>
      <formula>-0.009</formula>
    </cfRule>
  </conditionalFormatting>
  <hyperlinks>
    <hyperlink ref="A29" r:id="rId1" tooltip="https://www.franklintempletonindia.com/investor/reports" xr:uid="{00000000-0004-0000-1F00-000000000000}"/>
    <hyperlink ref="A76" r:id="rId2" tooltip="https://www.franklintempletonindia.com/investor/reports" xr:uid="{00000000-0004-0000-1F00-000001000000}"/>
    <hyperlink ref="A34" r:id="rId3" xr:uid="{00000000-0004-0000-1F00-000002000000}"/>
  </hyperlinks>
  <pageMargins left="0.7" right="0.7" top="0.75" bottom="0.75" header="0.3" footer="0.3"/>
  <pageSetup paperSize="9" scale="46" orientation="portrait" r:id="rId4"/>
  <headerFooter>
    <oddFooter>&amp;C&amp;1#&amp;"Calibri"&amp;10&amp;K000000PUBLIC</oddFooter>
    <evenFooter>&amp;LPUBLIC</evenFooter>
    <firstFooter>&amp;LPUBLIC</firstFooter>
  </headerFooter>
  <colBreaks count="1" manualBreakCount="1">
    <brk id="8"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I174"/>
  <sheetViews>
    <sheetView workbookViewId="0">
      <selection sqref="A1:G1"/>
    </sheetView>
  </sheetViews>
  <sheetFormatPr defaultColWidth="9.140625" defaultRowHeight="11.25" x14ac:dyDescent="0.2"/>
  <cols>
    <col min="1" max="1" width="37.7109375" style="7" customWidth="1"/>
    <col min="2" max="2" width="52" style="7" customWidth="1"/>
    <col min="3" max="3" width="13.42578125" style="7" bestFit="1" customWidth="1"/>
    <col min="4" max="4" width="13.28515625" style="7" bestFit="1" customWidth="1"/>
    <col min="5" max="5" width="25.28515625" style="10" customWidth="1"/>
    <col min="6" max="6" width="13.42578125" style="11" customWidth="1"/>
    <col min="7" max="7" width="12.85546875" style="10" customWidth="1"/>
    <col min="8" max="16384" width="9.140625" style="7"/>
  </cols>
  <sheetData>
    <row r="1" spans="1:9" s="1" customFormat="1" ht="15" x14ac:dyDescent="0.2">
      <c r="A1" s="86" t="s">
        <v>1147</v>
      </c>
      <c r="B1" s="87"/>
      <c r="C1" s="87"/>
      <c r="D1" s="87"/>
      <c r="E1" s="87"/>
      <c r="F1" s="87"/>
      <c r="G1" s="87"/>
    </row>
    <row r="2" spans="1:9" s="1" customFormat="1" ht="12" x14ac:dyDescent="0.2">
      <c r="A2" s="35" t="s">
        <v>76</v>
      </c>
      <c r="E2" s="5"/>
      <c r="F2" s="9"/>
      <c r="G2" s="10"/>
    </row>
    <row r="3" spans="1:9" s="1" customFormat="1" ht="12" x14ac:dyDescent="0.2">
      <c r="A3" s="8" t="s">
        <v>7</v>
      </c>
      <c r="B3" s="2"/>
      <c r="C3" s="3"/>
      <c r="D3" s="3"/>
      <c r="E3" s="4"/>
      <c r="F3" s="9"/>
      <c r="G3" s="10"/>
    </row>
    <row r="4" spans="1:9" s="1" customFormat="1" ht="36" customHeight="1" x14ac:dyDescent="0.2">
      <c r="A4" s="6" t="s">
        <v>2</v>
      </c>
      <c r="B4" s="6" t="s">
        <v>0</v>
      </c>
      <c r="C4" s="13" t="s">
        <v>1117</v>
      </c>
      <c r="D4" s="13" t="s">
        <v>1</v>
      </c>
      <c r="E4" s="59" t="s">
        <v>6</v>
      </c>
      <c r="F4" s="12" t="s">
        <v>3</v>
      </c>
      <c r="G4" s="12" t="s">
        <v>5</v>
      </c>
    </row>
    <row r="5" spans="1:9" x14ac:dyDescent="0.2">
      <c r="A5" s="16" t="s">
        <v>32</v>
      </c>
      <c r="B5" s="17"/>
      <c r="C5" s="17"/>
      <c r="D5" s="17"/>
      <c r="E5" s="18"/>
      <c r="F5" s="19"/>
      <c r="G5" s="18"/>
    </row>
    <row r="6" spans="1:9" x14ac:dyDescent="0.2">
      <c r="A6" s="20" t="s">
        <v>33</v>
      </c>
      <c r="B6" s="21"/>
      <c r="C6" s="21"/>
      <c r="D6" s="21"/>
      <c r="E6" s="22"/>
      <c r="F6" s="23"/>
      <c r="G6" s="22"/>
    </row>
    <row r="7" spans="1:9" ht="45" x14ac:dyDescent="0.2">
      <c r="A7" s="21" t="s">
        <v>35</v>
      </c>
      <c r="B7" s="21" t="s">
        <v>34</v>
      </c>
      <c r="C7" s="66" t="s">
        <v>1148</v>
      </c>
      <c r="D7" s="24">
        <v>10648</v>
      </c>
      <c r="E7" s="22">
        <v>21534.4731895</v>
      </c>
      <c r="F7" s="23">
        <v>53.0979550321576</v>
      </c>
      <c r="G7" s="22">
        <v>10.979900000000001</v>
      </c>
    </row>
    <row r="8" spans="1:9" ht="45" x14ac:dyDescent="0.2">
      <c r="A8" s="21" t="s">
        <v>37</v>
      </c>
      <c r="B8" s="21" t="s">
        <v>36</v>
      </c>
      <c r="C8" s="66" t="s">
        <v>1148</v>
      </c>
      <c r="D8" s="24">
        <v>8815</v>
      </c>
      <c r="E8" s="22">
        <v>17770.088463</v>
      </c>
      <c r="F8" s="23">
        <v>43.816040904399898</v>
      </c>
      <c r="G8" s="22">
        <v>11.0633</v>
      </c>
    </row>
    <row r="9" spans="1:9" x14ac:dyDescent="0.2">
      <c r="A9" s="20" t="s">
        <v>38</v>
      </c>
      <c r="B9" s="20"/>
      <c r="C9" s="20"/>
      <c r="D9" s="20"/>
      <c r="E9" s="25">
        <f>SUM(E6:E8)</f>
        <v>39304.5616525</v>
      </c>
      <c r="F9" s="26">
        <f>SUM(F6:F8)</f>
        <v>96.913995936557498</v>
      </c>
      <c r="G9" s="25"/>
      <c r="H9" s="14"/>
      <c r="I9" s="14"/>
    </row>
    <row r="10" spans="1:9" x14ac:dyDescent="0.2">
      <c r="A10" s="21"/>
      <c r="B10" s="21"/>
      <c r="C10" s="21"/>
      <c r="D10" s="21"/>
      <c r="E10" s="22"/>
      <c r="F10" s="23"/>
      <c r="G10" s="22"/>
    </row>
    <row r="11" spans="1:9" x14ac:dyDescent="0.2">
      <c r="A11" s="20" t="s">
        <v>39</v>
      </c>
      <c r="B11" s="21"/>
      <c r="C11" s="21"/>
      <c r="D11" s="21"/>
      <c r="E11" s="22"/>
      <c r="F11" s="23"/>
      <c r="G11" s="22"/>
    </row>
    <row r="12" spans="1:9" x14ac:dyDescent="0.2">
      <c r="A12" s="21" t="s">
        <v>41</v>
      </c>
      <c r="B12" s="21" t="s">
        <v>40</v>
      </c>
      <c r="C12" s="21" t="s">
        <v>42</v>
      </c>
      <c r="D12" s="24">
        <v>1000</v>
      </c>
      <c r="E12" s="22">
        <v>0</v>
      </c>
      <c r="F12" s="22">
        <v>0</v>
      </c>
      <c r="G12" s="22"/>
    </row>
    <row r="13" spans="1:9" x14ac:dyDescent="0.2">
      <c r="A13" s="20" t="s">
        <v>38</v>
      </c>
      <c r="B13" s="20"/>
      <c r="C13" s="20"/>
      <c r="D13" s="20"/>
      <c r="E13" s="25">
        <f>SUM(E11:E12)</f>
        <v>0</v>
      </c>
      <c r="F13" s="25">
        <f>SUM(F11:F12)</f>
        <v>0</v>
      </c>
      <c r="G13" s="25"/>
      <c r="H13" s="14"/>
      <c r="I13" s="14"/>
    </row>
    <row r="14" spans="1:9" x14ac:dyDescent="0.2">
      <c r="A14" s="21"/>
      <c r="B14" s="21"/>
      <c r="C14" s="21"/>
      <c r="D14" s="21"/>
      <c r="E14" s="22"/>
      <c r="F14" s="23"/>
      <c r="G14" s="22"/>
    </row>
    <row r="15" spans="1:9" x14ac:dyDescent="0.2">
      <c r="A15" s="20" t="s">
        <v>43</v>
      </c>
      <c r="B15" s="21"/>
      <c r="C15" s="21"/>
      <c r="D15" s="21"/>
      <c r="E15" s="22"/>
      <c r="F15" s="23"/>
      <c r="G15" s="22"/>
    </row>
    <row r="16" spans="1:9" x14ac:dyDescent="0.2">
      <c r="A16" s="21" t="s">
        <v>45</v>
      </c>
      <c r="B16" s="21" t="s">
        <v>44</v>
      </c>
      <c r="C16" s="21" t="s">
        <v>46</v>
      </c>
      <c r="D16" s="24">
        <v>1880.165</v>
      </c>
      <c r="E16" s="22">
        <v>69.721963200000005</v>
      </c>
      <c r="F16" s="23">
        <v>0.17191475427188299</v>
      </c>
      <c r="G16" s="22">
        <v>6.6578999999999997</v>
      </c>
    </row>
    <row r="17" spans="1:9" x14ac:dyDescent="0.2">
      <c r="A17" s="20" t="s">
        <v>38</v>
      </c>
      <c r="B17" s="20"/>
      <c r="C17" s="20"/>
      <c r="D17" s="20"/>
      <c r="E17" s="25">
        <f>SUM(E16:E16)</f>
        <v>69.721963200000005</v>
      </c>
      <c r="F17" s="26">
        <f>SUM(F16:F16)</f>
        <v>0.17191475427188299</v>
      </c>
      <c r="G17" s="25"/>
      <c r="H17" s="14"/>
      <c r="I17" s="14"/>
    </row>
    <row r="18" spans="1:9" x14ac:dyDescent="0.2">
      <c r="A18" s="21"/>
      <c r="B18" s="21"/>
      <c r="C18" s="21"/>
      <c r="D18" s="21"/>
      <c r="E18" s="22"/>
      <c r="F18" s="23"/>
      <c r="G18" s="22"/>
    </row>
    <row r="19" spans="1:9" x14ac:dyDescent="0.2">
      <c r="A19" s="20" t="s">
        <v>47</v>
      </c>
      <c r="B19" s="20"/>
      <c r="C19" s="20"/>
      <c r="D19" s="20"/>
      <c r="E19" s="25">
        <f>E9+E13+E17</f>
        <v>39374.283615699998</v>
      </c>
      <c r="F19" s="26">
        <f>F9+F13+F17</f>
        <v>97.08591069082938</v>
      </c>
      <c r="G19" s="25"/>
      <c r="H19" s="14"/>
      <c r="I19" s="14"/>
    </row>
    <row r="20" spans="1:9" x14ac:dyDescent="0.2">
      <c r="A20" s="20"/>
      <c r="B20" s="20"/>
      <c r="C20" s="20"/>
      <c r="D20" s="20"/>
      <c r="E20" s="25"/>
      <c r="F20" s="26"/>
      <c r="G20" s="25"/>
      <c r="H20" s="14"/>
      <c r="I20" s="14"/>
    </row>
    <row r="21" spans="1:9" x14ac:dyDescent="0.2">
      <c r="A21" s="20" t="s">
        <v>49</v>
      </c>
      <c r="B21" s="20"/>
      <c r="C21" s="20"/>
      <c r="D21" s="20"/>
      <c r="E21" s="25">
        <f>E23-(E9+E13+E17)</f>
        <v>1181.8417124000043</v>
      </c>
      <c r="F21" s="26">
        <f>F23-(F9+F13+F17)</f>
        <v>2.9140893091706204</v>
      </c>
      <c r="G21" s="25"/>
      <c r="H21" s="14"/>
      <c r="I21" s="14"/>
    </row>
    <row r="22" spans="1:9" x14ac:dyDescent="0.2">
      <c r="A22" s="20"/>
      <c r="B22" s="20"/>
      <c r="C22" s="20"/>
      <c r="D22" s="20"/>
      <c r="E22" s="25"/>
      <c r="F22" s="26"/>
      <c r="G22" s="25"/>
      <c r="H22" s="14"/>
      <c r="I22" s="14"/>
    </row>
    <row r="23" spans="1:9" x14ac:dyDescent="0.2">
      <c r="A23" s="27" t="s">
        <v>48</v>
      </c>
      <c r="B23" s="27"/>
      <c r="C23" s="27"/>
      <c r="D23" s="27"/>
      <c r="E23" s="28">
        <v>40556.125328100003</v>
      </c>
      <c r="F23" s="29">
        <v>100</v>
      </c>
      <c r="G23" s="28"/>
      <c r="H23" s="14"/>
      <c r="I23" s="14"/>
    </row>
    <row r="25" spans="1:9" x14ac:dyDescent="0.2">
      <c r="A25" s="14" t="s">
        <v>51</v>
      </c>
    </row>
    <row r="26" spans="1:9" x14ac:dyDescent="0.2">
      <c r="A26" s="68" t="s">
        <v>1121</v>
      </c>
    </row>
    <row r="27" spans="1:9" ht="24" customHeight="1" x14ac:dyDescent="0.2">
      <c r="A27" s="97" t="s">
        <v>1122</v>
      </c>
      <c r="B27" s="98"/>
      <c r="C27" s="98"/>
      <c r="D27" s="98"/>
      <c r="E27" s="98"/>
      <c r="F27" s="98"/>
      <c r="G27" s="98"/>
    </row>
    <row r="28" spans="1:9" x14ac:dyDescent="0.2">
      <c r="A28" s="14"/>
    </row>
    <row r="30" spans="1:9" x14ac:dyDescent="0.2">
      <c r="A30" s="14" t="s">
        <v>52</v>
      </c>
    </row>
    <row r="31" spans="1:9" x14ac:dyDescent="0.2">
      <c r="A31" s="14" t="s">
        <v>53</v>
      </c>
    </row>
    <row r="32" spans="1:9" x14ac:dyDescent="0.2">
      <c r="A32" s="14" t="s">
        <v>54</v>
      </c>
      <c r="B32" s="14"/>
      <c r="C32" s="30" t="s">
        <v>56</v>
      </c>
      <c r="D32" s="14" t="s">
        <v>55</v>
      </c>
    </row>
    <row r="33" spans="1:5" x14ac:dyDescent="0.2">
      <c r="A33" s="7" t="s">
        <v>57</v>
      </c>
      <c r="C33" s="31">
        <v>4816.2966999999999</v>
      </c>
      <c r="D33" s="31">
        <v>5077.3689000000004</v>
      </c>
    </row>
    <row r="34" spans="1:5" x14ac:dyDescent="0.2">
      <c r="A34" s="7" t="s">
        <v>58</v>
      </c>
      <c r="C34" s="31">
        <v>1217.2916</v>
      </c>
      <c r="D34" s="31">
        <v>1283.2760000000001</v>
      </c>
    </row>
    <row r="35" spans="1:5" x14ac:dyDescent="0.2">
      <c r="A35" s="7" t="s">
        <v>59</v>
      </c>
      <c r="C35" s="31">
        <v>1343.9502</v>
      </c>
      <c r="D35" s="31">
        <v>1416.8004000000001</v>
      </c>
    </row>
    <row r="36" spans="1:5" x14ac:dyDescent="0.2">
      <c r="A36" s="7" t="s">
        <v>60</v>
      </c>
      <c r="C36" s="31">
        <v>1398.1235999999999</v>
      </c>
      <c r="D36" s="31">
        <v>1473.9103</v>
      </c>
    </row>
    <row r="37" spans="1:5" x14ac:dyDescent="0.2">
      <c r="A37" s="7" t="s">
        <v>61</v>
      </c>
      <c r="C37" s="31">
        <v>3985.4955</v>
      </c>
      <c r="D37" s="31">
        <v>4198.1818000000003</v>
      </c>
    </row>
    <row r="38" spans="1:5" x14ac:dyDescent="0.2">
      <c r="A38" s="7" t="s">
        <v>62</v>
      </c>
      <c r="C38" s="31">
        <v>4834.3107</v>
      </c>
      <c r="D38" s="31">
        <v>5096.3593000000001</v>
      </c>
    </row>
    <row r="39" spans="1:5" x14ac:dyDescent="0.2">
      <c r="A39" s="7" t="s">
        <v>63</v>
      </c>
      <c r="C39" s="31">
        <v>1160.0978</v>
      </c>
      <c r="D39" s="31">
        <v>1222.9818</v>
      </c>
    </row>
    <row r="40" spans="1:5" x14ac:dyDescent="0.2">
      <c r="A40" s="7" t="s">
        <v>64</v>
      </c>
      <c r="C40" s="31">
        <v>1370.9311</v>
      </c>
      <c r="D40" s="31">
        <v>1445.2438999999999</v>
      </c>
    </row>
    <row r="41" spans="1:5" x14ac:dyDescent="0.2">
      <c r="A41" s="7" t="s">
        <v>65</v>
      </c>
      <c r="C41" s="31">
        <v>1428.1291000000001</v>
      </c>
      <c r="D41" s="31">
        <v>1505.5423000000001</v>
      </c>
    </row>
    <row r="43" spans="1:5" x14ac:dyDescent="0.2">
      <c r="A43" s="7" t="s">
        <v>66</v>
      </c>
    </row>
    <row r="45" spans="1:5" x14ac:dyDescent="0.2">
      <c r="A45" s="14" t="s">
        <v>67</v>
      </c>
      <c r="D45" s="30" t="s">
        <v>68</v>
      </c>
    </row>
    <row r="47" spans="1:5" x14ac:dyDescent="0.2">
      <c r="A47" s="14" t="s">
        <v>82</v>
      </c>
      <c r="D47" s="33">
        <v>1.16780419555726</v>
      </c>
      <c r="E47" s="10" t="s">
        <v>71</v>
      </c>
    </row>
    <row r="49" spans="1:7" x14ac:dyDescent="0.2">
      <c r="A49" s="14" t="s">
        <v>1097</v>
      </c>
      <c r="D49" s="30" t="s">
        <v>68</v>
      </c>
    </row>
    <row r="50" spans="1:7" x14ac:dyDescent="0.2">
      <c r="A50" s="7" t="s">
        <v>72</v>
      </c>
    </row>
    <row r="51" spans="1:7" x14ac:dyDescent="0.2">
      <c r="A51" s="57" t="s">
        <v>73</v>
      </c>
    </row>
    <row r="53" spans="1:7" ht="27" customHeight="1" x14ac:dyDescent="0.25">
      <c r="A53" s="92" t="s">
        <v>1149</v>
      </c>
      <c r="B53" s="93"/>
      <c r="C53" s="93"/>
      <c r="D53" s="93"/>
      <c r="E53" s="93"/>
      <c r="F53" s="93"/>
      <c r="G53" s="93"/>
    </row>
    <row r="55" spans="1:7" x14ac:dyDescent="0.2">
      <c r="A55" s="14" t="s">
        <v>239</v>
      </c>
    </row>
    <row r="56" spans="1:7" x14ac:dyDescent="0.2">
      <c r="A56" s="57" t="s">
        <v>74</v>
      </c>
    </row>
    <row r="58" spans="1:7" ht="76.5" customHeight="1" x14ac:dyDescent="0.25">
      <c r="A58" s="92" t="s">
        <v>1195</v>
      </c>
      <c r="B58" s="93"/>
      <c r="C58" s="93"/>
      <c r="D58" s="93"/>
      <c r="E58" s="93"/>
      <c r="F58" s="93"/>
      <c r="G58" s="93"/>
    </row>
    <row r="60" spans="1:7" ht="45.75" customHeight="1" x14ac:dyDescent="0.25">
      <c r="A60" s="92" t="s">
        <v>1150</v>
      </c>
      <c r="B60" s="93"/>
      <c r="C60" s="93"/>
      <c r="D60" s="93"/>
      <c r="E60" s="93"/>
      <c r="F60" s="93"/>
      <c r="G60" s="93"/>
    </row>
    <row r="61" spans="1:7" x14ac:dyDescent="0.2">
      <c r="A61" s="57" t="s">
        <v>75</v>
      </c>
    </row>
    <row r="63" spans="1:7" ht="24.75" customHeight="1" x14ac:dyDescent="0.25">
      <c r="A63" s="92" t="s">
        <v>1151</v>
      </c>
      <c r="B63" s="93"/>
      <c r="C63" s="93"/>
      <c r="D63" s="93"/>
      <c r="E63" s="93"/>
      <c r="F63" s="93"/>
      <c r="G63" s="93"/>
    </row>
    <row r="65" spans="1:1" x14ac:dyDescent="0.2">
      <c r="A65" s="14" t="s">
        <v>1152</v>
      </c>
    </row>
    <row r="67" spans="1:1" x14ac:dyDescent="0.2">
      <c r="A67" s="52" t="s">
        <v>1058</v>
      </c>
    </row>
    <row r="68" spans="1:1" x14ac:dyDescent="0.2">
      <c r="A68" s="54"/>
    </row>
    <row r="69" spans="1:1" x14ac:dyDescent="0.2">
      <c r="A69" s="53"/>
    </row>
    <row r="70" spans="1:1" x14ac:dyDescent="0.2">
      <c r="A70" s="53"/>
    </row>
    <row r="71" spans="1:1" x14ac:dyDescent="0.2">
      <c r="A71" s="53"/>
    </row>
    <row r="72" spans="1:1" x14ac:dyDescent="0.2">
      <c r="A72" s="53"/>
    </row>
    <row r="73" spans="1:1" x14ac:dyDescent="0.2">
      <c r="A73" s="53"/>
    </row>
    <row r="74" spans="1:1" x14ac:dyDescent="0.2">
      <c r="A74" s="53"/>
    </row>
    <row r="75" spans="1:1" x14ac:dyDescent="0.2">
      <c r="A75" s="53"/>
    </row>
    <row r="76" spans="1:1" x14ac:dyDescent="0.2">
      <c r="A76" s="53"/>
    </row>
    <row r="77" spans="1:1" x14ac:dyDescent="0.2">
      <c r="A77" s="53"/>
    </row>
    <row r="78" spans="1:1" x14ac:dyDescent="0.2">
      <c r="A78" s="53"/>
    </row>
    <row r="79" spans="1:1" x14ac:dyDescent="0.2">
      <c r="A79" s="53"/>
    </row>
    <row r="80" spans="1:1" x14ac:dyDescent="0.2">
      <c r="A80" s="53"/>
    </row>
    <row r="81" spans="1:1" x14ac:dyDescent="0.2">
      <c r="A81" s="52" t="s">
        <v>1153</v>
      </c>
    </row>
    <row r="82" spans="1:1" x14ac:dyDescent="0.2">
      <c r="A82" s="53"/>
    </row>
    <row r="83" spans="1:1" x14ac:dyDescent="0.2">
      <c r="A83" s="52" t="s">
        <v>1060</v>
      </c>
    </row>
    <row r="84" spans="1:1" x14ac:dyDescent="0.2">
      <c r="A84" s="53"/>
    </row>
    <row r="85" spans="1:1" x14ac:dyDescent="0.2">
      <c r="A85" s="53"/>
    </row>
    <row r="86" spans="1:1" x14ac:dyDescent="0.2">
      <c r="A86" s="53"/>
    </row>
    <row r="87" spans="1:1" x14ac:dyDescent="0.2">
      <c r="A87" s="53"/>
    </row>
    <row r="88" spans="1:1" x14ac:dyDescent="0.2">
      <c r="A88" s="53"/>
    </row>
    <row r="89" spans="1:1" x14ac:dyDescent="0.2">
      <c r="A89" s="53"/>
    </row>
    <row r="90" spans="1:1" x14ac:dyDescent="0.2">
      <c r="A90" s="53"/>
    </row>
    <row r="91" spans="1:1" x14ac:dyDescent="0.2">
      <c r="A91" s="53"/>
    </row>
    <row r="92" spans="1:1" x14ac:dyDescent="0.2">
      <c r="A92" s="53"/>
    </row>
    <row r="93" spans="1:1" x14ac:dyDescent="0.2">
      <c r="A93" s="53"/>
    </row>
    <row r="94" spans="1:1" x14ac:dyDescent="0.2">
      <c r="A94" s="53"/>
    </row>
    <row r="95" spans="1:1" x14ac:dyDescent="0.2">
      <c r="A95" s="53"/>
    </row>
    <row r="96" spans="1:1" x14ac:dyDescent="0.2">
      <c r="A96" s="14" t="s">
        <v>1099</v>
      </c>
    </row>
    <row r="99" spans="1:9" s="1" customFormat="1" ht="15" x14ac:dyDescent="0.2">
      <c r="A99" s="86" t="s">
        <v>77</v>
      </c>
      <c r="B99" s="87"/>
      <c r="C99" s="87"/>
      <c r="D99" s="87"/>
      <c r="E99" s="87"/>
      <c r="F99" s="87"/>
      <c r="G99" s="87"/>
    </row>
    <row r="100" spans="1:9" x14ac:dyDescent="0.2">
      <c r="A100" s="14" t="s">
        <v>7</v>
      </c>
    </row>
    <row r="101" spans="1:9" s="1" customFormat="1" ht="32.25" customHeight="1" x14ac:dyDescent="0.2">
      <c r="A101" s="6" t="s">
        <v>2</v>
      </c>
      <c r="B101" s="6" t="s">
        <v>0</v>
      </c>
      <c r="C101" s="13" t="s">
        <v>50</v>
      </c>
      <c r="D101" s="13" t="s">
        <v>1</v>
      </c>
      <c r="E101" s="59" t="s">
        <v>6</v>
      </c>
      <c r="F101" s="12" t="s">
        <v>3</v>
      </c>
      <c r="G101" s="12" t="s">
        <v>5</v>
      </c>
    </row>
    <row r="102" spans="1:9" x14ac:dyDescent="0.2">
      <c r="A102" s="16" t="s">
        <v>32</v>
      </c>
      <c r="B102" s="17"/>
      <c r="C102" s="17"/>
      <c r="D102" s="17"/>
      <c r="E102" s="18"/>
      <c r="F102" s="19"/>
      <c r="G102" s="18"/>
    </row>
    <row r="103" spans="1:9" x14ac:dyDescent="0.2">
      <c r="A103" s="20" t="s">
        <v>33</v>
      </c>
      <c r="B103" s="21"/>
      <c r="C103" s="21"/>
      <c r="D103" s="21"/>
      <c r="E103" s="22"/>
      <c r="F103" s="23"/>
      <c r="G103" s="22"/>
    </row>
    <row r="104" spans="1:9" x14ac:dyDescent="0.2">
      <c r="A104" s="21" t="s">
        <v>79</v>
      </c>
      <c r="B104" s="21" t="s">
        <v>78</v>
      </c>
      <c r="C104" s="21" t="s">
        <v>80</v>
      </c>
      <c r="D104" s="24">
        <v>5230</v>
      </c>
      <c r="E104" s="22">
        <v>16055.942383600001</v>
      </c>
      <c r="F104" s="23">
        <v>99.999999502364901</v>
      </c>
      <c r="G104" s="22">
        <v>4.165</v>
      </c>
    </row>
    <row r="105" spans="1:9" x14ac:dyDescent="0.2">
      <c r="A105" s="20" t="s">
        <v>38</v>
      </c>
      <c r="B105" s="20"/>
      <c r="C105" s="20"/>
      <c r="D105" s="20"/>
      <c r="E105" s="25">
        <f>SUM(E103:E104)</f>
        <v>16055.942383600001</v>
      </c>
      <c r="F105" s="26">
        <f>SUM(F103:F104)</f>
        <v>99.999999502364901</v>
      </c>
      <c r="G105" s="25"/>
      <c r="H105" s="14"/>
      <c r="I105" s="14"/>
    </row>
    <row r="106" spans="1:9" x14ac:dyDescent="0.2">
      <c r="A106" s="21"/>
      <c r="B106" s="21"/>
      <c r="C106" s="21"/>
      <c r="D106" s="21"/>
      <c r="E106" s="22"/>
      <c r="F106" s="23"/>
      <c r="G106" s="22"/>
    </row>
    <row r="107" spans="1:9" x14ac:dyDescent="0.2">
      <c r="A107" s="20" t="s">
        <v>47</v>
      </c>
      <c r="B107" s="20"/>
      <c r="C107" s="20"/>
      <c r="D107" s="20"/>
      <c r="E107" s="25">
        <f>E105</f>
        <v>16055.942383600001</v>
      </c>
      <c r="F107" s="26">
        <f>F105</f>
        <v>99.999999502364901</v>
      </c>
      <c r="G107" s="25"/>
      <c r="H107" s="14"/>
      <c r="I107" s="14"/>
    </row>
    <row r="108" spans="1:9" x14ac:dyDescent="0.2">
      <c r="A108" s="20"/>
      <c r="B108" s="20"/>
      <c r="C108" s="20"/>
      <c r="D108" s="20"/>
      <c r="E108" s="25"/>
      <c r="F108" s="26"/>
      <c r="G108" s="25"/>
      <c r="H108" s="14"/>
      <c r="I108" s="14"/>
    </row>
    <row r="109" spans="1:9" x14ac:dyDescent="0.2">
      <c r="A109" s="20" t="s">
        <v>49</v>
      </c>
      <c r="B109" s="20"/>
      <c r="C109" s="20"/>
      <c r="D109" s="20"/>
      <c r="E109" s="65">
        <v>0</v>
      </c>
      <c r="F109" s="65">
        <v>0</v>
      </c>
      <c r="G109" s="25"/>
      <c r="H109" s="14"/>
      <c r="I109" s="14"/>
    </row>
    <row r="110" spans="1:9" x14ac:dyDescent="0.2">
      <c r="A110" s="20"/>
      <c r="B110" s="20"/>
      <c r="C110" s="20"/>
      <c r="D110" s="20"/>
      <c r="E110" s="25"/>
      <c r="F110" s="26"/>
      <c r="G110" s="25"/>
      <c r="H110" s="14"/>
      <c r="I110" s="14"/>
    </row>
    <row r="111" spans="1:9" x14ac:dyDescent="0.2">
      <c r="A111" s="27" t="s">
        <v>48</v>
      </c>
      <c r="B111" s="27"/>
      <c r="C111" s="27"/>
      <c r="D111" s="27"/>
      <c r="E111" s="28">
        <v>16055.9424635</v>
      </c>
      <c r="F111" s="29">
        <v>100</v>
      </c>
      <c r="G111" s="28"/>
      <c r="H111" s="14"/>
      <c r="I111" s="14"/>
    </row>
    <row r="113" spans="1:7" x14ac:dyDescent="0.2">
      <c r="A113" s="14" t="s">
        <v>51</v>
      </c>
    </row>
    <row r="114" spans="1:7" x14ac:dyDescent="0.2">
      <c r="A114" s="52" t="s">
        <v>1134</v>
      </c>
    </row>
    <row r="115" spans="1:7" x14ac:dyDescent="0.2">
      <c r="A115" s="100" t="s">
        <v>1135</v>
      </c>
      <c r="B115" s="100"/>
      <c r="C115" s="100"/>
      <c r="D115" s="100"/>
      <c r="E115" s="100"/>
      <c r="F115" s="100"/>
      <c r="G115" s="100"/>
    </row>
    <row r="117" spans="1:7" x14ac:dyDescent="0.2">
      <c r="A117" s="14" t="s">
        <v>52</v>
      </c>
    </row>
    <row r="118" spans="1:7" x14ac:dyDescent="0.2">
      <c r="A118" s="14" t="s">
        <v>53</v>
      </c>
    </row>
    <row r="119" spans="1:7" x14ac:dyDescent="0.2">
      <c r="A119" s="14" t="s">
        <v>54</v>
      </c>
      <c r="B119" s="14"/>
      <c r="C119" s="30" t="s">
        <v>56</v>
      </c>
      <c r="D119" s="14" t="s">
        <v>55</v>
      </c>
    </row>
    <row r="120" spans="1:7" x14ac:dyDescent="0.2">
      <c r="A120" s="7" t="s">
        <v>57</v>
      </c>
      <c r="C120" s="31">
        <v>90.108400000000003</v>
      </c>
      <c r="D120" s="31">
        <v>96.646500000000003</v>
      </c>
    </row>
    <row r="121" spans="1:7" x14ac:dyDescent="0.2">
      <c r="A121" s="7" t="s">
        <v>58</v>
      </c>
      <c r="C121" s="31">
        <v>23.134</v>
      </c>
      <c r="D121" s="31">
        <v>24.8126</v>
      </c>
    </row>
    <row r="122" spans="1:7" x14ac:dyDescent="0.2">
      <c r="A122" s="7" t="s">
        <v>59</v>
      </c>
      <c r="C122" s="31">
        <v>25.799399999999999</v>
      </c>
      <c r="D122" s="31">
        <v>27.671299999999999</v>
      </c>
    </row>
    <row r="123" spans="1:7" x14ac:dyDescent="0.2">
      <c r="A123" s="7" t="s">
        <v>60</v>
      </c>
      <c r="C123" s="31">
        <v>26.687000000000001</v>
      </c>
      <c r="D123" s="31">
        <v>28.6233</v>
      </c>
    </row>
    <row r="124" spans="1:7" x14ac:dyDescent="0.2">
      <c r="A124" s="7" t="s">
        <v>61</v>
      </c>
      <c r="C124" s="31">
        <v>74.5792</v>
      </c>
      <c r="D124" s="31">
        <v>79.990399999999994</v>
      </c>
    </row>
    <row r="125" spans="1:7" x14ac:dyDescent="0.2">
      <c r="A125" s="7" t="s">
        <v>62</v>
      </c>
      <c r="C125" s="31">
        <v>95.166499999999999</v>
      </c>
      <c r="D125" s="31">
        <v>102.0715</v>
      </c>
    </row>
    <row r="126" spans="1:7" x14ac:dyDescent="0.2">
      <c r="A126" s="7" t="s">
        <v>63</v>
      </c>
      <c r="C126" s="31">
        <v>23.216000000000001</v>
      </c>
      <c r="D126" s="31">
        <v>24.900500000000001</v>
      </c>
    </row>
    <row r="127" spans="1:7" x14ac:dyDescent="0.2">
      <c r="A127" s="7" t="s">
        <v>64</v>
      </c>
      <c r="C127" s="31">
        <v>27.644500000000001</v>
      </c>
      <c r="D127" s="31">
        <v>29.650300000000001</v>
      </c>
    </row>
    <row r="128" spans="1:7" x14ac:dyDescent="0.2">
      <c r="A128" s="7" t="s">
        <v>65</v>
      </c>
      <c r="C128" s="31">
        <v>28.6663</v>
      </c>
      <c r="D128" s="31">
        <v>30.746200000000002</v>
      </c>
    </row>
    <row r="130" spans="1:9" x14ac:dyDescent="0.2">
      <c r="A130" s="7" t="s">
        <v>66</v>
      </c>
    </row>
    <row r="132" spans="1:9" x14ac:dyDescent="0.2">
      <c r="A132" s="14" t="s">
        <v>1187</v>
      </c>
      <c r="D132" s="30" t="s">
        <v>68</v>
      </c>
    </row>
    <row r="133" spans="1:9" x14ac:dyDescent="0.2">
      <c r="A133" s="7" t="s">
        <v>72</v>
      </c>
    </row>
    <row r="134" spans="1:9" x14ac:dyDescent="0.2">
      <c r="A134" s="57" t="s">
        <v>73</v>
      </c>
    </row>
    <row r="136" spans="1:9" s="1" customFormat="1" ht="15" x14ac:dyDescent="0.2">
      <c r="A136" s="86" t="s">
        <v>83</v>
      </c>
      <c r="B136" s="87"/>
      <c r="C136" s="87"/>
      <c r="D136" s="87"/>
      <c r="E136" s="87"/>
      <c r="F136" s="87"/>
      <c r="G136" s="87"/>
    </row>
    <row r="137" spans="1:9" x14ac:dyDescent="0.2">
      <c r="A137" s="14" t="s">
        <v>7</v>
      </c>
    </row>
    <row r="138" spans="1:9" s="1" customFormat="1" ht="36.75" customHeight="1" x14ac:dyDescent="0.2">
      <c r="A138" s="6" t="s">
        <v>2</v>
      </c>
      <c r="B138" s="6" t="s">
        <v>0</v>
      </c>
      <c r="C138" s="13" t="s">
        <v>50</v>
      </c>
      <c r="D138" s="13" t="s">
        <v>1</v>
      </c>
      <c r="E138" s="59" t="s">
        <v>6</v>
      </c>
      <c r="F138" s="12" t="s">
        <v>3</v>
      </c>
      <c r="G138" s="12" t="s">
        <v>5</v>
      </c>
    </row>
    <row r="139" spans="1:9" x14ac:dyDescent="0.2">
      <c r="A139" s="16" t="s">
        <v>32</v>
      </c>
      <c r="B139" s="17"/>
      <c r="C139" s="17"/>
      <c r="D139" s="17"/>
      <c r="E139" s="18"/>
      <c r="F139" s="19"/>
      <c r="G139" s="18"/>
    </row>
    <row r="140" spans="1:9" x14ac:dyDescent="0.2">
      <c r="A140" s="20" t="s">
        <v>33</v>
      </c>
      <c r="B140" s="21"/>
      <c r="C140" s="21"/>
      <c r="D140" s="21"/>
      <c r="E140" s="22"/>
      <c r="F140" s="23"/>
      <c r="G140" s="22"/>
    </row>
    <row r="141" spans="1:9" ht="33.75" x14ac:dyDescent="0.2">
      <c r="A141" s="21" t="s">
        <v>85</v>
      </c>
      <c r="B141" s="21" t="s">
        <v>84</v>
      </c>
      <c r="C141" s="66" t="s">
        <v>1137</v>
      </c>
      <c r="D141" s="24">
        <v>3523</v>
      </c>
      <c r="E141" s="22">
        <v>3.523E-5</v>
      </c>
      <c r="F141" s="23">
        <v>100</v>
      </c>
      <c r="G141" s="22">
        <v>0</v>
      </c>
    </row>
    <row r="142" spans="1:9" x14ac:dyDescent="0.2">
      <c r="A142" s="20" t="s">
        <v>38</v>
      </c>
      <c r="B142" s="20"/>
      <c r="C142" s="20"/>
      <c r="D142" s="20"/>
      <c r="E142" s="25">
        <f>SUM(E140:E141)</f>
        <v>3.523E-5</v>
      </c>
      <c r="F142" s="26">
        <f>SUM(F140:F141)</f>
        <v>100</v>
      </c>
      <c r="G142" s="25"/>
      <c r="H142" s="14"/>
      <c r="I142" s="14"/>
    </row>
    <row r="143" spans="1:9" x14ac:dyDescent="0.2">
      <c r="A143" s="21"/>
      <c r="B143" s="21"/>
      <c r="C143" s="21"/>
      <c r="D143" s="21"/>
      <c r="E143" s="22"/>
      <c r="F143" s="23"/>
      <c r="G143" s="22"/>
    </row>
    <row r="144" spans="1:9" x14ac:dyDescent="0.2">
      <c r="A144" s="20" t="s">
        <v>47</v>
      </c>
      <c r="B144" s="20"/>
      <c r="C144" s="20"/>
      <c r="D144" s="20"/>
      <c r="E144" s="25">
        <f>E142</f>
        <v>3.523E-5</v>
      </c>
      <c r="F144" s="26">
        <f>F142</f>
        <v>100</v>
      </c>
      <c r="G144" s="25"/>
      <c r="H144" s="14"/>
      <c r="I144" s="14"/>
    </row>
    <row r="145" spans="1:9" x14ac:dyDescent="0.2">
      <c r="A145" s="20"/>
      <c r="B145" s="20"/>
      <c r="C145" s="20"/>
      <c r="D145" s="20"/>
      <c r="E145" s="25"/>
      <c r="F145" s="26"/>
      <c r="G145" s="25"/>
      <c r="H145" s="14"/>
      <c r="I145" s="14"/>
    </row>
    <row r="146" spans="1:9" x14ac:dyDescent="0.2">
      <c r="A146" s="20" t="s">
        <v>49</v>
      </c>
      <c r="B146" s="20"/>
      <c r="C146" s="20"/>
      <c r="D146" s="20"/>
      <c r="E146" s="65">
        <v>0</v>
      </c>
      <c r="F146" s="65">
        <v>0</v>
      </c>
      <c r="G146" s="25"/>
      <c r="H146" s="14"/>
      <c r="I146" s="14"/>
    </row>
    <row r="147" spans="1:9" x14ac:dyDescent="0.2">
      <c r="A147" s="20"/>
      <c r="B147" s="20"/>
      <c r="C147" s="20"/>
      <c r="D147" s="20"/>
      <c r="E147" s="25"/>
      <c r="F147" s="26"/>
      <c r="G147" s="25"/>
      <c r="H147" s="14"/>
      <c r="I147" s="14"/>
    </row>
    <row r="148" spans="1:9" x14ac:dyDescent="0.2">
      <c r="A148" s="27" t="s">
        <v>48</v>
      </c>
      <c r="B148" s="27"/>
      <c r="C148" s="27"/>
      <c r="D148" s="27"/>
      <c r="E148" s="28">
        <v>8.9999999999999996E-7</v>
      </c>
      <c r="F148" s="29">
        <v>100</v>
      </c>
      <c r="G148" s="28"/>
      <c r="H148" s="14"/>
      <c r="I148" s="14"/>
    </row>
    <row r="150" spans="1:9" x14ac:dyDescent="0.2">
      <c r="A150" s="14" t="s">
        <v>51</v>
      </c>
    </row>
    <row r="151" spans="1:9" x14ac:dyDescent="0.2">
      <c r="A151" s="52" t="s">
        <v>1134</v>
      </c>
    </row>
    <row r="152" spans="1:9" ht="24.75" customHeight="1" x14ac:dyDescent="0.25">
      <c r="A152" s="90" t="s">
        <v>1138</v>
      </c>
      <c r="B152" s="91"/>
      <c r="C152" s="91"/>
      <c r="D152" s="91"/>
      <c r="E152" s="91"/>
      <c r="F152" s="91"/>
      <c r="G152" s="91"/>
    </row>
    <row r="153" spans="1:9" x14ac:dyDescent="0.2">
      <c r="A153" s="14"/>
    </row>
    <row r="154" spans="1:9" x14ac:dyDescent="0.2">
      <c r="A154" s="14" t="s">
        <v>52</v>
      </c>
    </row>
    <row r="155" spans="1:9" x14ac:dyDescent="0.2">
      <c r="A155" s="14" t="s">
        <v>53</v>
      </c>
    </row>
    <row r="156" spans="1:9" x14ac:dyDescent="0.2">
      <c r="A156" s="14" t="s">
        <v>54</v>
      </c>
      <c r="B156" s="14"/>
      <c r="C156" s="30" t="s">
        <v>56</v>
      </c>
      <c r="D156" s="14" t="s">
        <v>55</v>
      </c>
    </row>
    <row r="157" spans="1:9" x14ac:dyDescent="0.2">
      <c r="A157" s="7" t="s">
        <v>57</v>
      </c>
      <c r="C157" s="31">
        <v>0</v>
      </c>
      <c r="D157" s="31">
        <v>0</v>
      </c>
    </row>
    <row r="158" spans="1:9" x14ac:dyDescent="0.2">
      <c r="A158" s="7" t="s">
        <v>58</v>
      </c>
      <c r="C158" s="31">
        <v>0</v>
      </c>
      <c r="D158" s="31">
        <v>0</v>
      </c>
    </row>
    <row r="159" spans="1:9" x14ac:dyDescent="0.2">
      <c r="A159" s="7" t="s">
        <v>59</v>
      </c>
      <c r="C159" s="31">
        <v>0</v>
      </c>
      <c r="D159" s="31">
        <v>0</v>
      </c>
    </row>
    <row r="160" spans="1:9" x14ac:dyDescent="0.2">
      <c r="A160" s="7" t="s">
        <v>60</v>
      </c>
      <c r="C160" s="31">
        <v>0</v>
      </c>
      <c r="D160" s="31">
        <v>0</v>
      </c>
    </row>
    <row r="161" spans="1:4" x14ac:dyDescent="0.2">
      <c r="A161" s="7" t="s">
        <v>61</v>
      </c>
      <c r="C161" s="31">
        <v>0</v>
      </c>
      <c r="D161" s="31">
        <v>0</v>
      </c>
    </row>
    <row r="162" spans="1:4" x14ac:dyDescent="0.2">
      <c r="A162" s="7" t="s">
        <v>62</v>
      </c>
      <c r="C162" s="31">
        <v>0</v>
      </c>
      <c r="D162" s="31">
        <v>0</v>
      </c>
    </row>
    <row r="163" spans="1:4" x14ac:dyDescent="0.2">
      <c r="A163" s="7" t="s">
        <v>63</v>
      </c>
      <c r="C163" s="31">
        <v>0</v>
      </c>
      <c r="D163" s="31">
        <v>0</v>
      </c>
    </row>
    <row r="164" spans="1:4" x14ac:dyDescent="0.2">
      <c r="A164" s="7" t="s">
        <v>64</v>
      </c>
      <c r="C164" s="31">
        <v>0</v>
      </c>
      <c r="D164" s="31">
        <v>0</v>
      </c>
    </row>
    <row r="165" spans="1:4" x14ac:dyDescent="0.2">
      <c r="A165" s="7" t="s">
        <v>65</v>
      </c>
      <c r="C165" s="31">
        <v>0</v>
      </c>
      <c r="D165" s="31">
        <v>0</v>
      </c>
    </row>
    <row r="167" spans="1:4" x14ac:dyDescent="0.2">
      <c r="A167" s="7" t="s">
        <v>66</v>
      </c>
    </row>
    <row r="169" spans="1:4" x14ac:dyDescent="0.2">
      <c r="A169" s="14" t="s">
        <v>1187</v>
      </c>
      <c r="D169" s="30" t="s">
        <v>68</v>
      </c>
    </row>
    <row r="170" spans="1:4" x14ac:dyDescent="0.2">
      <c r="A170" s="7" t="s">
        <v>72</v>
      </c>
    </row>
    <row r="171" spans="1:4" x14ac:dyDescent="0.2">
      <c r="A171" s="57" t="s">
        <v>73</v>
      </c>
    </row>
    <row r="173" spans="1:4" x14ac:dyDescent="0.2">
      <c r="A173" s="14"/>
    </row>
    <row r="174" spans="1:4" ht="15" x14ac:dyDescent="0.25">
      <c r="A174" s="34"/>
    </row>
  </sheetData>
  <mergeCells count="10">
    <mergeCell ref="A99:G99"/>
    <mergeCell ref="A115:G115"/>
    <mergeCell ref="A136:G136"/>
    <mergeCell ref="A152:G152"/>
    <mergeCell ref="A1:G1"/>
    <mergeCell ref="A27:G27"/>
    <mergeCell ref="A53:G53"/>
    <mergeCell ref="A58:G58"/>
    <mergeCell ref="A60:G60"/>
    <mergeCell ref="A63:G63"/>
  </mergeCells>
  <conditionalFormatting sqref="F2:F3 F5:F11 F64:F98 F100 F102:F108 F110:F114 F116:F135 F137 F139:F145 F153:F65563">
    <cfRule type="cellIs" dxfId="16" priority="6" stopIfTrue="1" operator="between">
      <formula>0.009</formula>
      <formula>-0.009</formula>
    </cfRule>
  </conditionalFormatting>
  <conditionalFormatting sqref="F14:F26">
    <cfRule type="cellIs" dxfId="15" priority="5" stopIfTrue="1" operator="between">
      <formula>0.009</formula>
      <formula>-0.009</formula>
    </cfRule>
  </conditionalFormatting>
  <conditionalFormatting sqref="F28:F52 F54:F57 F59">
    <cfRule type="cellIs" dxfId="14" priority="3" stopIfTrue="1" operator="between">
      <formula>0.009</formula>
      <formula>-0.009</formula>
    </cfRule>
  </conditionalFormatting>
  <conditionalFormatting sqref="F61:F62">
    <cfRule type="cellIs" dxfId="13" priority="2" stopIfTrue="1" operator="between">
      <formula>0.009</formula>
      <formula>-0.009</formula>
    </cfRule>
  </conditionalFormatting>
  <conditionalFormatting sqref="F147:F151">
    <cfRule type="cellIs" dxfId="12" priority="1" stopIfTrue="1" operator="between">
      <formula>0.009</formula>
      <formula>-0.009</formula>
    </cfRule>
  </conditionalFormatting>
  <hyperlinks>
    <hyperlink ref="A51" r:id="rId1" tooltip="https://www.franklintempletonindia.com/investor/reports" xr:uid="{00000000-0004-0000-2000-000000000000}"/>
    <hyperlink ref="A56" r:id="rId2" tooltip="https://www.franklintempletonindia.com/download/en-in/latest%20updates/189ea834-ae3f-48eb-9d73-a9cc9cd9317e/franklin-templeton-update-on-reliance-broadcast-july-23-2020-kcg9m1gq-en-in.pdf" xr:uid="{00000000-0004-0000-2000-000001000000}"/>
    <hyperlink ref="A61" r:id="rId3" tooltip="https://www.franklintempletonindia.com/download/en-in/valuation-policy/a0e293eb-f28b-4edc-9535-c7d9e7321ddc/fair_valuation_reliance_big_reliance_infra_november_4_2020-kgox4tdb-en-in.pdf" xr:uid="{00000000-0004-0000-2000-000002000000}"/>
    <hyperlink ref="A134" r:id="rId4" tooltip="https://www.franklintempletonindia.com/investor/reports" xr:uid="{00000000-0004-0000-2000-000003000000}"/>
    <hyperlink ref="A171" r:id="rId5" tooltip="https://www.franklintempletonindia.com/investor/reports" xr:uid="{00000000-0004-0000-2000-000004000000}"/>
  </hyperlinks>
  <pageMargins left="0.7" right="0.7" top="0.75" bottom="0.75" header="0.3" footer="0.3"/>
  <pageSetup paperSize="9" orientation="portrait" r:id="rId6"/>
  <headerFooter>
    <oddFooter>&amp;C&amp;1#&amp;"Calibri"&amp;10&amp;K000000PUBLIC</oddFooter>
    <evenFooter>&amp;LPUBLIC</evenFooter>
    <firstFooter>&amp;LPUBLIC</firstFooter>
  </headerFooter>
  <drawing r:id="rId7"/>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38"/>
  <sheetViews>
    <sheetView showGridLines="0" zoomScaleNormal="100" zoomScaleSheetLayoutView="100" workbookViewId="0">
      <selection sqref="A1:G1"/>
    </sheetView>
  </sheetViews>
  <sheetFormatPr defaultColWidth="9.28515625" defaultRowHeight="11.25" x14ac:dyDescent="0.2"/>
  <cols>
    <col min="1" max="1" width="37.7109375" style="7" customWidth="1"/>
    <col min="2" max="2" width="52" style="7" customWidth="1"/>
    <col min="3" max="3" width="15.28515625" style="7" bestFit="1" customWidth="1"/>
    <col min="4" max="4" width="14.7109375" style="7" bestFit="1" customWidth="1"/>
    <col min="5" max="5" width="25.28515625" style="10" customWidth="1"/>
    <col min="6" max="6" width="13.42578125" style="11" customWidth="1"/>
    <col min="7" max="7" width="12.85546875" style="10" customWidth="1"/>
    <col min="8" max="16384" width="9.28515625" style="7"/>
  </cols>
  <sheetData>
    <row r="1" spans="1:9" s="1" customFormat="1" ht="15" customHeight="1" x14ac:dyDescent="0.2">
      <c r="A1" s="86" t="s">
        <v>1154</v>
      </c>
      <c r="B1" s="87"/>
      <c r="C1" s="87"/>
      <c r="D1" s="87"/>
      <c r="E1" s="87"/>
      <c r="F1" s="87"/>
      <c r="G1" s="87"/>
    </row>
    <row r="2" spans="1:9" s="1" customFormat="1" ht="12" x14ac:dyDescent="0.2">
      <c r="A2" s="35" t="s">
        <v>76</v>
      </c>
      <c r="E2" s="5"/>
      <c r="F2" s="9"/>
      <c r="G2" s="10"/>
    </row>
    <row r="3" spans="1:9" s="1" customFormat="1" ht="12" x14ac:dyDescent="0.2">
      <c r="A3" s="8" t="s">
        <v>1116</v>
      </c>
      <c r="B3" s="2"/>
      <c r="C3" s="3"/>
      <c r="D3" s="3"/>
      <c r="E3" s="4"/>
      <c r="F3" s="9"/>
      <c r="G3" s="10"/>
    </row>
    <row r="4" spans="1:9" s="1" customFormat="1" ht="36" customHeight="1" x14ac:dyDescent="0.2">
      <c r="A4" s="6" t="s">
        <v>2</v>
      </c>
      <c r="B4" s="6" t="s">
        <v>0</v>
      </c>
      <c r="C4" s="13" t="s">
        <v>50</v>
      </c>
      <c r="D4" s="13" t="s">
        <v>1</v>
      </c>
      <c r="E4" s="59" t="s">
        <v>6</v>
      </c>
      <c r="F4" s="12" t="s">
        <v>3</v>
      </c>
      <c r="G4" s="12" t="s">
        <v>5</v>
      </c>
    </row>
    <row r="5" spans="1:9" ht="15" customHeight="1" x14ac:dyDescent="0.2">
      <c r="A5" s="102" t="s">
        <v>1155</v>
      </c>
      <c r="B5" s="103"/>
      <c r="C5" s="103"/>
      <c r="D5" s="103"/>
      <c r="E5" s="103"/>
      <c r="F5" s="103"/>
      <c r="G5" s="104"/>
      <c r="H5" s="14"/>
      <c r="I5" s="14"/>
    </row>
    <row r="7" spans="1:9" x14ac:dyDescent="0.2">
      <c r="A7" s="14" t="s">
        <v>52</v>
      </c>
    </row>
    <row r="8" spans="1:9" x14ac:dyDescent="0.2">
      <c r="A8" s="14" t="s">
        <v>53</v>
      </c>
    </row>
    <row r="9" spans="1:9" s="10" customFormat="1" x14ac:dyDescent="0.2">
      <c r="A9" s="14" t="s">
        <v>54</v>
      </c>
      <c r="B9" s="14"/>
      <c r="C9" s="30" t="s">
        <v>1156</v>
      </c>
      <c r="D9" s="14" t="s">
        <v>1123</v>
      </c>
      <c r="F9" s="11"/>
      <c r="H9" s="7"/>
      <c r="I9" s="7"/>
    </row>
    <row r="10" spans="1:9" s="10" customFormat="1" x14ac:dyDescent="0.2">
      <c r="A10" s="7" t="s">
        <v>57</v>
      </c>
      <c r="B10" s="7"/>
      <c r="C10" s="63" t="s">
        <v>1124</v>
      </c>
      <c r="D10" s="67">
        <v>32.926200000000001</v>
      </c>
      <c r="F10" s="11"/>
      <c r="H10" s="7"/>
      <c r="I10" s="7"/>
    </row>
    <row r="11" spans="1:9" s="10" customFormat="1" x14ac:dyDescent="0.2">
      <c r="A11" s="7" t="s">
        <v>146</v>
      </c>
      <c r="B11" s="7"/>
      <c r="C11" s="63" t="s">
        <v>1124</v>
      </c>
      <c r="D11" s="67">
        <v>12.4137</v>
      </c>
      <c r="F11" s="11"/>
      <c r="H11" s="7"/>
      <c r="I11" s="7"/>
    </row>
    <row r="12" spans="1:9" s="10" customFormat="1" x14ac:dyDescent="0.2">
      <c r="A12" s="7" t="s">
        <v>58</v>
      </c>
      <c r="B12" s="7"/>
      <c r="C12" s="63" t="s">
        <v>1124</v>
      </c>
      <c r="D12" s="67">
        <v>12.516299999999999</v>
      </c>
      <c r="F12" s="11"/>
      <c r="H12" s="7"/>
      <c r="I12" s="7"/>
    </row>
    <row r="13" spans="1:9" s="10" customFormat="1" x14ac:dyDescent="0.2">
      <c r="A13" s="7" t="s">
        <v>61</v>
      </c>
      <c r="B13" s="7"/>
      <c r="C13" s="63" t="s">
        <v>1124</v>
      </c>
      <c r="D13" s="67">
        <v>33.775700000000001</v>
      </c>
      <c r="F13" s="11"/>
      <c r="H13" s="7"/>
      <c r="I13" s="7"/>
    </row>
    <row r="14" spans="1:9" s="10" customFormat="1" x14ac:dyDescent="0.2">
      <c r="A14" s="7" t="s">
        <v>1157</v>
      </c>
      <c r="B14" s="7"/>
      <c r="C14" s="63" t="s">
        <v>1124</v>
      </c>
      <c r="D14" s="67">
        <v>12.37</v>
      </c>
      <c r="F14" s="11"/>
      <c r="H14" s="7"/>
      <c r="I14" s="7"/>
    </row>
    <row r="15" spans="1:9" s="10" customFormat="1" x14ac:dyDescent="0.2">
      <c r="A15" s="7" t="s">
        <v>321</v>
      </c>
      <c r="B15" s="7"/>
      <c r="C15" s="63" t="s">
        <v>1124</v>
      </c>
      <c r="D15" s="67">
        <v>34.9131</v>
      </c>
      <c r="F15" s="11"/>
      <c r="H15" s="7"/>
      <c r="I15" s="7"/>
    </row>
    <row r="16" spans="1:9" s="10" customFormat="1" x14ac:dyDescent="0.2">
      <c r="A16" s="7" t="s">
        <v>1158</v>
      </c>
      <c r="B16" s="7"/>
      <c r="C16" s="63" t="s">
        <v>1124</v>
      </c>
      <c r="D16" s="67">
        <v>12.4788</v>
      </c>
      <c r="F16" s="11"/>
      <c r="H16" s="7"/>
      <c r="I16" s="7"/>
    </row>
    <row r="17" spans="1:9" s="10" customFormat="1" x14ac:dyDescent="0.2">
      <c r="A17" s="7" t="s">
        <v>323</v>
      </c>
      <c r="B17" s="7"/>
      <c r="C17" s="63" t="s">
        <v>1124</v>
      </c>
      <c r="D17" s="67">
        <v>12.511100000000001</v>
      </c>
      <c r="F17" s="11"/>
      <c r="H17" s="7"/>
      <c r="I17" s="7"/>
    </row>
    <row r="18" spans="1:9" s="10" customFormat="1" x14ac:dyDescent="0.2">
      <c r="A18" s="7" t="s">
        <v>1159</v>
      </c>
      <c r="B18" s="7"/>
      <c r="C18" s="63" t="s">
        <v>1124</v>
      </c>
      <c r="D18" s="67">
        <v>34.235500000000002</v>
      </c>
      <c r="F18" s="11"/>
      <c r="H18" s="7"/>
      <c r="I18" s="7"/>
    </row>
    <row r="19" spans="1:9" s="10" customFormat="1" x14ac:dyDescent="0.2">
      <c r="A19" s="7" t="s">
        <v>1160</v>
      </c>
      <c r="B19" s="7"/>
      <c r="C19" s="63" t="s">
        <v>1124</v>
      </c>
      <c r="D19" s="67">
        <v>12.151199999999999</v>
      </c>
      <c r="F19" s="11"/>
      <c r="H19" s="7"/>
      <c r="I19" s="7"/>
    </row>
    <row r="20" spans="1:9" s="10" customFormat="1" x14ac:dyDescent="0.2">
      <c r="A20" s="7" t="s">
        <v>1161</v>
      </c>
      <c r="B20" s="7"/>
      <c r="C20" s="63" t="s">
        <v>1124</v>
      </c>
      <c r="D20" s="67">
        <v>12.196</v>
      </c>
      <c r="F20" s="11"/>
      <c r="H20" s="7"/>
      <c r="I20" s="7"/>
    </row>
    <row r="22" spans="1:9" s="10" customFormat="1" x14ac:dyDescent="0.2">
      <c r="A22" s="7" t="s">
        <v>66</v>
      </c>
      <c r="B22" s="7"/>
      <c r="C22" s="7"/>
      <c r="D22" s="7"/>
      <c r="F22" s="11"/>
      <c r="H22" s="7"/>
      <c r="I22" s="7"/>
    </row>
    <row r="23" spans="1:9" s="10" customFormat="1" x14ac:dyDescent="0.2">
      <c r="A23" s="7" t="s">
        <v>1125</v>
      </c>
      <c r="B23" s="7"/>
      <c r="C23" s="7"/>
      <c r="D23" s="7"/>
      <c r="F23" s="11"/>
      <c r="H23" s="7"/>
      <c r="I23" s="7"/>
    </row>
    <row r="25" spans="1:9" s="10" customFormat="1" x14ac:dyDescent="0.2">
      <c r="A25" s="14" t="s">
        <v>67</v>
      </c>
      <c r="B25" s="7"/>
      <c r="C25" s="7"/>
      <c r="D25" s="30" t="s">
        <v>68</v>
      </c>
      <c r="F25" s="11"/>
      <c r="H25" s="7"/>
      <c r="I25" s="7"/>
    </row>
    <row r="27" spans="1:9" x14ac:dyDescent="0.2">
      <c r="A27" s="14" t="s">
        <v>82</v>
      </c>
      <c r="D27" s="64" t="s">
        <v>1124</v>
      </c>
    </row>
    <row r="28" spans="1:9" x14ac:dyDescent="0.2">
      <c r="A28" s="7" t="s">
        <v>1140</v>
      </c>
      <c r="D28" s="33"/>
    </row>
    <row r="29" spans="1:9" x14ac:dyDescent="0.2">
      <c r="D29" s="33"/>
    </row>
    <row r="30" spans="1:9" x14ac:dyDescent="0.2">
      <c r="A30" s="14" t="s">
        <v>1097</v>
      </c>
      <c r="D30" s="30" t="s">
        <v>68</v>
      </c>
    </row>
    <row r="32" spans="1:9" ht="24" customHeight="1" x14ac:dyDescent="0.25">
      <c r="A32" s="92" t="s">
        <v>1162</v>
      </c>
      <c r="B32" s="93"/>
      <c r="C32" s="93"/>
      <c r="D32" s="93"/>
      <c r="E32" s="93"/>
      <c r="F32" s="93"/>
      <c r="G32" s="93"/>
    </row>
    <row r="34" spans="1:7" x14ac:dyDescent="0.2">
      <c r="A34" s="14" t="s">
        <v>1070</v>
      </c>
    </row>
    <row r="35" spans="1:7" x14ac:dyDescent="0.2">
      <c r="A35" s="14"/>
    </row>
    <row r="36" spans="1:7" ht="27" customHeight="1" x14ac:dyDescent="0.25">
      <c r="A36" s="99" t="s">
        <v>1163</v>
      </c>
      <c r="B36" s="91"/>
      <c r="C36" s="91"/>
      <c r="D36" s="91"/>
      <c r="E36" s="91"/>
      <c r="F36" s="91"/>
      <c r="G36" s="91"/>
    </row>
    <row r="37" spans="1:7" x14ac:dyDescent="0.2">
      <c r="A37" s="54"/>
    </row>
    <row r="38" spans="1:7" ht="27.6" customHeight="1" x14ac:dyDescent="0.2">
      <c r="A38" s="90" t="s">
        <v>1132</v>
      </c>
      <c r="B38" s="90"/>
      <c r="C38" s="90"/>
      <c r="D38" s="90"/>
      <c r="E38" s="90"/>
      <c r="F38" s="90"/>
      <c r="G38" s="90"/>
    </row>
  </sheetData>
  <mergeCells count="5">
    <mergeCell ref="A1:G1"/>
    <mergeCell ref="A5:G5"/>
    <mergeCell ref="A32:G32"/>
    <mergeCell ref="A36:G36"/>
    <mergeCell ref="A38:G38"/>
  </mergeCells>
  <conditionalFormatting sqref="F2:F3 F6:F31 F33:F35 F37 F39:F65456">
    <cfRule type="cellIs" dxfId="11" priority="1" stopIfTrue="1" operator="between">
      <formula>0.009</formula>
      <formula>-0.009</formula>
    </cfRule>
  </conditionalFormatting>
  <pageMargins left="0.7" right="0.7" top="0.75" bottom="0.75" header="0.3" footer="0.3"/>
  <pageSetup paperSize="9" scale="44" orientation="portrait" r:id="rId1"/>
  <headerFooter>
    <oddFooter>&amp;C&amp;1#&amp;"Calibri"&amp;10&amp;K000000PUBLIC</oddFooter>
    <evenFooter>&amp;LPUBLIC</evenFooter>
    <firstFooter>&amp;LPUBLIC</firstFooter>
  </headerFooter>
  <colBreaks count="1" manualBreakCount="1">
    <brk id="8"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83"/>
  <sheetViews>
    <sheetView showGridLines="0" zoomScaleNormal="100" zoomScaleSheetLayoutView="100" workbookViewId="0">
      <selection sqref="A1:G1"/>
    </sheetView>
  </sheetViews>
  <sheetFormatPr defaultColWidth="9.42578125" defaultRowHeight="11.25" x14ac:dyDescent="0.2"/>
  <cols>
    <col min="1" max="1" width="37.7109375" style="7" customWidth="1"/>
    <col min="2" max="2" width="52" style="7" customWidth="1"/>
    <col min="3" max="3" width="15.5703125" style="7" bestFit="1" customWidth="1"/>
    <col min="4" max="4" width="15.42578125" style="7" bestFit="1" customWidth="1"/>
    <col min="5" max="5" width="25.28515625" style="10" customWidth="1"/>
    <col min="6" max="6" width="13.42578125" style="11" customWidth="1"/>
    <col min="7" max="7" width="12.85546875" style="10" customWidth="1"/>
    <col min="8" max="8" width="9.42578125" style="7"/>
    <col min="9" max="11" width="9.42578125" style="7" customWidth="1"/>
    <col min="12" max="16384" width="9.42578125" style="7"/>
  </cols>
  <sheetData>
    <row r="1" spans="1:9" s="1" customFormat="1" ht="15" customHeight="1" x14ac:dyDescent="0.2">
      <c r="A1" s="86" t="s">
        <v>1164</v>
      </c>
      <c r="B1" s="87"/>
      <c r="C1" s="87"/>
      <c r="D1" s="87"/>
      <c r="E1" s="87"/>
      <c r="F1" s="87"/>
      <c r="G1" s="87"/>
      <c r="H1" s="69"/>
    </row>
    <row r="2" spans="1:9" s="1" customFormat="1" ht="12" x14ac:dyDescent="0.2">
      <c r="A2" s="35" t="s">
        <v>76</v>
      </c>
      <c r="E2" s="5"/>
      <c r="F2" s="9"/>
      <c r="G2" s="10"/>
    </row>
    <row r="3" spans="1:9" s="1" customFormat="1" ht="12" x14ac:dyDescent="0.2">
      <c r="A3" s="8" t="s">
        <v>1116</v>
      </c>
      <c r="B3" s="2"/>
      <c r="C3" s="3"/>
      <c r="D3" s="3"/>
      <c r="E3" s="4"/>
      <c r="F3" s="9"/>
      <c r="G3" s="10"/>
    </row>
    <row r="4" spans="1:9" s="1" customFormat="1" ht="36" customHeight="1" x14ac:dyDescent="0.2">
      <c r="A4" s="6" t="s">
        <v>2</v>
      </c>
      <c r="B4" s="6" t="s">
        <v>0</v>
      </c>
      <c r="C4" s="13" t="s">
        <v>1117</v>
      </c>
      <c r="D4" s="13" t="s">
        <v>1</v>
      </c>
      <c r="E4" s="59" t="s">
        <v>6</v>
      </c>
      <c r="F4" s="12" t="s">
        <v>3</v>
      </c>
      <c r="G4" s="12" t="s">
        <v>5</v>
      </c>
    </row>
    <row r="5" spans="1:9" x14ac:dyDescent="0.2">
      <c r="A5" s="16" t="s">
        <v>32</v>
      </c>
      <c r="B5" s="17"/>
      <c r="C5" s="17"/>
      <c r="D5" s="17"/>
      <c r="E5" s="18"/>
      <c r="F5" s="19"/>
      <c r="G5" s="18"/>
    </row>
    <row r="6" spans="1:9" x14ac:dyDescent="0.2">
      <c r="A6" s="20" t="s">
        <v>39</v>
      </c>
      <c r="B6" s="21"/>
      <c r="C6" s="21"/>
      <c r="D6" s="21"/>
      <c r="E6" s="22"/>
      <c r="F6" s="23"/>
      <c r="G6" s="22"/>
    </row>
    <row r="7" spans="1:9" x14ac:dyDescent="0.2">
      <c r="A7" s="21" t="s">
        <v>1118</v>
      </c>
      <c r="B7" s="21" t="s">
        <v>1119</v>
      </c>
      <c r="C7" s="21" t="s">
        <v>1120</v>
      </c>
      <c r="D7" s="24">
        <v>688</v>
      </c>
      <c r="E7" s="22">
        <v>0</v>
      </c>
      <c r="F7" s="22">
        <v>0</v>
      </c>
      <c r="G7" s="22">
        <v>0</v>
      </c>
    </row>
    <row r="8" spans="1:9" x14ac:dyDescent="0.2">
      <c r="A8" s="21" t="s">
        <v>1165</v>
      </c>
      <c r="B8" s="21" t="s">
        <v>1166</v>
      </c>
      <c r="C8" s="21" t="s">
        <v>1120</v>
      </c>
      <c r="D8" s="24">
        <v>400</v>
      </c>
      <c r="E8" s="22">
        <v>0</v>
      </c>
      <c r="F8" s="22">
        <v>0</v>
      </c>
      <c r="G8" s="22">
        <v>0</v>
      </c>
    </row>
    <row r="9" spans="1:9" x14ac:dyDescent="0.2">
      <c r="A9" s="20" t="s">
        <v>38</v>
      </c>
      <c r="B9" s="20"/>
      <c r="C9" s="20"/>
      <c r="D9" s="20"/>
      <c r="E9" s="25">
        <f>SUM(E6:E8)</f>
        <v>0</v>
      </c>
      <c r="F9" s="25">
        <f>SUM(F6:F8)</f>
        <v>0</v>
      </c>
      <c r="G9" s="25"/>
      <c r="H9" s="14"/>
      <c r="I9" s="14"/>
    </row>
    <row r="10" spans="1:9" x14ac:dyDescent="0.2">
      <c r="A10" s="21"/>
      <c r="B10" s="21"/>
      <c r="C10" s="21"/>
      <c r="D10" s="21"/>
      <c r="E10" s="22"/>
      <c r="F10" s="23"/>
      <c r="G10" s="22"/>
    </row>
    <row r="11" spans="1:9" x14ac:dyDescent="0.2">
      <c r="A11" s="20" t="s">
        <v>47</v>
      </c>
      <c r="B11" s="20"/>
      <c r="C11" s="20"/>
      <c r="D11" s="20"/>
      <c r="E11" s="25">
        <f>E9</f>
        <v>0</v>
      </c>
      <c r="F11" s="25">
        <f>F9</f>
        <v>0</v>
      </c>
      <c r="G11" s="25"/>
      <c r="H11" s="14"/>
      <c r="I11" s="14"/>
    </row>
    <row r="12" spans="1:9" x14ac:dyDescent="0.2">
      <c r="A12" s="20"/>
      <c r="B12" s="20"/>
      <c r="C12" s="20"/>
      <c r="D12" s="20"/>
      <c r="E12" s="25"/>
      <c r="F12" s="26"/>
      <c r="G12" s="25"/>
      <c r="H12" s="14"/>
      <c r="I12" s="14"/>
    </row>
    <row r="13" spans="1:9" x14ac:dyDescent="0.2">
      <c r="A13" s="20" t="s">
        <v>49</v>
      </c>
      <c r="B13" s="20"/>
      <c r="C13" s="20"/>
      <c r="D13" s="20"/>
      <c r="E13" s="25">
        <f>491678.83/100000</f>
        <v>4.9167883000000003</v>
      </c>
      <c r="F13" s="25">
        <f>F15-(F11)</f>
        <v>100</v>
      </c>
      <c r="G13" s="25"/>
      <c r="H13" s="14"/>
      <c r="I13" s="14"/>
    </row>
    <row r="14" spans="1:9" x14ac:dyDescent="0.2">
      <c r="A14" s="20"/>
      <c r="B14" s="20"/>
      <c r="C14" s="20"/>
      <c r="D14" s="20"/>
      <c r="E14" s="25"/>
      <c r="F14" s="26"/>
      <c r="G14" s="25"/>
      <c r="H14" s="14"/>
      <c r="I14" s="14"/>
    </row>
    <row r="15" spans="1:9" x14ac:dyDescent="0.2">
      <c r="A15" s="27" t="s">
        <v>48</v>
      </c>
      <c r="B15" s="27"/>
      <c r="C15" s="27"/>
      <c r="D15" s="27"/>
      <c r="E15" s="28">
        <f>E13</f>
        <v>4.9167883000000003</v>
      </c>
      <c r="F15" s="28">
        <v>100</v>
      </c>
      <c r="G15" s="28"/>
      <c r="H15" s="14"/>
      <c r="I15" s="14"/>
    </row>
    <row r="17" spans="1:7" x14ac:dyDescent="0.2">
      <c r="A17" s="14" t="s">
        <v>51</v>
      </c>
    </row>
    <row r="18" spans="1:7" x14ac:dyDescent="0.2">
      <c r="A18" s="68" t="s">
        <v>1121</v>
      </c>
    </row>
    <row r="19" spans="1:7" ht="29.25" customHeight="1" x14ac:dyDescent="0.2">
      <c r="A19" s="97" t="s">
        <v>1122</v>
      </c>
      <c r="B19" s="98"/>
      <c r="C19" s="98"/>
      <c r="D19" s="98"/>
      <c r="E19" s="98"/>
      <c r="F19" s="98"/>
      <c r="G19" s="98"/>
    </row>
    <row r="20" spans="1:7" ht="15" x14ac:dyDescent="0.25">
      <c r="A20" s="70"/>
      <c r="B20" s="71"/>
      <c r="C20" s="71"/>
      <c r="D20" s="71"/>
      <c r="E20" s="71"/>
      <c r="F20" s="71"/>
      <c r="G20" s="71"/>
    </row>
    <row r="21" spans="1:7" x14ac:dyDescent="0.2">
      <c r="A21" s="14" t="s">
        <v>52</v>
      </c>
    </row>
    <row r="22" spans="1:7" x14ac:dyDescent="0.2">
      <c r="A22" s="14" t="s">
        <v>53</v>
      </c>
    </row>
    <row r="23" spans="1:7" x14ac:dyDescent="0.2">
      <c r="A23" s="14" t="s">
        <v>54</v>
      </c>
      <c r="B23" s="14"/>
      <c r="C23" s="30" t="s">
        <v>56</v>
      </c>
      <c r="D23" s="30" t="s">
        <v>1167</v>
      </c>
    </row>
    <row r="24" spans="1:7" x14ac:dyDescent="0.2">
      <c r="A24" s="7" t="s">
        <v>182</v>
      </c>
      <c r="C24" s="63" t="s">
        <v>1124</v>
      </c>
      <c r="D24" s="31">
        <v>24.933800000000002</v>
      </c>
    </row>
    <row r="25" spans="1:7" x14ac:dyDescent="0.2">
      <c r="A25" s="7" t="s">
        <v>271</v>
      </c>
      <c r="C25" s="63" t="s">
        <v>1124</v>
      </c>
      <c r="D25" s="31">
        <v>11.5593</v>
      </c>
    </row>
    <row r="26" spans="1:7" x14ac:dyDescent="0.2">
      <c r="A26" s="7" t="s">
        <v>184</v>
      </c>
      <c r="C26" s="63" t="s">
        <v>1124</v>
      </c>
      <c r="D26" s="31">
        <v>26.575900000000001</v>
      </c>
    </row>
    <row r="27" spans="1:7" x14ac:dyDescent="0.2">
      <c r="A27" s="7" t="s">
        <v>272</v>
      </c>
      <c r="C27" s="63" t="s">
        <v>1124</v>
      </c>
      <c r="D27" s="31">
        <v>12.480700000000001</v>
      </c>
    </row>
    <row r="29" spans="1:7" x14ac:dyDescent="0.2">
      <c r="A29" s="7" t="s">
        <v>66</v>
      </c>
    </row>
    <row r="30" spans="1:7" x14ac:dyDescent="0.2">
      <c r="A30" s="7" t="s">
        <v>1168</v>
      </c>
    </row>
    <row r="32" spans="1:7" x14ac:dyDescent="0.2">
      <c r="A32" s="14" t="s">
        <v>67</v>
      </c>
      <c r="D32" s="30" t="s">
        <v>68</v>
      </c>
    </row>
    <row r="34" spans="1:7" x14ac:dyDescent="0.2">
      <c r="A34" s="14" t="s">
        <v>82</v>
      </c>
      <c r="D34" s="64" t="s">
        <v>1124</v>
      </c>
    </row>
    <row r="35" spans="1:7" x14ac:dyDescent="0.2">
      <c r="A35" s="7" t="s">
        <v>1126</v>
      </c>
      <c r="D35" s="33"/>
    </row>
    <row r="36" spans="1:7" x14ac:dyDescent="0.2">
      <c r="D36" s="33"/>
    </row>
    <row r="37" spans="1:7" x14ac:dyDescent="0.2">
      <c r="A37" s="14" t="s">
        <v>1097</v>
      </c>
      <c r="D37" s="30" t="s">
        <v>68</v>
      </c>
    </row>
    <row r="38" spans="1:7" x14ac:dyDescent="0.2">
      <c r="A38" s="7" t="s">
        <v>72</v>
      </c>
    </row>
    <row r="39" spans="1:7" x14ac:dyDescent="0.2">
      <c r="A39" s="57" t="s">
        <v>73</v>
      </c>
    </row>
    <row r="41" spans="1:7" ht="47.25" customHeight="1" x14ac:dyDescent="0.25">
      <c r="A41" s="92" t="s">
        <v>1196</v>
      </c>
      <c r="B41" s="93"/>
      <c r="C41" s="93"/>
      <c r="D41" s="93"/>
      <c r="E41" s="93"/>
      <c r="F41" s="93"/>
      <c r="G41" s="93"/>
    </row>
    <row r="43" spans="1:7" ht="36.75" customHeight="1" x14ac:dyDescent="0.25">
      <c r="A43" s="92" t="s">
        <v>1169</v>
      </c>
      <c r="B43" s="93"/>
      <c r="C43" s="93"/>
      <c r="D43" s="93"/>
      <c r="E43" s="93"/>
      <c r="F43" s="93"/>
      <c r="G43" s="93"/>
    </row>
    <row r="44" spans="1:7" x14ac:dyDescent="0.2">
      <c r="A44" s="57" t="s">
        <v>75</v>
      </c>
    </row>
    <row r="46" spans="1:7" ht="26.25" customHeight="1" x14ac:dyDescent="0.25">
      <c r="A46" s="92" t="s">
        <v>1143</v>
      </c>
      <c r="B46" s="93"/>
      <c r="C46" s="93"/>
      <c r="D46" s="93"/>
      <c r="E46" s="93"/>
      <c r="F46" s="93"/>
      <c r="G46" s="93"/>
    </row>
    <row r="47" spans="1:7" s="53" customFormat="1" ht="15" x14ac:dyDescent="0.25">
      <c r="A47" s="72"/>
      <c r="B47" s="73"/>
      <c r="C47" s="73"/>
      <c r="D47" s="73"/>
      <c r="E47" s="73"/>
      <c r="F47" s="73"/>
      <c r="G47" s="73"/>
    </row>
    <row r="48" spans="1:7" x14ac:dyDescent="0.2">
      <c r="A48" s="52" t="s">
        <v>1068</v>
      </c>
      <c r="B48" s="53"/>
      <c r="C48" s="53"/>
      <c r="D48" s="53"/>
      <c r="E48" s="11"/>
      <c r="G48" s="11"/>
    </row>
    <row r="49" spans="1:9" x14ac:dyDescent="0.2">
      <c r="A49" s="52"/>
      <c r="B49" s="53"/>
      <c r="C49" s="53"/>
      <c r="D49" s="53"/>
      <c r="E49" s="11"/>
      <c r="G49" s="11"/>
    </row>
    <row r="50" spans="1:9" ht="48" customHeight="1" x14ac:dyDescent="0.2">
      <c r="A50" s="105" t="s">
        <v>1170</v>
      </c>
      <c r="B50" s="105"/>
      <c r="C50" s="105"/>
      <c r="D50" s="105"/>
      <c r="E50" s="105"/>
      <c r="F50" s="105"/>
      <c r="G50" s="105"/>
    </row>
    <row r="51" spans="1:9" ht="25.5" customHeight="1" x14ac:dyDescent="0.2">
      <c r="A51" s="90" t="s">
        <v>1171</v>
      </c>
      <c r="B51" s="90"/>
      <c r="C51" s="90"/>
      <c r="D51" s="90"/>
      <c r="E51" s="90"/>
      <c r="F51" s="90"/>
      <c r="G51" s="90"/>
    </row>
    <row r="53" spans="1:9" s="1" customFormat="1" ht="15" x14ac:dyDescent="0.2">
      <c r="A53" s="86" t="s">
        <v>1172</v>
      </c>
      <c r="B53" s="87"/>
      <c r="C53" s="87"/>
      <c r="D53" s="87"/>
      <c r="E53" s="87"/>
      <c r="F53" s="87"/>
      <c r="G53" s="87"/>
    </row>
    <row r="54" spans="1:9" x14ac:dyDescent="0.2">
      <c r="A54" s="8" t="s">
        <v>1116</v>
      </c>
    </row>
    <row r="55" spans="1:9" s="1" customFormat="1" ht="33.75" x14ac:dyDescent="0.2">
      <c r="A55" s="6" t="s">
        <v>2</v>
      </c>
      <c r="B55" s="6" t="s">
        <v>0</v>
      </c>
      <c r="C55" s="13" t="s">
        <v>50</v>
      </c>
      <c r="D55" s="13" t="s">
        <v>1</v>
      </c>
      <c r="E55" s="59" t="s">
        <v>6</v>
      </c>
      <c r="F55" s="12" t="s">
        <v>3</v>
      </c>
      <c r="G55" s="12" t="s">
        <v>5</v>
      </c>
    </row>
    <row r="56" spans="1:9" x14ac:dyDescent="0.2">
      <c r="A56" s="16" t="s">
        <v>32</v>
      </c>
      <c r="B56" s="17"/>
      <c r="C56" s="17"/>
      <c r="D56" s="17"/>
      <c r="E56" s="18"/>
      <c r="F56" s="19"/>
      <c r="G56" s="18"/>
    </row>
    <row r="57" spans="1:9" x14ac:dyDescent="0.2">
      <c r="A57" s="20" t="s">
        <v>33</v>
      </c>
      <c r="B57" s="21"/>
      <c r="C57" s="21"/>
      <c r="D57" s="21"/>
      <c r="E57" s="22"/>
      <c r="F57" s="23"/>
      <c r="G57" s="22"/>
    </row>
    <row r="58" spans="1:9" x14ac:dyDescent="0.2">
      <c r="A58" s="21" t="s">
        <v>79</v>
      </c>
      <c r="B58" s="21" t="s">
        <v>78</v>
      </c>
      <c r="C58" s="21" t="s">
        <v>80</v>
      </c>
      <c r="D58" s="24">
        <v>1450</v>
      </c>
      <c r="E58" s="22">
        <v>4451.4563013999996</v>
      </c>
      <c r="F58" s="23">
        <v>100</v>
      </c>
      <c r="G58" s="22">
        <v>4.165</v>
      </c>
      <c r="I58" s="33"/>
    </row>
    <row r="59" spans="1:9" x14ac:dyDescent="0.2">
      <c r="A59" s="20" t="s">
        <v>38</v>
      </c>
      <c r="B59" s="20"/>
      <c r="C59" s="20"/>
      <c r="D59" s="20"/>
      <c r="E59" s="25">
        <f>SUM(E58)</f>
        <v>4451.4563013999996</v>
      </c>
      <c r="F59" s="25">
        <f>SUM(F58)</f>
        <v>100</v>
      </c>
      <c r="G59" s="25"/>
      <c r="H59" s="14"/>
      <c r="I59" s="14"/>
    </row>
    <row r="60" spans="1:9" x14ac:dyDescent="0.2">
      <c r="A60" s="21"/>
      <c r="B60" s="21"/>
      <c r="C60" s="21"/>
      <c r="D60" s="21"/>
      <c r="E60" s="22"/>
      <c r="F60" s="23"/>
      <c r="G60" s="22"/>
    </row>
    <row r="61" spans="1:9" x14ac:dyDescent="0.2">
      <c r="A61" s="20" t="s">
        <v>47</v>
      </c>
      <c r="B61" s="20"/>
      <c r="C61" s="20"/>
      <c r="D61" s="20"/>
      <c r="E61" s="25">
        <f>E59</f>
        <v>4451.4563013999996</v>
      </c>
      <c r="F61" s="25">
        <f>F59</f>
        <v>100</v>
      </c>
      <c r="G61" s="25"/>
      <c r="H61" s="14"/>
      <c r="I61" s="14"/>
    </row>
    <row r="62" spans="1:9" x14ac:dyDescent="0.2">
      <c r="A62" s="20"/>
      <c r="B62" s="20"/>
      <c r="C62" s="20"/>
      <c r="D62" s="20"/>
      <c r="E62" s="25"/>
      <c r="F62" s="26"/>
      <c r="G62" s="25"/>
      <c r="H62" s="14"/>
      <c r="I62" s="14"/>
    </row>
    <row r="63" spans="1:9" x14ac:dyDescent="0.2">
      <c r="A63" s="20" t="s">
        <v>49</v>
      </c>
      <c r="B63" s="20"/>
      <c r="C63" s="20"/>
      <c r="D63" s="20"/>
      <c r="E63" s="65">
        <v>0</v>
      </c>
      <c r="F63" s="65">
        <v>0</v>
      </c>
      <c r="G63" s="25"/>
      <c r="H63" s="14"/>
      <c r="I63" s="33"/>
    </row>
    <row r="64" spans="1:9" x14ac:dyDescent="0.2">
      <c r="A64" s="20"/>
      <c r="B64" s="20"/>
      <c r="C64" s="20"/>
      <c r="D64" s="20"/>
      <c r="E64" s="25"/>
      <c r="F64" s="26"/>
      <c r="G64" s="25"/>
      <c r="H64" s="14"/>
      <c r="I64" s="14"/>
    </row>
    <row r="65" spans="1:9" x14ac:dyDescent="0.2">
      <c r="A65" s="27" t="s">
        <v>48</v>
      </c>
      <c r="B65" s="27"/>
      <c r="C65" s="27"/>
      <c r="D65" s="27"/>
      <c r="E65" s="28">
        <v>4451.4563013999996</v>
      </c>
      <c r="F65" s="29">
        <v>100</v>
      </c>
      <c r="G65" s="28"/>
      <c r="H65" s="14"/>
      <c r="I65" s="14"/>
    </row>
    <row r="66" spans="1:9" s="10" customFormat="1" x14ac:dyDescent="0.2">
      <c r="A66" s="7"/>
      <c r="B66" s="7"/>
      <c r="C66" s="7"/>
      <c r="D66" s="7"/>
      <c r="F66" s="15"/>
      <c r="H66" s="7"/>
      <c r="I66" s="7"/>
    </row>
    <row r="67" spans="1:9" s="10" customFormat="1" x14ac:dyDescent="0.2">
      <c r="A67" s="14" t="s">
        <v>51</v>
      </c>
      <c r="B67" s="7"/>
      <c r="C67" s="7"/>
      <c r="D67" s="7"/>
      <c r="F67" s="11"/>
      <c r="H67" s="7"/>
      <c r="I67" s="7"/>
    </row>
    <row r="68" spans="1:9" s="10" customFormat="1" x14ac:dyDescent="0.2">
      <c r="A68" s="52" t="s">
        <v>1134</v>
      </c>
      <c r="B68" s="7"/>
      <c r="C68" s="7"/>
      <c r="D68" s="7"/>
      <c r="F68" s="11"/>
      <c r="H68" s="7"/>
      <c r="I68" s="7"/>
    </row>
    <row r="69" spans="1:9" s="10" customFormat="1" x14ac:dyDescent="0.2">
      <c r="A69" s="90" t="s">
        <v>1135</v>
      </c>
      <c r="B69" s="90"/>
      <c r="C69" s="90"/>
      <c r="D69" s="90"/>
      <c r="E69" s="90"/>
      <c r="F69" s="90"/>
      <c r="G69" s="90"/>
      <c r="H69" s="7"/>
      <c r="I69" s="7"/>
    </row>
    <row r="71" spans="1:9" s="10" customFormat="1" x14ac:dyDescent="0.2">
      <c r="A71" s="14" t="s">
        <v>52</v>
      </c>
      <c r="B71" s="7"/>
      <c r="C71" s="7"/>
      <c r="D71" s="7"/>
      <c r="F71" s="11"/>
      <c r="H71" s="7"/>
      <c r="I71" s="7"/>
    </row>
    <row r="72" spans="1:9" s="10" customFormat="1" x14ac:dyDescent="0.2">
      <c r="A72" s="14" t="s">
        <v>53</v>
      </c>
      <c r="B72" s="7"/>
      <c r="C72" s="7"/>
      <c r="D72" s="7"/>
      <c r="F72" s="11"/>
      <c r="H72" s="7"/>
      <c r="I72" s="7"/>
    </row>
    <row r="73" spans="1:9" s="10" customFormat="1" x14ac:dyDescent="0.2">
      <c r="A73" s="14" t="s">
        <v>54</v>
      </c>
      <c r="B73" s="14"/>
      <c r="C73" s="30" t="s">
        <v>56</v>
      </c>
      <c r="D73" s="14" t="s">
        <v>55</v>
      </c>
      <c r="F73" s="74"/>
      <c r="G73" s="75"/>
      <c r="H73" s="7"/>
      <c r="I73" s="7"/>
    </row>
    <row r="74" spans="1:9" s="10" customFormat="1" x14ac:dyDescent="0.2">
      <c r="A74" s="7" t="s">
        <v>182</v>
      </c>
      <c r="B74" s="7"/>
      <c r="C74" s="76">
        <v>0.49430000000000002</v>
      </c>
      <c r="D74" s="76">
        <v>0.53010000000000002</v>
      </c>
      <c r="F74" s="11"/>
      <c r="H74" s="7"/>
      <c r="I74" s="7"/>
    </row>
    <row r="75" spans="1:9" s="10" customFormat="1" x14ac:dyDescent="0.2">
      <c r="A75" s="7" t="s">
        <v>271</v>
      </c>
      <c r="B75" s="7"/>
      <c r="C75" s="76">
        <v>0.22919999999999999</v>
      </c>
      <c r="D75" s="76">
        <v>0.24579999999999999</v>
      </c>
      <c r="F75" s="11"/>
      <c r="H75" s="7"/>
      <c r="I75" s="7"/>
    </row>
    <row r="76" spans="1:9" s="10" customFormat="1" x14ac:dyDescent="0.2">
      <c r="A76" s="7" t="s">
        <v>184</v>
      </c>
      <c r="B76" s="7"/>
      <c r="C76" s="76">
        <v>0.52259999999999995</v>
      </c>
      <c r="D76" s="76">
        <v>0.5605</v>
      </c>
      <c r="F76" s="11"/>
      <c r="H76" s="7"/>
      <c r="I76" s="7"/>
    </row>
    <row r="77" spans="1:9" s="10" customFormat="1" x14ac:dyDescent="0.2">
      <c r="A77" s="7" t="s">
        <v>272</v>
      </c>
      <c r="B77" s="7"/>
      <c r="C77" s="76">
        <v>0.24540000000000001</v>
      </c>
      <c r="D77" s="76">
        <v>0.26319999999999999</v>
      </c>
      <c r="F77" s="11"/>
      <c r="H77" s="7"/>
      <c r="I77" s="7"/>
    </row>
    <row r="79" spans="1:9" s="10" customFormat="1" x14ac:dyDescent="0.2">
      <c r="A79" s="7" t="s">
        <v>66</v>
      </c>
      <c r="B79" s="7"/>
      <c r="C79" s="7"/>
      <c r="D79" s="7"/>
      <c r="F79" s="11"/>
      <c r="H79" s="7"/>
      <c r="I79" s="7"/>
    </row>
    <row r="81" spans="1:9" s="10" customFormat="1" x14ac:dyDescent="0.2">
      <c r="A81" s="14" t="s">
        <v>1187</v>
      </c>
      <c r="B81" s="7"/>
      <c r="C81" s="7"/>
      <c r="D81" s="30" t="s">
        <v>68</v>
      </c>
      <c r="F81" s="11"/>
      <c r="H81" s="7"/>
      <c r="I81" s="7"/>
    </row>
    <row r="82" spans="1:9" x14ac:dyDescent="0.2">
      <c r="A82" s="7" t="s">
        <v>72</v>
      </c>
    </row>
    <row r="83" spans="1:9" x14ac:dyDescent="0.2">
      <c r="A83" s="57" t="s">
        <v>73</v>
      </c>
    </row>
  </sheetData>
  <mergeCells count="9">
    <mergeCell ref="A51:G51"/>
    <mergeCell ref="A53:G53"/>
    <mergeCell ref="A69:G69"/>
    <mergeCell ref="A1:G1"/>
    <mergeCell ref="A19:G19"/>
    <mergeCell ref="A41:G41"/>
    <mergeCell ref="A43:G43"/>
    <mergeCell ref="A46:G46"/>
    <mergeCell ref="A50:G50"/>
  </mergeCells>
  <conditionalFormatting sqref="F2:F3 F5:F6 F10 F12 F14 F16:F18 F21:F40 F42 F44:F45 F48:F49 F52 F54 F70:F65516">
    <cfRule type="cellIs" dxfId="10" priority="2" stopIfTrue="1" operator="between">
      <formula>0.009</formula>
      <formula>-0.009</formula>
    </cfRule>
  </conditionalFormatting>
  <conditionalFormatting sqref="F56:F58 F60 F62 F64:F68">
    <cfRule type="cellIs" dxfId="9" priority="1" stopIfTrue="1" operator="between">
      <formula>0.009</formula>
      <formula>-0.009</formula>
    </cfRule>
  </conditionalFormatting>
  <hyperlinks>
    <hyperlink ref="A39" r:id="rId1" tooltip="https://www.franklintempletonindia.com/investor/reports" xr:uid="{00000000-0004-0000-2200-000000000000}"/>
    <hyperlink ref="A83" r:id="rId2" tooltip="https://www.franklintempletonindia.com/investor/reports" xr:uid="{00000000-0004-0000-2200-000001000000}"/>
    <hyperlink ref="A44" r:id="rId3" xr:uid="{00000000-0004-0000-2200-000002000000}"/>
  </hyperlinks>
  <pageMargins left="0.7" right="0.7" top="0.75" bottom="0.75" header="0.3" footer="0.3"/>
  <pageSetup paperSize="9" scale="48" orientation="portrait" r:id="rId4"/>
  <headerFooter>
    <oddFooter>&amp;C&amp;1#&amp;"Calibri"&amp;10&amp;K000000PUBLIC</oddFooter>
    <evenFooter>&amp;LPUBLIC</evenFooter>
    <firstFooter>&amp;LPUBLIC</firstFooter>
  </headerFooter>
  <colBreaks count="1" manualBreakCount="1">
    <brk id="7"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I102"/>
  <sheetViews>
    <sheetView workbookViewId="0">
      <selection sqref="A1:G1"/>
    </sheetView>
  </sheetViews>
  <sheetFormatPr defaultColWidth="9.140625" defaultRowHeight="11.25" x14ac:dyDescent="0.2"/>
  <cols>
    <col min="1" max="1" width="37.7109375" style="7" customWidth="1"/>
    <col min="2" max="2" width="52" style="7" customWidth="1"/>
    <col min="3" max="3" width="15.28515625" style="7" bestFit="1" customWidth="1"/>
    <col min="4" max="4" width="15.5703125" style="7" bestFit="1" customWidth="1"/>
    <col min="5" max="5" width="25.28515625" style="10" customWidth="1"/>
    <col min="6" max="6" width="13.42578125" style="11" customWidth="1"/>
    <col min="7" max="7" width="12.85546875" style="10" customWidth="1"/>
    <col min="8" max="16384" width="9.140625" style="7"/>
  </cols>
  <sheetData>
    <row r="1" spans="1:7" s="1" customFormat="1" ht="15" x14ac:dyDescent="0.2">
      <c r="A1" s="86" t="s">
        <v>1173</v>
      </c>
      <c r="B1" s="87"/>
      <c r="C1" s="87"/>
      <c r="D1" s="87"/>
      <c r="E1" s="87"/>
      <c r="F1" s="87"/>
      <c r="G1" s="87"/>
    </row>
    <row r="2" spans="1:7" s="1" customFormat="1" ht="12" x14ac:dyDescent="0.2">
      <c r="A2" s="35" t="s">
        <v>76</v>
      </c>
      <c r="E2" s="5"/>
      <c r="F2" s="9"/>
      <c r="G2" s="10"/>
    </row>
    <row r="3" spans="1:7" s="1" customFormat="1" ht="12" x14ac:dyDescent="0.2">
      <c r="A3" s="8" t="s">
        <v>1116</v>
      </c>
      <c r="B3" s="2"/>
      <c r="C3" s="3"/>
      <c r="D3" s="3"/>
      <c r="E3" s="4"/>
      <c r="F3" s="9"/>
      <c r="G3" s="10"/>
    </row>
    <row r="4" spans="1:7" s="1" customFormat="1" ht="36" customHeight="1" x14ac:dyDescent="0.2">
      <c r="A4" s="77" t="s">
        <v>2</v>
      </c>
      <c r="B4" s="77" t="s">
        <v>0</v>
      </c>
      <c r="C4" s="78" t="s">
        <v>50</v>
      </c>
      <c r="D4" s="78" t="s">
        <v>1</v>
      </c>
      <c r="E4" s="79" t="s">
        <v>6</v>
      </c>
      <c r="F4" s="80" t="s">
        <v>3</v>
      </c>
      <c r="G4" s="80" t="s">
        <v>5</v>
      </c>
    </row>
    <row r="5" spans="1:7" s="1" customFormat="1" ht="12" x14ac:dyDescent="0.2">
      <c r="A5" s="102" t="s">
        <v>1155</v>
      </c>
      <c r="B5" s="103"/>
      <c r="C5" s="103"/>
      <c r="D5" s="103"/>
      <c r="E5" s="103"/>
      <c r="F5" s="103"/>
      <c r="G5" s="104"/>
    </row>
    <row r="7" spans="1:7" x14ac:dyDescent="0.2">
      <c r="A7" s="14" t="s">
        <v>52</v>
      </c>
    </row>
    <row r="8" spans="1:7" x14ac:dyDescent="0.2">
      <c r="A8" s="14" t="s">
        <v>53</v>
      </c>
    </row>
    <row r="9" spans="1:7" x14ac:dyDescent="0.2">
      <c r="A9" s="14" t="s">
        <v>54</v>
      </c>
      <c r="B9" s="14"/>
      <c r="C9" s="30" t="s">
        <v>56</v>
      </c>
      <c r="D9" s="14" t="s">
        <v>1174</v>
      </c>
    </row>
    <row r="10" spans="1:7" x14ac:dyDescent="0.2">
      <c r="A10" s="7" t="s">
        <v>182</v>
      </c>
      <c r="C10" s="31">
        <v>24.1326</v>
      </c>
      <c r="D10" s="31">
        <v>25.334800000000001</v>
      </c>
    </row>
    <row r="11" spans="1:7" x14ac:dyDescent="0.2">
      <c r="A11" s="7" t="s">
        <v>271</v>
      </c>
      <c r="C11" s="31">
        <v>12.9411</v>
      </c>
      <c r="D11" s="31">
        <v>13.585800000000001</v>
      </c>
    </row>
    <row r="12" spans="1:7" x14ac:dyDescent="0.2">
      <c r="A12" s="7" t="s">
        <v>184</v>
      </c>
      <c r="C12" s="31">
        <v>24.351900000000001</v>
      </c>
      <c r="D12" s="31">
        <v>25.565000000000001</v>
      </c>
    </row>
    <row r="13" spans="1:7" x14ac:dyDescent="0.2">
      <c r="A13" s="7" t="s">
        <v>272</v>
      </c>
      <c r="C13" s="31">
        <v>13.345700000000001</v>
      </c>
      <c r="D13" s="31">
        <v>14.0105</v>
      </c>
    </row>
    <row r="15" spans="1:7" x14ac:dyDescent="0.2">
      <c r="A15" s="7" t="s">
        <v>66</v>
      </c>
    </row>
    <row r="16" spans="1:7" x14ac:dyDescent="0.2">
      <c r="A16" s="7" t="s">
        <v>1175</v>
      </c>
    </row>
    <row r="18" spans="1:7" x14ac:dyDescent="0.2">
      <c r="A18" s="14" t="s">
        <v>67</v>
      </c>
      <c r="D18" s="30" t="s">
        <v>68</v>
      </c>
    </row>
    <row r="20" spans="1:7" x14ac:dyDescent="0.2">
      <c r="A20" s="14" t="s">
        <v>82</v>
      </c>
      <c r="D20" s="64" t="s">
        <v>1124</v>
      </c>
    </row>
    <row r="21" spans="1:7" x14ac:dyDescent="0.2">
      <c r="A21" s="7" t="s">
        <v>1140</v>
      </c>
      <c r="D21" s="33"/>
    </row>
    <row r="22" spans="1:7" x14ac:dyDescent="0.2">
      <c r="D22" s="33"/>
    </row>
    <row r="23" spans="1:7" x14ac:dyDescent="0.2">
      <c r="A23" s="14" t="s">
        <v>1097</v>
      </c>
      <c r="D23" s="30" t="s">
        <v>68</v>
      </c>
    </row>
    <row r="25" spans="1:7" ht="24.75" customHeight="1" x14ac:dyDescent="0.25">
      <c r="A25" s="92" t="s">
        <v>1176</v>
      </c>
      <c r="B25" s="93"/>
      <c r="C25" s="93"/>
      <c r="D25" s="93"/>
      <c r="E25" s="93"/>
      <c r="F25" s="93"/>
      <c r="G25" s="93"/>
    </row>
    <row r="27" spans="1:7" ht="53.25" customHeight="1" x14ac:dyDescent="0.25">
      <c r="A27" s="92" t="s">
        <v>1177</v>
      </c>
      <c r="B27" s="93"/>
      <c r="C27" s="93"/>
      <c r="D27" s="93"/>
      <c r="E27" s="93"/>
      <c r="F27" s="93"/>
      <c r="G27" s="93"/>
    </row>
    <row r="29" spans="1:7" ht="48" customHeight="1" x14ac:dyDescent="0.25">
      <c r="A29" s="92" t="s">
        <v>1178</v>
      </c>
      <c r="B29" s="93"/>
      <c r="C29" s="93"/>
      <c r="D29" s="93"/>
      <c r="E29" s="93"/>
      <c r="F29" s="93"/>
      <c r="G29" s="93"/>
    </row>
    <row r="30" spans="1:7" x14ac:dyDescent="0.2">
      <c r="A30" s="57" t="s">
        <v>75</v>
      </c>
    </row>
    <row r="32" spans="1:7" ht="24" customHeight="1" x14ac:dyDescent="0.25">
      <c r="A32" s="92" t="s">
        <v>1129</v>
      </c>
      <c r="B32" s="93"/>
      <c r="C32" s="93"/>
      <c r="D32" s="93"/>
      <c r="E32" s="93"/>
      <c r="F32" s="93"/>
      <c r="G32" s="93"/>
    </row>
    <row r="34" spans="1:9" ht="13.5" customHeight="1" x14ac:dyDescent="0.2">
      <c r="A34" s="14" t="s">
        <v>1179</v>
      </c>
    </row>
    <row r="35" spans="1:9" x14ac:dyDescent="0.2">
      <c r="A35" s="14"/>
    </row>
    <row r="36" spans="1:9" ht="39.950000000000003" customHeight="1" x14ac:dyDescent="0.25">
      <c r="A36" s="107" t="s">
        <v>1180</v>
      </c>
      <c r="B36" s="108"/>
      <c r="C36" s="108"/>
      <c r="D36" s="108"/>
      <c r="E36" s="108"/>
      <c r="F36" s="108"/>
      <c r="G36" s="108"/>
    </row>
    <row r="37" spans="1:9" ht="12.75" customHeight="1" x14ac:dyDescent="0.2">
      <c r="A37" s="54"/>
    </row>
    <row r="38" spans="1:9" x14ac:dyDescent="0.2">
      <c r="A38" s="90" t="s">
        <v>1132</v>
      </c>
      <c r="B38" s="90"/>
      <c r="C38" s="90"/>
      <c r="D38" s="90"/>
      <c r="E38" s="90"/>
      <c r="F38" s="90"/>
      <c r="G38" s="90"/>
    </row>
    <row r="39" spans="1:9" x14ac:dyDescent="0.2">
      <c r="A39" s="60"/>
      <c r="B39" s="60"/>
      <c r="C39" s="60"/>
      <c r="D39" s="60"/>
      <c r="E39" s="60"/>
      <c r="F39" s="60"/>
      <c r="G39" s="60"/>
    </row>
    <row r="40" spans="1:9" s="1" customFormat="1" ht="15" x14ac:dyDescent="0.2">
      <c r="A40" s="86" t="s">
        <v>1181</v>
      </c>
      <c r="B40" s="87"/>
      <c r="C40" s="87"/>
      <c r="D40" s="87"/>
      <c r="E40" s="87"/>
      <c r="F40" s="87"/>
      <c r="G40" s="87"/>
    </row>
    <row r="41" spans="1:9" x14ac:dyDescent="0.2">
      <c r="A41" s="14" t="s">
        <v>1116</v>
      </c>
    </row>
    <row r="42" spans="1:9" s="1" customFormat="1" ht="40.5" customHeight="1" x14ac:dyDescent="0.2">
      <c r="A42" s="6" t="s">
        <v>2</v>
      </c>
      <c r="B42" s="6" t="s">
        <v>0</v>
      </c>
      <c r="C42" s="13" t="s">
        <v>50</v>
      </c>
      <c r="D42" s="13" t="s">
        <v>1</v>
      </c>
      <c r="E42" s="81" t="s">
        <v>6</v>
      </c>
      <c r="F42" s="12" t="s">
        <v>3</v>
      </c>
      <c r="G42" s="12" t="s">
        <v>5</v>
      </c>
    </row>
    <row r="43" spans="1:9" x14ac:dyDescent="0.2">
      <c r="A43" s="16" t="s">
        <v>32</v>
      </c>
      <c r="B43" s="17"/>
      <c r="C43" s="17"/>
      <c r="D43" s="17"/>
      <c r="E43" s="18"/>
      <c r="F43" s="19"/>
      <c r="G43" s="18"/>
    </row>
    <row r="44" spans="1:9" x14ac:dyDescent="0.2">
      <c r="A44" s="20" t="s">
        <v>33</v>
      </c>
      <c r="B44" s="21"/>
      <c r="C44" s="21"/>
      <c r="D44" s="21"/>
      <c r="E44" s="22"/>
      <c r="F44" s="23"/>
      <c r="G44" s="22"/>
    </row>
    <row r="45" spans="1:9" x14ac:dyDescent="0.2">
      <c r="A45" s="21" t="s">
        <v>79</v>
      </c>
      <c r="B45" s="21" t="s">
        <v>78</v>
      </c>
      <c r="C45" s="21" t="s">
        <v>80</v>
      </c>
      <c r="D45" s="24">
        <v>3370</v>
      </c>
      <c r="E45" s="22">
        <v>10345.798438400001</v>
      </c>
      <c r="F45" s="23">
        <v>100</v>
      </c>
      <c r="G45" s="22">
        <v>4.165</v>
      </c>
    </row>
    <row r="46" spans="1:9" x14ac:dyDescent="0.2">
      <c r="A46" s="20" t="s">
        <v>38</v>
      </c>
      <c r="B46" s="20"/>
      <c r="C46" s="20"/>
      <c r="D46" s="20"/>
      <c r="E46" s="25">
        <f>SUM(E44:E45)</f>
        <v>10345.798438400001</v>
      </c>
      <c r="F46" s="26">
        <f>SUM(F44:F45)</f>
        <v>100</v>
      </c>
      <c r="G46" s="25"/>
      <c r="H46" s="14"/>
      <c r="I46" s="14"/>
    </row>
    <row r="47" spans="1:9" x14ac:dyDescent="0.2">
      <c r="A47" s="21"/>
      <c r="B47" s="21"/>
      <c r="C47" s="21"/>
      <c r="D47" s="21"/>
      <c r="E47" s="22"/>
      <c r="F47" s="23"/>
      <c r="G47" s="22"/>
    </row>
    <row r="48" spans="1:9" x14ac:dyDescent="0.2">
      <c r="A48" s="20" t="s">
        <v>47</v>
      </c>
      <c r="B48" s="20"/>
      <c r="C48" s="20"/>
      <c r="D48" s="20"/>
      <c r="E48" s="25">
        <f>E46</f>
        <v>10345.798438400001</v>
      </c>
      <c r="F48" s="26">
        <f>F46</f>
        <v>100</v>
      </c>
      <c r="G48" s="25"/>
      <c r="H48" s="14"/>
      <c r="I48" s="14"/>
    </row>
    <row r="49" spans="1:9" x14ac:dyDescent="0.2">
      <c r="A49" s="20"/>
      <c r="B49" s="20"/>
      <c r="C49" s="20"/>
      <c r="D49" s="20"/>
      <c r="E49" s="25"/>
      <c r="F49" s="26"/>
      <c r="G49" s="25"/>
      <c r="H49" s="14"/>
      <c r="I49" s="14"/>
    </row>
    <row r="50" spans="1:9" x14ac:dyDescent="0.2">
      <c r="A50" s="20" t="s">
        <v>49</v>
      </c>
      <c r="B50" s="20"/>
      <c r="C50" s="20"/>
      <c r="D50" s="20"/>
      <c r="E50" s="65">
        <v>0</v>
      </c>
      <c r="F50" s="65">
        <v>0</v>
      </c>
      <c r="G50" s="25"/>
      <c r="H50" s="14"/>
      <c r="I50" s="14"/>
    </row>
    <row r="51" spans="1:9" x14ac:dyDescent="0.2">
      <c r="A51" s="20"/>
      <c r="B51" s="20"/>
      <c r="C51" s="20"/>
      <c r="D51" s="20"/>
      <c r="E51" s="25"/>
      <c r="F51" s="26"/>
      <c r="G51" s="25"/>
      <c r="H51" s="14"/>
      <c r="I51" s="14"/>
    </row>
    <row r="52" spans="1:9" x14ac:dyDescent="0.2">
      <c r="A52" s="27" t="s">
        <v>48</v>
      </c>
      <c r="B52" s="27"/>
      <c r="C52" s="27"/>
      <c r="D52" s="27"/>
      <c r="E52" s="28">
        <v>10345.798438400001</v>
      </c>
      <c r="F52" s="29">
        <v>100</v>
      </c>
      <c r="G52" s="28"/>
      <c r="H52" s="14"/>
      <c r="I52" s="14"/>
    </row>
    <row r="54" spans="1:9" x14ac:dyDescent="0.2">
      <c r="A54" s="14" t="s">
        <v>51</v>
      </c>
    </row>
    <row r="55" spans="1:9" x14ac:dyDescent="0.2">
      <c r="A55" s="52" t="s">
        <v>1134</v>
      </c>
    </row>
    <row r="56" spans="1:9" x14ac:dyDescent="0.2">
      <c r="A56" s="90" t="s">
        <v>1135</v>
      </c>
      <c r="B56" s="90"/>
      <c r="C56" s="90"/>
      <c r="D56" s="90"/>
      <c r="E56" s="90"/>
      <c r="F56" s="90"/>
      <c r="G56" s="90"/>
    </row>
    <row r="57" spans="1:9" x14ac:dyDescent="0.2">
      <c r="A57" s="60"/>
      <c r="B57" s="60"/>
      <c r="C57" s="60"/>
      <c r="D57" s="60"/>
      <c r="E57" s="60"/>
      <c r="F57" s="60"/>
      <c r="G57" s="60"/>
    </row>
    <row r="58" spans="1:9" x14ac:dyDescent="0.2">
      <c r="A58" s="14" t="s">
        <v>52</v>
      </c>
    </row>
    <row r="59" spans="1:9" x14ac:dyDescent="0.2">
      <c r="A59" s="14" t="s">
        <v>53</v>
      </c>
    </row>
    <row r="60" spans="1:9" x14ac:dyDescent="0.2">
      <c r="A60" s="14" t="s">
        <v>54</v>
      </c>
      <c r="B60" s="14"/>
      <c r="C60" s="30" t="s">
        <v>56</v>
      </c>
      <c r="D60" s="14" t="s">
        <v>55</v>
      </c>
    </row>
    <row r="61" spans="1:9" x14ac:dyDescent="0.2">
      <c r="A61" s="7" t="s">
        <v>182</v>
      </c>
      <c r="C61" s="31">
        <v>0.52580000000000005</v>
      </c>
      <c r="D61" s="31">
        <v>0.56389999999999996</v>
      </c>
    </row>
    <row r="62" spans="1:9" x14ac:dyDescent="0.2">
      <c r="A62" s="7" t="s">
        <v>271</v>
      </c>
      <c r="C62" s="31">
        <v>0.28189999999999998</v>
      </c>
      <c r="D62" s="31">
        <v>0.3024</v>
      </c>
    </row>
    <row r="63" spans="1:9" x14ac:dyDescent="0.2">
      <c r="A63" s="7" t="s">
        <v>184</v>
      </c>
      <c r="C63" s="31">
        <v>0.55630000000000002</v>
      </c>
      <c r="D63" s="31">
        <v>0.59660000000000002</v>
      </c>
    </row>
    <row r="64" spans="1:9" x14ac:dyDescent="0.2">
      <c r="A64" s="7" t="s">
        <v>272</v>
      </c>
      <c r="C64" s="31">
        <v>0.30480000000000002</v>
      </c>
      <c r="D64" s="31">
        <v>0.32690000000000002</v>
      </c>
    </row>
    <row r="66" spans="1:9" x14ac:dyDescent="0.2">
      <c r="A66" s="7" t="s">
        <v>66</v>
      </c>
    </row>
    <row r="68" spans="1:9" x14ac:dyDescent="0.2">
      <c r="A68" s="14" t="s">
        <v>1187</v>
      </c>
      <c r="D68" s="30" t="s">
        <v>68</v>
      </c>
    </row>
    <row r="69" spans="1:9" x14ac:dyDescent="0.2">
      <c r="A69" s="7" t="s">
        <v>72</v>
      </c>
    </row>
    <row r="70" spans="1:9" x14ac:dyDescent="0.2">
      <c r="A70" s="57" t="s">
        <v>73</v>
      </c>
    </row>
    <row r="72" spans="1:9" s="1" customFormat="1" ht="15" x14ac:dyDescent="0.2">
      <c r="A72" s="86" t="s">
        <v>1182</v>
      </c>
      <c r="B72" s="87"/>
      <c r="C72" s="87"/>
      <c r="D72" s="87"/>
      <c r="E72" s="87"/>
      <c r="F72" s="87"/>
      <c r="G72" s="87"/>
    </row>
    <row r="73" spans="1:9" x14ac:dyDescent="0.2">
      <c r="A73" s="14" t="s">
        <v>1116</v>
      </c>
    </row>
    <row r="74" spans="1:9" s="1" customFormat="1" ht="38.25" customHeight="1" x14ac:dyDescent="0.2">
      <c r="A74" s="6" t="s">
        <v>2</v>
      </c>
      <c r="B74" s="6" t="s">
        <v>0</v>
      </c>
      <c r="C74" s="13" t="s">
        <v>50</v>
      </c>
      <c r="D74" s="13" t="s">
        <v>1</v>
      </c>
      <c r="E74" s="81" t="s">
        <v>6</v>
      </c>
      <c r="F74" s="12" t="s">
        <v>3</v>
      </c>
      <c r="G74" s="12" t="s">
        <v>5</v>
      </c>
    </row>
    <row r="75" spans="1:9" x14ac:dyDescent="0.2">
      <c r="A75" s="16" t="s">
        <v>32</v>
      </c>
      <c r="B75" s="17"/>
      <c r="C75" s="17"/>
      <c r="D75" s="17"/>
      <c r="E75" s="18"/>
      <c r="F75" s="19"/>
      <c r="G75" s="18"/>
    </row>
    <row r="76" spans="1:9" x14ac:dyDescent="0.2">
      <c r="A76" s="20" t="s">
        <v>33</v>
      </c>
      <c r="B76" s="21"/>
      <c r="C76" s="21"/>
      <c r="D76" s="21"/>
      <c r="E76" s="22"/>
      <c r="F76" s="23"/>
      <c r="G76" s="22"/>
    </row>
    <row r="77" spans="1:9" ht="22.5" x14ac:dyDescent="0.2">
      <c r="A77" s="21" t="s">
        <v>85</v>
      </c>
      <c r="B77" s="21" t="s">
        <v>84</v>
      </c>
      <c r="C77" s="66" t="s">
        <v>1137</v>
      </c>
      <c r="D77" s="24">
        <v>1695</v>
      </c>
      <c r="E77" s="22">
        <v>0</v>
      </c>
      <c r="F77" s="23">
        <v>100</v>
      </c>
      <c r="G77" s="22">
        <v>0</v>
      </c>
    </row>
    <row r="78" spans="1:9" x14ac:dyDescent="0.2">
      <c r="A78" s="20" t="s">
        <v>38</v>
      </c>
      <c r="B78" s="20"/>
      <c r="C78" s="20"/>
      <c r="D78" s="20"/>
      <c r="E78" s="25">
        <f>SUM(E76:E77)</f>
        <v>0</v>
      </c>
      <c r="F78" s="26">
        <f>SUM(F76:F77)</f>
        <v>100</v>
      </c>
      <c r="G78" s="25"/>
      <c r="H78" s="14"/>
      <c r="I78" s="14"/>
    </row>
    <row r="79" spans="1:9" x14ac:dyDescent="0.2">
      <c r="A79" s="21"/>
      <c r="B79" s="21"/>
      <c r="C79" s="21"/>
      <c r="D79" s="21"/>
      <c r="E79" s="22"/>
      <c r="F79" s="23"/>
      <c r="G79" s="22"/>
    </row>
    <row r="80" spans="1:9" x14ac:dyDescent="0.2">
      <c r="A80" s="20" t="s">
        <v>47</v>
      </c>
      <c r="B80" s="20"/>
      <c r="C80" s="20"/>
      <c r="D80" s="20"/>
      <c r="E80" s="25">
        <f>E78</f>
        <v>0</v>
      </c>
      <c r="F80" s="26">
        <f>F78</f>
        <v>100</v>
      </c>
      <c r="G80" s="25"/>
      <c r="H80" s="14"/>
      <c r="I80" s="14"/>
    </row>
    <row r="81" spans="1:9" x14ac:dyDescent="0.2">
      <c r="A81" s="20"/>
      <c r="B81" s="20"/>
      <c r="C81" s="20"/>
      <c r="D81" s="20"/>
      <c r="E81" s="25"/>
      <c r="F81" s="26"/>
      <c r="G81" s="25"/>
      <c r="H81" s="14"/>
      <c r="I81" s="14"/>
    </row>
    <row r="82" spans="1:9" x14ac:dyDescent="0.2">
      <c r="A82" s="20" t="s">
        <v>49</v>
      </c>
      <c r="B82" s="20"/>
      <c r="C82" s="20"/>
      <c r="D82" s="20"/>
      <c r="E82" s="65">
        <v>0</v>
      </c>
      <c r="F82" s="65">
        <v>0</v>
      </c>
      <c r="G82" s="25"/>
      <c r="H82" s="14"/>
      <c r="I82" s="14"/>
    </row>
    <row r="83" spans="1:9" x14ac:dyDescent="0.2">
      <c r="A83" s="20"/>
      <c r="B83" s="20"/>
      <c r="C83" s="20"/>
      <c r="D83" s="20"/>
      <c r="E83" s="25"/>
      <c r="F83" s="26"/>
      <c r="G83" s="25"/>
      <c r="H83" s="14"/>
      <c r="I83" s="14"/>
    </row>
    <row r="84" spans="1:9" x14ac:dyDescent="0.2">
      <c r="A84" s="27" t="s">
        <v>48</v>
      </c>
      <c r="B84" s="27"/>
      <c r="C84" s="27"/>
      <c r="D84" s="27"/>
      <c r="E84" s="28">
        <v>3.9999999999999998E-7</v>
      </c>
      <c r="F84" s="29">
        <v>100</v>
      </c>
      <c r="G84" s="28"/>
      <c r="H84" s="14"/>
      <c r="I84" s="14"/>
    </row>
    <row r="86" spans="1:9" x14ac:dyDescent="0.2">
      <c r="A86" s="14" t="s">
        <v>51</v>
      </c>
    </row>
    <row r="87" spans="1:9" x14ac:dyDescent="0.2">
      <c r="A87" s="14" t="s">
        <v>1134</v>
      </c>
    </row>
    <row r="88" spans="1:9" x14ac:dyDescent="0.2">
      <c r="A88" s="106" t="s">
        <v>1138</v>
      </c>
      <c r="B88" s="106"/>
      <c r="C88" s="106"/>
      <c r="D88" s="106"/>
      <c r="E88" s="106"/>
      <c r="F88" s="106"/>
      <c r="G88" s="106"/>
    </row>
    <row r="89" spans="1:9" x14ac:dyDescent="0.2">
      <c r="A89" s="82"/>
      <c r="B89" s="82"/>
      <c r="C89" s="82"/>
      <c r="D89" s="82"/>
      <c r="E89" s="82"/>
      <c r="F89" s="82"/>
      <c r="G89" s="82"/>
    </row>
    <row r="90" spans="1:9" x14ac:dyDescent="0.2">
      <c r="A90" s="14" t="s">
        <v>52</v>
      </c>
    </row>
    <row r="91" spans="1:9" x14ac:dyDescent="0.2">
      <c r="A91" s="14" t="s">
        <v>53</v>
      </c>
    </row>
    <row r="92" spans="1:9" x14ac:dyDescent="0.2">
      <c r="A92" s="14" t="s">
        <v>54</v>
      </c>
      <c r="B92" s="14"/>
      <c r="C92" s="30" t="s">
        <v>56</v>
      </c>
      <c r="D92" s="14" t="s">
        <v>55</v>
      </c>
    </row>
    <row r="93" spans="1:9" x14ac:dyDescent="0.2">
      <c r="A93" s="7" t="s">
        <v>182</v>
      </c>
      <c r="C93" s="31">
        <v>0</v>
      </c>
      <c r="D93" s="31">
        <v>0</v>
      </c>
    </row>
    <row r="94" spans="1:9" x14ac:dyDescent="0.2">
      <c r="A94" s="7" t="s">
        <v>271</v>
      </c>
      <c r="C94" s="31">
        <v>0</v>
      </c>
      <c r="D94" s="31">
        <v>0</v>
      </c>
    </row>
    <row r="95" spans="1:9" x14ac:dyDescent="0.2">
      <c r="A95" s="7" t="s">
        <v>184</v>
      </c>
      <c r="C95" s="31">
        <v>0</v>
      </c>
      <c r="D95" s="31">
        <v>0</v>
      </c>
    </row>
    <row r="96" spans="1:9" x14ac:dyDescent="0.2">
      <c r="A96" s="7" t="s">
        <v>272</v>
      </c>
      <c r="C96" s="31">
        <v>0</v>
      </c>
      <c r="D96" s="31">
        <v>0</v>
      </c>
    </row>
    <row r="98" spans="1:9" s="10" customFormat="1" x14ac:dyDescent="0.2">
      <c r="A98" s="7" t="s">
        <v>66</v>
      </c>
      <c r="B98" s="7"/>
      <c r="C98" s="7"/>
      <c r="D98" s="7"/>
      <c r="F98" s="11"/>
      <c r="H98" s="7"/>
      <c r="I98" s="7"/>
    </row>
    <row r="100" spans="1:9" s="10" customFormat="1" x14ac:dyDescent="0.2">
      <c r="A100" s="14" t="s">
        <v>1187</v>
      </c>
      <c r="B100" s="7"/>
      <c r="C100" s="7"/>
      <c r="D100" s="30" t="s">
        <v>68</v>
      </c>
      <c r="F100" s="11"/>
      <c r="H100" s="7"/>
      <c r="I100" s="7"/>
    </row>
    <row r="101" spans="1:9" s="10" customFormat="1" x14ac:dyDescent="0.2">
      <c r="A101" s="7" t="s">
        <v>72</v>
      </c>
      <c r="B101" s="7"/>
      <c r="C101" s="7"/>
      <c r="D101" s="7"/>
      <c r="F101" s="11"/>
      <c r="H101" s="7"/>
      <c r="I101" s="7"/>
    </row>
    <row r="102" spans="1:9" s="10" customFormat="1" x14ac:dyDescent="0.2">
      <c r="A102" s="57" t="s">
        <v>73</v>
      </c>
      <c r="B102" s="7"/>
      <c r="C102" s="7"/>
      <c r="D102" s="7"/>
      <c r="F102" s="11"/>
      <c r="H102" s="7"/>
      <c r="I102" s="7"/>
    </row>
  </sheetData>
  <mergeCells count="12">
    <mergeCell ref="A88:G88"/>
    <mergeCell ref="A1:G1"/>
    <mergeCell ref="A5:G5"/>
    <mergeCell ref="A25:G25"/>
    <mergeCell ref="A27:G27"/>
    <mergeCell ref="A29:G29"/>
    <mergeCell ref="A32:G32"/>
    <mergeCell ref="A36:G36"/>
    <mergeCell ref="A38:G38"/>
    <mergeCell ref="A40:G40"/>
    <mergeCell ref="A56:G56"/>
    <mergeCell ref="A72:G72"/>
  </mergeCells>
  <conditionalFormatting sqref="F2:F3 F41 F43:F49 F58:F71 F73 F90:F65517">
    <cfRule type="cellIs" dxfId="8" priority="9" stopIfTrue="1" operator="between">
      <formula>0.009</formula>
      <formula>-0.009</formula>
    </cfRule>
  </conditionalFormatting>
  <conditionalFormatting sqref="F6:F24">
    <cfRule type="cellIs" dxfId="7" priority="5" stopIfTrue="1" operator="between">
      <formula>0.009</formula>
      <formula>-0.009</formula>
    </cfRule>
  </conditionalFormatting>
  <conditionalFormatting sqref="F26 F28">
    <cfRule type="cellIs" dxfId="6" priority="4" stopIfTrue="1" operator="between">
      <formula>0.009</formula>
      <formula>-0.009</formula>
    </cfRule>
  </conditionalFormatting>
  <conditionalFormatting sqref="F30:F31">
    <cfRule type="cellIs" dxfId="5" priority="3" stopIfTrue="1" operator="between">
      <formula>0.009</formula>
      <formula>-0.009</formula>
    </cfRule>
  </conditionalFormatting>
  <conditionalFormatting sqref="F33:F35">
    <cfRule type="cellIs" dxfId="4" priority="2" stopIfTrue="1" operator="between">
      <formula>0.009</formula>
      <formula>-0.009</formula>
    </cfRule>
  </conditionalFormatting>
  <conditionalFormatting sqref="F37">
    <cfRule type="cellIs" dxfId="3" priority="1" stopIfTrue="1" operator="between">
      <formula>0.009</formula>
      <formula>-0.009</formula>
    </cfRule>
  </conditionalFormatting>
  <conditionalFormatting sqref="F51:F55">
    <cfRule type="cellIs" dxfId="2" priority="8" stopIfTrue="1" operator="between">
      <formula>0.009</formula>
      <formula>-0.009</formula>
    </cfRule>
  </conditionalFormatting>
  <conditionalFormatting sqref="F75:F81">
    <cfRule type="cellIs" dxfId="1" priority="7" stopIfTrue="1" operator="between">
      <formula>0.009</formula>
      <formula>-0.009</formula>
    </cfRule>
  </conditionalFormatting>
  <conditionalFormatting sqref="F83:F87">
    <cfRule type="cellIs" dxfId="0" priority="6" stopIfTrue="1" operator="between">
      <formula>0.009</formula>
      <formula>-0.009</formula>
    </cfRule>
  </conditionalFormatting>
  <hyperlinks>
    <hyperlink ref="A70" r:id="rId1" tooltip="https://www.franklintempletonindia.com/investor/reports" xr:uid="{00000000-0004-0000-2300-000000000000}"/>
    <hyperlink ref="A102" r:id="rId2" tooltip="https://www.franklintempletonindia.com/investor/reports" xr:uid="{00000000-0004-0000-2300-000001000000}"/>
    <hyperlink ref="A30" r:id="rId3" tooltip="https://www.franklintempletonindia.com/download/en-in/valuation-policy/a0e293eb-f28b-4edc-9535-c7d9e7321ddc/fair_valuation_reliance_big_reliance_infra_november_4_2020-kgox4tdb-en-in.pdf" xr:uid="{00000000-0004-0000-2300-000002000000}"/>
    <hyperlink ref="A37" r:id="rId4" tooltip="https://www.franklintempletonindia.com/download/en-in/valuation-policy/a0e293eb-f28b-4edc-9535-c7d9e7321ddc/fair_valuation_reliance_big_reliance_infra_november_4_2020-kgox4tdb-en-in.pdf" display="https://www.franklintempletonindia.com/download/en-in/valuation-policy/a0e293eb-f28b-4edc-9535-c7d9e7321ddc/fair_valuation_reliance_big_reliance_infra_november_4_2020-kgox4tdb-en-in.pdf" xr:uid="{00000000-0004-0000-2300-000003000000}"/>
  </hyperlinks>
  <pageMargins left="0.7" right="0.7" top="0.75" bottom="0.75" header="0.3" footer="0.3"/>
  <pageSetup paperSize="9" orientation="portrait" r:id="rId5"/>
  <headerFooter>
    <oddFooter>&amp;C&amp;1#&amp;"Calibri"&amp;10&amp;K000000PUBLIC</oddFooter>
    <evenFooter>&amp;LPUBLIC</evenFooter>
    <firstFooter>&amp;LPUBLIC</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90"/>
  <sheetViews>
    <sheetView workbookViewId="0">
      <selection sqref="A1:G1"/>
    </sheetView>
  </sheetViews>
  <sheetFormatPr defaultColWidth="9.140625" defaultRowHeight="11.25" x14ac:dyDescent="0.2"/>
  <cols>
    <col min="1" max="1" width="37.7109375" style="7" customWidth="1"/>
    <col min="2" max="2" width="52" style="7" customWidth="1"/>
    <col min="3" max="3" width="23.42578125" style="7" customWidth="1"/>
    <col min="4" max="4" width="13.28515625" style="7" bestFit="1" customWidth="1"/>
    <col min="5" max="5" width="25.28515625" style="10" customWidth="1"/>
    <col min="6" max="6" width="13.42578125" style="11" customWidth="1"/>
    <col min="7" max="7" width="12.85546875" style="10" customWidth="1"/>
    <col min="8" max="16384" width="9.140625" style="7"/>
  </cols>
  <sheetData>
    <row r="1" spans="1:9" s="1" customFormat="1" ht="15" x14ac:dyDescent="0.2">
      <c r="A1" s="86" t="s">
        <v>9</v>
      </c>
      <c r="B1" s="87"/>
      <c r="C1" s="87"/>
      <c r="D1" s="87"/>
      <c r="E1" s="87"/>
      <c r="F1" s="87"/>
      <c r="G1" s="87"/>
    </row>
    <row r="2" spans="1:9" s="1" customFormat="1" ht="12" x14ac:dyDescent="0.2">
      <c r="E2" s="5"/>
      <c r="F2" s="9"/>
      <c r="G2" s="10"/>
    </row>
    <row r="3" spans="1:9" s="1" customFormat="1" ht="12" x14ac:dyDescent="0.2">
      <c r="A3" s="8" t="s">
        <v>7</v>
      </c>
      <c r="B3" s="2"/>
      <c r="C3" s="3"/>
      <c r="D3" s="3"/>
      <c r="E3" s="4"/>
      <c r="F3" s="9"/>
      <c r="G3" s="10"/>
    </row>
    <row r="4" spans="1:9" s="1" customFormat="1" ht="36" customHeight="1" x14ac:dyDescent="0.2">
      <c r="A4" s="6" t="s">
        <v>2</v>
      </c>
      <c r="B4" s="6" t="s">
        <v>0</v>
      </c>
      <c r="C4" s="13" t="s">
        <v>50</v>
      </c>
      <c r="D4" s="13" t="s">
        <v>1</v>
      </c>
      <c r="E4" s="59" t="s">
        <v>6</v>
      </c>
      <c r="F4" s="12" t="s">
        <v>3</v>
      </c>
      <c r="G4" s="12" t="s">
        <v>5</v>
      </c>
    </row>
    <row r="5" spans="1:9" x14ac:dyDescent="0.2">
      <c r="A5" s="16" t="s">
        <v>32</v>
      </c>
      <c r="B5" s="17"/>
      <c r="C5" s="17"/>
      <c r="D5" s="17"/>
      <c r="E5" s="18"/>
      <c r="F5" s="19"/>
      <c r="G5" s="18"/>
    </row>
    <row r="6" spans="1:9" x14ac:dyDescent="0.2">
      <c r="A6" s="20" t="s">
        <v>33</v>
      </c>
      <c r="B6" s="21"/>
      <c r="C6" s="21"/>
      <c r="D6" s="21"/>
      <c r="E6" s="22"/>
      <c r="F6" s="23"/>
      <c r="G6" s="22"/>
    </row>
    <row r="7" spans="1:9" x14ac:dyDescent="0.2">
      <c r="A7" s="21" t="s">
        <v>164</v>
      </c>
      <c r="B7" s="21" t="s">
        <v>163</v>
      </c>
      <c r="C7" s="21" t="s">
        <v>165</v>
      </c>
      <c r="D7" s="24">
        <v>100</v>
      </c>
      <c r="E7" s="22">
        <v>1015.7756882</v>
      </c>
      <c r="F7" s="23">
        <v>3.5658320285873</v>
      </c>
      <c r="G7" s="22">
        <v>9.9429181023021798</v>
      </c>
    </row>
    <row r="8" spans="1:9" x14ac:dyDescent="0.2">
      <c r="A8" s="20" t="s">
        <v>38</v>
      </c>
      <c r="B8" s="20"/>
      <c r="C8" s="20"/>
      <c r="D8" s="20"/>
      <c r="E8" s="25">
        <f>SUM(E6:E7)</f>
        <v>1015.7756882</v>
      </c>
      <c r="F8" s="26">
        <f>SUM(F6:F7)</f>
        <v>3.5658320285873</v>
      </c>
      <c r="G8" s="25"/>
      <c r="H8" s="14"/>
      <c r="I8" s="14"/>
    </row>
    <row r="9" spans="1:9" x14ac:dyDescent="0.2">
      <c r="A9" s="21"/>
      <c r="B9" s="21"/>
      <c r="C9" s="21"/>
      <c r="D9" s="21"/>
      <c r="E9" s="22"/>
      <c r="F9" s="23"/>
      <c r="G9" s="22"/>
    </row>
    <row r="10" spans="1:9" x14ac:dyDescent="0.2">
      <c r="A10" s="20" t="s">
        <v>86</v>
      </c>
      <c r="B10" s="21"/>
      <c r="C10" s="21"/>
      <c r="D10" s="21"/>
      <c r="E10" s="22"/>
      <c r="F10" s="23"/>
      <c r="G10" s="22"/>
    </row>
    <row r="11" spans="1:9" x14ac:dyDescent="0.2">
      <c r="A11" s="20" t="s">
        <v>87</v>
      </c>
      <c r="B11" s="21"/>
      <c r="C11" s="21"/>
      <c r="D11" s="21"/>
      <c r="E11" s="22"/>
      <c r="F11" s="23"/>
      <c r="G11" s="22"/>
    </row>
    <row r="12" spans="1:9" x14ac:dyDescent="0.2">
      <c r="A12" s="21" t="s">
        <v>167</v>
      </c>
      <c r="B12" s="21" t="s">
        <v>166</v>
      </c>
      <c r="C12" s="21" t="s">
        <v>98</v>
      </c>
      <c r="D12" s="24">
        <v>500</v>
      </c>
      <c r="E12" s="22">
        <v>2472.3000000000002</v>
      </c>
      <c r="F12" s="23">
        <v>8.67889104522515</v>
      </c>
      <c r="G12" s="22">
        <v>6.9317000000000002</v>
      </c>
    </row>
    <row r="13" spans="1:9" x14ac:dyDescent="0.2">
      <c r="A13" s="20" t="s">
        <v>38</v>
      </c>
      <c r="B13" s="20"/>
      <c r="C13" s="20"/>
      <c r="D13" s="20"/>
      <c r="E13" s="25">
        <f>SUM(E11:E12)</f>
        <v>2472.3000000000002</v>
      </c>
      <c r="F13" s="26">
        <f>SUM(F11:F12)</f>
        <v>8.67889104522515</v>
      </c>
      <c r="G13" s="25"/>
      <c r="H13" s="14"/>
      <c r="I13" s="14"/>
    </row>
    <row r="14" spans="1:9" x14ac:dyDescent="0.2">
      <c r="A14" s="21"/>
      <c r="B14" s="21"/>
      <c r="C14" s="21"/>
      <c r="D14" s="21"/>
      <c r="E14" s="22"/>
      <c r="F14" s="23"/>
      <c r="G14" s="22"/>
    </row>
    <row r="15" spans="1:9" x14ac:dyDescent="0.2">
      <c r="A15" s="20" t="s">
        <v>116</v>
      </c>
      <c r="B15" s="21"/>
      <c r="C15" s="21"/>
      <c r="D15" s="21"/>
      <c r="E15" s="22"/>
      <c r="F15" s="23"/>
      <c r="G15" s="22"/>
    </row>
    <row r="16" spans="1:9" x14ac:dyDescent="0.2">
      <c r="A16" s="21" t="s">
        <v>169</v>
      </c>
      <c r="B16" s="21" t="s">
        <v>168</v>
      </c>
      <c r="C16" s="21" t="s">
        <v>113</v>
      </c>
      <c r="D16" s="24">
        <v>500</v>
      </c>
      <c r="E16" s="22">
        <v>2429.2150000000001</v>
      </c>
      <c r="F16" s="23">
        <v>8.5276432109479394</v>
      </c>
      <c r="G16" s="22">
        <v>7.49</v>
      </c>
    </row>
    <row r="17" spans="1:9" x14ac:dyDescent="0.2">
      <c r="A17" s="21" t="s">
        <v>126</v>
      </c>
      <c r="B17" s="21" t="s">
        <v>125</v>
      </c>
      <c r="C17" s="21" t="s">
        <v>90</v>
      </c>
      <c r="D17" s="24">
        <v>500</v>
      </c>
      <c r="E17" s="22">
        <v>2423.8000000000002</v>
      </c>
      <c r="F17" s="23">
        <v>8.5086341121290694</v>
      </c>
      <c r="G17" s="22">
        <v>7.65</v>
      </c>
    </row>
    <row r="18" spans="1:9" x14ac:dyDescent="0.2">
      <c r="A18" s="20" t="s">
        <v>38</v>
      </c>
      <c r="B18" s="20"/>
      <c r="C18" s="20"/>
      <c r="D18" s="20"/>
      <c r="E18" s="25">
        <f>SUM(E15:E17)</f>
        <v>4853.0150000000003</v>
      </c>
      <c r="F18" s="26">
        <f>SUM(F15:F17)</f>
        <v>17.036277323077009</v>
      </c>
      <c r="G18" s="25"/>
      <c r="H18" s="14"/>
      <c r="I18" s="14"/>
    </row>
    <row r="19" spans="1:9" x14ac:dyDescent="0.2">
      <c r="A19" s="21"/>
      <c r="B19" s="21"/>
      <c r="C19" s="21"/>
      <c r="D19" s="21"/>
      <c r="E19" s="22"/>
      <c r="F19" s="23"/>
      <c r="G19" s="22"/>
    </row>
    <row r="20" spans="1:9" x14ac:dyDescent="0.2">
      <c r="A20" s="20" t="s">
        <v>151</v>
      </c>
      <c r="B20" s="21"/>
      <c r="C20" s="21"/>
      <c r="D20" s="21"/>
      <c r="E20" s="22"/>
      <c r="F20" s="23"/>
      <c r="G20" s="22"/>
    </row>
    <row r="21" spans="1:9" x14ac:dyDescent="0.2">
      <c r="A21" s="21" t="s">
        <v>171</v>
      </c>
      <c r="B21" s="21" t="s">
        <v>170</v>
      </c>
      <c r="C21" s="21" t="s">
        <v>154</v>
      </c>
      <c r="D21" s="24">
        <v>6000000</v>
      </c>
      <c r="E21" s="22">
        <v>6065.1319999999996</v>
      </c>
      <c r="F21" s="23">
        <v>21.291356147275199</v>
      </c>
      <c r="G21" s="22">
        <v>7.7953785671935902</v>
      </c>
    </row>
    <row r="22" spans="1:9" x14ac:dyDescent="0.2">
      <c r="A22" s="21" t="s">
        <v>173</v>
      </c>
      <c r="B22" s="21" t="s">
        <v>172</v>
      </c>
      <c r="C22" s="21" t="s">
        <v>154</v>
      </c>
      <c r="D22" s="24">
        <v>5500000</v>
      </c>
      <c r="E22" s="22">
        <v>5547.8225000000002</v>
      </c>
      <c r="F22" s="23">
        <v>19.475365860028599</v>
      </c>
      <c r="G22" s="22">
        <v>6.9099182607230096</v>
      </c>
    </row>
    <row r="23" spans="1:9" x14ac:dyDescent="0.2">
      <c r="A23" s="21" t="s">
        <v>175</v>
      </c>
      <c r="B23" s="21" t="s">
        <v>174</v>
      </c>
      <c r="C23" s="21" t="s">
        <v>154</v>
      </c>
      <c r="D23" s="24">
        <v>3000000</v>
      </c>
      <c r="E23" s="22">
        <v>3018.1970000000001</v>
      </c>
      <c r="F23" s="23">
        <v>10.595236385562201</v>
      </c>
      <c r="G23" s="22">
        <v>7.8523701401863404</v>
      </c>
    </row>
    <row r="24" spans="1:9" x14ac:dyDescent="0.2">
      <c r="A24" s="21" t="s">
        <v>177</v>
      </c>
      <c r="B24" s="21" t="s">
        <v>176</v>
      </c>
      <c r="C24" s="21" t="s">
        <v>154</v>
      </c>
      <c r="D24" s="24">
        <v>2000000</v>
      </c>
      <c r="E24" s="22">
        <v>2025.0160000000001</v>
      </c>
      <c r="F24" s="23">
        <v>7.10872193052528</v>
      </c>
      <c r="G24" s="22">
        <v>7.2034243745125099</v>
      </c>
    </row>
    <row r="25" spans="1:9" x14ac:dyDescent="0.2">
      <c r="A25" s="21" t="s">
        <v>179</v>
      </c>
      <c r="B25" s="21" t="s">
        <v>178</v>
      </c>
      <c r="C25" s="21" t="s">
        <v>154</v>
      </c>
      <c r="D25" s="24">
        <v>1500000</v>
      </c>
      <c r="E25" s="22">
        <v>1537.89375</v>
      </c>
      <c r="F25" s="23">
        <v>5.3987025423220203</v>
      </c>
      <c r="G25" s="22">
        <v>8.3003133343899709</v>
      </c>
    </row>
    <row r="26" spans="1:9" x14ac:dyDescent="0.2">
      <c r="A26" s="21" t="s">
        <v>181</v>
      </c>
      <c r="B26" s="21" t="s">
        <v>180</v>
      </c>
      <c r="C26" s="21" t="s">
        <v>154</v>
      </c>
      <c r="D26" s="24">
        <v>500000</v>
      </c>
      <c r="E26" s="22">
        <v>497.19047219999999</v>
      </c>
      <c r="F26" s="23">
        <v>1.74536340126515</v>
      </c>
      <c r="G26" s="22">
        <v>7.9748109055231904</v>
      </c>
    </row>
    <row r="27" spans="1:9" x14ac:dyDescent="0.2">
      <c r="A27" s="20" t="s">
        <v>38</v>
      </c>
      <c r="B27" s="20"/>
      <c r="C27" s="20"/>
      <c r="D27" s="20"/>
      <c r="E27" s="25">
        <f>SUM(E21:E26)</f>
        <v>18691.251722199999</v>
      </c>
      <c r="F27" s="26">
        <f>SUM(F21:F26)</f>
        <v>65.614746266978443</v>
      </c>
      <c r="G27" s="25"/>
      <c r="H27" s="14"/>
      <c r="I27" s="14"/>
    </row>
    <row r="28" spans="1:9" x14ac:dyDescent="0.2">
      <c r="A28" s="21"/>
      <c r="B28" s="21"/>
      <c r="C28" s="21"/>
      <c r="D28" s="21"/>
      <c r="E28" s="22"/>
      <c r="F28" s="23"/>
      <c r="G28" s="22"/>
    </row>
    <row r="29" spans="1:9" x14ac:dyDescent="0.2">
      <c r="A29" s="20" t="s">
        <v>47</v>
      </c>
      <c r="B29" s="20"/>
      <c r="C29" s="20"/>
      <c r="D29" s="20"/>
      <c r="E29" s="25">
        <f>E8+E13+E18+E27</f>
        <v>27032.342410400001</v>
      </c>
      <c r="F29" s="26">
        <f>F8+F13+F18+F27</f>
        <v>94.895746663867897</v>
      </c>
      <c r="G29" s="25"/>
      <c r="H29" s="14"/>
      <c r="I29" s="14"/>
    </row>
    <row r="30" spans="1:9" x14ac:dyDescent="0.2">
      <c r="A30" s="20"/>
      <c r="B30" s="20"/>
      <c r="C30" s="20"/>
      <c r="D30" s="20"/>
      <c r="E30" s="25"/>
      <c r="F30" s="26"/>
      <c r="G30" s="25"/>
      <c r="H30" s="14"/>
      <c r="I30" s="14"/>
    </row>
    <row r="31" spans="1:9" x14ac:dyDescent="0.2">
      <c r="A31" s="20" t="s">
        <v>49</v>
      </c>
      <c r="B31" s="20"/>
      <c r="C31" s="20"/>
      <c r="D31" s="20"/>
      <c r="E31" s="25">
        <f>E33-(E8+E13+E18+E27)</f>
        <v>1454.0158941000009</v>
      </c>
      <c r="F31" s="26">
        <f>F33-(F8+F13+F18+F27)</f>
        <v>5.1042533361321034</v>
      </c>
      <c r="G31" s="25"/>
      <c r="H31" s="14"/>
      <c r="I31" s="14"/>
    </row>
    <row r="32" spans="1:9" x14ac:dyDescent="0.2">
      <c r="A32" s="20"/>
      <c r="B32" s="20"/>
      <c r="C32" s="20"/>
      <c r="D32" s="20"/>
      <c r="E32" s="25"/>
      <c r="F32" s="26"/>
      <c r="G32" s="25"/>
      <c r="H32" s="14"/>
      <c r="I32" s="14"/>
    </row>
    <row r="33" spans="1:9" x14ac:dyDescent="0.2">
      <c r="A33" s="27" t="s">
        <v>48</v>
      </c>
      <c r="B33" s="27"/>
      <c r="C33" s="27"/>
      <c r="D33" s="27"/>
      <c r="E33" s="28">
        <v>28486.358304500001</v>
      </c>
      <c r="F33" s="29">
        <v>100</v>
      </c>
      <c r="G33" s="28"/>
      <c r="H33" s="14"/>
      <c r="I33" s="14"/>
    </row>
    <row r="35" spans="1:9" x14ac:dyDescent="0.2">
      <c r="A35" s="14" t="s">
        <v>145</v>
      </c>
    </row>
    <row r="36" spans="1:9" x14ac:dyDescent="0.2">
      <c r="A36" s="14" t="s">
        <v>51</v>
      </c>
    </row>
    <row r="38" spans="1:9" x14ac:dyDescent="0.2">
      <c r="A38" s="14" t="s">
        <v>52</v>
      </c>
    </row>
    <row r="39" spans="1:9" x14ac:dyDescent="0.2">
      <c r="A39" s="14" t="s">
        <v>53</v>
      </c>
    </row>
    <row r="40" spans="1:9" x14ac:dyDescent="0.2">
      <c r="A40" s="14" t="s">
        <v>54</v>
      </c>
      <c r="B40" s="14"/>
      <c r="C40" s="30" t="s">
        <v>56</v>
      </c>
      <c r="D40" s="14" t="s">
        <v>55</v>
      </c>
    </row>
    <row r="41" spans="1:9" x14ac:dyDescent="0.2">
      <c r="A41" s="7" t="s">
        <v>182</v>
      </c>
      <c r="C41" s="31">
        <v>33.5578</v>
      </c>
      <c r="D41" s="31">
        <v>34.771299999999997</v>
      </c>
    </row>
    <row r="42" spans="1:9" x14ac:dyDescent="0.2">
      <c r="A42" s="7" t="s">
        <v>183</v>
      </c>
      <c r="C42" s="31">
        <v>10.121700000000001</v>
      </c>
      <c r="D42" s="31">
        <v>10.1587</v>
      </c>
    </row>
    <row r="43" spans="1:9" x14ac:dyDescent="0.2">
      <c r="A43" s="7" t="s">
        <v>184</v>
      </c>
      <c r="C43" s="31">
        <v>35.973700000000001</v>
      </c>
      <c r="D43" s="31">
        <v>37.416699999999999</v>
      </c>
    </row>
    <row r="44" spans="1:9" x14ac:dyDescent="0.2">
      <c r="A44" s="7" t="s">
        <v>185</v>
      </c>
      <c r="C44" s="31">
        <v>10.020099999999999</v>
      </c>
      <c r="D44" s="31">
        <v>10.0564</v>
      </c>
    </row>
    <row r="46" spans="1:9" x14ac:dyDescent="0.2">
      <c r="A46" s="14" t="s">
        <v>67</v>
      </c>
    </row>
    <row r="47" spans="1:9" x14ac:dyDescent="0.2">
      <c r="A47" s="88" t="s">
        <v>148</v>
      </c>
      <c r="B47" s="89"/>
      <c r="C47" s="36" t="s">
        <v>149</v>
      </c>
    </row>
    <row r="48" spans="1:9" x14ac:dyDescent="0.2">
      <c r="A48" s="84" t="s">
        <v>183</v>
      </c>
      <c r="B48" s="85"/>
      <c r="C48" s="37">
        <v>0.32315726</v>
      </c>
    </row>
    <row r="49" spans="1:5" x14ac:dyDescent="0.2">
      <c r="A49" s="84" t="s">
        <v>185</v>
      </c>
      <c r="B49" s="85"/>
      <c r="C49" s="37">
        <v>0.34997664000000001</v>
      </c>
    </row>
    <row r="50" spans="1:5" x14ac:dyDescent="0.2">
      <c r="A50" s="7" t="s">
        <v>150</v>
      </c>
    </row>
    <row r="51" spans="1:5" x14ac:dyDescent="0.2">
      <c r="A51" s="7" t="s">
        <v>66</v>
      </c>
    </row>
    <row r="53" spans="1:5" x14ac:dyDescent="0.2">
      <c r="A53" s="14" t="s">
        <v>82</v>
      </c>
      <c r="D53" s="33">
        <v>3.42582481237993</v>
      </c>
      <c r="E53" s="10" t="s">
        <v>71</v>
      </c>
    </row>
    <row r="55" spans="1:5" x14ac:dyDescent="0.2">
      <c r="A55" s="14" t="s">
        <v>1097</v>
      </c>
      <c r="D55" s="30" t="s">
        <v>68</v>
      </c>
    </row>
    <row r="57" spans="1:5" x14ac:dyDescent="0.2">
      <c r="A57" s="14" t="s">
        <v>1055</v>
      </c>
    </row>
    <row r="58" spans="1:5" ht="15" x14ac:dyDescent="0.25">
      <c r="A58" s="34"/>
    </row>
    <row r="59" spans="1:5" x14ac:dyDescent="0.2">
      <c r="A59" s="52" t="s">
        <v>1058</v>
      </c>
    </row>
    <row r="60" spans="1:5" x14ac:dyDescent="0.2">
      <c r="A60" s="53"/>
    </row>
    <row r="61" spans="1:5" x14ac:dyDescent="0.2">
      <c r="A61" s="53"/>
    </row>
    <row r="62" spans="1:5" x14ac:dyDescent="0.2">
      <c r="A62" s="53"/>
    </row>
    <row r="63" spans="1:5" x14ac:dyDescent="0.2">
      <c r="A63" s="53"/>
    </row>
    <row r="64" spans="1:5" x14ac:dyDescent="0.2">
      <c r="A64" s="53"/>
    </row>
    <row r="65" spans="1:1" x14ac:dyDescent="0.2">
      <c r="A65" s="53"/>
    </row>
    <row r="66" spans="1:1" x14ac:dyDescent="0.2">
      <c r="A66" s="53"/>
    </row>
    <row r="67" spans="1:1" x14ac:dyDescent="0.2">
      <c r="A67" s="53"/>
    </row>
    <row r="68" spans="1:1" x14ac:dyDescent="0.2">
      <c r="A68" s="53"/>
    </row>
    <row r="69" spans="1:1" x14ac:dyDescent="0.2">
      <c r="A69" s="53"/>
    </row>
    <row r="70" spans="1:1" x14ac:dyDescent="0.2">
      <c r="A70" s="53"/>
    </row>
    <row r="71" spans="1:1" x14ac:dyDescent="0.2">
      <c r="A71" s="53"/>
    </row>
    <row r="72" spans="1:1" x14ac:dyDescent="0.2">
      <c r="A72" s="53"/>
    </row>
    <row r="73" spans="1:1" x14ac:dyDescent="0.2">
      <c r="A73" s="52" t="s">
        <v>1061</v>
      </c>
    </row>
    <row r="74" spans="1:1" x14ac:dyDescent="0.2">
      <c r="A74" s="53"/>
    </row>
    <row r="75" spans="1:1" x14ac:dyDescent="0.2">
      <c r="A75" s="52" t="s">
        <v>1060</v>
      </c>
    </row>
    <row r="76" spans="1:1" x14ac:dyDescent="0.2">
      <c r="A76" s="53"/>
    </row>
    <row r="77" spans="1:1" x14ac:dyDescent="0.2">
      <c r="A77" s="53"/>
    </row>
    <row r="78" spans="1:1" x14ac:dyDescent="0.2">
      <c r="A78" s="53"/>
    </row>
    <row r="79" spans="1:1" x14ac:dyDescent="0.2">
      <c r="A79" s="53"/>
    </row>
    <row r="80" spans="1:1" x14ac:dyDescent="0.2">
      <c r="A80" s="53"/>
    </row>
    <row r="81" spans="1:1" x14ac:dyDescent="0.2">
      <c r="A81" s="53"/>
    </row>
    <row r="82" spans="1:1" x14ac:dyDescent="0.2">
      <c r="A82" s="53"/>
    </row>
    <row r="83" spans="1:1" x14ac:dyDescent="0.2">
      <c r="A83" s="53"/>
    </row>
    <row r="84" spans="1:1" x14ac:dyDescent="0.2">
      <c r="A84" s="53"/>
    </row>
    <row r="85" spans="1:1" x14ac:dyDescent="0.2">
      <c r="A85" s="53"/>
    </row>
    <row r="86" spans="1:1" x14ac:dyDescent="0.2">
      <c r="A86" s="53"/>
    </row>
    <row r="87" spans="1:1" x14ac:dyDescent="0.2">
      <c r="A87" s="53"/>
    </row>
    <row r="88" spans="1:1" x14ac:dyDescent="0.2">
      <c r="A88" s="53"/>
    </row>
    <row r="89" spans="1:1" x14ac:dyDescent="0.2">
      <c r="A89" s="53"/>
    </row>
    <row r="90" spans="1:1" x14ac:dyDescent="0.2">
      <c r="A90" s="54"/>
    </row>
  </sheetData>
  <mergeCells count="4">
    <mergeCell ref="A1:G1"/>
    <mergeCell ref="A47:B47"/>
    <mergeCell ref="A48:B48"/>
    <mergeCell ref="A49:B49"/>
  </mergeCells>
  <conditionalFormatting sqref="F2:F3">
    <cfRule type="cellIs" dxfId="74" priority="2" stopIfTrue="1" operator="between">
      <formula>0.009</formula>
      <formula>-0.009</formula>
    </cfRule>
  </conditionalFormatting>
  <conditionalFormatting sqref="F5:F65536">
    <cfRule type="cellIs" dxfId="73"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109"/>
  <sheetViews>
    <sheetView workbookViewId="0">
      <selection sqref="A1:G1"/>
    </sheetView>
  </sheetViews>
  <sheetFormatPr defaultColWidth="9.140625" defaultRowHeight="11.25" x14ac:dyDescent="0.2"/>
  <cols>
    <col min="1" max="1" width="37.7109375" style="7" customWidth="1"/>
    <col min="2" max="2" width="52" style="7" customWidth="1"/>
    <col min="3" max="3" width="23.85546875" style="7" customWidth="1"/>
    <col min="4" max="4" width="13.28515625" style="7" bestFit="1" customWidth="1"/>
    <col min="5" max="5" width="25.28515625" style="10" customWidth="1"/>
    <col min="6" max="6" width="13.42578125" style="11" customWidth="1"/>
    <col min="7" max="7" width="12.85546875" style="10" customWidth="1"/>
    <col min="8" max="16384" width="9.140625" style="7"/>
  </cols>
  <sheetData>
    <row r="1" spans="1:7" s="1" customFormat="1" ht="15" x14ac:dyDescent="0.2">
      <c r="A1" s="86" t="s">
        <v>10</v>
      </c>
      <c r="B1" s="87"/>
      <c r="C1" s="87"/>
      <c r="D1" s="87"/>
      <c r="E1" s="87"/>
      <c r="F1" s="87"/>
      <c r="G1" s="87"/>
    </row>
    <row r="2" spans="1:7" s="1" customFormat="1" ht="12" x14ac:dyDescent="0.2">
      <c r="E2" s="5"/>
      <c r="F2" s="9"/>
      <c r="G2" s="10"/>
    </row>
    <row r="3" spans="1:7" s="1" customFormat="1" ht="12" x14ac:dyDescent="0.2">
      <c r="A3" s="8" t="s">
        <v>7</v>
      </c>
      <c r="B3" s="2"/>
      <c r="C3" s="3"/>
      <c r="D3" s="3"/>
      <c r="E3" s="4"/>
      <c r="F3" s="9"/>
      <c r="G3" s="10"/>
    </row>
    <row r="4" spans="1:7" s="1" customFormat="1" ht="36" customHeight="1" x14ac:dyDescent="0.2">
      <c r="A4" s="6" t="s">
        <v>2</v>
      </c>
      <c r="B4" s="6" t="s">
        <v>0</v>
      </c>
      <c r="C4" s="13" t="s">
        <v>50</v>
      </c>
      <c r="D4" s="13" t="s">
        <v>1</v>
      </c>
      <c r="E4" s="59" t="s">
        <v>6</v>
      </c>
      <c r="F4" s="12" t="s">
        <v>3</v>
      </c>
      <c r="G4" s="12" t="s">
        <v>5</v>
      </c>
    </row>
    <row r="5" spans="1:7" x14ac:dyDescent="0.2">
      <c r="A5" s="16" t="s">
        <v>32</v>
      </c>
      <c r="B5" s="17"/>
      <c r="C5" s="17"/>
      <c r="D5" s="17"/>
      <c r="E5" s="18"/>
      <c r="F5" s="19"/>
      <c r="G5" s="18"/>
    </row>
    <row r="6" spans="1:7" x14ac:dyDescent="0.2">
      <c r="A6" s="20" t="s">
        <v>33</v>
      </c>
      <c r="B6" s="21"/>
      <c r="C6" s="21"/>
      <c r="D6" s="21"/>
      <c r="E6" s="22"/>
      <c r="F6" s="23"/>
      <c r="G6" s="22"/>
    </row>
    <row r="7" spans="1:7" x14ac:dyDescent="0.2">
      <c r="A7" s="21" t="s">
        <v>187</v>
      </c>
      <c r="B7" s="21" t="s">
        <v>186</v>
      </c>
      <c r="C7" s="21" t="s">
        <v>188</v>
      </c>
      <c r="D7" s="24">
        <v>500</v>
      </c>
      <c r="E7" s="22">
        <v>5257.3082876999997</v>
      </c>
      <c r="F7" s="23">
        <v>6.9731935219269401</v>
      </c>
      <c r="G7" s="22">
        <v>7.57</v>
      </c>
    </row>
    <row r="8" spans="1:7" x14ac:dyDescent="0.2">
      <c r="A8" s="21" t="s">
        <v>190</v>
      </c>
      <c r="B8" s="21" t="s">
        <v>189</v>
      </c>
      <c r="C8" s="21" t="s">
        <v>191</v>
      </c>
      <c r="D8" s="24">
        <v>500</v>
      </c>
      <c r="E8" s="22">
        <v>5148.2221233</v>
      </c>
      <c r="F8" s="23">
        <v>6.8285037123706704</v>
      </c>
      <c r="G8" s="22">
        <v>7.89</v>
      </c>
    </row>
    <row r="9" spans="1:7" x14ac:dyDescent="0.2">
      <c r="A9" s="21" t="s">
        <v>193</v>
      </c>
      <c r="B9" s="21" t="s">
        <v>192</v>
      </c>
      <c r="C9" s="21" t="s">
        <v>188</v>
      </c>
      <c r="D9" s="24">
        <v>5000</v>
      </c>
      <c r="E9" s="22">
        <v>5140.6550820000002</v>
      </c>
      <c r="F9" s="23">
        <v>6.8184669329988399</v>
      </c>
      <c r="G9" s="22">
        <v>7.5125000000000002</v>
      </c>
    </row>
    <row r="10" spans="1:7" x14ac:dyDescent="0.2">
      <c r="A10" s="21" t="s">
        <v>195</v>
      </c>
      <c r="B10" s="21" t="s">
        <v>194</v>
      </c>
      <c r="C10" s="21" t="s">
        <v>191</v>
      </c>
      <c r="D10" s="24">
        <v>500</v>
      </c>
      <c r="E10" s="22">
        <v>5116.3369862999998</v>
      </c>
      <c r="F10" s="23">
        <v>6.7862118743032003</v>
      </c>
      <c r="G10" s="22">
        <v>7.335</v>
      </c>
    </row>
    <row r="11" spans="1:7" x14ac:dyDescent="0.2">
      <c r="A11" s="21" t="s">
        <v>197</v>
      </c>
      <c r="B11" s="21" t="s">
        <v>196</v>
      </c>
      <c r="C11" s="21" t="s">
        <v>188</v>
      </c>
      <c r="D11" s="24">
        <v>500</v>
      </c>
      <c r="E11" s="22">
        <v>5041.2355478999998</v>
      </c>
      <c r="F11" s="23">
        <v>6.6865987576511801</v>
      </c>
      <c r="G11" s="22">
        <v>7.3</v>
      </c>
    </row>
    <row r="12" spans="1:7" x14ac:dyDescent="0.2">
      <c r="A12" s="21" t="s">
        <v>199</v>
      </c>
      <c r="B12" s="21" t="s">
        <v>198</v>
      </c>
      <c r="C12" s="21" t="s">
        <v>191</v>
      </c>
      <c r="D12" s="24">
        <v>500</v>
      </c>
      <c r="E12" s="22">
        <v>5040.8017808000004</v>
      </c>
      <c r="F12" s="23">
        <v>6.6860234172362398</v>
      </c>
      <c r="G12" s="22">
        <v>7.32</v>
      </c>
    </row>
    <row r="13" spans="1:7" x14ac:dyDescent="0.2">
      <c r="A13" s="21" t="s">
        <v>201</v>
      </c>
      <c r="B13" s="21" t="s">
        <v>200</v>
      </c>
      <c r="C13" s="21" t="s">
        <v>191</v>
      </c>
      <c r="D13" s="24">
        <v>250</v>
      </c>
      <c r="E13" s="22">
        <v>2598.9890411000001</v>
      </c>
      <c r="F13" s="23">
        <v>3.4472495340170202</v>
      </c>
      <c r="G13" s="22">
        <v>7.7975000000000003</v>
      </c>
    </row>
    <row r="14" spans="1:7" x14ac:dyDescent="0.2">
      <c r="A14" s="21" t="s">
        <v>203</v>
      </c>
      <c r="B14" s="21" t="s">
        <v>202</v>
      </c>
      <c r="C14" s="21" t="s">
        <v>191</v>
      </c>
      <c r="D14" s="24">
        <v>250</v>
      </c>
      <c r="E14" s="22">
        <v>2547.0449620999998</v>
      </c>
      <c r="F14" s="23">
        <v>3.37835189755299</v>
      </c>
      <c r="G14" s="22">
        <v>7.3949999999999996</v>
      </c>
    </row>
    <row r="15" spans="1:7" x14ac:dyDescent="0.2">
      <c r="A15" s="21" t="s">
        <v>205</v>
      </c>
      <c r="B15" s="21" t="s">
        <v>204</v>
      </c>
      <c r="C15" s="21" t="s">
        <v>191</v>
      </c>
      <c r="D15" s="24">
        <v>250</v>
      </c>
      <c r="E15" s="22">
        <v>2541.8444672000001</v>
      </c>
      <c r="F15" s="23">
        <v>3.3714540602257901</v>
      </c>
      <c r="G15" s="22">
        <v>7.3150000000000004</v>
      </c>
    </row>
    <row r="16" spans="1:7" x14ac:dyDescent="0.2">
      <c r="A16" s="21" t="s">
        <v>207</v>
      </c>
      <c r="B16" s="21" t="s">
        <v>206</v>
      </c>
      <c r="C16" s="21" t="s">
        <v>188</v>
      </c>
      <c r="D16" s="24">
        <v>250</v>
      </c>
      <c r="E16" s="22">
        <v>2511.0229795</v>
      </c>
      <c r="F16" s="23">
        <v>3.33057302631941</v>
      </c>
      <c r="G16" s="22">
        <v>7.34</v>
      </c>
    </row>
    <row r="17" spans="1:9" x14ac:dyDescent="0.2">
      <c r="A17" s="21" t="s">
        <v>209</v>
      </c>
      <c r="B17" s="21" t="s">
        <v>208</v>
      </c>
      <c r="C17" s="21" t="s">
        <v>210</v>
      </c>
      <c r="D17" s="24">
        <v>2500</v>
      </c>
      <c r="E17" s="22">
        <v>2503.8957922999998</v>
      </c>
      <c r="F17" s="23">
        <v>3.32111966104332</v>
      </c>
      <c r="G17" s="22">
        <v>7.96</v>
      </c>
    </row>
    <row r="18" spans="1:9" x14ac:dyDescent="0.2">
      <c r="A18" s="21" t="s">
        <v>212</v>
      </c>
      <c r="B18" s="21" t="s">
        <v>211</v>
      </c>
      <c r="C18" s="21" t="s">
        <v>191</v>
      </c>
      <c r="D18" s="24">
        <v>250</v>
      </c>
      <c r="E18" s="22">
        <v>2497.8299044</v>
      </c>
      <c r="F18" s="23">
        <v>3.3130739829331102</v>
      </c>
      <c r="G18" s="22">
        <v>7.37</v>
      </c>
    </row>
    <row r="19" spans="1:9" x14ac:dyDescent="0.2">
      <c r="A19" s="21" t="s">
        <v>214</v>
      </c>
      <c r="B19" s="21" t="s">
        <v>213</v>
      </c>
      <c r="C19" s="21" t="s">
        <v>191</v>
      </c>
      <c r="D19" s="24">
        <v>250</v>
      </c>
      <c r="E19" s="22">
        <v>2494.8865068</v>
      </c>
      <c r="F19" s="23">
        <v>3.3091699164501098</v>
      </c>
      <c r="G19" s="22">
        <v>7.4286000000000003</v>
      </c>
    </row>
    <row r="20" spans="1:9" x14ac:dyDescent="0.2">
      <c r="A20" s="21" t="s">
        <v>216</v>
      </c>
      <c r="B20" s="21" t="s">
        <v>215</v>
      </c>
      <c r="C20" s="21" t="s">
        <v>191</v>
      </c>
      <c r="D20" s="24">
        <v>250</v>
      </c>
      <c r="E20" s="22">
        <v>2494.3754508000002</v>
      </c>
      <c r="F20" s="23">
        <v>3.3084920615111399</v>
      </c>
      <c r="G20" s="22">
        <v>7.27</v>
      </c>
    </row>
    <row r="21" spans="1:9" x14ac:dyDescent="0.2">
      <c r="A21" s="21" t="s">
        <v>218</v>
      </c>
      <c r="B21" s="21" t="s">
        <v>217</v>
      </c>
      <c r="C21" s="21" t="s">
        <v>191</v>
      </c>
      <c r="D21" s="24">
        <v>200</v>
      </c>
      <c r="E21" s="22">
        <v>2114.0392876999999</v>
      </c>
      <c r="F21" s="23">
        <v>2.8040214230118798</v>
      </c>
      <c r="G21" s="22">
        <v>7.4115000000000002</v>
      </c>
    </row>
    <row r="22" spans="1:9" x14ac:dyDescent="0.2">
      <c r="A22" s="21" t="s">
        <v>220</v>
      </c>
      <c r="B22" s="21" t="s">
        <v>219</v>
      </c>
      <c r="C22" s="21" t="s">
        <v>221</v>
      </c>
      <c r="D22" s="24">
        <v>160</v>
      </c>
      <c r="E22" s="22">
        <v>1866.5755615999999</v>
      </c>
      <c r="F22" s="23">
        <v>2.4757902527398801</v>
      </c>
      <c r="G22" s="22">
        <v>7.8648999999999996</v>
      </c>
    </row>
    <row r="23" spans="1:9" x14ac:dyDescent="0.2">
      <c r="A23" s="21" t="s">
        <v>223</v>
      </c>
      <c r="B23" s="21" t="s">
        <v>222</v>
      </c>
      <c r="C23" s="21" t="s">
        <v>224</v>
      </c>
      <c r="D23" s="24">
        <v>150</v>
      </c>
      <c r="E23" s="22">
        <v>1570.8072122999999</v>
      </c>
      <c r="F23" s="23">
        <v>2.08348875081824</v>
      </c>
      <c r="G23" s="22">
        <v>7.1044</v>
      </c>
    </row>
    <row r="24" spans="1:9" x14ac:dyDescent="0.2">
      <c r="A24" s="21" t="s">
        <v>226</v>
      </c>
      <c r="B24" s="21" t="s">
        <v>225</v>
      </c>
      <c r="C24" s="21" t="s">
        <v>191</v>
      </c>
      <c r="D24" s="24">
        <v>100</v>
      </c>
      <c r="E24" s="22">
        <v>1057.5286575</v>
      </c>
      <c r="F24" s="23">
        <v>1.4026858575108001</v>
      </c>
      <c r="G24" s="22">
        <v>7.51</v>
      </c>
    </row>
    <row r="25" spans="1:9" x14ac:dyDescent="0.2">
      <c r="A25" s="21" t="s">
        <v>228</v>
      </c>
      <c r="B25" s="21" t="s">
        <v>227</v>
      </c>
      <c r="C25" s="21" t="s">
        <v>191</v>
      </c>
      <c r="D25" s="24">
        <v>100</v>
      </c>
      <c r="E25" s="22">
        <v>1045.1614384</v>
      </c>
      <c r="F25" s="23">
        <v>1.3862822137841899</v>
      </c>
      <c r="G25" s="22">
        <v>7.4</v>
      </c>
    </row>
    <row r="26" spans="1:9" x14ac:dyDescent="0.2">
      <c r="A26" s="21" t="s">
        <v>230</v>
      </c>
      <c r="B26" s="21" t="s">
        <v>229</v>
      </c>
      <c r="C26" s="21" t="s">
        <v>191</v>
      </c>
      <c r="D26" s="24">
        <v>45</v>
      </c>
      <c r="E26" s="22">
        <v>469.39534179999998</v>
      </c>
      <c r="F26" s="23">
        <v>0.62259703588628901</v>
      </c>
      <c r="G26" s="22">
        <v>7.65</v>
      </c>
    </row>
    <row r="27" spans="1:9" x14ac:dyDescent="0.2">
      <c r="A27" s="20" t="s">
        <v>38</v>
      </c>
      <c r="B27" s="20"/>
      <c r="C27" s="20"/>
      <c r="D27" s="20"/>
      <c r="E27" s="25">
        <f>SUM(E6:E26)</f>
        <v>59057.956411499996</v>
      </c>
      <c r="F27" s="26">
        <f>SUM(F6:F26)</f>
        <v>78.333347890291236</v>
      </c>
      <c r="G27" s="25"/>
      <c r="H27" s="14"/>
      <c r="I27" s="14"/>
    </row>
    <row r="28" spans="1:9" x14ac:dyDescent="0.2">
      <c r="A28" s="21"/>
      <c r="B28" s="21"/>
      <c r="C28" s="21"/>
      <c r="D28" s="21"/>
      <c r="E28" s="22"/>
      <c r="F28" s="23"/>
      <c r="G28" s="22"/>
    </row>
    <row r="29" spans="1:9" x14ac:dyDescent="0.2">
      <c r="A29" s="20" t="s">
        <v>151</v>
      </c>
      <c r="B29" s="21"/>
      <c r="C29" s="21"/>
      <c r="D29" s="21"/>
      <c r="E29" s="22"/>
      <c r="F29" s="23"/>
      <c r="G29" s="22"/>
    </row>
    <row r="30" spans="1:9" x14ac:dyDescent="0.2">
      <c r="A30" s="21" t="s">
        <v>177</v>
      </c>
      <c r="B30" s="21" t="s">
        <v>176</v>
      </c>
      <c r="C30" s="21" t="s">
        <v>154</v>
      </c>
      <c r="D30" s="24">
        <v>13000000</v>
      </c>
      <c r="E30" s="22">
        <v>13162.603999999999</v>
      </c>
      <c r="F30" s="23">
        <v>17.458627099961198</v>
      </c>
      <c r="G30" s="22">
        <v>7.2034243745125099</v>
      </c>
    </row>
    <row r="31" spans="1:9" x14ac:dyDescent="0.2">
      <c r="A31" s="21" t="s">
        <v>153</v>
      </c>
      <c r="B31" s="21" t="s">
        <v>152</v>
      </c>
      <c r="C31" s="21" t="s">
        <v>154</v>
      </c>
      <c r="D31" s="24">
        <v>1000000</v>
      </c>
      <c r="E31" s="22">
        <v>968.30444439999997</v>
      </c>
      <c r="F31" s="23">
        <v>1.28434056164074</v>
      </c>
      <c r="G31" s="22">
        <v>7.1821121471999998</v>
      </c>
    </row>
    <row r="32" spans="1:9" x14ac:dyDescent="0.2">
      <c r="A32" s="20" t="s">
        <v>38</v>
      </c>
      <c r="B32" s="20"/>
      <c r="C32" s="20"/>
      <c r="D32" s="20"/>
      <c r="E32" s="25">
        <f>SUM(E30:E31)</f>
        <v>14130.9084444</v>
      </c>
      <c r="F32" s="26">
        <f>SUM(F30:F31)</f>
        <v>18.742967661601938</v>
      </c>
      <c r="G32" s="25"/>
      <c r="H32" s="14"/>
      <c r="I32" s="14"/>
    </row>
    <row r="33" spans="1:9" x14ac:dyDescent="0.2">
      <c r="A33" s="21"/>
      <c r="B33" s="21"/>
      <c r="C33" s="21"/>
      <c r="D33" s="21"/>
      <c r="E33" s="22"/>
      <c r="F33" s="23"/>
      <c r="G33" s="22"/>
    </row>
    <row r="34" spans="1:9" x14ac:dyDescent="0.2">
      <c r="A34" s="20" t="s">
        <v>47</v>
      </c>
      <c r="B34" s="20"/>
      <c r="C34" s="20"/>
      <c r="D34" s="20"/>
      <c r="E34" s="25">
        <f>E27+E32</f>
        <v>73188.864855899999</v>
      </c>
      <c r="F34" s="26">
        <f>F27+F32</f>
        <v>97.076315551893174</v>
      </c>
      <c r="G34" s="25"/>
      <c r="H34" s="14"/>
      <c r="I34" s="14"/>
    </row>
    <row r="35" spans="1:9" x14ac:dyDescent="0.2">
      <c r="A35" s="20"/>
      <c r="B35" s="20"/>
      <c r="C35" s="20"/>
      <c r="D35" s="20"/>
      <c r="E35" s="25"/>
      <c r="F35" s="26"/>
      <c r="G35" s="25"/>
      <c r="H35" s="14"/>
      <c r="I35" s="14"/>
    </row>
    <row r="36" spans="1:9" x14ac:dyDescent="0.2">
      <c r="A36" s="20" t="s">
        <v>49</v>
      </c>
      <c r="B36" s="20"/>
      <c r="C36" s="20"/>
      <c r="D36" s="20"/>
      <c r="E36" s="25">
        <f>E38-(E27+E32)</f>
        <v>2204.2569780000049</v>
      </c>
      <c r="F36" s="26">
        <f>F38-(F27+F32)</f>
        <v>2.923684448106826</v>
      </c>
      <c r="G36" s="25"/>
      <c r="H36" s="14"/>
      <c r="I36" s="14"/>
    </row>
    <row r="37" spans="1:9" x14ac:dyDescent="0.2">
      <c r="A37" s="20"/>
      <c r="B37" s="20"/>
      <c r="C37" s="20"/>
      <c r="D37" s="20"/>
      <c r="E37" s="25"/>
      <c r="F37" s="26"/>
      <c r="G37" s="25"/>
      <c r="H37" s="14"/>
      <c r="I37" s="14"/>
    </row>
    <row r="38" spans="1:9" x14ac:dyDescent="0.2">
      <c r="A38" s="27" t="s">
        <v>48</v>
      </c>
      <c r="B38" s="27"/>
      <c r="C38" s="27"/>
      <c r="D38" s="27"/>
      <c r="E38" s="28">
        <v>75393.121833900004</v>
      </c>
      <c r="F38" s="29">
        <v>100</v>
      </c>
      <c r="G38" s="28"/>
      <c r="H38" s="14"/>
      <c r="I38" s="14"/>
    </row>
    <row r="40" spans="1:9" x14ac:dyDescent="0.2">
      <c r="A40" s="14" t="s">
        <v>51</v>
      </c>
    </row>
    <row r="42" spans="1:9" x14ac:dyDescent="0.2">
      <c r="A42" s="14" t="s">
        <v>52</v>
      </c>
    </row>
    <row r="43" spans="1:9" x14ac:dyDescent="0.2">
      <c r="A43" s="14" t="s">
        <v>53</v>
      </c>
    </row>
    <row r="44" spans="1:9" x14ac:dyDescent="0.2">
      <c r="A44" s="14" t="s">
        <v>54</v>
      </c>
      <c r="B44" s="14"/>
      <c r="C44" s="30" t="s">
        <v>56</v>
      </c>
      <c r="D44" s="14" t="s">
        <v>55</v>
      </c>
    </row>
    <row r="45" spans="1:9" x14ac:dyDescent="0.2">
      <c r="A45" s="7" t="s">
        <v>182</v>
      </c>
      <c r="C45" s="31">
        <v>82.214500000000001</v>
      </c>
      <c r="D45" s="31">
        <v>85.003</v>
      </c>
    </row>
    <row r="46" spans="1:9" x14ac:dyDescent="0.2">
      <c r="A46" s="7" t="s">
        <v>231</v>
      </c>
      <c r="C46" s="31">
        <v>14.853899999999999</v>
      </c>
      <c r="D46" s="31">
        <v>14.8344</v>
      </c>
    </row>
    <row r="47" spans="1:9" x14ac:dyDescent="0.2">
      <c r="A47" s="7" t="s">
        <v>232</v>
      </c>
      <c r="C47" s="31">
        <v>12.1366</v>
      </c>
      <c r="D47" s="31">
        <v>12.0131</v>
      </c>
    </row>
    <row r="48" spans="1:9" x14ac:dyDescent="0.2">
      <c r="A48" s="7" t="s">
        <v>233</v>
      </c>
      <c r="C48" s="31">
        <v>12.972200000000001</v>
      </c>
      <c r="D48" s="31">
        <v>12.8719</v>
      </c>
    </row>
    <row r="49" spans="1:4" x14ac:dyDescent="0.2">
      <c r="A49" s="7" t="s">
        <v>234</v>
      </c>
      <c r="C49" s="31">
        <v>17.137899999999998</v>
      </c>
      <c r="D49" s="31">
        <v>16.444900000000001</v>
      </c>
    </row>
    <row r="50" spans="1:4" x14ac:dyDescent="0.2">
      <c r="A50" s="7" t="s">
        <v>184</v>
      </c>
      <c r="C50" s="31">
        <v>87.819299999999998</v>
      </c>
      <c r="D50" s="31">
        <v>91.045199999999994</v>
      </c>
    </row>
    <row r="51" spans="1:4" x14ac:dyDescent="0.2">
      <c r="A51" s="7" t="s">
        <v>235</v>
      </c>
      <c r="C51" s="31">
        <v>16.467400000000001</v>
      </c>
      <c r="D51" s="31">
        <v>16.5337</v>
      </c>
    </row>
    <row r="52" spans="1:4" x14ac:dyDescent="0.2">
      <c r="A52" s="7" t="s">
        <v>236</v>
      </c>
      <c r="C52" s="31">
        <v>13.522</v>
      </c>
      <c r="D52" s="31">
        <v>13.483499999999999</v>
      </c>
    </row>
    <row r="53" spans="1:4" x14ac:dyDescent="0.2">
      <c r="A53" s="7" t="s">
        <v>237</v>
      </c>
      <c r="C53" s="31">
        <v>14.7501</v>
      </c>
      <c r="D53" s="31">
        <v>14.7521</v>
      </c>
    </row>
    <row r="54" spans="1:4" x14ac:dyDescent="0.2">
      <c r="A54" s="7" t="s">
        <v>238</v>
      </c>
      <c r="C54" s="31">
        <v>18.9785</v>
      </c>
      <c r="D54" s="31">
        <v>18.400099999999998</v>
      </c>
    </row>
    <row r="56" spans="1:4" x14ac:dyDescent="0.2">
      <c r="A56" s="14" t="s">
        <v>67</v>
      </c>
    </row>
    <row r="57" spans="1:4" x14ac:dyDescent="0.2">
      <c r="A57" s="88" t="s">
        <v>148</v>
      </c>
      <c r="B57" s="89"/>
      <c r="C57" s="36" t="s">
        <v>149</v>
      </c>
    </row>
    <row r="58" spans="1:4" x14ac:dyDescent="0.2">
      <c r="A58" s="84" t="s">
        <v>231</v>
      </c>
      <c r="B58" s="85"/>
      <c r="C58" s="37">
        <v>0.51500000000000001</v>
      </c>
    </row>
    <row r="59" spans="1:4" x14ac:dyDescent="0.2">
      <c r="A59" s="84" t="s">
        <v>232</v>
      </c>
      <c r="B59" s="85"/>
      <c r="C59" s="37">
        <v>0.53</v>
      </c>
    </row>
    <row r="60" spans="1:4" x14ac:dyDescent="0.2">
      <c r="A60" s="84" t="s">
        <v>233</v>
      </c>
      <c r="B60" s="85"/>
      <c r="C60" s="37">
        <v>0.53</v>
      </c>
    </row>
    <row r="61" spans="1:4" x14ac:dyDescent="0.2">
      <c r="A61" s="84" t="s">
        <v>234</v>
      </c>
      <c r="B61" s="85"/>
      <c r="C61" s="37">
        <v>1.25</v>
      </c>
    </row>
    <row r="62" spans="1:4" x14ac:dyDescent="0.2">
      <c r="A62" s="84" t="s">
        <v>235</v>
      </c>
      <c r="B62" s="85"/>
      <c r="C62" s="37">
        <v>0.53</v>
      </c>
    </row>
    <row r="63" spans="1:4" x14ac:dyDescent="0.2">
      <c r="A63" s="84" t="s">
        <v>236</v>
      </c>
      <c r="B63" s="85"/>
      <c r="C63" s="37">
        <v>0.53</v>
      </c>
    </row>
    <row r="64" spans="1:4" x14ac:dyDescent="0.2">
      <c r="A64" s="84" t="s">
        <v>237</v>
      </c>
      <c r="B64" s="85"/>
      <c r="C64" s="37">
        <v>0.53</v>
      </c>
    </row>
    <row r="65" spans="1:5" x14ac:dyDescent="0.2">
      <c r="A65" s="84" t="s">
        <v>238</v>
      </c>
      <c r="B65" s="85"/>
      <c r="C65" s="37">
        <v>1.25</v>
      </c>
    </row>
    <row r="66" spans="1:5" x14ac:dyDescent="0.2">
      <c r="A66" s="7" t="s">
        <v>150</v>
      </c>
    </row>
    <row r="67" spans="1:5" x14ac:dyDescent="0.2">
      <c r="A67" s="7" t="s">
        <v>66</v>
      </c>
    </row>
    <row r="69" spans="1:5" x14ac:dyDescent="0.2">
      <c r="A69" s="14" t="s">
        <v>82</v>
      </c>
      <c r="D69" s="33">
        <v>2.1854032372294001</v>
      </c>
      <c r="E69" s="10" t="s">
        <v>71</v>
      </c>
    </row>
    <row r="71" spans="1:5" x14ac:dyDescent="0.2">
      <c r="A71" s="14" t="s">
        <v>1097</v>
      </c>
      <c r="D71" s="30" t="s">
        <v>68</v>
      </c>
    </row>
    <row r="73" spans="1:5" x14ac:dyDescent="0.2">
      <c r="A73" s="14" t="s">
        <v>1109</v>
      </c>
    </row>
    <row r="74" spans="1:5" x14ac:dyDescent="0.2">
      <c r="A74" s="57" t="s">
        <v>74</v>
      </c>
    </row>
    <row r="76" spans="1:5" x14ac:dyDescent="0.2">
      <c r="A76" s="14" t="s">
        <v>1062</v>
      </c>
    </row>
    <row r="77" spans="1:5" x14ac:dyDescent="0.2">
      <c r="A77" s="52"/>
    </row>
    <row r="78" spans="1:5" x14ac:dyDescent="0.2">
      <c r="A78" s="52" t="s">
        <v>1058</v>
      </c>
    </row>
    <row r="79" spans="1:5" x14ac:dyDescent="0.2">
      <c r="A79" s="54"/>
    </row>
    <row r="80" spans="1:5" x14ac:dyDescent="0.2">
      <c r="A80" s="53"/>
    </row>
    <row r="81" spans="1:1" x14ac:dyDescent="0.2">
      <c r="A81" s="53"/>
    </row>
    <row r="82" spans="1:1" x14ac:dyDescent="0.2">
      <c r="A82" s="53"/>
    </row>
    <row r="83" spans="1:1" x14ac:dyDescent="0.2">
      <c r="A83" s="53"/>
    </row>
    <row r="84" spans="1:1" x14ac:dyDescent="0.2">
      <c r="A84" s="53"/>
    </row>
    <row r="85" spans="1:1" x14ac:dyDescent="0.2">
      <c r="A85" s="53"/>
    </row>
    <row r="86" spans="1:1" x14ac:dyDescent="0.2">
      <c r="A86" s="53"/>
    </row>
    <row r="87" spans="1:1" x14ac:dyDescent="0.2">
      <c r="A87" s="53"/>
    </row>
    <row r="88" spans="1:1" x14ac:dyDescent="0.2">
      <c r="A88" s="53"/>
    </row>
    <row r="89" spans="1:1" x14ac:dyDescent="0.2">
      <c r="A89" s="53"/>
    </row>
    <row r="90" spans="1:1" x14ac:dyDescent="0.2">
      <c r="A90" s="53"/>
    </row>
    <row r="91" spans="1:1" x14ac:dyDescent="0.2">
      <c r="A91" s="53"/>
    </row>
    <row r="92" spans="1:1" x14ac:dyDescent="0.2">
      <c r="A92" s="52" t="s">
        <v>1063</v>
      </c>
    </row>
    <row r="93" spans="1:1" x14ac:dyDescent="0.2">
      <c r="A93" s="53"/>
    </row>
    <row r="94" spans="1:1" x14ac:dyDescent="0.2">
      <c r="A94" s="52" t="s">
        <v>1060</v>
      </c>
    </row>
    <row r="95" spans="1:1" x14ac:dyDescent="0.2">
      <c r="A95" s="53"/>
    </row>
    <row r="96" spans="1:1" x14ac:dyDescent="0.2">
      <c r="A96" s="53"/>
    </row>
    <row r="97" spans="1:1" x14ac:dyDescent="0.2">
      <c r="A97" s="53"/>
    </row>
    <row r="98" spans="1:1" x14ac:dyDescent="0.2">
      <c r="A98" s="53"/>
    </row>
    <row r="99" spans="1:1" x14ac:dyDescent="0.2">
      <c r="A99" s="53"/>
    </row>
    <row r="100" spans="1:1" x14ac:dyDescent="0.2">
      <c r="A100" s="53"/>
    </row>
    <row r="101" spans="1:1" x14ac:dyDescent="0.2">
      <c r="A101" s="53"/>
    </row>
    <row r="102" spans="1:1" x14ac:dyDescent="0.2">
      <c r="A102" s="53"/>
    </row>
    <row r="103" spans="1:1" x14ac:dyDescent="0.2">
      <c r="A103" s="53"/>
    </row>
    <row r="104" spans="1:1" x14ac:dyDescent="0.2">
      <c r="A104" s="53"/>
    </row>
    <row r="105" spans="1:1" x14ac:dyDescent="0.2">
      <c r="A105" s="53"/>
    </row>
    <row r="106" spans="1:1" x14ac:dyDescent="0.2">
      <c r="A106" s="53"/>
    </row>
    <row r="107" spans="1:1" x14ac:dyDescent="0.2">
      <c r="A107" s="53"/>
    </row>
    <row r="108" spans="1:1" x14ac:dyDescent="0.2">
      <c r="A108" s="53"/>
    </row>
    <row r="109" spans="1:1" x14ac:dyDescent="0.2">
      <c r="A109" s="54"/>
    </row>
  </sheetData>
  <mergeCells count="10">
    <mergeCell ref="A62:B62"/>
    <mergeCell ref="A63:B63"/>
    <mergeCell ref="A64:B64"/>
    <mergeCell ref="A65:B65"/>
    <mergeCell ref="A1:G1"/>
    <mergeCell ref="A57:B57"/>
    <mergeCell ref="A58:B58"/>
    <mergeCell ref="A59:B59"/>
    <mergeCell ref="A60:B60"/>
    <mergeCell ref="A61:B61"/>
  </mergeCells>
  <conditionalFormatting sqref="F2:F3">
    <cfRule type="cellIs" dxfId="72" priority="2" stopIfTrue="1" operator="between">
      <formula>0.009</formula>
      <formula>-0.009</formula>
    </cfRule>
  </conditionalFormatting>
  <conditionalFormatting sqref="F5:F65536">
    <cfRule type="cellIs" dxfId="71" priority="1" stopIfTrue="1" operator="between">
      <formula>0.009</formula>
      <formula>-0.009</formula>
    </cfRule>
  </conditionalFormatting>
  <hyperlinks>
    <hyperlink ref="A74" r:id="rId1" tooltip="https://www.franklintempletonindia.com/download/en-in/latest%20updates/189ea834-ae3f-48eb-9d73-a9cc9cd9317e/franklin-templeton-update-on-reliance-broadcast-july-23-2020-kcg9m1gq-en-in.pdf" xr:uid="{00000000-0004-0000-04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102"/>
  <sheetViews>
    <sheetView workbookViewId="0">
      <selection sqref="A1:G1"/>
    </sheetView>
  </sheetViews>
  <sheetFormatPr defaultColWidth="9.140625" defaultRowHeight="11.25" x14ac:dyDescent="0.2"/>
  <cols>
    <col min="1" max="1" width="37.7109375" style="7" customWidth="1"/>
    <col min="2" max="2" width="52" style="7" customWidth="1"/>
    <col min="3" max="3" width="24.28515625" style="7" customWidth="1"/>
    <col min="4" max="4" width="13.28515625" style="7" bestFit="1" customWidth="1"/>
    <col min="5" max="5" width="25.28515625" style="10" customWidth="1"/>
    <col min="6" max="6" width="13.42578125" style="11" customWidth="1"/>
    <col min="7" max="7" width="12.85546875" style="10" customWidth="1"/>
    <col min="8" max="16384" width="9.140625" style="7"/>
  </cols>
  <sheetData>
    <row r="1" spans="1:7" s="1" customFormat="1" ht="15" x14ac:dyDescent="0.2">
      <c r="A1" s="86" t="s">
        <v>11</v>
      </c>
      <c r="B1" s="87"/>
      <c r="C1" s="87"/>
      <c r="D1" s="87"/>
      <c r="E1" s="87"/>
      <c r="F1" s="87"/>
      <c r="G1" s="87"/>
    </row>
    <row r="2" spans="1:7" s="1" customFormat="1" ht="12" x14ac:dyDescent="0.2">
      <c r="E2" s="5"/>
      <c r="F2" s="9"/>
      <c r="G2" s="10"/>
    </row>
    <row r="3" spans="1:7" s="1" customFormat="1" ht="12" x14ac:dyDescent="0.2">
      <c r="A3" s="8" t="s">
        <v>7</v>
      </c>
      <c r="B3" s="2"/>
      <c r="C3" s="3"/>
      <c r="D3" s="3"/>
      <c r="E3" s="4"/>
      <c r="F3" s="9"/>
      <c r="G3" s="10"/>
    </row>
    <row r="4" spans="1:7" s="1" customFormat="1" ht="36" customHeight="1" x14ac:dyDescent="0.2">
      <c r="A4" s="6" t="s">
        <v>2</v>
      </c>
      <c r="B4" s="6" t="s">
        <v>0</v>
      </c>
      <c r="C4" s="13" t="s">
        <v>50</v>
      </c>
      <c r="D4" s="13" t="s">
        <v>1</v>
      </c>
      <c r="E4" s="59" t="s">
        <v>6</v>
      </c>
      <c r="F4" s="12" t="s">
        <v>3</v>
      </c>
      <c r="G4" s="12" t="s">
        <v>5</v>
      </c>
    </row>
    <row r="5" spans="1:7" x14ac:dyDescent="0.2">
      <c r="A5" s="16" t="s">
        <v>32</v>
      </c>
      <c r="B5" s="17"/>
      <c r="C5" s="17"/>
      <c r="D5" s="17"/>
      <c r="E5" s="18"/>
      <c r="F5" s="19"/>
      <c r="G5" s="18"/>
    </row>
    <row r="6" spans="1:7" x14ac:dyDescent="0.2">
      <c r="A6" s="20" t="s">
        <v>33</v>
      </c>
      <c r="B6" s="21"/>
      <c r="C6" s="21"/>
      <c r="D6" s="21"/>
      <c r="E6" s="22"/>
      <c r="F6" s="23"/>
      <c r="G6" s="22"/>
    </row>
    <row r="7" spans="1:7" x14ac:dyDescent="0.2">
      <c r="A7" s="21" t="s">
        <v>241</v>
      </c>
      <c r="B7" s="21" t="s">
        <v>240</v>
      </c>
      <c r="C7" s="21" t="s">
        <v>191</v>
      </c>
      <c r="D7" s="24">
        <v>500</v>
      </c>
      <c r="E7" s="22">
        <v>5217.3513698999996</v>
      </c>
      <c r="F7" s="23">
        <v>7.5948809776890798</v>
      </c>
      <c r="G7" s="22">
        <v>7.3849999999999998</v>
      </c>
    </row>
    <row r="8" spans="1:7" x14ac:dyDescent="0.2">
      <c r="A8" s="21" t="s">
        <v>193</v>
      </c>
      <c r="B8" s="21" t="s">
        <v>192</v>
      </c>
      <c r="C8" s="21" t="s">
        <v>188</v>
      </c>
      <c r="D8" s="24">
        <v>5000</v>
      </c>
      <c r="E8" s="22">
        <v>5140.6550820000002</v>
      </c>
      <c r="F8" s="23">
        <v>7.4832344473457999</v>
      </c>
      <c r="G8" s="22">
        <v>7.5125000000000002</v>
      </c>
    </row>
    <row r="9" spans="1:7" x14ac:dyDescent="0.2">
      <c r="A9" s="21" t="s">
        <v>243</v>
      </c>
      <c r="B9" s="21" t="s">
        <v>242</v>
      </c>
      <c r="C9" s="21" t="s">
        <v>210</v>
      </c>
      <c r="D9" s="24">
        <v>500</v>
      </c>
      <c r="E9" s="22">
        <v>4891.1636884999998</v>
      </c>
      <c r="F9" s="23">
        <v>7.1200506584367202</v>
      </c>
      <c r="G9" s="22">
        <v>7.5549999999999997</v>
      </c>
    </row>
    <row r="10" spans="1:7" x14ac:dyDescent="0.2">
      <c r="A10" s="21" t="s">
        <v>228</v>
      </c>
      <c r="B10" s="21" t="s">
        <v>227</v>
      </c>
      <c r="C10" s="21" t="s">
        <v>191</v>
      </c>
      <c r="D10" s="24">
        <v>400</v>
      </c>
      <c r="E10" s="22">
        <v>4180.6457534000001</v>
      </c>
      <c r="F10" s="23">
        <v>6.0857520714697104</v>
      </c>
      <c r="G10" s="22">
        <v>7.4</v>
      </c>
    </row>
    <row r="11" spans="1:7" x14ac:dyDescent="0.2">
      <c r="A11" s="21" t="s">
        <v>245</v>
      </c>
      <c r="B11" s="21" t="s">
        <v>244</v>
      </c>
      <c r="C11" s="21" t="s">
        <v>191</v>
      </c>
      <c r="D11" s="24">
        <v>250</v>
      </c>
      <c r="E11" s="22">
        <v>2729.0541781000002</v>
      </c>
      <c r="F11" s="23">
        <v>3.9726750595929001</v>
      </c>
      <c r="G11" s="22">
        <v>7.2862</v>
      </c>
    </row>
    <row r="12" spans="1:7" x14ac:dyDescent="0.2">
      <c r="A12" s="21" t="s">
        <v>247</v>
      </c>
      <c r="B12" s="21" t="s">
        <v>246</v>
      </c>
      <c r="C12" s="21" t="s">
        <v>224</v>
      </c>
      <c r="D12" s="24">
        <v>250</v>
      </c>
      <c r="E12" s="22">
        <v>2653.0599658000001</v>
      </c>
      <c r="F12" s="23">
        <v>3.8620505383575598</v>
      </c>
      <c r="G12" s="22">
        <v>7.5567000000000002</v>
      </c>
    </row>
    <row r="13" spans="1:7" x14ac:dyDescent="0.2">
      <c r="A13" s="21" t="s">
        <v>249</v>
      </c>
      <c r="B13" s="21" t="s">
        <v>248</v>
      </c>
      <c r="C13" s="21" t="s">
        <v>191</v>
      </c>
      <c r="D13" s="24">
        <v>250</v>
      </c>
      <c r="E13" s="22">
        <v>2539.6678081999999</v>
      </c>
      <c r="F13" s="23">
        <v>3.6969859529543601</v>
      </c>
      <c r="G13" s="22">
        <v>7.4050000000000002</v>
      </c>
    </row>
    <row r="14" spans="1:7" x14ac:dyDescent="0.2">
      <c r="A14" s="21" t="s">
        <v>251</v>
      </c>
      <c r="B14" s="21" t="s">
        <v>250</v>
      </c>
      <c r="C14" s="21" t="s">
        <v>191</v>
      </c>
      <c r="D14" s="24">
        <v>250</v>
      </c>
      <c r="E14" s="22">
        <v>2533.2966437999999</v>
      </c>
      <c r="F14" s="23">
        <v>3.6877114701992899</v>
      </c>
      <c r="G14" s="22">
        <v>7.4850000000000003</v>
      </c>
    </row>
    <row r="15" spans="1:7" x14ac:dyDescent="0.2">
      <c r="A15" s="21" t="s">
        <v>253</v>
      </c>
      <c r="B15" s="21" t="s">
        <v>252</v>
      </c>
      <c r="C15" s="21" t="s">
        <v>191</v>
      </c>
      <c r="D15" s="24">
        <v>250</v>
      </c>
      <c r="E15" s="22">
        <v>2511.2626230000001</v>
      </c>
      <c r="F15" s="23">
        <v>3.65563661965321</v>
      </c>
      <c r="G15" s="22">
        <v>7.4</v>
      </c>
    </row>
    <row r="16" spans="1:7" x14ac:dyDescent="0.2">
      <c r="A16" s="21" t="s">
        <v>207</v>
      </c>
      <c r="B16" s="21" t="s">
        <v>206</v>
      </c>
      <c r="C16" s="21" t="s">
        <v>188</v>
      </c>
      <c r="D16" s="24">
        <v>250</v>
      </c>
      <c r="E16" s="22">
        <v>2511.0229795</v>
      </c>
      <c r="F16" s="23">
        <v>3.6552877714099998</v>
      </c>
      <c r="G16" s="22">
        <v>7.34</v>
      </c>
    </row>
    <row r="17" spans="1:9" x14ac:dyDescent="0.2">
      <c r="A17" s="21" t="s">
        <v>255</v>
      </c>
      <c r="B17" s="21" t="s">
        <v>254</v>
      </c>
      <c r="C17" s="21" t="s">
        <v>191</v>
      </c>
      <c r="D17" s="24">
        <v>250</v>
      </c>
      <c r="E17" s="22">
        <v>2477.4885273999998</v>
      </c>
      <c r="F17" s="23">
        <v>3.6064717814000402</v>
      </c>
      <c r="G17" s="22">
        <v>7.5075000000000003</v>
      </c>
    </row>
    <row r="18" spans="1:9" x14ac:dyDescent="0.2">
      <c r="A18" s="21" t="s">
        <v>230</v>
      </c>
      <c r="B18" s="21" t="s">
        <v>229</v>
      </c>
      <c r="C18" s="21" t="s">
        <v>191</v>
      </c>
      <c r="D18" s="24">
        <v>110</v>
      </c>
      <c r="E18" s="22">
        <v>1147.4108355000001</v>
      </c>
      <c r="F18" s="23">
        <v>1.6702821240694601</v>
      </c>
      <c r="G18" s="22">
        <v>7.65</v>
      </c>
    </row>
    <row r="19" spans="1:9" x14ac:dyDescent="0.2">
      <c r="A19" s="21" t="s">
        <v>257</v>
      </c>
      <c r="B19" s="21" t="s">
        <v>256</v>
      </c>
      <c r="C19" s="21" t="s">
        <v>224</v>
      </c>
      <c r="D19" s="24">
        <v>100</v>
      </c>
      <c r="E19" s="22">
        <v>1040.5338208000001</v>
      </c>
      <c r="F19" s="23">
        <v>1.51470161044329</v>
      </c>
      <c r="G19" s="22">
        <v>7.4904999999999999</v>
      </c>
    </row>
    <row r="20" spans="1:9" x14ac:dyDescent="0.2">
      <c r="A20" s="21" t="s">
        <v>259</v>
      </c>
      <c r="B20" s="21" t="s">
        <v>258</v>
      </c>
      <c r="C20" s="21" t="s">
        <v>191</v>
      </c>
      <c r="D20" s="24">
        <v>100</v>
      </c>
      <c r="E20" s="22">
        <v>1022.2739454</v>
      </c>
      <c r="F20" s="23">
        <v>1.4881207707608199</v>
      </c>
      <c r="G20" s="22">
        <v>7.4850000000000003</v>
      </c>
    </row>
    <row r="21" spans="1:9" x14ac:dyDescent="0.2">
      <c r="A21" s="21" t="s">
        <v>261</v>
      </c>
      <c r="B21" s="21" t="s">
        <v>260</v>
      </c>
      <c r="C21" s="21" t="s">
        <v>191</v>
      </c>
      <c r="D21" s="24">
        <v>50</v>
      </c>
      <c r="E21" s="22">
        <v>539.97928079999997</v>
      </c>
      <c r="F21" s="23">
        <v>0.78604603702831599</v>
      </c>
      <c r="G21" s="22">
        <v>7.3449999999999998</v>
      </c>
    </row>
    <row r="22" spans="1:9" x14ac:dyDescent="0.2">
      <c r="A22" s="21" t="s">
        <v>263</v>
      </c>
      <c r="B22" s="21" t="s">
        <v>262</v>
      </c>
      <c r="C22" s="21" t="s">
        <v>191</v>
      </c>
      <c r="D22" s="24">
        <v>50</v>
      </c>
      <c r="E22" s="22">
        <v>530.12447259999999</v>
      </c>
      <c r="F22" s="23">
        <v>0.77170042561928598</v>
      </c>
      <c r="G22" s="22">
        <v>7.4284999999999997</v>
      </c>
    </row>
    <row r="23" spans="1:9" x14ac:dyDescent="0.2">
      <c r="A23" s="21" t="s">
        <v>226</v>
      </c>
      <c r="B23" s="21" t="s">
        <v>225</v>
      </c>
      <c r="C23" s="21" t="s">
        <v>191</v>
      </c>
      <c r="D23" s="24">
        <v>50</v>
      </c>
      <c r="E23" s="22">
        <v>528.76432880000004</v>
      </c>
      <c r="F23" s="23">
        <v>0.76972046882873202</v>
      </c>
      <c r="G23" s="22">
        <v>7.51</v>
      </c>
    </row>
    <row r="24" spans="1:9" x14ac:dyDescent="0.2">
      <c r="A24" s="21" t="s">
        <v>205</v>
      </c>
      <c r="B24" s="21" t="s">
        <v>204</v>
      </c>
      <c r="C24" s="21" t="s">
        <v>191</v>
      </c>
      <c r="D24" s="24">
        <v>50</v>
      </c>
      <c r="E24" s="22">
        <v>508.36889339999999</v>
      </c>
      <c r="F24" s="23">
        <v>0.74003090158110396</v>
      </c>
      <c r="G24" s="22">
        <v>7.3150000000000004</v>
      </c>
    </row>
    <row r="25" spans="1:9" x14ac:dyDescent="0.2">
      <c r="A25" s="20" t="s">
        <v>38</v>
      </c>
      <c r="B25" s="20"/>
      <c r="C25" s="20"/>
      <c r="D25" s="20"/>
      <c r="E25" s="25">
        <f>SUM(E6:E24)</f>
        <v>42702.124196899997</v>
      </c>
      <c r="F25" s="26">
        <f>SUM(F6:F24)</f>
        <v>62.161339686839668</v>
      </c>
      <c r="G25" s="25"/>
      <c r="H25" s="14"/>
      <c r="I25" s="14"/>
    </row>
    <row r="26" spans="1:9" x14ac:dyDescent="0.2">
      <c r="A26" s="21"/>
      <c r="B26" s="21"/>
      <c r="C26" s="21"/>
      <c r="D26" s="21"/>
      <c r="E26" s="22"/>
      <c r="F26" s="23"/>
      <c r="G26" s="22"/>
    </row>
    <row r="27" spans="1:9" x14ac:dyDescent="0.2">
      <c r="A27" s="20" t="s">
        <v>86</v>
      </c>
      <c r="B27" s="21"/>
      <c r="C27" s="21"/>
      <c r="D27" s="21"/>
      <c r="E27" s="22"/>
      <c r="F27" s="23"/>
      <c r="G27" s="22"/>
    </row>
    <row r="28" spans="1:9" x14ac:dyDescent="0.2">
      <c r="A28" s="20" t="s">
        <v>87</v>
      </c>
      <c r="B28" s="21"/>
      <c r="C28" s="21"/>
      <c r="D28" s="21"/>
      <c r="E28" s="22"/>
      <c r="F28" s="23"/>
      <c r="G28" s="22"/>
    </row>
    <row r="29" spans="1:9" x14ac:dyDescent="0.2">
      <c r="A29" s="21" t="s">
        <v>104</v>
      </c>
      <c r="B29" s="21" t="s">
        <v>103</v>
      </c>
      <c r="C29" s="21" t="s">
        <v>95</v>
      </c>
      <c r="D29" s="24">
        <v>1000</v>
      </c>
      <c r="E29" s="22">
        <v>4758.82</v>
      </c>
      <c r="F29" s="23">
        <v>6.9273983927479001</v>
      </c>
      <c r="G29" s="22">
        <v>7.1699000000000002</v>
      </c>
    </row>
    <row r="30" spans="1:9" x14ac:dyDescent="0.2">
      <c r="A30" s="21" t="s">
        <v>265</v>
      </c>
      <c r="B30" s="21" t="s">
        <v>264</v>
      </c>
      <c r="C30" s="21" t="s">
        <v>90</v>
      </c>
      <c r="D30" s="24">
        <v>500</v>
      </c>
      <c r="E30" s="22">
        <v>2422.645</v>
      </c>
      <c r="F30" s="23">
        <v>3.5266362415890402</v>
      </c>
      <c r="G30" s="22">
        <v>7.15</v>
      </c>
    </row>
    <row r="31" spans="1:9" x14ac:dyDescent="0.2">
      <c r="A31" s="21" t="s">
        <v>267</v>
      </c>
      <c r="B31" s="21" t="s">
        <v>266</v>
      </c>
      <c r="C31" s="21" t="s">
        <v>90</v>
      </c>
      <c r="D31" s="24">
        <v>500</v>
      </c>
      <c r="E31" s="22">
        <v>2393.2800000000002</v>
      </c>
      <c r="F31" s="23">
        <v>3.4838897090866401</v>
      </c>
      <c r="G31" s="22">
        <v>7.17</v>
      </c>
    </row>
    <row r="32" spans="1:9" x14ac:dyDescent="0.2">
      <c r="A32" s="21" t="s">
        <v>102</v>
      </c>
      <c r="B32" s="21" t="s">
        <v>101</v>
      </c>
      <c r="C32" s="21" t="s">
        <v>90</v>
      </c>
      <c r="D32" s="24">
        <v>500</v>
      </c>
      <c r="E32" s="22">
        <v>2382.0925000000002</v>
      </c>
      <c r="F32" s="23">
        <v>3.4676041026718498</v>
      </c>
      <c r="G32" s="22">
        <v>7.2850000000000001</v>
      </c>
    </row>
    <row r="33" spans="1:9" x14ac:dyDescent="0.2">
      <c r="A33" s="20" t="s">
        <v>38</v>
      </c>
      <c r="B33" s="20"/>
      <c r="C33" s="20"/>
      <c r="D33" s="20"/>
      <c r="E33" s="25">
        <f>SUM(E28:E32)</f>
        <v>11956.837500000001</v>
      </c>
      <c r="F33" s="26">
        <f>SUM(F28:F32)</f>
        <v>17.405528446095431</v>
      </c>
      <c r="G33" s="25"/>
      <c r="H33" s="14"/>
      <c r="I33" s="14"/>
    </row>
    <row r="34" spans="1:9" x14ac:dyDescent="0.2">
      <c r="A34" s="21"/>
      <c r="B34" s="21"/>
      <c r="C34" s="21"/>
      <c r="D34" s="21"/>
      <c r="E34" s="22"/>
      <c r="F34" s="23"/>
      <c r="G34" s="22"/>
    </row>
    <row r="35" spans="1:9" x14ac:dyDescent="0.2">
      <c r="A35" s="20" t="s">
        <v>151</v>
      </c>
      <c r="B35" s="21"/>
      <c r="C35" s="21"/>
      <c r="D35" s="21"/>
      <c r="E35" s="22"/>
      <c r="F35" s="23"/>
      <c r="G35" s="22"/>
    </row>
    <row r="36" spans="1:9" x14ac:dyDescent="0.2">
      <c r="A36" s="21" t="s">
        <v>177</v>
      </c>
      <c r="B36" s="21" t="s">
        <v>176</v>
      </c>
      <c r="C36" s="21" t="s">
        <v>154</v>
      </c>
      <c r="D36" s="24">
        <v>6500000</v>
      </c>
      <c r="E36" s="22">
        <v>6581.3019999999997</v>
      </c>
      <c r="F36" s="23">
        <v>9.5803793581157795</v>
      </c>
      <c r="G36" s="22">
        <v>7.2034243745125099</v>
      </c>
    </row>
    <row r="37" spans="1:9" x14ac:dyDescent="0.2">
      <c r="A37" s="21" t="s">
        <v>268</v>
      </c>
      <c r="B37" s="21" t="s">
        <v>1110</v>
      </c>
      <c r="C37" s="21" t="s">
        <v>154</v>
      </c>
      <c r="D37" s="24">
        <v>3500000</v>
      </c>
      <c r="E37" s="22">
        <v>3553.9217778000002</v>
      </c>
      <c r="F37" s="23">
        <v>5.1734320717075803</v>
      </c>
      <c r="G37" s="22">
        <v>7.2032226049999997</v>
      </c>
    </row>
    <row r="38" spans="1:9" x14ac:dyDescent="0.2">
      <c r="A38" s="21" t="s">
        <v>270</v>
      </c>
      <c r="B38" s="21" t="s">
        <v>269</v>
      </c>
      <c r="C38" s="21" t="s">
        <v>154</v>
      </c>
      <c r="D38" s="24">
        <v>2502400</v>
      </c>
      <c r="E38" s="22">
        <v>2343.1697859999999</v>
      </c>
      <c r="F38" s="23">
        <v>3.41094443779589</v>
      </c>
      <c r="G38" s="22">
        <v>7.1014007781125104</v>
      </c>
    </row>
    <row r="39" spans="1:9" x14ac:dyDescent="0.2">
      <c r="A39" s="21" t="s">
        <v>153</v>
      </c>
      <c r="B39" s="21" t="s">
        <v>152</v>
      </c>
      <c r="C39" s="21" t="s">
        <v>154</v>
      </c>
      <c r="D39" s="24">
        <v>1000000</v>
      </c>
      <c r="E39" s="22">
        <v>968.30444439999997</v>
      </c>
      <c r="F39" s="23">
        <v>1.4095575482634799</v>
      </c>
      <c r="G39" s="22">
        <v>7.1821121471999998</v>
      </c>
    </row>
    <row r="40" spans="1:9" x14ac:dyDescent="0.2">
      <c r="A40" s="20" t="s">
        <v>38</v>
      </c>
      <c r="B40" s="20"/>
      <c r="C40" s="20"/>
      <c r="D40" s="20"/>
      <c r="E40" s="25">
        <f>SUM(E36:E39)</f>
        <v>13446.698008200001</v>
      </c>
      <c r="F40" s="26">
        <f>SUM(F36:F39)</f>
        <v>19.574313415882727</v>
      </c>
      <c r="G40" s="25"/>
      <c r="H40" s="14"/>
      <c r="I40" s="14"/>
    </row>
    <row r="41" spans="1:9" x14ac:dyDescent="0.2">
      <c r="A41" s="21"/>
      <c r="B41" s="21"/>
      <c r="C41" s="21"/>
      <c r="D41" s="21"/>
      <c r="E41" s="22"/>
      <c r="F41" s="23"/>
      <c r="G41" s="22"/>
    </row>
    <row r="42" spans="1:9" x14ac:dyDescent="0.2">
      <c r="A42" s="20" t="s">
        <v>47</v>
      </c>
      <c r="B42" s="20"/>
      <c r="C42" s="20"/>
      <c r="D42" s="20"/>
      <c r="E42" s="25">
        <f>E25+E33+E40</f>
        <v>68105.659705099999</v>
      </c>
      <c r="F42" s="26">
        <f>F25+F33+F40</f>
        <v>99.141181548817826</v>
      </c>
      <c r="G42" s="25"/>
      <c r="H42" s="14"/>
      <c r="I42" s="14"/>
    </row>
    <row r="43" spans="1:9" x14ac:dyDescent="0.2">
      <c r="A43" s="20"/>
      <c r="B43" s="20"/>
      <c r="C43" s="20"/>
      <c r="D43" s="20"/>
      <c r="E43" s="25"/>
      <c r="F43" s="26"/>
      <c r="G43" s="25"/>
      <c r="H43" s="14"/>
      <c r="I43" s="14"/>
    </row>
    <row r="44" spans="1:9" x14ac:dyDescent="0.2">
      <c r="A44" s="20" t="s">
        <v>49</v>
      </c>
      <c r="B44" s="20"/>
      <c r="C44" s="20"/>
      <c r="D44" s="20"/>
      <c r="E44" s="25">
        <f>E46-(E25+E33+E40)</f>
        <v>589.97074950000388</v>
      </c>
      <c r="F44" s="26">
        <f>F46-(F25+F33+F40)</f>
        <v>0.8588184511821737</v>
      </c>
      <c r="G44" s="25"/>
      <c r="H44" s="14"/>
      <c r="I44" s="14"/>
    </row>
    <row r="45" spans="1:9" x14ac:dyDescent="0.2">
      <c r="A45" s="20"/>
      <c r="B45" s="20"/>
      <c r="C45" s="20"/>
      <c r="D45" s="20"/>
      <c r="E45" s="25"/>
      <c r="F45" s="26"/>
      <c r="G45" s="25"/>
      <c r="H45" s="14"/>
      <c r="I45" s="14"/>
    </row>
    <row r="46" spans="1:9" x14ac:dyDescent="0.2">
      <c r="A46" s="27" t="s">
        <v>48</v>
      </c>
      <c r="B46" s="27"/>
      <c r="C46" s="27"/>
      <c r="D46" s="27"/>
      <c r="E46" s="28">
        <v>68695.630454600003</v>
      </c>
      <c r="F46" s="29">
        <v>100</v>
      </c>
      <c r="G46" s="28"/>
      <c r="H46" s="14"/>
      <c r="I46" s="14"/>
    </row>
    <row r="48" spans="1:9" x14ac:dyDescent="0.2">
      <c r="A48" s="14" t="s">
        <v>51</v>
      </c>
    </row>
    <row r="50" spans="1:4" x14ac:dyDescent="0.2">
      <c r="A50" s="14" t="s">
        <v>52</v>
      </c>
    </row>
    <row r="51" spans="1:4" x14ac:dyDescent="0.2">
      <c r="A51" s="14" t="s">
        <v>53</v>
      </c>
    </row>
    <row r="52" spans="1:4" x14ac:dyDescent="0.2">
      <c r="A52" s="14" t="s">
        <v>54</v>
      </c>
      <c r="B52" s="14"/>
      <c r="C52" s="30" t="s">
        <v>56</v>
      </c>
      <c r="D52" s="14" t="s">
        <v>55</v>
      </c>
    </row>
    <row r="53" spans="1:4" x14ac:dyDescent="0.2">
      <c r="A53" s="7" t="s">
        <v>182</v>
      </c>
      <c r="C53" s="31">
        <v>18.6799</v>
      </c>
      <c r="D53" s="31">
        <v>19.350100000000001</v>
      </c>
    </row>
    <row r="54" spans="1:4" x14ac:dyDescent="0.2">
      <c r="A54" s="7" t="s">
        <v>271</v>
      </c>
      <c r="C54" s="31">
        <v>10.2089</v>
      </c>
      <c r="D54" s="31">
        <v>10.3277</v>
      </c>
    </row>
    <row r="55" spans="1:4" x14ac:dyDescent="0.2">
      <c r="A55" s="7" t="s">
        <v>184</v>
      </c>
      <c r="C55" s="31">
        <v>19.3535</v>
      </c>
      <c r="D55" s="31">
        <v>20.081700000000001</v>
      </c>
    </row>
    <row r="56" spans="1:4" x14ac:dyDescent="0.2">
      <c r="A56" s="7" t="s">
        <v>272</v>
      </c>
      <c r="C56" s="31">
        <v>10.7044</v>
      </c>
      <c r="D56" s="31">
        <v>10.857900000000001</v>
      </c>
    </row>
    <row r="58" spans="1:4" x14ac:dyDescent="0.2">
      <c r="A58" s="14" t="s">
        <v>67</v>
      </c>
    </row>
    <row r="59" spans="1:4" x14ac:dyDescent="0.2">
      <c r="A59" s="88" t="s">
        <v>148</v>
      </c>
      <c r="B59" s="89"/>
      <c r="C59" s="36" t="s">
        <v>149</v>
      </c>
    </row>
    <row r="60" spans="1:4" x14ac:dyDescent="0.2">
      <c r="A60" s="84" t="s">
        <v>271</v>
      </c>
      <c r="B60" s="85"/>
      <c r="C60" s="37">
        <v>0.245</v>
      </c>
    </row>
    <row r="61" spans="1:4" x14ac:dyDescent="0.2">
      <c r="A61" s="84" t="s">
        <v>272</v>
      </c>
      <c r="B61" s="85"/>
      <c r="C61" s="37">
        <v>0.245</v>
      </c>
    </row>
    <row r="62" spans="1:4" x14ac:dyDescent="0.2">
      <c r="A62" s="7" t="s">
        <v>150</v>
      </c>
    </row>
    <row r="63" spans="1:4" x14ac:dyDescent="0.2">
      <c r="A63" s="7" t="s">
        <v>66</v>
      </c>
    </row>
    <row r="65" spans="1:5" x14ac:dyDescent="0.2">
      <c r="A65" s="14" t="s">
        <v>82</v>
      </c>
      <c r="D65" s="33">
        <v>2.0864749818762598</v>
      </c>
      <c r="E65" s="10" t="s">
        <v>71</v>
      </c>
    </row>
    <row r="67" spans="1:5" x14ac:dyDescent="0.2">
      <c r="A67" s="14" t="s">
        <v>1097</v>
      </c>
      <c r="D67" s="30" t="s">
        <v>68</v>
      </c>
    </row>
    <row r="69" spans="1:5" x14ac:dyDescent="0.2">
      <c r="A69" s="14" t="s">
        <v>1055</v>
      </c>
    </row>
    <row r="70" spans="1:5" ht="15" x14ac:dyDescent="0.25">
      <c r="A70" s="34"/>
    </row>
    <row r="71" spans="1:5" x14ac:dyDescent="0.2">
      <c r="A71" s="52" t="s">
        <v>1058</v>
      </c>
    </row>
    <row r="72" spans="1:5" x14ac:dyDescent="0.2">
      <c r="A72" s="54"/>
    </row>
    <row r="73" spans="1:5" x14ac:dyDescent="0.2">
      <c r="A73" s="53"/>
    </row>
    <row r="74" spans="1:5" x14ac:dyDescent="0.2">
      <c r="A74" s="53"/>
    </row>
    <row r="75" spans="1:5" x14ac:dyDescent="0.2">
      <c r="A75" s="53"/>
    </row>
    <row r="76" spans="1:5" x14ac:dyDescent="0.2">
      <c r="A76" s="53"/>
    </row>
    <row r="77" spans="1:5" x14ac:dyDescent="0.2">
      <c r="A77" s="53"/>
    </row>
    <row r="78" spans="1:5" x14ac:dyDescent="0.2">
      <c r="A78" s="53"/>
    </row>
    <row r="79" spans="1:5" x14ac:dyDescent="0.2">
      <c r="A79" s="53"/>
    </row>
    <row r="80" spans="1:5" x14ac:dyDescent="0.2">
      <c r="A80" s="53"/>
    </row>
    <row r="81" spans="1:1" x14ac:dyDescent="0.2">
      <c r="A81" s="53"/>
    </row>
    <row r="82" spans="1:1" x14ac:dyDescent="0.2">
      <c r="A82" s="53"/>
    </row>
    <row r="83" spans="1:1" x14ac:dyDescent="0.2">
      <c r="A83" s="53"/>
    </row>
    <row r="84" spans="1:1" x14ac:dyDescent="0.2">
      <c r="A84" s="53"/>
    </row>
    <row r="85" spans="1:1" x14ac:dyDescent="0.2">
      <c r="A85" s="52" t="s">
        <v>1064</v>
      </c>
    </row>
    <row r="86" spans="1:1" x14ac:dyDescent="0.2">
      <c r="A86" s="53"/>
    </row>
    <row r="87" spans="1:1" x14ac:dyDescent="0.2">
      <c r="A87" s="52" t="s">
        <v>1060</v>
      </c>
    </row>
    <row r="88" spans="1:1" x14ac:dyDescent="0.2">
      <c r="A88" s="53"/>
    </row>
    <row r="89" spans="1:1" x14ac:dyDescent="0.2">
      <c r="A89" s="53"/>
    </row>
    <row r="90" spans="1:1" x14ac:dyDescent="0.2">
      <c r="A90" s="53"/>
    </row>
    <row r="91" spans="1:1" x14ac:dyDescent="0.2">
      <c r="A91" s="53"/>
    </row>
    <row r="92" spans="1:1" x14ac:dyDescent="0.2">
      <c r="A92" s="53"/>
    </row>
    <row r="93" spans="1:1" x14ac:dyDescent="0.2">
      <c r="A93" s="53"/>
    </row>
    <row r="94" spans="1:1" x14ac:dyDescent="0.2">
      <c r="A94" s="53"/>
    </row>
    <row r="95" spans="1:1" x14ac:dyDescent="0.2">
      <c r="A95" s="53"/>
    </row>
    <row r="96" spans="1:1" x14ac:dyDescent="0.2">
      <c r="A96" s="53"/>
    </row>
    <row r="97" spans="1:1" x14ac:dyDescent="0.2">
      <c r="A97" s="53"/>
    </row>
    <row r="98" spans="1:1" x14ac:dyDescent="0.2">
      <c r="A98" s="53"/>
    </row>
    <row r="99" spans="1:1" x14ac:dyDescent="0.2">
      <c r="A99" s="53"/>
    </row>
    <row r="100" spans="1:1" x14ac:dyDescent="0.2">
      <c r="A100" s="53"/>
    </row>
    <row r="101" spans="1:1" x14ac:dyDescent="0.2">
      <c r="A101" s="53"/>
    </row>
    <row r="102" spans="1:1" x14ac:dyDescent="0.2">
      <c r="A102" s="54"/>
    </row>
  </sheetData>
  <mergeCells count="4">
    <mergeCell ref="A1:G1"/>
    <mergeCell ref="A59:B59"/>
    <mergeCell ref="A60:B60"/>
    <mergeCell ref="A61:B61"/>
  </mergeCells>
  <conditionalFormatting sqref="F2:F3">
    <cfRule type="cellIs" dxfId="70" priority="2" stopIfTrue="1" operator="between">
      <formula>0.009</formula>
      <formula>-0.009</formula>
    </cfRule>
  </conditionalFormatting>
  <conditionalFormatting sqref="F5:F65536">
    <cfRule type="cellIs" dxfId="69"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70"/>
  <sheetViews>
    <sheetView workbookViewId="0">
      <selection sqref="A1:G1"/>
    </sheetView>
  </sheetViews>
  <sheetFormatPr defaultColWidth="9.140625" defaultRowHeight="11.25" x14ac:dyDescent="0.2"/>
  <cols>
    <col min="1" max="1" width="37.7109375" style="7" customWidth="1"/>
    <col min="2" max="2" width="52" style="7" customWidth="1"/>
    <col min="3" max="3" width="26.85546875" style="7" customWidth="1"/>
    <col min="4" max="4" width="13.28515625" style="7" bestFit="1" customWidth="1"/>
    <col min="5" max="5" width="25.28515625" style="10" customWidth="1"/>
    <col min="6" max="6" width="13.42578125" style="11" customWidth="1"/>
    <col min="7" max="7" width="12.85546875" style="10" customWidth="1"/>
    <col min="8" max="16384" width="9.140625" style="7"/>
  </cols>
  <sheetData>
    <row r="1" spans="1:9" s="1" customFormat="1" ht="15" x14ac:dyDescent="0.2">
      <c r="A1" s="86" t="s">
        <v>8</v>
      </c>
      <c r="B1" s="87"/>
      <c r="C1" s="87"/>
      <c r="D1" s="87"/>
      <c r="E1" s="87"/>
      <c r="F1" s="87"/>
      <c r="G1" s="87"/>
    </row>
    <row r="2" spans="1:9" s="1" customFormat="1" ht="12" x14ac:dyDescent="0.2">
      <c r="E2" s="5"/>
      <c r="F2" s="9"/>
      <c r="G2" s="10"/>
    </row>
    <row r="3" spans="1:9" s="1" customFormat="1" ht="12" x14ac:dyDescent="0.2">
      <c r="A3" s="8" t="s">
        <v>7</v>
      </c>
      <c r="B3" s="2"/>
      <c r="C3" s="3"/>
      <c r="D3" s="3"/>
      <c r="E3" s="4"/>
      <c r="F3" s="9"/>
      <c r="G3" s="10"/>
    </row>
    <row r="4" spans="1:9" s="1" customFormat="1" ht="36" customHeight="1" x14ac:dyDescent="0.2">
      <c r="A4" s="6" t="s">
        <v>2</v>
      </c>
      <c r="B4" s="6" t="s">
        <v>0</v>
      </c>
      <c r="C4" s="13" t="s">
        <v>50</v>
      </c>
      <c r="D4" s="13" t="s">
        <v>1</v>
      </c>
      <c r="E4" s="59" t="s">
        <v>6</v>
      </c>
      <c r="F4" s="12" t="s">
        <v>3</v>
      </c>
      <c r="G4" s="12" t="s">
        <v>5</v>
      </c>
    </row>
    <row r="5" spans="1:9" x14ac:dyDescent="0.2">
      <c r="A5" s="16" t="s">
        <v>151</v>
      </c>
      <c r="B5" s="17"/>
      <c r="C5" s="17"/>
      <c r="D5" s="17"/>
      <c r="E5" s="18"/>
      <c r="F5" s="19"/>
      <c r="G5" s="18"/>
    </row>
    <row r="6" spans="1:9" x14ac:dyDescent="0.2">
      <c r="A6" s="21" t="s">
        <v>153</v>
      </c>
      <c r="B6" s="21" t="s">
        <v>152</v>
      </c>
      <c r="C6" s="21" t="s">
        <v>154</v>
      </c>
      <c r="D6" s="24">
        <v>5000000</v>
      </c>
      <c r="E6" s="22">
        <v>4841.5222222000002</v>
      </c>
      <c r="F6" s="23">
        <v>38.062968906922499</v>
      </c>
      <c r="G6" s="22">
        <v>7.1821121471999998</v>
      </c>
    </row>
    <row r="7" spans="1:9" x14ac:dyDescent="0.2">
      <c r="A7" s="21" t="s">
        <v>155</v>
      </c>
      <c r="B7" s="21" t="s">
        <v>1111</v>
      </c>
      <c r="C7" s="21" t="s">
        <v>154</v>
      </c>
      <c r="D7" s="24">
        <v>3500000</v>
      </c>
      <c r="E7" s="22">
        <v>3637.9758333</v>
      </c>
      <c r="F7" s="23">
        <v>28.600955375582501</v>
      </c>
      <c r="G7" s="22">
        <v>7.23679545761249</v>
      </c>
    </row>
    <row r="8" spans="1:9" x14ac:dyDescent="0.2">
      <c r="A8" s="21" t="s">
        <v>156</v>
      </c>
      <c r="B8" s="21" t="s">
        <v>1112</v>
      </c>
      <c r="C8" s="21" t="s">
        <v>154</v>
      </c>
      <c r="D8" s="24">
        <v>2000000</v>
      </c>
      <c r="E8" s="22">
        <v>1981.1547777999999</v>
      </c>
      <c r="F8" s="23">
        <v>15.575397415595599</v>
      </c>
      <c r="G8" s="22">
        <v>7.4878777466124999</v>
      </c>
    </row>
    <row r="9" spans="1:9" x14ac:dyDescent="0.2">
      <c r="A9" s="21" t="s">
        <v>158</v>
      </c>
      <c r="B9" s="21" t="s">
        <v>157</v>
      </c>
      <c r="C9" s="21" t="s">
        <v>154</v>
      </c>
      <c r="D9" s="24">
        <v>1300000</v>
      </c>
      <c r="E9" s="22">
        <v>1270.1516389000001</v>
      </c>
      <c r="F9" s="23">
        <v>9.9856491656376107</v>
      </c>
      <c r="G9" s="22">
        <v>7.1700058835125002</v>
      </c>
    </row>
    <row r="10" spans="1:9" x14ac:dyDescent="0.2">
      <c r="A10" s="20" t="s">
        <v>38</v>
      </c>
      <c r="B10" s="20"/>
      <c r="C10" s="20"/>
      <c r="D10" s="20"/>
      <c r="E10" s="25">
        <f>SUM(E6:E9)</f>
        <v>11730.804472200001</v>
      </c>
      <c r="F10" s="26">
        <f>SUM(F6:F9)</f>
        <v>92.224970863738221</v>
      </c>
      <c r="G10" s="25"/>
      <c r="H10" s="14"/>
      <c r="I10" s="14"/>
    </row>
    <row r="11" spans="1:9" x14ac:dyDescent="0.2">
      <c r="A11" s="21"/>
      <c r="B11" s="21"/>
      <c r="C11" s="21"/>
      <c r="D11" s="21"/>
      <c r="E11" s="22"/>
      <c r="F11" s="23"/>
      <c r="G11" s="22"/>
    </row>
    <row r="12" spans="1:9" x14ac:dyDescent="0.2">
      <c r="A12" s="20" t="s">
        <v>47</v>
      </c>
      <c r="B12" s="20"/>
      <c r="C12" s="20"/>
      <c r="D12" s="20"/>
      <c r="E12" s="25">
        <f>E10</f>
        <v>11730.804472200001</v>
      </c>
      <c r="F12" s="26">
        <f>F10</f>
        <v>92.224970863738221</v>
      </c>
      <c r="G12" s="25"/>
      <c r="H12" s="14"/>
      <c r="I12" s="14"/>
    </row>
    <row r="13" spans="1:9" x14ac:dyDescent="0.2">
      <c r="A13" s="20"/>
      <c r="B13" s="20"/>
      <c r="C13" s="20"/>
      <c r="D13" s="20"/>
      <c r="E13" s="25"/>
      <c r="F13" s="26"/>
      <c r="G13" s="25"/>
      <c r="H13" s="14"/>
      <c r="I13" s="14"/>
    </row>
    <row r="14" spans="1:9" x14ac:dyDescent="0.2">
      <c r="A14" s="20" t="s">
        <v>49</v>
      </c>
      <c r="B14" s="20"/>
      <c r="C14" s="20"/>
      <c r="D14" s="20"/>
      <c r="E14" s="25">
        <f>E16-(E10)</f>
        <v>988.96584849999817</v>
      </c>
      <c r="F14" s="26">
        <f>F16-(F10)</f>
        <v>7.7750291362617787</v>
      </c>
      <c r="G14" s="25"/>
      <c r="H14" s="14"/>
      <c r="I14" s="14"/>
    </row>
    <row r="15" spans="1:9" x14ac:dyDescent="0.2">
      <c r="A15" s="20"/>
      <c r="B15" s="20"/>
      <c r="C15" s="20"/>
      <c r="D15" s="20"/>
      <c r="E15" s="25"/>
      <c r="F15" s="26"/>
      <c r="G15" s="25"/>
      <c r="H15" s="14"/>
      <c r="I15" s="14"/>
    </row>
    <row r="16" spans="1:9" x14ac:dyDescent="0.2">
      <c r="A16" s="27" t="s">
        <v>48</v>
      </c>
      <c r="B16" s="27"/>
      <c r="C16" s="27"/>
      <c r="D16" s="27"/>
      <c r="E16" s="28">
        <v>12719.7703207</v>
      </c>
      <c r="F16" s="29">
        <v>100</v>
      </c>
      <c r="G16" s="28"/>
      <c r="H16" s="14"/>
      <c r="I16" s="14"/>
    </row>
    <row r="18" spans="1:4" x14ac:dyDescent="0.2">
      <c r="A18" s="14" t="s">
        <v>52</v>
      </c>
    </row>
    <row r="19" spans="1:4" x14ac:dyDescent="0.2">
      <c r="A19" s="14" t="s">
        <v>53</v>
      </c>
    </row>
    <row r="20" spans="1:4" x14ac:dyDescent="0.2">
      <c r="A20" s="14" t="s">
        <v>54</v>
      </c>
      <c r="B20" s="14"/>
      <c r="C20" s="30" t="s">
        <v>56</v>
      </c>
      <c r="D20" s="14" t="s">
        <v>55</v>
      </c>
    </row>
    <row r="21" spans="1:4" x14ac:dyDescent="0.2">
      <c r="A21" s="7" t="s">
        <v>159</v>
      </c>
      <c r="C21" s="31">
        <v>49.811199999999999</v>
      </c>
      <c r="D21" s="31">
        <v>51.266599999999997</v>
      </c>
    </row>
    <row r="22" spans="1:4" x14ac:dyDescent="0.2">
      <c r="A22" s="7" t="s">
        <v>160</v>
      </c>
      <c r="C22" s="31">
        <v>10.0886</v>
      </c>
      <c r="D22" s="31">
        <v>10.187200000000001</v>
      </c>
    </row>
    <row r="23" spans="1:4" x14ac:dyDescent="0.2">
      <c r="A23" s="7" t="s">
        <v>161</v>
      </c>
      <c r="C23" s="31">
        <v>53.883200000000002</v>
      </c>
      <c r="D23" s="31">
        <v>55.598100000000002</v>
      </c>
    </row>
    <row r="24" spans="1:4" x14ac:dyDescent="0.2">
      <c r="A24" s="7" t="s">
        <v>162</v>
      </c>
      <c r="C24" s="31">
        <v>11.3376</v>
      </c>
      <c r="D24" s="31">
        <v>11.482200000000001</v>
      </c>
    </row>
    <row r="26" spans="1:4" x14ac:dyDescent="0.2">
      <c r="A26" s="14" t="s">
        <v>67</v>
      </c>
    </row>
    <row r="27" spans="1:4" x14ac:dyDescent="0.2">
      <c r="A27" s="88" t="s">
        <v>148</v>
      </c>
      <c r="B27" s="89"/>
      <c r="C27" s="36" t="s">
        <v>149</v>
      </c>
    </row>
    <row r="28" spans="1:4" x14ac:dyDescent="0.2">
      <c r="A28" s="84" t="s">
        <v>160</v>
      </c>
      <c r="B28" s="85"/>
      <c r="C28" s="37">
        <v>0.19500000000000001</v>
      </c>
    </row>
    <row r="29" spans="1:4" x14ac:dyDescent="0.2">
      <c r="A29" s="84" t="s">
        <v>162</v>
      </c>
      <c r="B29" s="85"/>
      <c r="C29" s="37">
        <v>0.215</v>
      </c>
    </row>
    <row r="30" spans="1:4" x14ac:dyDescent="0.2">
      <c r="A30" s="7" t="s">
        <v>150</v>
      </c>
    </row>
    <row r="31" spans="1:4" x14ac:dyDescent="0.2">
      <c r="A31" s="7" t="s">
        <v>66</v>
      </c>
    </row>
    <row r="33" spans="1:7" x14ac:dyDescent="0.2">
      <c r="A33" s="14" t="s">
        <v>82</v>
      </c>
      <c r="D33" s="33">
        <v>10.5126245992865</v>
      </c>
      <c r="E33" s="10" t="s">
        <v>71</v>
      </c>
    </row>
    <row r="35" spans="1:7" x14ac:dyDescent="0.2">
      <c r="A35" s="14" t="s">
        <v>1097</v>
      </c>
      <c r="D35" s="30" t="s">
        <v>68</v>
      </c>
    </row>
    <row r="37" spans="1:7" x14ac:dyDescent="0.2">
      <c r="A37" s="14" t="s">
        <v>1055</v>
      </c>
    </row>
    <row r="38" spans="1:7" x14ac:dyDescent="0.2">
      <c r="A38" s="52"/>
      <c r="B38" s="53"/>
      <c r="C38" s="53"/>
      <c r="D38" s="53"/>
      <c r="E38" s="11"/>
      <c r="G38" s="11"/>
    </row>
    <row r="39" spans="1:7" x14ac:dyDescent="0.2">
      <c r="A39" s="52" t="s">
        <v>1058</v>
      </c>
      <c r="B39" s="53"/>
      <c r="C39" s="53"/>
      <c r="D39" s="53"/>
      <c r="E39" s="11"/>
      <c r="G39" s="11"/>
    </row>
    <row r="40" spans="1:7" x14ac:dyDescent="0.2">
      <c r="A40" s="54"/>
      <c r="B40" s="53"/>
      <c r="C40" s="53"/>
      <c r="D40" s="53"/>
      <c r="E40" s="11"/>
      <c r="G40" s="11"/>
    </row>
    <row r="41" spans="1:7" x14ac:dyDescent="0.2">
      <c r="A41" s="53"/>
      <c r="B41" s="53"/>
      <c r="C41" s="53"/>
      <c r="D41" s="53"/>
      <c r="E41" s="11"/>
      <c r="G41" s="11"/>
    </row>
    <row r="42" spans="1:7" x14ac:dyDescent="0.2">
      <c r="A42" s="53"/>
      <c r="B42" s="53"/>
      <c r="C42" s="53"/>
      <c r="D42" s="53"/>
      <c r="E42" s="11"/>
      <c r="G42" s="11"/>
    </row>
    <row r="43" spans="1:7" x14ac:dyDescent="0.2">
      <c r="A43" s="53"/>
      <c r="B43" s="53"/>
      <c r="C43" s="53"/>
      <c r="D43" s="53"/>
      <c r="E43" s="11"/>
      <c r="G43" s="11"/>
    </row>
    <row r="44" spans="1:7" x14ac:dyDescent="0.2">
      <c r="A44" s="53"/>
      <c r="B44" s="53"/>
      <c r="C44" s="53"/>
      <c r="D44" s="53"/>
      <c r="E44" s="11"/>
      <c r="G44" s="11"/>
    </row>
    <row r="45" spans="1:7" x14ac:dyDescent="0.2">
      <c r="A45" s="53"/>
      <c r="B45" s="53"/>
      <c r="C45" s="53"/>
      <c r="D45" s="53"/>
      <c r="E45" s="11"/>
      <c r="G45" s="11"/>
    </row>
    <row r="46" spans="1:7" x14ac:dyDescent="0.2">
      <c r="A46" s="53"/>
      <c r="B46" s="53"/>
      <c r="C46" s="53"/>
      <c r="D46" s="53"/>
      <c r="E46" s="11"/>
      <c r="G46" s="11"/>
    </row>
    <row r="47" spans="1:7" x14ac:dyDescent="0.2">
      <c r="A47" s="53"/>
      <c r="B47" s="53"/>
      <c r="C47" s="53"/>
      <c r="D47" s="53"/>
      <c r="E47" s="11"/>
      <c r="G47" s="11"/>
    </row>
    <row r="48" spans="1:7" x14ac:dyDescent="0.2">
      <c r="A48" s="53"/>
      <c r="B48" s="53"/>
      <c r="C48" s="53"/>
      <c r="D48" s="53"/>
      <c r="E48" s="11"/>
      <c r="G48" s="11"/>
    </row>
    <row r="49" spans="1:7" x14ac:dyDescent="0.2">
      <c r="A49" s="53"/>
      <c r="B49" s="53"/>
      <c r="C49" s="53"/>
      <c r="D49" s="53"/>
      <c r="E49" s="11"/>
      <c r="G49" s="11"/>
    </row>
    <row r="50" spans="1:7" x14ac:dyDescent="0.2">
      <c r="A50" s="53"/>
      <c r="B50" s="53"/>
      <c r="C50" s="53"/>
      <c r="D50" s="53"/>
      <c r="E50" s="11"/>
      <c r="G50" s="11"/>
    </row>
    <row r="51" spans="1:7" x14ac:dyDescent="0.2">
      <c r="A51" s="53"/>
      <c r="B51" s="53"/>
      <c r="C51" s="53"/>
      <c r="D51" s="53"/>
      <c r="E51" s="11"/>
      <c r="G51" s="11"/>
    </row>
    <row r="52" spans="1:7" x14ac:dyDescent="0.2">
      <c r="A52" s="53"/>
      <c r="B52" s="53"/>
      <c r="C52" s="53"/>
      <c r="D52" s="53"/>
      <c r="E52" s="11"/>
      <c r="G52" s="11"/>
    </row>
    <row r="53" spans="1:7" x14ac:dyDescent="0.2">
      <c r="A53" s="55" t="s">
        <v>1065</v>
      </c>
      <c r="B53" s="56"/>
      <c r="C53" s="56"/>
      <c r="D53" s="56"/>
      <c r="E53" s="56"/>
      <c r="F53" s="56"/>
      <c r="G53" s="56"/>
    </row>
    <row r="54" spans="1:7" x14ac:dyDescent="0.2">
      <c r="A54" s="53"/>
      <c r="B54" s="53"/>
      <c r="C54" s="53"/>
      <c r="D54" s="53"/>
      <c r="E54" s="11"/>
      <c r="G54" s="11"/>
    </row>
    <row r="55" spans="1:7" x14ac:dyDescent="0.2">
      <c r="A55" s="52" t="s">
        <v>1060</v>
      </c>
      <c r="B55" s="53"/>
      <c r="C55" s="53"/>
      <c r="D55" s="53"/>
      <c r="E55" s="11"/>
      <c r="G55" s="11"/>
    </row>
    <row r="56" spans="1:7" x14ac:dyDescent="0.2">
      <c r="A56" s="53"/>
      <c r="B56" s="53"/>
      <c r="C56" s="53"/>
      <c r="D56" s="53"/>
      <c r="E56" s="11"/>
      <c r="G56" s="11"/>
    </row>
    <row r="57" spans="1:7" x14ac:dyDescent="0.2">
      <c r="A57" s="53"/>
      <c r="B57" s="53"/>
      <c r="C57" s="53"/>
      <c r="D57" s="53"/>
      <c r="E57" s="11"/>
      <c r="G57" s="11"/>
    </row>
    <row r="58" spans="1:7" x14ac:dyDescent="0.2">
      <c r="A58" s="53"/>
      <c r="B58" s="53"/>
      <c r="C58" s="53"/>
      <c r="D58" s="53"/>
      <c r="E58" s="11"/>
      <c r="G58" s="11"/>
    </row>
    <row r="59" spans="1:7" x14ac:dyDescent="0.2">
      <c r="A59" s="53"/>
      <c r="B59" s="53"/>
      <c r="C59" s="53"/>
      <c r="D59" s="53"/>
      <c r="E59" s="11"/>
      <c r="G59" s="11"/>
    </row>
    <row r="60" spans="1:7" x14ac:dyDescent="0.2">
      <c r="A60" s="53"/>
      <c r="B60" s="53"/>
      <c r="C60" s="53"/>
      <c r="D60" s="53"/>
      <c r="E60" s="11"/>
      <c r="G60" s="11"/>
    </row>
    <row r="61" spans="1:7" x14ac:dyDescent="0.2">
      <c r="A61" s="53"/>
      <c r="B61" s="53"/>
      <c r="C61" s="53"/>
      <c r="D61" s="53"/>
      <c r="E61" s="11"/>
      <c r="G61" s="11"/>
    </row>
    <row r="62" spans="1:7" x14ac:dyDescent="0.2">
      <c r="A62" s="53"/>
      <c r="B62" s="53"/>
      <c r="C62" s="53"/>
      <c r="D62" s="53"/>
      <c r="E62" s="11"/>
      <c r="G62" s="11"/>
    </row>
    <row r="63" spans="1:7" x14ac:dyDescent="0.2">
      <c r="A63" s="53"/>
      <c r="B63" s="53"/>
      <c r="C63" s="53"/>
      <c r="D63" s="53"/>
      <c r="E63" s="11"/>
      <c r="G63" s="11"/>
    </row>
    <row r="64" spans="1:7" x14ac:dyDescent="0.2">
      <c r="A64" s="53"/>
      <c r="B64" s="53"/>
      <c r="C64" s="53"/>
      <c r="D64" s="53"/>
      <c r="E64" s="11"/>
      <c r="G64" s="11"/>
    </row>
    <row r="65" spans="1:7" x14ac:dyDescent="0.2">
      <c r="A65" s="53"/>
      <c r="B65" s="53"/>
      <c r="C65" s="53"/>
      <c r="D65" s="53"/>
      <c r="E65" s="11"/>
      <c r="G65" s="11"/>
    </row>
    <row r="66" spans="1:7" x14ac:dyDescent="0.2">
      <c r="A66" s="53"/>
      <c r="B66" s="53"/>
      <c r="C66" s="53"/>
      <c r="D66" s="53"/>
      <c r="E66" s="11"/>
      <c r="G66" s="11"/>
    </row>
    <row r="67" spans="1:7" x14ac:dyDescent="0.2">
      <c r="A67" s="53"/>
      <c r="B67" s="53"/>
      <c r="C67" s="53"/>
      <c r="D67" s="53"/>
      <c r="E67" s="11"/>
      <c r="G67" s="11"/>
    </row>
    <row r="68" spans="1:7" x14ac:dyDescent="0.2">
      <c r="A68" s="53"/>
      <c r="B68" s="53"/>
      <c r="C68" s="53"/>
      <c r="D68" s="53"/>
      <c r="E68" s="11"/>
      <c r="G68" s="11"/>
    </row>
    <row r="69" spans="1:7" x14ac:dyDescent="0.2">
      <c r="A69" s="53"/>
    </row>
    <row r="70" spans="1:7" x14ac:dyDescent="0.2">
      <c r="A70" s="54"/>
    </row>
  </sheetData>
  <mergeCells count="4">
    <mergeCell ref="A1:G1"/>
    <mergeCell ref="A27:B27"/>
    <mergeCell ref="A28:B28"/>
    <mergeCell ref="A29:B29"/>
  </mergeCells>
  <conditionalFormatting sqref="F2:F3">
    <cfRule type="cellIs" dxfId="68" priority="2" stopIfTrue="1" operator="between">
      <formula>0.009</formula>
      <formula>-0.009</formula>
    </cfRule>
  </conditionalFormatting>
  <conditionalFormatting sqref="F5:F52 F54:F65536">
    <cfRule type="cellIs" dxfId="67" priority="1" stopIfTrue="1" operator="between">
      <formula>0.009</formula>
      <formula>-0.009</formula>
    </cfRule>
  </conditionalFormatting>
  <hyperlinks>
    <hyperlink ref="A38" r:id="rId1" tooltip="https://www.franklintempletonindia.com/downloadsServlet/pdf/product-labels-jg9o5k7l" display="https://www.franklintempletonindia.com/downloadsServlet/pdf/product-labels-jg9o5k7l" xr:uid="{00000000-0004-0000-06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135"/>
  <sheetViews>
    <sheetView workbookViewId="0">
      <selection sqref="A1:G1"/>
    </sheetView>
  </sheetViews>
  <sheetFormatPr defaultColWidth="9.140625" defaultRowHeight="11.25" x14ac:dyDescent="0.2"/>
  <cols>
    <col min="1" max="1" width="37.7109375" style="7" customWidth="1"/>
    <col min="2" max="2" width="52" style="7" customWidth="1"/>
    <col min="3" max="3" width="33.140625" style="7" bestFit="1" customWidth="1"/>
    <col min="4" max="4" width="13.28515625" style="7" bestFit="1" customWidth="1"/>
    <col min="5" max="5" width="25.28515625" style="10" customWidth="1"/>
    <col min="6" max="6" width="13.42578125" style="11" customWidth="1"/>
    <col min="7" max="7" width="12.85546875" style="10" customWidth="1"/>
    <col min="8" max="16384" width="9.140625" style="7"/>
  </cols>
  <sheetData>
    <row r="1" spans="1:7" s="1" customFormat="1" ht="15" x14ac:dyDescent="0.2">
      <c r="A1" s="86" t="s">
        <v>14</v>
      </c>
      <c r="B1" s="87"/>
      <c r="C1" s="87"/>
      <c r="D1" s="87"/>
      <c r="E1" s="87"/>
      <c r="F1" s="87"/>
      <c r="G1" s="87"/>
    </row>
    <row r="2" spans="1:7" s="1" customFormat="1" ht="12" x14ac:dyDescent="0.2">
      <c r="E2" s="5"/>
      <c r="F2" s="9"/>
      <c r="G2" s="10"/>
    </row>
    <row r="3" spans="1:7" s="1" customFormat="1" ht="12" x14ac:dyDescent="0.2">
      <c r="A3" s="8" t="s">
        <v>7</v>
      </c>
      <c r="B3" s="2"/>
      <c r="C3" s="3"/>
      <c r="D3" s="3"/>
      <c r="E3" s="4"/>
      <c r="F3" s="9"/>
      <c r="G3" s="10"/>
    </row>
    <row r="4" spans="1:7" s="1" customFormat="1" ht="36" customHeight="1" x14ac:dyDescent="0.2">
      <c r="A4" s="6" t="s">
        <v>2</v>
      </c>
      <c r="B4" s="6" t="s">
        <v>0</v>
      </c>
      <c r="C4" s="13" t="s">
        <v>4</v>
      </c>
      <c r="D4" s="13" t="s">
        <v>1</v>
      </c>
      <c r="E4" s="59" t="s">
        <v>6</v>
      </c>
      <c r="F4" s="12" t="s">
        <v>3</v>
      </c>
      <c r="G4" s="12" t="s">
        <v>5</v>
      </c>
    </row>
    <row r="5" spans="1:7" x14ac:dyDescent="0.2">
      <c r="A5" s="16" t="s">
        <v>331</v>
      </c>
      <c r="B5" s="17"/>
      <c r="C5" s="17"/>
      <c r="D5" s="17"/>
      <c r="E5" s="18"/>
      <c r="F5" s="19"/>
      <c r="G5" s="18"/>
    </row>
    <row r="6" spans="1:7" x14ac:dyDescent="0.2">
      <c r="A6" s="20" t="s">
        <v>33</v>
      </c>
      <c r="B6" s="21"/>
      <c r="C6" s="21"/>
      <c r="D6" s="21"/>
      <c r="E6" s="22"/>
      <c r="F6" s="23"/>
      <c r="G6" s="22"/>
    </row>
    <row r="7" spans="1:7" x14ac:dyDescent="0.2">
      <c r="A7" s="21" t="s">
        <v>333</v>
      </c>
      <c r="B7" s="21" t="s">
        <v>332</v>
      </c>
      <c r="C7" s="21" t="s">
        <v>334</v>
      </c>
      <c r="D7" s="24">
        <v>96800</v>
      </c>
      <c r="E7" s="22">
        <v>1646.9552000000001</v>
      </c>
      <c r="F7" s="23">
        <v>3.5771751639257601</v>
      </c>
      <c r="G7" s="22"/>
    </row>
    <row r="8" spans="1:7" x14ac:dyDescent="0.2">
      <c r="A8" s="21" t="s">
        <v>336</v>
      </c>
      <c r="B8" s="21" t="s">
        <v>335</v>
      </c>
      <c r="C8" s="21" t="s">
        <v>334</v>
      </c>
      <c r="D8" s="24">
        <v>163200</v>
      </c>
      <c r="E8" s="22">
        <v>1525.2672</v>
      </c>
      <c r="F8" s="23">
        <v>3.3128696798738502</v>
      </c>
      <c r="G8" s="22"/>
    </row>
    <row r="9" spans="1:7" x14ac:dyDescent="0.2">
      <c r="A9" s="21" t="s">
        <v>338</v>
      </c>
      <c r="B9" s="21" t="s">
        <v>337</v>
      </c>
      <c r="C9" s="21" t="s">
        <v>339</v>
      </c>
      <c r="D9" s="24">
        <v>78000</v>
      </c>
      <c r="E9" s="22">
        <v>1041.69</v>
      </c>
      <c r="F9" s="23">
        <v>2.2625433870392002</v>
      </c>
      <c r="G9" s="22"/>
    </row>
    <row r="10" spans="1:7" x14ac:dyDescent="0.2">
      <c r="A10" s="21" t="s">
        <v>341</v>
      </c>
      <c r="B10" s="21" t="s">
        <v>340</v>
      </c>
      <c r="C10" s="21" t="s">
        <v>342</v>
      </c>
      <c r="D10" s="24">
        <v>40700</v>
      </c>
      <c r="E10" s="22">
        <v>1007.54885</v>
      </c>
      <c r="F10" s="23">
        <v>2.1883890482643098</v>
      </c>
      <c r="G10" s="22"/>
    </row>
    <row r="11" spans="1:7" x14ac:dyDescent="0.2">
      <c r="A11" s="21" t="s">
        <v>344</v>
      </c>
      <c r="B11" s="21" t="s">
        <v>343</v>
      </c>
      <c r="C11" s="21" t="s">
        <v>334</v>
      </c>
      <c r="D11" s="24">
        <v>93300</v>
      </c>
      <c r="E11" s="22">
        <v>921.29084999999998</v>
      </c>
      <c r="F11" s="23">
        <v>2.0010372761639501</v>
      </c>
      <c r="G11" s="22"/>
    </row>
    <row r="12" spans="1:7" x14ac:dyDescent="0.2">
      <c r="A12" s="21" t="s">
        <v>346</v>
      </c>
      <c r="B12" s="21" t="s">
        <v>345</v>
      </c>
      <c r="C12" s="21" t="s">
        <v>347</v>
      </c>
      <c r="D12" s="24">
        <v>24300</v>
      </c>
      <c r="E12" s="22">
        <v>619.71074999999996</v>
      </c>
      <c r="F12" s="23">
        <v>1.3460074103520301</v>
      </c>
      <c r="G12" s="22"/>
    </row>
    <row r="13" spans="1:7" x14ac:dyDescent="0.2">
      <c r="A13" s="21" t="s">
        <v>349</v>
      </c>
      <c r="B13" s="21" t="s">
        <v>348</v>
      </c>
      <c r="C13" s="21" t="s">
        <v>334</v>
      </c>
      <c r="D13" s="24">
        <v>100000</v>
      </c>
      <c r="E13" s="22">
        <v>572.85</v>
      </c>
      <c r="F13" s="23">
        <v>1.2442261894281501</v>
      </c>
      <c r="G13" s="22"/>
    </row>
    <row r="14" spans="1:7" x14ac:dyDescent="0.2">
      <c r="A14" s="21" t="s">
        <v>351</v>
      </c>
      <c r="B14" s="21" t="s">
        <v>350</v>
      </c>
      <c r="C14" s="21" t="s">
        <v>339</v>
      </c>
      <c r="D14" s="24">
        <v>47900</v>
      </c>
      <c r="E14" s="22">
        <v>569.02805000000001</v>
      </c>
      <c r="F14" s="23">
        <v>1.2359249407859401</v>
      </c>
      <c r="G14" s="22"/>
    </row>
    <row r="15" spans="1:7" x14ac:dyDescent="0.2">
      <c r="A15" s="21" t="s">
        <v>353</v>
      </c>
      <c r="B15" s="21" t="s">
        <v>352</v>
      </c>
      <c r="C15" s="21" t="s">
        <v>354</v>
      </c>
      <c r="D15" s="24">
        <v>51400</v>
      </c>
      <c r="E15" s="22">
        <v>540.52239999999995</v>
      </c>
      <c r="F15" s="23">
        <v>1.1740108685564401</v>
      </c>
      <c r="G15" s="22"/>
    </row>
    <row r="16" spans="1:7" x14ac:dyDescent="0.2">
      <c r="A16" s="21" t="s">
        <v>356</v>
      </c>
      <c r="B16" s="21" t="s">
        <v>355</v>
      </c>
      <c r="C16" s="21" t="s">
        <v>357</v>
      </c>
      <c r="D16" s="24">
        <v>82400</v>
      </c>
      <c r="E16" s="22">
        <v>490.73320000000001</v>
      </c>
      <c r="F16" s="23">
        <v>1.06586907473489</v>
      </c>
      <c r="G16" s="22"/>
    </row>
    <row r="17" spans="1:7" x14ac:dyDescent="0.2">
      <c r="A17" s="21" t="s">
        <v>359</v>
      </c>
      <c r="B17" s="21" t="s">
        <v>358</v>
      </c>
      <c r="C17" s="21" t="s">
        <v>360</v>
      </c>
      <c r="D17" s="24">
        <v>55100</v>
      </c>
      <c r="E17" s="22">
        <v>484.19125000000003</v>
      </c>
      <c r="F17" s="23">
        <v>1.05166000513564</v>
      </c>
      <c r="G17" s="22"/>
    </row>
    <row r="18" spans="1:7" x14ac:dyDescent="0.2">
      <c r="A18" s="21" t="s">
        <v>362</v>
      </c>
      <c r="B18" s="21" t="s">
        <v>361</v>
      </c>
      <c r="C18" s="21" t="s">
        <v>363</v>
      </c>
      <c r="D18" s="24">
        <v>246500</v>
      </c>
      <c r="E18" s="22">
        <v>466.25475</v>
      </c>
      <c r="F18" s="23">
        <v>1.0127020527106101</v>
      </c>
      <c r="G18" s="22"/>
    </row>
    <row r="19" spans="1:7" x14ac:dyDescent="0.2">
      <c r="A19" s="21" t="s">
        <v>365</v>
      </c>
      <c r="B19" s="21" t="s">
        <v>364</v>
      </c>
      <c r="C19" s="21" t="s">
        <v>334</v>
      </c>
      <c r="D19" s="24">
        <v>33300</v>
      </c>
      <c r="E19" s="22">
        <v>457.75844999999998</v>
      </c>
      <c r="F19" s="23">
        <v>0.99424814859393296</v>
      </c>
      <c r="G19" s="22"/>
    </row>
    <row r="20" spans="1:7" x14ac:dyDescent="0.2">
      <c r="A20" s="21" t="s">
        <v>367</v>
      </c>
      <c r="B20" s="21" t="s">
        <v>366</v>
      </c>
      <c r="C20" s="21" t="s">
        <v>368</v>
      </c>
      <c r="D20" s="24">
        <v>79600</v>
      </c>
      <c r="E20" s="22">
        <v>456.06819999999999</v>
      </c>
      <c r="F20" s="23">
        <v>0.99057693742751796</v>
      </c>
      <c r="G20" s="22"/>
    </row>
    <row r="21" spans="1:7" x14ac:dyDescent="0.2">
      <c r="A21" s="21" t="s">
        <v>370</v>
      </c>
      <c r="B21" s="21" t="s">
        <v>369</v>
      </c>
      <c r="C21" s="21" t="s">
        <v>371</v>
      </c>
      <c r="D21" s="24">
        <v>32700</v>
      </c>
      <c r="E21" s="22">
        <v>449.34705000000002</v>
      </c>
      <c r="F21" s="23">
        <v>0.97597864668286405</v>
      </c>
      <c r="G21" s="22"/>
    </row>
    <row r="22" spans="1:7" x14ac:dyDescent="0.2">
      <c r="A22" s="21" t="s">
        <v>373</v>
      </c>
      <c r="B22" s="21" t="s">
        <v>372</v>
      </c>
      <c r="C22" s="21" t="s">
        <v>374</v>
      </c>
      <c r="D22" s="24">
        <v>111900</v>
      </c>
      <c r="E22" s="22">
        <v>438.64800000000002</v>
      </c>
      <c r="F22" s="23">
        <v>0.95274038498782798</v>
      </c>
      <c r="G22" s="22"/>
    </row>
    <row r="23" spans="1:7" x14ac:dyDescent="0.2">
      <c r="A23" s="21" t="s">
        <v>376</v>
      </c>
      <c r="B23" s="21" t="s">
        <v>375</v>
      </c>
      <c r="C23" s="21" t="s">
        <v>377</v>
      </c>
      <c r="D23" s="24">
        <v>382675</v>
      </c>
      <c r="E23" s="22">
        <v>402.00008750000001</v>
      </c>
      <c r="F23" s="23">
        <v>0.87314137561299898</v>
      </c>
      <c r="G23" s="22"/>
    </row>
    <row r="24" spans="1:7" x14ac:dyDescent="0.2">
      <c r="A24" s="21" t="s">
        <v>379</v>
      </c>
      <c r="B24" s="21" t="s">
        <v>378</v>
      </c>
      <c r="C24" s="21" t="s">
        <v>380</v>
      </c>
      <c r="D24" s="24">
        <v>40800</v>
      </c>
      <c r="E24" s="22">
        <v>372.17759999999998</v>
      </c>
      <c r="F24" s="23">
        <v>0.808367141552785</v>
      </c>
      <c r="G24" s="22"/>
    </row>
    <row r="25" spans="1:7" x14ac:dyDescent="0.2">
      <c r="A25" s="21" t="s">
        <v>382</v>
      </c>
      <c r="B25" s="21" t="s">
        <v>381</v>
      </c>
      <c r="C25" s="21" t="s">
        <v>339</v>
      </c>
      <c r="D25" s="24">
        <v>32000</v>
      </c>
      <c r="E25" s="22">
        <v>361.87200000000001</v>
      </c>
      <c r="F25" s="23">
        <v>0.78598345050317198</v>
      </c>
      <c r="G25" s="22"/>
    </row>
    <row r="26" spans="1:7" x14ac:dyDescent="0.2">
      <c r="A26" s="21" t="s">
        <v>384</v>
      </c>
      <c r="B26" s="21" t="s">
        <v>383</v>
      </c>
      <c r="C26" s="21" t="s">
        <v>385</v>
      </c>
      <c r="D26" s="24">
        <v>57600</v>
      </c>
      <c r="E26" s="22">
        <v>329.76</v>
      </c>
      <c r="F26" s="23">
        <v>0.71623641132203097</v>
      </c>
      <c r="G26" s="22"/>
    </row>
    <row r="27" spans="1:7" x14ac:dyDescent="0.2">
      <c r="A27" s="21" t="s">
        <v>387</v>
      </c>
      <c r="B27" s="21" t="s">
        <v>386</v>
      </c>
      <c r="C27" s="21" t="s">
        <v>371</v>
      </c>
      <c r="D27" s="24">
        <v>60000</v>
      </c>
      <c r="E27" s="22">
        <v>300.75</v>
      </c>
      <c r="F27" s="23">
        <v>0.653226894423522</v>
      </c>
      <c r="G27" s="22"/>
    </row>
    <row r="28" spans="1:7" x14ac:dyDescent="0.2">
      <c r="A28" s="21" t="s">
        <v>389</v>
      </c>
      <c r="B28" s="21" t="s">
        <v>388</v>
      </c>
      <c r="C28" s="21" t="s">
        <v>390</v>
      </c>
      <c r="D28" s="24">
        <v>101900</v>
      </c>
      <c r="E28" s="22">
        <v>295.05144999999999</v>
      </c>
      <c r="F28" s="23">
        <v>0.64084968371955897</v>
      </c>
      <c r="G28" s="22"/>
    </row>
    <row r="29" spans="1:7" x14ac:dyDescent="0.2">
      <c r="A29" s="21" t="s">
        <v>392</v>
      </c>
      <c r="B29" s="21" t="s">
        <v>391</v>
      </c>
      <c r="C29" s="21" t="s">
        <v>357</v>
      </c>
      <c r="D29" s="24">
        <v>3000</v>
      </c>
      <c r="E29" s="22">
        <v>293.67149999999998</v>
      </c>
      <c r="F29" s="23">
        <v>0.63785244198070601</v>
      </c>
      <c r="G29" s="22"/>
    </row>
    <row r="30" spans="1:7" x14ac:dyDescent="0.2">
      <c r="A30" s="21" t="s">
        <v>394</v>
      </c>
      <c r="B30" s="21" t="s">
        <v>393</v>
      </c>
      <c r="C30" s="21" t="s">
        <v>395</v>
      </c>
      <c r="D30" s="24">
        <v>365000</v>
      </c>
      <c r="E30" s="22">
        <v>273.9325</v>
      </c>
      <c r="F30" s="23">
        <v>0.59497947217513403</v>
      </c>
      <c r="G30" s="22"/>
    </row>
    <row r="31" spans="1:7" x14ac:dyDescent="0.2">
      <c r="A31" s="21" t="s">
        <v>397</v>
      </c>
      <c r="B31" s="21" t="s">
        <v>396</v>
      </c>
      <c r="C31" s="21" t="s">
        <v>398</v>
      </c>
      <c r="D31" s="24">
        <v>7000</v>
      </c>
      <c r="E31" s="22">
        <v>265.47500000000002</v>
      </c>
      <c r="F31" s="23">
        <v>0.57660984138681504</v>
      </c>
      <c r="G31" s="22"/>
    </row>
    <row r="32" spans="1:7" x14ac:dyDescent="0.2">
      <c r="A32" s="21" t="s">
        <v>400</v>
      </c>
      <c r="B32" s="21" t="s">
        <v>399</v>
      </c>
      <c r="C32" s="21" t="s">
        <v>401</v>
      </c>
      <c r="D32" s="24">
        <v>29900</v>
      </c>
      <c r="E32" s="22">
        <v>253.31280000000001</v>
      </c>
      <c r="F32" s="23">
        <v>0.55019362813541794</v>
      </c>
      <c r="G32" s="22"/>
    </row>
    <row r="33" spans="1:7" x14ac:dyDescent="0.2">
      <c r="A33" s="21" t="s">
        <v>403</v>
      </c>
      <c r="B33" s="21" t="s">
        <v>402</v>
      </c>
      <c r="C33" s="21" t="s">
        <v>404</v>
      </c>
      <c r="D33" s="24">
        <v>10400</v>
      </c>
      <c r="E33" s="22">
        <v>233.83359999999999</v>
      </c>
      <c r="F33" s="23">
        <v>0.50788494211096302</v>
      </c>
      <c r="G33" s="22"/>
    </row>
    <row r="34" spans="1:7" x14ac:dyDescent="0.2">
      <c r="A34" s="21" t="s">
        <v>406</v>
      </c>
      <c r="B34" s="21" t="s">
        <v>405</v>
      </c>
      <c r="C34" s="21" t="s">
        <v>407</v>
      </c>
      <c r="D34" s="24">
        <v>2700</v>
      </c>
      <c r="E34" s="22">
        <v>223.95824999999999</v>
      </c>
      <c r="F34" s="23">
        <v>0.486435751049133</v>
      </c>
      <c r="G34" s="22"/>
    </row>
    <row r="35" spans="1:7" x14ac:dyDescent="0.2">
      <c r="A35" s="21" t="s">
        <v>409</v>
      </c>
      <c r="B35" s="21" t="s">
        <v>408</v>
      </c>
      <c r="C35" s="21" t="s">
        <v>407</v>
      </c>
      <c r="D35" s="24">
        <v>63700</v>
      </c>
      <c r="E35" s="22">
        <v>223.61885000000001</v>
      </c>
      <c r="F35" s="23">
        <v>0.48569857662530203</v>
      </c>
      <c r="G35" s="22"/>
    </row>
    <row r="36" spans="1:7" x14ac:dyDescent="0.2">
      <c r="A36" s="21" t="s">
        <v>411</v>
      </c>
      <c r="B36" s="21" t="s">
        <v>410</v>
      </c>
      <c r="C36" s="21" t="s">
        <v>354</v>
      </c>
      <c r="D36" s="24">
        <v>11500</v>
      </c>
      <c r="E36" s="22">
        <v>219.06925000000001</v>
      </c>
      <c r="F36" s="23">
        <v>0.47581687727744099</v>
      </c>
      <c r="G36" s="22"/>
    </row>
    <row r="37" spans="1:7" x14ac:dyDescent="0.2">
      <c r="A37" s="21" t="s">
        <v>413</v>
      </c>
      <c r="B37" s="21" t="s">
        <v>412</v>
      </c>
      <c r="C37" s="21" t="s">
        <v>414</v>
      </c>
      <c r="D37" s="24">
        <v>31200</v>
      </c>
      <c r="E37" s="22">
        <v>217.4016</v>
      </c>
      <c r="F37" s="23">
        <v>0.47219475315280102</v>
      </c>
      <c r="G37" s="22"/>
    </row>
    <row r="38" spans="1:7" x14ac:dyDescent="0.2">
      <c r="A38" s="21" t="s">
        <v>416</v>
      </c>
      <c r="B38" s="21" t="s">
        <v>415</v>
      </c>
      <c r="C38" s="21" t="s">
        <v>417</v>
      </c>
      <c r="D38" s="24">
        <v>94900</v>
      </c>
      <c r="E38" s="22">
        <v>204.84164999999999</v>
      </c>
      <c r="F38" s="23">
        <v>0.44491462968608497</v>
      </c>
      <c r="G38" s="22"/>
    </row>
    <row r="39" spans="1:7" x14ac:dyDescent="0.2">
      <c r="A39" s="21" t="s">
        <v>419</v>
      </c>
      <c r="B39" s="21" t="s">
        <v>418</v>
      </c>
      <c r="C39" s="21" t="s">
        <v>371</v>
      </c>
      <c r="D39" s="24">
        <v>23900</v>
      </c>
      <c r="E39" s="22">
        <v>204.54814999999999</v>
      </c>
      <c r="F39" s="23">
        <v>0.44427714974090399</v>
      </c>
      <c r="G39" s="22"/>
    </row>
    <row r="40" spans="1:7" x14ac:dyDescent="0.2">
      <c r="A40" s="21" t="s">
        <v>421</v>
      </c>
      <c r="B40" s="21" t="s">
        <v>420</v>
      </c>
      <c r="C40" s="21" t="s">
        <v>422</v>
      </c>
      <c r="D40" s="24">
        <v>18600</v>
      </c>
      <c r="E40" s="22">
        <v>203.9118</v>
      </c>
      <c r="F40" s="23">
        <v>0.44289500199604498</v>
      </c>
      <c r="G40" s="22"/>
    </row>
    <row r="41" spans="1:7" x14ac:dyDescent="0.2">
      <c r="A41" s="21" t="s">
        <v>424</v>
      </c>
      <c r="B41" s="21" t="s">
        <v>423</v>
      </c>
      <c r="C41" s="21" t="s">
        <v>425</v>
      </c>
      <c r="D41" s="24">
        <v>13300</v>
      </c>
      <c r="E41" s="22">
        <v>198.5823</v>
      </c>
      <c r="F41" s="23">
        <v>0.43131936530832998</v>
      </c>
      <c r="G41" s="22"/>
    </row>
    <row r="42" spans="1:7" x14ac:dyDescent="0.2">
      <c r="A42" s="21" t="s">
        <v>427</v>
      </c>
      <c r="B42" s="21" t="s">
        <v>426</v>
      </c>
      <c r="C42" s="21" t="s">
        <v>347</v>
      </c>
      <c r="D42" s="24">
        <v>70800</v>
      </c>
      <c r="E42" s="22">
        <v>193.88579999999999</v>
      </c>
      <c r="F42" s="23">
        <v>0.42111860018892799</v>
      </c>
      <c r="G42" s="22"/>
    </row>
    <row r="43" spans="1:7" x14ac:dyDescent="0.2">
      <c r="A43" s="21" t="s">
        <v>429</v>
      </c>
      <c r="B43" s="21" t="s">
        <v>428</v>
      </c>
      <c r="C43" s="21" t="s">
        <v>430</v>
      </c>
      <c r="D43" s="24">
        <v>118000</v>
      </c>
      <c r="E43" s="22">
        <v>189.154</v>
      </c>
      <c r="F43" s="23">
        <v>0.41084116371666501</v>
      </c>
      <c r="G43" s="22"/>
    </row>
    <row r="44" spans="1:7" x14ac:dyDescent="0.2">
      <c r="A44" s="21" t="s">
        <v>432</v>
      </c>
      <c r="B44" s="21" t="s">
        <v>431</v>
      </c>
      <c r="C44" s="21" t="s">
        <v>433</v>
      </c>
      <c r="D44" s="24">
        <v>167000</v>
      </c>
      <c r="E44" s="22">
        <v>187.04</v>
      </c>
      <c r="F44" s="23">
        <v>0.40624957051695998</v>
      </c>
      <c r="G44" s="22"/>
    </row>
    <row r="45" spans="1:7" x14ac:dyDescent="0.2">
      <c r="A45" s="21" t="s">
        <v>435</v>
      </c>
      <c r="B45" s="21" t="s">
        <v>434</v>
      </c>
      <c r="C45" s="21" t="s">
        <v>407</v>
      </c>
      <c r="D45" s="24">
        <v>10300</v>
      </c>
      <c r="E45" s="22">
        <v>186.81110000000001</v>
      </c>
      <c r="F45" s="23">
        <v>0.40575240131950802</v>
      </c>
      <c r="G45" s="22"/>
    </row>
    <row r="46" spans="1:7" x14ac:dyDescent="0.2">
      <c r="A46" s="21" t="s">
        <v>437</v>
      </c>
      <c r="B46" s="21" t="s">
        <v>436</v>
      </c>
      <c r="C46" s="21" t="s">
        <v>438</v>
      </c>
      <c r="D46" s="24">
        <v>7278</v>
      </c>
      <c r="E46" s="22">
        <v>181.451457</v>
      </c>
      <c r="F46" s="23">
        <v>0.394111294246827</v>
      </c>
      <c r="G46" s="22"/>
    </row>
    <row r="47" spans="1:7" x14ac:dyDescent="0.2">
      <c r="A47" s="21" t="s">
        <v>440</v>
      </c>
      <c r="B47" s="21" t="s">
        <v>439</v>
      </c>
      <c r="C47" s="21" t="s">
        <v>441</v>
      </c>
      <c r="D47" s="24">
        <v>11600</v>
      </c>
      <c r="E47" s="22">
        <v>174.04640000000001</v>
      </c>
      <c r="F47" s="23">
        <v>0.378027562286265</v>
      </c>
      <c r="G47" s="22"/>
    </row>
    <row r="48" spans="1:7" x14ac:dyDescent="0.2">
      <c r="A48" s="21" t="s">
        <v>443</v>
      </c>
      <c r="B48" s="21" t="s">
        <v>442</v>
      </c>
      <c r="C48" s="21" t="s">
        <v>390</v>
      </c>
      <c r="D48" s="24">
        <v>19700</v>
      </c>
      <c r="E48" s="22">
        <v>149.67075</v>
      </c>
      <c r="F48" s="23">
        <v>0.32508382114227602</v>
      </c>
      <c r="G48" s="22"/>
    </row>
    <row r="49" spans="1:9" x14ac:dyDescent="0.2">
      <c r="A49" s="21" t="s">
        <v>445</v>
      </c>
      <c r="B49" s="21" t="s">
        <v>444</v>
      </c>
      <c r="C49" s="21" t="s">
        <v>354</v>
      </c>
      <c r="D49" s="24">
        <v>8554</v>
      </c>
      <c r="E49" s="22">
        <v>145.999672</v>
      </c>
      <c r="F49" s="23">
        <v>0.31711026542780701</v>
      </c>
      <c r="G49" s="22"/>
    </row>
    <row r="50" spans="1:9" x14ac:dyDescent="0.2">
      <c r="A50" s="21" t="s">
        <v>447</v>
      </c>
      <c r="B50" s="21" t="s">
        <v>446</v>
      </c>
      <c r="C50" s="21" t="s">
        <v>407</v>
      </c>
      <c r="D50" s="24">
        <v>4400</v>
      </c>
      <c r="E50" s="22">
        <v>95.312799999999996</v>
      </c>
      <c r="F50" s="23">
        <v>0.20701873430693399</v>
      </c>
      <c r="G50" s="22"/>
    </row>
    <row r="51" spans="1:9" x14ac:dyDescent="0.2">
      <c r="A51" s="20" t="s">
        <v>38</v>
      </c>
      <c r="B51" s="20"/>
      <c r="C51" s="20"/>
      <c r="D51" s="20"/>
      <c r="E51" s="25">
        <f>SUM(E7:E50)</f>
        <v>18269.0045665</v>
      </c>
      <c r="F51" s="26">
        <f>SUM(F7:F50)</f>
        <v>39.680150015574242</v>
      </c>
      <c r="G51" s="25"/>
      <c r="H51" s="14"/>
      <c r="I51" s="14"/>
    </row>
    <row r="52" spans="1:9" x14ac:dyDescent="0.2">
      <c r="A52" s="21"/>
      <c r="B52" s="21"/>
      <c r="C52" s="21"/>
      <c r="D52" s="21"/>
      <c r="E52" s="22"/>
      <c r="F52" s="23"/>
      <c r="G52" s="22"/>
    </row>
    <row r="53" spans="1:9" x14ac:dyDescent="0.2">
      <c r="A53" s="20" t="s">
        <v>32</v>
      </c>
      <c r="B53" s="21"/>
      <c r="C53" s="21"/>
      <c r="D53" s="21"/>
      <c r="E53" s="22"/>
      <c r="F53" s="23"/>
      <c r="G53" s="22"/>
    </row>
    <row r="54" spans="1:9" x14ac:dyDescent="0.2">
      <c r="A54" s="20" t="s">
        <v>33</v>
      </c>
      <c r="B54" s="21"/>
      <c r="C54" s="21"/>
      <c r="D54" s="21"/>
      <c r="E54" s="22"/>
      <c r="F54" s="23"/>
      <c r="G54" s="22"/>
    </row>
    <row r="55" spans="1:9" x14ac:dyDescent="0.2">
      <c r="A55" s="21" t="s">
        <v>449</v>
      </c>
      <c r="B55" s="21" t="s">
        <v>448</v>
      </c>
      <c r="C55" s="21" t="s">
        <v>191</v>
      </c>
      <c r="D55" s="24">
        <v>250</v>
      </c>
      <c r="E55" s="22">
        <v>2545.1755191000002</v>
      </c>
      <c r="F55" s="23">
        <v>5.52810340849366</v>
      </c>
      <c r="G55" s="22">
        <v>7.78</v>
      </c>
    </row>
    <row r="56" spans="1:9" x14ac:dyDescent="0.2">
      <c r="A56" s="21" t="s">
        <v>451</v>
      </c>
      <c r="B56" s="21" t="s">
        <v>450</v>
      </c>
      <c r="C56" s="21" t="s">
        <v>191</v>
      </c>
      <c r="D56" s="24">
        <v>150</v>
      </c>
      <c r="E56" s="22">
        <v>1529.6759754</v>
      </c>
      <c r="F56" s="23">
        <v>3.3224455091764402</v>
      </c>
      <c r="G56" s="22">
        <v>7.44</v>
      </c>
    </row>
    <row r="57" spans="1:9" x14ac:dyDescent="0.2">
      <c r="A57" s="21" t="s">
        <v>230</v>
      </c>
      <c r="B57" s="21" t="s">
        <v>229</v>
      </c>
      <c r="C57" s="21" t="s">
        <v>191</v>
      </c>
      <c r="D57" s="24">
        <v>45</v>
      </c>
      <c r="E57" s="22">
        <v>469.39534179999998</v>
      </c>
      <c r="F57" s="23">
        <v>1.01952339611266</v>
      </c>
      <c r="G57" s="22">
        <v>7.65</v>
      </c>
    </row>
    <row r="58" spans="1:9" x14ac:dyDescent="0.2">
      <c r="A58" s="20" t="s">
        <v>38</v>
      </c>
      <c r="B58" s="20"/>
      <c r="C58" s="20"/>
      <c r="D58" s="20"/>
      <c r="E58" s="25">
        <f>SUM(E54:E57)</f>
        <v>4544.2468362999998</v>
      </c>
      <c r="F58" s="26">
        <f>SUM(F54:F57)</f>
        <v>9.8700723137827602</v>
      </c>
      <c r="G58" s="25"/>
      <c r="H58" s="14"/>
      <c r="I58" s="14"/>
    </row>
    <row r="59" spans="1:9" x14ac:dyDescent="0.2">
      <c r="A59" s="21"/>
      <c r="B59" s="21"/>
      <c r="C59" s="21"/>
      <c r="D59" s="21"/>
      <c r="E59" s="22"/>
      <c r="F59" s="23"/>
      <c r="G59" s="22"/>
    </row>
    <row r="60" spans="1:9" x14ac:dyDescent="0.2">
      <c r="A60" s="20" t="s">
        <v>86</v>
      </c>
      <c r="B60" s="21"/>
      <c r="C60" s="21"/>
      <c r="D60" s="21"/>
      <c r="E60" s="22"/>
      <c r="F60" s="23"/>
      <c r="G60" s="22"/>
    </row>
    <row r="61" spans="1:9" x14ac:dyDescent="0.2">
      <c r="A61" s="20" t="s">
        <v>87</v>
      </c>
      <c r="B61" s="21"/>
      <c r="C61" s="21"/>
      <c r="D61" s="21"/>
      <c r="E61" s="22"/>
      <c r="F61" s="23"/>
      <c r="G61" s="22"/>
    </row>
    <row r="62" spans="1:9" x14ac:dyDescent="0.2">
      <c r="A62" s="21" t="s">
        <v>453</v>
      </c>
      <c r="B62" s="21" t="s">
        <v>452</v>
      </c>
      <c r="C62" s="21" t="s">
        <v>90</v>
      </c>
      <c r="D62" s="24">
        <v>300</v>
      </c>
      <c r="E62" s="22">
        <v>1483.056</v>
      </c>
      <c r="F62" s="23">
        <v>3.22118724899808</v>
      </c>
      <c r="G62" s="22">
        <v>6.9501999999999997</v>
      </c>
    </row>
    <row r="63" spans="1:9" x14ac:dyDescent="0.2">
      <c r="A63" s="20" t="s">
        <v>38</v>
      </c>
      <c r="B63" s="20"/>
      <c r="C63" s="20"/>
      <c r="D63" s="20"/>
      <c r="E63" s="25">
        <f>SUM(E61:E62)</f>
        <v>1483.056</v>
      </c>
      <c r="F63" s="26">
        <f>SUM(F61:F62)</f>
        <v>3.22118724899808</v>
      </c>
      <c r="G63" s="25"/>
      <c r="H63" s="14"/>
      <c r="I63" s="14"/>
    </row>
    <row r="64" spans="1:9" x14ac:dyDescent="0.2">
      <c r="A64" s="21"/>
      <c r="B64" s="21"/>
      <c r="C64" s="21"/>
      <c r="D64" s="21"/>
      <c r="E64" s="22"/>
      <c r="F64" s="23"/>
      <c r="G64" s="22"/>
    </row>
    <row r="65" spans="1:9" x14ac:dyDescent="0.2">
      <c r="A65" s="20" t="s">
        <v>116</v>
      </c>
      <c r="B65" s="21"/>
      <c r="C65" s="21"/>
      <c r="D65" s="21"/>
      <c r="E65" s="22"/>
      <c r="F65" s="23"/>
      <c r="G65" s="22"/>
    </row>
    <row r="66" spans="1:9" x14ac:dyDescent="0.2">
      <c r="A66" s="21" t="s">
        <v>122</v>
      </c>
      <c r="B66" s="21" t="s">
        <v>121</v>
      </c>
      <c r="C66" s="21" t="s">
        <v>90</v>
      </c>
      <c r="D66" s="24">
        <v>300</v>
      </c>
      <c r="E66" s="22">
        <v>1477.9005</v>
      </c>
      <c r="F66" s="23">
        <v>3.2099895390921702</v>
      </c>
      <c r="G66" s="22">
        <v>7.9100999999999999</v>
      </c>
    </row>
    <row r="67" spans="1:9" x14ac:dyDescent="0.2">
      <c r="A67" s="20" t="s">
        <v>38</v>
      </c>
      <c r="B67" s="20"/>
      <c r="C67" s="20"/>
      <c r="D67" s="20"/>
      <c r="E67" s="25">
        <f>SUM(E65:E66)</f>
        <v>1477.9005</v>
      </c>
      <c r="F67" s="26">
        <f>SUM(F65:F66)</f>
        <v>3.2099895390921702</v>
      </c>
      <c r="G67" s="25"/>
      <c r="H67" s="14"/>
      <c r="I67" s="14"/>
    </row>
    <row r="68" spans="1:9" x14ac:dyDescent="0.2">
      <c r="A68" s="21"/>
      <c r="B68" s="21"/>
      <c r="C68" s="21"/>
      <c r="D68" s="21"/>
      <c r="E68" s="22"/>
      <c r="F68" s="23"/>
      <c r="G68" s="22"/>
    </row>
    <row r="69" spans="1:9" x14ac:dyDescent="0.2">
      <c r="A69" s="20" t="s">
        <v>151</v>
      </c>
      <c r="B69" s="21"/>
      <c r="C69" s="21"/>
      <c r="D69" s="21"/>
      <c r="E69" s="22"/>
      <c r="F69" s="23"/>
      <c r="G69" s="22"/>
    </row>
    <row r="70" spans="1:9" x14ac:dyDescent="0.2">
      <c r="A70" s="21" t="s">
        <v>455</v>
      </c>
      <c r="B70" s="21" t="s">
        <v>454</v>
      </c>
      <c r="C70" s="21" t="s">
        <v>154</v>
      </c>
      <c r="D70" s="24">
        <v>5500000</v>
      </c>
      <c r="E70" s="22">
        <v>5320.0943889</v>
      </c>
      <c r="F70" s="23">
        <v>11.555207766254901</v>
      </c>
      <c r="G70" s="22">
        <v>7.1481847687999904</v>
      </c>
    </row>
    <row r="71" spans="1:9" x14ac:dyDescent="0.2">
      <c r="A71" s="21" t="s">
        <v>158</v>
      </c>
      <c r="B71" s="21" t="s">
        <v>157</v>
      </c>
      <c r="C71" s="21" t="s">
        <v>154</v>
      </c>
      <c r="D71" s="24">
        <v>5100000</v>
      </c>
      <c r="E71" s="22">
        <v>4982.9025832999996</v>
      </c>
      <c r="F71" s="23">
        <v>10.822829525200399</v>
      </c>
      <c r="G71" s="22">
        <v>7.1700058835125002</v>
      </c>
    </row>
    <row r="72" spans="1:9" x14ac:dyDescent="0.2">
      <c r="A72" s="21" t="s">
        <v>153</v>
      </c>
      <c r="B72" s="21" t="s">
        <v>152</v>
      </c>
      <c r="C72" s="21" t="s">
        <v>154</v>
      </c>
      <c r="D72" s="24">
        <v>5000000</v>
      </c>
      <c r="E72" s="22">
        <v>4841.5222222000002</v>
      </c>
      <c r="F72" s="23">
        <v>10.515752370707199</v>
      </c>
      <c r="G72" s="22">
        <v>7.1821121471999998</v>
      </c>
    </row>
    <row r="73" spans="1:9" x14ac:dyDescent="0.2">
      <c r="A73" s="21" t="s">
        <v>456</v>
      </c>
      <c r="B73" s="21" t="s">
        <v>1113</v>
      </c>
      <c r="C73" s="21" t="s">
        <v>154</v>
      </c>
      <c r="D73" s="24">
        <v>3500000</v>
      </c>
      <c r="E73" s="22">
        <v>3481.8991667</v>
      </c>
      <c r="F73" s="23">
        <v>7.5626606129984797</v>
      </c>
      <c r="G73" s="22">
        <v>7.4984153705124896</v>
      </c>
    </row>
    <row r="74" spans="1:9" x14ac:dyDescent="0.2">
      <c r="A74" s="21" t="s">
        <v>155</v>
      </c>
      <c r="B74" s="21" t="s">
        <v>1111</v>
      </c>
      <c r="C74" s="21" t="s">
        <v>154</v>
      </c>
      <c r="D74" s="24">
        <v>500000</v>
      </c>
      <c r="E74" s="22">
        <v>519.71083329999999</v>
      </c>
      <c r="F74" s="23">
        <v>1.1288082913876001</v>
      </c>
      <c r="G74" s="22">
        <v>7.23679545761249</v>
      </c>
    </row>
    <row r="75" spans="1:9" x14ac:dyDescent="0.2">
      <c r="A75" s="20" t="s">
        <v>38</v>
      </c>
      <c r="B75" s="20"/>
      <c r="C75" s="20"/>
      <c r="D75" s="20"/>
      <c r="E75" s="25">
        <f>SUM(E70:E74)</f>
        <v>19146.1291944</v>
      </c>
      <c r="F75" s="26">
        <f>SUM(F70:F74)</f>
        <v>41.585258566548575</v>
      </c>
      <c r="G75" s="25"/>
      <c r="H75" s="14"/>
      <c r="I75" s="14"/>
    </row>
    <row r="76" spans="1:9" x14ac:dyDescent="0.2">
      <c r="A76" s="21"/>
      <c r="B76" s="21"/>
      <c r="C76" s="21"/>
      <c r="D76" s="21"/>
      <c r="E76" s="22"/>
      <c r="F76" s="23"/>
      <c r="G76" s="22"/>
    </row>
    <row r="77" spans="1:9" x14ac:dyDescent="0.2">
      <c r="A77" s="20" t="s">
        <v>47</v>
      </c>
      <c r="B77" s="20"/>
      <c r="C77" s="20"/>
      <c r="D77" s="20"/>
      <c r="E77" s="25">
        <f>E51+E58+E63+E67+E75</f>
        <v>44920.337097199998</v>
      </c>
      <c r="F77" s="26">
        <f>F51+F58+F63+F67+F75</f>
        <v>97.566657683995828</v>
      </c>
      <c r="G77" s="25"/>
      <c r="H77" s="14"/>
      <c r="I77" s="14"/>
    </row>
    <row r="78" spans="1:9" x14ac:dyDescent="0.2">
      <c r="A78" s="20"/>
      <c r="B78" s="20"/>
      <c r="C78" s="20"/>
      <c r="D78" s="20"/>
      <c r="E78" s="25"/>
      <c r="F78" s="26"/>
      <c r="G78" s="25"/>
      <c r="H78" s="14"/>
      <c r="I78" s="14"/>
    </row>
    <row r="79" spans="1:9" x14ac:dyDescent="0.2">
      <c r="A79" s="20" t="s">
        <v>49</v>
      </c>
      <c r="B79" s="20"/>
      <c r="C79" s="20"/>
      <c r="D79" s="20"/>
      <c r="E79" s="25">
        <f>E81-(E51+E58+E63+E67+E75)</f>
        <v>1120.3269610999996</v>
      </c>
      <c r="F79" s="26">
        <f>F81-(F51+F58+F63+F67+F75)</f>
        <v>2.4333423160041718</v>
      </c>
      <c r="G79" s="25"/>
      <c r="H79" s="14"/>
      <c r="I79" s="14"/>
    </row>
    <row r="80" spans="1:9" x14ac:dyDescent="0.2">
      <c r="A80" s="20"/>
      <c r="B80" s="20"/>
      <c r="C80" s="20"/>
      <c r="D80" s="20"/>
      <c r="E80" s="25"/>
      <c r="F80" s="26"/>
      <c r="G80" s="25"/>
      <c r="H80" s="14"/>
      <c r="I80" s="14"/>
    </row>
    <row r="81" spans="1:9" x14ac:dyDescent="0.2">
      <c r="A81" s="27" t="s">
        <v>48</v>
      </c>
      <c r="B81" s="27"/>
      <c r="C81" s="27"/>
      <c r="D81" s="27"/>
      <c r="E81" s="28">
        <v>46040.664058299997</v>
      </c>
      <c r="F81" s="29">
        <v>100</v>
      </c>
      <c r="G81" s="28"/>
      <c r="H81" s="14"/>
      <c r="I81" s="14"/>
    </row>
    <row r="83" spans="1:9" x14ac:dyDescent="0.2">
      <c r="A83" s="14" t="s">
        <v>145</v>
      </c>
    </row>
    <row r="84" spans="1:9" x14ac:dyDescent="0.2">
      <c r="A84" s="14" t="s">
        <v>51</v>
      </c>
    </row>
    <row r="86" spans="1:9" x14ac:dyDescent="0.2">
      <c r="A86" s="14" t="s">
        <v>52</v>
      </c>
    </row>
    <row r="87" spans="1:9" x14ac:dyDescent="0.2">
      <c r="A87" s="14" t="s">
        <v>53</v>
      </c>
    </row>
    <row r="88" spans="1:9" x14ac:dyDescent="0.2">
      <c r="A88" s="14" t="s">
        <v>54</v>
      </c>
      <c r="B88" s="14"/>
      <c r="C88" s="30" t="s">
        <v>56</v>
      </c>
      <c r="D88" s="14" t="s">
        <v>55</v>
      </c>
    </row>
    <row r="89" spans="1:9" x14ac:dyDescent="0.2">
      <c r="A89" s="7" t="s">
        <v>182</v>
      </c>
      <c r="C89" s="31">
        <v>165.35730000000001</v>
      </c>
      <c r="D89" s="31">
        <v>172.3227</v>
      </c>
    </row>
    <row r="90" spans="1:9" x14ac:dyDescent="0.2">
      <c r="A90" s="7" t="s">
        <v>271</v>
      </c>
      <c r="C90" s="31">
        <v>15.9114</v>
      </c>
      <c r="D90" s="31">
        <v>16.581700000000001</v>
      </c>
    </row>
    <row r="91" spans="1:9" x14ac:dyDescent="0.2">
      <c r="A91" s="7" t="s">
        <v>184</v>
      </c>
      <c r="C91" s="31">
        <v>177.7148</v>
      </c>
      <c r="D91" s="31">
        <v>185.8981</v>
      </c>
    </row>
    <row r="92" spans="1:9" x14ac:dyDescent="0.2">
      <c r="A92" s="7" t="s">
        <v>272</v>
      </c>
      <c r="C92" s="31">
        <v>17.525600000000001</v>
      </c>
      <c r="D92" s="31">
        <v>18.3292</v>
      </c>
    </row>
    <row r="94" spans="1:9" x14ac:dyDescent="0.2">
      <c r="A94" s="7" t="s">
        <v>66</v>
      </c>
    </row>
    <row r="96" spans="1:9" x14ac:dyDescent="0.2">
      <c r="A96" s="14" t="s">
        <v>67</v>
      </c>
      <c r="D96" s="30" t="s">
        <v>68</v>
      </c>
    </row>
    <row r="98" spans="1:5" x14ac:dyDescent="0.2">
      <c r="A98" s="14" t="s">
        <v>82</v>
      </c>
      <c r="D98" s="33">
        <v>6.0022517084131604</v>
      </c>
      <c r="E98" s="10" t="s">
        <v>71</v>
      </c>
    </row>
    <row r="100" spans="1:5" x14ac:dyDescent="0.2">
      <c r="A100" s="14" t="s">
        <v>1097</v>
      </c>
      <c r="D100" s="30" t="s">
        <v>68</v>
      </c>
    </row>
    <row r="102" spans="1:5" x14ac:dyDescent="0.2">
      <c r="A102" s="14" t="s">
        <v>1055</v>
      </c>
    </row>
    <row r="103" spans="1:5" x14ac:dyDescent="0.2">
      <c r="A103" s="52"/>
    </row>
    <row r="104" spans="1:5" x14ac:dyDescent="0.2">
      <c r="A104" s="52" t="s">
        <v>1058</v>
      </c>
    </row>
    <row r="105" spans="1:5" x14ac:dyDescent="0.2">
      <c r="A105" s="54"/>
    </row>
    <row r="106" spans="1:5" x14ac:dyDescent="0.2">
      <c r="A106" s="53"/>
    </row>
    <row r="107" spans="1:5" x14ac:dyDescent="0.2">
      <c r="A107" s="53"/>
    </row>
    <row r="108" spans="1:5" x14ac:dyDescent="0.2">
      <c r="A108" s="53"/>
    </row>
    <row r="109" spans="1:5" x14ac:dyDescent="0.2">
      <c r="A109" s="53"/>
    </row>
    <row r="110" spans="1:5" x14ac:dyDescent="0.2">
      <c r="A110" s="53"/>
    </row>
    <row r="111" spans="1:5" x14ac:dyDescent="0.2">
      <c r="A111" s="53"/>
    </row>
    <row r="112" spans="1:5" x14ac:dyDescent="0.2">
      <c r="A112" s="53"/>
    </row>
    <row r="113" spans="1:1" x14ac:dyDescent="0.2">
      <c r="A113" s="53"/>
    </row>
    <row r="114" spans="1:1" x14ac:dyDescent="0.2">
      <c r="A114" s="53"/>
    </row>
    <row r="115" spans="1:1" x14ac:dyDescent="0.2">
      <c r="A115" s="53"/>
    </row>
    <row r="116" spans="1:1" x14ac:dyDescent="0.2">
      <c r="A116" s="53"/>
    </row>
    <row r="117" spans="1:1" x14ac:dyDescent="0.2">
      <c r="A117" s="53"/>
    </row>
    <row r="118" spans="1:1" x14ac:dyDescent="0.2">
      <c r="A118" s="52" t="s">
        <v>1066</v>
      </c>
    </row>
    <row r="119" spans="1:1" x14ac:dyDescent="0.2">
      <c r="A119" s="53"/>
    </row>
    <row r="120" spans="1:1" x14ac:dyDescent="0.2">
      <c r="A120" s="52" t="s">
        <v>1060</v>
      </c>
    </row>
    <row r="121" spans="1:1" x14ac:dyDescent="0.2">
      <c r="A121" s="53"/>
    </row>
    <row r="122" spans="1:1" x14ac:dyDescent="0.2">
      <c r="A122" s="53"/>
    </row>
    <row r="123" spans="1:1" x14ac:dyDescent="0.2">
      <c r="A123" s="53"/>
    </row>
    <row r="124" spans="1:1" x14ac:dyDescent="0.2">
      <c r="A124" s="53"/>
    </row>
    <row r="125" spans="1:1" x14ac:dyDescent="0.2">
      <c r="A125" s="53"/>
    </row>
    <row r="126" spans="1:1" x14ac:dyDescent="0.2">
      <c r="A126" s="53"/>
    </row>
    <row r="127" spans="1:1" x14ac:dyDescent="0.2">
      <c r="A127" s="53"/>
    </row>
    <row r="128" spans="1:1" x14ac:dyDescent="0.2">
      <c r="A128" s="53"/>
    </row>
    <row r="129" spans="1:1" x14ac:dyDescent="0.2">
      <c r="A129" s="53"/>
    </row>
    <row r="130" spans="1:1" x14ac:dyDescent="0.2">
      <c r="A130" s="53"/>
    </row>
    <row r="131" spans="1:1" x14ac:dyDescent="0.2">
      <c r="A131" s="53"/>
    </row>
    <row r="132" spans="1:1" x14ac:dyDescent="0.2">
      <c r="A132" s="53"/>
    </row>
    <row r="133" spans="1:1" x14ac:dyDescent="0.2">
      <c r="A133" s="53"/>
    </row>
    <row r="134" spans="1:1" x14ac:dyDescent="0.2">
      <c r="A134" s="53"/>
    </row>
    <row r="135" spans="1:1" x14ac:dyDescent="0.2">
      <c r="A135" s="54"/>
    </row>
  </sheetData>
  <mergeCells count="1">
    <mergeCell ref="A1:G1"/>
  </mergeCells>
  <conditionalFormatting sqref="F2:F3">
    <cfRule type="cellIs" dxfId="66" priority="2" stopIfTrue="1" operator="between">
      <formula>0.009</formula>
      <formula>-0.009</formula>
    </cfRule>
  </conditionalFormatting>
  <conditionalFormatting sqref="F5:F65536">
    <cfRule type="cellIs" dxfId="65" priority="1" stopIfTrue="1" operator="between">
      <formula>0.009</formula>
      <formula>-0.009</formula>
    </cfRule>
  </conditionalFormatting>
  <hyperlinks>
    <hyperlink ref="A103" r:id="rId1" tooltip="https://www.franklintempletonindia.com/downloadsServlet/pdf/product-labels-jg9o5k7l" display="https://www.franklintempletonindia.com/downloadsServlet/pdf/product-labels-jg9o5k7l" xr:uid="{00000000-0004-0000-07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148"/>
  <sheetViews>
    <sheetView workbookViewId="0">
      <selection sqref="A1:G1"/>
    </sheetView>
  </sheetViews>
  <sheetFormatPr defaultColWidth="9.140625" defaultRowHeight="11.25" x14ac:dyDescent="0.2"/>
  <cols>
    <col min="1" max="1" width="37.7109375" style="7" customWidth="1"/>
    <col min="2" max="2" width="52" style="7" customWidth="1"/>
    <col min="3" max="3" width="33.140625" style="7" bestFit="1" customWidth="1"/>
    <col min="4" max="4" width="13.28515625" style="7" bestFit="1" customWidth="1"/>
    <col min="5" max="5" width="25.28515625" style="10" customWidth="1"/>
    <col min="6" max="6" width="13.42578125" style="11" customWidth="1"/>
    <col min="7" max="7" width="12.85546875" style="10" customWidth="1"/>
    <col min="8" max="16384" width="9.140625" style="7"/>
  </cols>
  <sheetData>
    <row r="1" spans="1:7" s="1" customFormat="1" ht="15" x14ac:dyDescent="0.2">
      <c r="A1" s="86" t="s">
        <v>15</v>
      </c>
      <c r="B1" s="87"/>
      <c r="C1" s="87"/>
      <c r="D1" s="87"/>
      <c r="E1" s="87"/>
      <c r="F1" s="87"/>
      <c r="G1" s="87"/>
    </row>
    <row r="2" spans="1:7" s="1" customFormat="1" ht="12" x14ac:dyDescent="0.2">
      <c r="A2" s="35" t="s">
        <v>76</v>
      </c>
      <c r="E2" s="5"/>
      <c r="F2" s="9"/>
      <c r="G2" s="10"/>
    </row>
    <row r="3" spans="1:7" s="1" customFormat="1" ht="12" x14ac:dyDescent="0.2">
      <c r="A3" s="8" t="s">
        <v>7</v>
      </c>
      <c r="B3" s="2"/>
      <c r="C3" s="3"/>
      <c r="D3" s="3"/>
      <c r="E3" s="4"/>
      <c r="F3" s="9"/>
      <c r="G3" s="10"/>
    </row>
    <row r="4" spans="1:7" s="1" customFormat="1" ht="36" customHeight="1" x14ac:dyDescent="0.2">
      <c r="A4" s="6" t="s">
        <v>2</v>
      </c>
      <c r="B4" s="6" t="s">
        <v>0</v>
      </c>
      <c r="C4" s="13" t="s">
        <v>4</v>
      </c>
      <c r="D4" s="13" t="s">
        <v>1</v>
      </c>
      <c r="E4" s="59" t="s">
        <v>6</v>
      </c>
      <c r="F4" s="12" t="s">
        <v>3</v>
      </c>
      <c r="G4" s="12" t="s">
        <v>5</v>
      </c>
    </row>
    <row r="5" spans="1:7" x14ac:dyDescent="0.2">
      <c r="A5" s="16" t="s">
        <v>331</v>
      </c>
      <c r="B5" s="17"/>
      <c r="C5" s="17"/>
      <c r="D5" s="17"/>
      <c r="E5" s="18"/>
      <c r="F5" s="19"/>
      <c r="G5" s="18"/>
    </row>
    <row r="6" spans="1:7" x14ac:dyDescent="0.2">
      <c r="A6" s="20" t="s">
        <v>33</v>
      </c>
      <c r="B6" s="21"/>
      <c r="C6" s="21"/>
      <c r="D6" s="21"/>
      <c r="E6" s="22"/>
      <c r="F6" s="23"/>
      <c r="G6" s="22"/>
    </row>
    <row r="7" spans="1:7" x14ac:dyDescent="0.2">
      <c r="A7" s="21" t="s">
        <v>333</v>
      </c>
      <c r="B7" s="21" t="s">
        <v>332</v>
      </c>
      <c r="C7" s="21" t="s">
        <v>334</v>
      </c>
      <c r="D7" s="24">
        <v>29800</v>
      </c>
      <c r="E7" s="22">
        <v>507.0172</v>
      </c>
      <c r="F7" s="23">
        <v>2.1393222931918299</v>
      </c>
      <c r="G7" s="22"/>
    </row>
    <row r="8" spans="1:7" x14ac:dyDescent="0.2">
      <c r="A8" s="21" t="s">
        <v>336</v>
      </c>
      <c r="B8" s="21" t="s">
        <v>335</v>
      </c>
      <c r="C8" s="21" t="s">
        <v>334</v>
      </c>
      <c r="D8" s="24">
        <v>47900</v>
      </c>
      <c r="E8" s="22">
        <v>447.67340000000002</v>
      </c>
      <c r="F8" s="23">
        <v>1.8889254342633399</v>
      </c>
      <c r="G8" s="22"/>
    </row>
    <row r="9" spans="1:7" x14ac:dyDescent="0.2">
      <c r="A9" s="21" t="s">
        <v>338</v>
      </c>
      <c r="B9" s="21" t="s">
        <v>337</v>
      </c>
      <c r="C9" s="21" t="s">
        <v>339</v>
      </c>
      <c r="D9" s="24">
        <v>24400</v>
      </c>
      <c r="E9" s="22">
        <v>325.86200000000002</v>
      </c>
      <c r="F9" s="23">
        <v>1.3749510689264099</v>
      </c>
      <c r="G9" s="22"/>
    </row>
    <row r="10" spans="1:7" x14ac:dyDescent="0.2">
      <c r="A10" s="21" t="s">
        <v>341</v>
      </c>
      <c r="B10" s="21" t="s">
        <v>340</v>
      </c>
      <c r="C10" s="21" t="s">
        <v>342</v>
      </c>
      <c r="D10" s="24">
        <v>13000</v>
      </c>
      <c r="E10" s="22">
        <v>321.82150000000001</v>
      </c>
      <c r="F10" s="23">
        <v>1.35790247229962</v>
      </c>
      <c r="G10" s="22"/>
    </row>
    <row r="11" spans="1:7" x14ac:dyDescent="0.2">
      <c r="A11" s="21" t="s">
        <v>344</v>
      </c>
      <c r="B11" s="21" t="s">
        <v>343</v>
      </c>
      <c r="C11" s="21" t="s">
        <v>334</v>
      </c>
      <c r="D11" s="24">
        <v>30600</v>
      </c>
      <c r="E11" s="22">
        <v>302.15969999999999</v>
      </c>
      <c r="F11" s="23">
        <v>1.27494093358993</v>
      </c>
      <c r="G11" s="22"/>
    </row>
    <row r="12" spans="1:7" x14ac:dyDescent="0.2">
      <c r="A12" s="21" t="s">
        <v>346</v>
      </c>
      <c r="B12" s="21" t="s">
        <v>345</v>
      </c>
      <c r="C12" s="21" t="s">
        <v>347</v>
      </c>
      <c r="D12" s="24">
        <v>8200</v>
      </c>
      <c r="E12" s="22">
        <v>209.12049999999999</v>
      </c>
      <c r="F12" s="23">
        <v>0.88236877883713005</v>
      </c>
      <c r="G12" s="22"/>
    </row>
    <row r="13" spans="1:7" x14ac:dyDescent="0.2">
      <c r="A13" s="21" t="s">
        <v>353</v>
      </c>
      <c r="B13" s="21" t="s">
        <v>352</v>
      </c>
      <c r="C13" s="21" t="s">
        <v>354</v>
      </c>
      <c r="D13" s="24">
        <v>18000</v>
      </c>
      <c r="E13" s="22">
        <v>189.28800000000001</v>
      </c>
      <c r="F13" s="23">
        <v>0.79868698386108905</v>
      </c>
      <c r="G13" s="22"/>
    </row>
    <row r="14" spans="1:7" x14ac:dyDescent="0.2">
      <c r="A14" s="21" t="s">
        <v>349</v>
      </c>
      <c r="B14" s="21" t="s">
        <v>348</v>
      </c>
      <c r="C14" s="21" t="s">
        <v>334</v>
      </c>
      <c r="D14" s="24">
        <v>32800</v>
      </c>
      <c r="E14" s="22">
        <v>187.8948</v>
      </c>
      <c r="F14" s="23">
        <v>0.79280847753255601</v>
      </c>
      <c r="G14" s="22"/>
    </row>
    <row r="15" spans="1:7" x14ac:dyDescent="0.2">
      <c r="A15" s="21" t="s">
        <v>351</v>
      </c>
      <c r="B15" s="21" t="s">
        <v>350</v>
      </c>
      <c r="C15" s="21" t="s">
        <v>339</v>
      </c>
      <c r="D15" s="24">
        <v>15000</v>
      </c>
      <c r="E15" s="22">
        <v>178.1925</v>
      </c>
      <c r="F15" s="23">
        <v>0.75187032654826003</v>
      </c>
      <c r="G15" s="22"/>
    </row>
    <row r="16" spans="1:7" x14ac:dyDescent="0.2">
      <c r="A16" s="21" t="s">
        <v>367</v>
      </c>
      <c r="B16" s="21" t="s">
        <v>366</v>
      </c>
      <c r="C16" s="21" t="s">
        <v>368</v>
      </c>
      <c r="D16" s="24">
        <v>27100</v>
      </c>
      <c r="E16" s="22">
        <v>155.26945000000001</v>
      </c>
      <c r="F16" s="23">
        <v>0.655148180055102</v>
      </c>
      <c r="G16" s="22"/>
    </row>
    <row r="17" spans="1:7" x14ac:dyDescent="0.2">
      <c r="A17" s="21" t="s">
        <v>362</v>
      </c>
      <c r="B17" s="21" t="s">
        <v>361</v>
      </c>
      <c r="C17" s="21" t="s">
        <v>363</v>
      </c>
      <c r="D17" s="24">
        <v>81900</v>
      </c>
      <c r="E17" s="22">
        <v>154.91385</v>
      </c>
      <c r="F17" s="23">
        <v>0.65364775165255595</v>
      </c>
      <c r="G17" s="22"/>
    </row>
    <row r="18" spans="1:7" x14ac:dyDescent="0.2">
      <c r="A18" s="21" t="s">
        <v>370</v>
      </c>
      <c r="B18" s="21" t="s">
        <v>369</v>
      </c>
      <c r="C18" s="21" t="s">
        <v>371</v>
      </c>
      <c r="D18" s="24">
        <v>11100</v>
      </c>
      <c r="E18" s="22">
        <v>152.53065000000001</v>
      </c>
      <c r="F18" s="23">
        <v>0.64359201214483397</v>
      </c>
      <c r="G18" s="22"/>
    </row>
    <row r="19" spans="1:7" x14ac:dyDescent="0.2">
      <c r="A19" s="21" t="s">
        <v>373</v>
      </c>
      <c r="B19" s="21" t="s">
        <v>372</v>
      </c>
      <c r="C19" s="21" t="s">
        <v>374</v>
      </c>
      <c r="D19" s="24">
        <v>38700</v>
      </c>
      <c r="E19" s="22">
        <v>151.70400000000001</v>
      </c>
      <c r="F19" s="23">
        <v>0.64010402244021003</v>
      </c>
      <c r="G19" s="22"/>
    </row>
    <row r="20" spans="1:7" x14ac:dyDescent="0.2">
      <c r="A20" s="21" t="s">
        <v>365</v>
      </c>
      <c r="B20" s="21" t="s">
        <v>364</v>
      </c>
      <c r="C20" s="21" t="s">
        <v>334</v>
      </c>
      <c r="D20" s="24">
        <v>11000</v>
      </c>
      <c r="E20" s="22">
        <v>151.2115</v>
      </c>
      <c r="F20" s="23">
        <v>0.63802595441925003</v>
      </c>
      <c r="G20" s="22"/>
    </row>
    <row r="21" spans="1:7" x14ac:dyDescent="0.2">
      <c r="A21" s="21" t="s">
        <v>359</v>
      </c>
      <c r="B21" s="21" t="s">
        <v>358</v>
      </c>
      <c r="C21" s="21" t="s">
        <v>360</v>
      </c>
      <c r="D21" s="24">
        <v>17200</v>
      </c>
      <c r="E21" s="22">
        <v>151.14500000000001</v>
      </c>
      <c r="F21" s="23">
        <v>0.63774536249357705</v>
      </c>
      <c r="G21" s="22"/>
    </row>
    <row r="22" spans="1:7" x14ac:dyDescent="0.2">
      <c r="A22" s="21" t="s">
        <v>376</v>
      </c>
      <c r="B22" s="21" t="s">
        <v>375</v>
      </c>
      <c r="C22" s="21" t="s">
        <v>377</v>
      </c>
      <c r="D22" s="24">
        <v>129042</v>
      </c>
      <c r="E22" s="22">
        <v>135.55862099999999</v>
      </c>
      <c r="F22" s="23">
        <v>0.57197976703678199</v>
      </c>
      <c r="G22" s="22"/>
    </row>
    <row r="23" spans="1:7" x14ac:dyDescent="0.2">
      <c r="A23" s="21" t="s">
        <v>356</v>
      </c>
      <c r="B23" s="21" t="s">
        <v>355</v>
      </c>
      <c r="C23" s="21" t="s">
        <v>357</v>
      </c>
      <c r="D23" s="24">
        <v>20800</v>
      </c>
      <c r="E23" s="22">
        <v>123.87439999999999</v>
      </c>
      <c r="F23" s="23">
        <v>0.52267904417396804</v>
      </c>
      <c r="G23" s="22"/>
    </row>
    <row r="24" spans="1:7" x14ac:dyDescent="0.2">
      <c r="A24" s="21" t="s">
        <v>379</v>
      </c>
      <c r="B24" s="21" t="s">
        <v>378</v>
      </c>
      <c r="C24" s="21" t="s">
        <v>380</v>
      </c>
      <c r="D24" s="24">
        <v>12800</v>
      </c>
      <c r="E24" s="22">
        <v>116.7616</v>
      </c>
      <c r="F24" s="23">
        <v>0.49266710058109803</v>
      </c>
      <c r="G24" s="22"/>
    </row>
    <row r="25" spans="1:7" x14ac:dyDescent="0.2">
      <c r="A25" s="21" t="s">
        <v>384</v>
      </c>
      <c r="B25" s="21" t="s">
        <v>383</v>
      </c>
      <c r="C25" s="21" t="s">
        <v>385</v>
      </c>
      <c r="D25" s="24">
        <v>19400</v>
      </c>
      <c r="E25" s="22">
        <v>111.065</v>
      </c>
      <c r="F25" s="23">
        <v>0.46863071014819602</v>
      </c>
      <c r="G25" s="22"/>
    </row>
    <row r="26" spans="1:7" x14ac:dyDescent="0.2">
      <c r="A26" s="21" t="s">
        <v>403</v>
      </c>
      <c r="B26" s="21" t="s">
        <v>402</v>
      </c>
      <c r="C26" s="21" t="s">
        <v>404</v>
      </c>
      <c r="D26" s="24">
        <v>4500</v>
      </c>
      <c r="E26" s="22">
        <v>101.178</v>
      </c>
      <c r="F26" s="23">
        <v>0.42691323091319699</v>
      </c>
      <c r="G26" s="22"/>
    </row>
    <row r="27" spans="1:7" x14ac:dyDescent="0.2">
      <c r="A27" s="21" t="s">
        <v>389</v>
      </c>
      <c r="B27" s="21" t="s">
        <v>388</v>
      </c>
      <c r="C27" s="21" t="s">
        <v>390</v>
      </c>
      <c r="D27" s="24">
        <v>33900</v>
      </c>
      <c r="E27" s="22">
        <v>98.157449999999997</v>
      </c>
      <c r="F27" s="23">
        <v>0.41416823931784202</v>
      </c>
      <c r="G27" s="22"/>
    </row>
    <row r="28" spans="1:7" x14ac:dyDescent="0.2">
      <c r="A28" s="21" t="s">
        <v>382</v>
      </c>
      <c r="B28" s="21" t="s">
        <v>381</v>
      </c>
      <c r="C28" s="21" t="s">
        <v>339</v>
      </c>
      <c r="D28" s="24">
        <v>7900</v>
      </c>
      <c r="E28" s="22">
        <v>89.337149999999994</v>
      </c>
      <c r="F28" s="23">
        <v>0.37695162334773302</v>
      </c>
      <c r="G28" s="22"/>
    </row>
    <row r="29" spans="1:7" x14ac:dyDescent="0.2">
      <c r="A29" s="21" t="s">
        <v>392</v>
      </c>
      <c r="B29" s="21" t="s">
        <v>391</v>
      </c>
      <c r="C29" s="21" t="s">
        <v>357</v>
      </c>
      <c r="D29" s="24">
        <v>900</v>
      </c>
      <c r="E29" s="22">
        <v>88.10145</v>
      </c>
      <c r="F29" s="23">
        <v>0.371737676843162</v>
      </c>
      <c r="G29" s="22"/>
    </row>
    <row r="30" spans="1:7" x14ac:dyDescent="0.2">
      <c r="A30" s="21" t="s">
        <v>397</v>
      </c>
      <c r="B30" s="21" t="s">
        <v>396</v>
      </c>
      <c r="C30" s="21" t="s">
        <v>398</v>
      </c>
      <c r="D30" s="24">
        <v>2300</v>
      </c>
      <c r="E30" s="22">
        <v>87.227500000000006</v>
      </c>
      <c r="F30" s="23">
        <v>0.36805010821997702</v>
      </c>
      <c r="G30" s="22"/>
    </row>
    <row r="31" spans="1:7" x14ac:dyDescent="0.2">
      <c r="A31" s="21" t="s">
        <v>394</v>
      </c>
      <c r="B31" s="21" t="s">
        <v>393</v>
      </c>
      <c r="C31" s="21" t="s">
        <v>395</v>
      </c>
      <c r="D31" s="24">
        <v>114000</v>
      </c>
      <c r="E31" s="22">
        <v>85.557000000000002</v>
      </c>
      <c r="F31" s="23">
        <v>0.36100155465852601</v>
      </c>
      <c r="G31" s="22"/>
    </row>
    <row r="32" spans="1:7" x14ac:dyDescent="0.2">
      <c r="A32" s="21" t="s">
        <v>400</v>
      </c>
      <c r="B32" s="21" t="s">
        <v>399</v>
      </c>
      <c r="C32" s="21" t="s">
        <v>401</v>
      </c>
      <c r="D32" s="24">
        <v>9400</v>
      </c>
      <c r="E32" s="22">
        <v>79.636799999999994</v>
      </c>
      <c r="F32" s="23">
        <v>0.33602170024697098</v>
      </c>
      <c r="G32" s="22"/>
    </row>
    <row r="33" spans="1:7" x14ac:dyDescent="0.2">
      <c r="A33" s="21" t="s">
        <v>387</v>
      </c>
      <c r="B33" s="21" t="s">
        <v>386</v>
      </c>
      <c r="C33" s="21" t="s">
        <v>371</v>
      </c>
      <c r="D33" s="24">
        <v>15500</v>
      </c>
      <c r="E33" s="22">
        <v>77.693749999999994</v>
      </c>
      <c r="F33" s="23">
        <v>0.32782314173300697</v>
      </c>
      <c r="G33" s="22"/>
    </row>
    <row r="34" spans="1:7" x14ac:dyDescent="0.2">
      <c r="A34" s="21" t="s">
        <v>413</v>
      </c>
      <c r="B34" s="21" t="s">
        <v>412</v>
      </c>
      <c r="C34" s="21" t="s">
        <v>414</v>
      </c>
      <c r="D34" s="24">
        <v>11100</v>
      </c>
      <c r="E34" s="22">
        <v>77.344800000000006</v>
      </c>
      <c r="F34" s="23">
        <v>0.32635077252302902</v>
      </c>
      <c r="G34" s="22"/>
    </row>
    <row r="35" spans="1:7" x14ac:dyDescent="0.2">
      <c r="A35" s="21" t="s">
        <v>409</v>
      </c>
      <c r="B35" s="21" t="s">
        <v>408</v>
      </c>
      <c r="C35" s="21" t="s">
        <v>407</v>
      </c>
      <c r="D35" s="24">
        <v>21500</v>
      </c>
      <c r="E35" s="22">
        <v>75.475750000000005</v>
      </c>
      <c r="F35" s="23">
        <v>0.31846445164064002</v>
      </c>
      <c r="G35" s="22"/>
    </row>
    <row r="36" spans="1:7" x14ac:dyDescent="0.2">
      <c r="A36" s="21" t="s">
        <v>406</v>
      </c>
      <c r="B36" s="21" t="s">
        <v>405</v>
      </c>
      <c r="C36" s="21" t="s">
        <v>407</v>
      </c>
      <c r="D36" s="24">
        <v>900</v>
      </c>
      <c r="E36" s="22">
        <v>74.652749999999997</v>
      </c>
      <c r="F36" s="23">
        <v>0.31499186284622299</v>
      </c>
      <c r="G36" s="22"/>
    </row>
    <row r="37" spans="1:7" x14ac:dyDescent="0.2">
      <c r="A37" s="21" t="s">
        <v>411</v>
      </c>
      <c r="B37" s="21" t="s">
        <v>410</v>
      </c>
      <c r="C37" s="21" t="s">
        <v>354</v>
      </c>
      <c r="D37" s="24">
        <v>3800</v>
      </c>
      <c r="E37" s="22">
        <v>72.388099999999994</v>
      </c>
      <c r="F37" s="23">
        <v>0.30543633646314</v>
      </c>
      <c r="G37" s="22"/>
    </row>
    <row r="38" spans="1:7" x14ac:dyDescent="0.2">
      <c r="A38" s="21" t="s">
        <v>416</v>
      </c>
      <c r="B38" s="21" t="s">
        <v>415</v>
      </c>
      <c r="C38" s="21" t="s">
        <v>417</v>
      </c>
      <c r="D38" s="24">
        <v>33200</v>
      </c>
      <c r="E38" s="22">
        <v>71.662199999999999</v>
      </c>
      <c r="F38" s="23">
        <v>0.30237345407448002</v>
      </c>
      <c r="G38" s="22"/>
    </row>
    <row r="39" spans="1:7" x14ac:dyDescent="0.2">
      <c r="A39" s="21" t="s">
        <v>419</v>
      </c>
      <c r="B39" s="21" t="s">
        <v>418</v>
      </c>
      <c r="C39" s="21" t="s">
        <v>371</v>
      </c>
      <c r="D39" s="24">
        <v>8100</v>
      </c>
      <c r="E39" s="22">
        <v>69.323849999999993</v>
      </c>
      <c r="F39" s="23">
        <v>0.29250695588805697</v>
      </c>
      <c r="G39" s="22"/>
    </row>
    <row r="40" spans="1:7" x14ac:dyDescent="0.2">
      <c r="A40" s="21" t="s">
        <v>424</v>
      </c>
      <c r="B40" s="21" t="s">
        <v>423</v>
      </c>
      <c r="C40" s="21" t="s">
        <v>425</v>
      </c>
      <c r="D40" s="24">
        <v>4500</v>
      </c>
      <c r="E40" s="22">
        <v>67.189499999999995</v>
      </c>
      <c r="F40" s="23">
        <v>0.28350122090219498</v>
      </c>
      <c r="G40" s="22"/>
    </row>
    <row r="41" spans="1:7" x14ac:dyDescent="0.2">
      <c r="A41" s="21" t="s">
        <v>437</v>
      </c>
      <c r="B41" s="21" t="s">
        <v>436</v>
      </c>
      <c r="C41" s="21" t="s">
        <v>438</v>
      </c>
      <c r="D41" s="24">
        <v>2459</v>
      </c>
      <c r="E41" s="22">
        <v>61.306558500000001</v>
      </c>
      <c r="F41" s="23">
        <v>0.25867857602842398</v>
      </c>
      <c r="G41" s="22"/>
    </row>
    <row r="42" spans="1:7" x14ac:dyDescent="0.2">
      <c r="A42" s="21" t="s">
        <v>427</v>
      </c>
      <c r="B42" s="21" t="s">
        <v>426</v>
      </c>
      <c r="C42" s="21" t="s">
        <v>347</v>
      </c>
      <c r="D42" s="24">
        <v>22300</v>
      </c>
      <c r="E42" s="22">
        <v>61.068550000000002</v>
      </c>
      <c r="F42" s="23">
        <v>0.257674316429304</v>
      </c>
      <c r="G42" s="22"/>
    </row>
    <row r="43" spans="1:7" x14ac:dyDescent="0.2">
      <c r="A43" s="21" t="s">
        <v>440</v>
      </c>
      <c r="B43" s="21" t="s">
        <v>439</v>
      </c>
      <c r="C43" s="21" t="s">
        <v>441</v>
      </c>
      <c r="D43" s="24">
        <v>3900</v>
      </c>
      <c r="E43" s="22">
        <v>58.515599999999999</v>
      </c>
      <c r="F43" s="23">
        <v>0.24690232911131099</v>
      </c>
      <c r="G43" s="22"/>
    </row>
    <row r="44" spans="1:7" x14ac:dyDescent="0.2">
      <c r="A44" s="21" t="s">
        <v>432</v>
      </c>
      <c r="B44" s="21" t="s">
        <v>431</v>
      </c>
      <c r="C44" s="21" t="s">
        <v>433</v>
      </c>
      <c r="D44" s="24">
        <v>52000</v>
      </c>
      <c r="E44" s="22">
        <v>58.24</v>
      </c>
      <c r="F44" s="23">
        <v>0.24573945490506399</v>
      </c>
      <c r="G44" s="22"/>
    </row>
    <row r="45" spans="1:7" x14ac:dyDescent="0.2">
      <c r="A45" s="21" t="s">
        <v>443</v>
      </c>
      <c r="B45" s="21" t="s">
        <v>442</v>
      </c>
      <c r="C45" s="21" t="s">
        <v>390</v>
      </c>
      <c r="D45" s="24">
        <v>6600</v>
      </c>
      <c r="E45" s="22">
        <v>50.143500000000003</v>
      </c>
      <c r="F45" s="23">
        <v>0.211576860525963</v>
      </c>
      <c r="G45" s="22"/>
    </row>
    <row r="46" spans="1:7" x14ac:dyDescent="0.2">
      <c r="A46" s="21" t="s">
        <v>429</v>
      </c>
      <c r="B46" s="21" t="s">
        <v>428</v>
      </c>
      <c r="C46" s="21" t="s">
        <v>430</v>
      </c>
      <c r="D46" s="24">
        <v>30000</v>
      </c>
      <c r="E46" s="22">
        <v>48.09</v>
      </c>
      <c r="F46" s="23">
        <v>0.20291226624973499</v>
      </c>
      <c r="G46" s="22"/>
    </row>
    <row r="47" spans="1:7" x14ac:dyDescent="0.2">
      <c r="A47" s="21" t="s">
        <v>435</v>
      </c>
      <c r="B47" s="21" t="s">
        <v>434</v>
      </c>
      <c r="C47" s="21" t="s">
        <v>407</v>
      </c>
      <c r="D47" s="24">
        <v>2500</v>
      </c>
      <c r="E47" s="22">
        <v>45.342500000000001</v>
      </c>
      <c r="F47" s="23">
        <v>0.19131938932061901</v>
      </c>
      <c r="G47" s="22"/>
    </row>
    <row r="48" spans="1:7" x14ac:dyDescent="0.2">
      <c r="A48" s="21" t="s">
        <v>445</v>
      </c>
      <c r="B48" s="21" t="s">
        <v>444</v>
      </c>
      <c r="C48" s="21" t="s">
        <v>354</v>
      </c>
      <c r="D48" s="24">
        <v>2444</v>
      </c>
      <c r="E48" s="22">
        <v>41.714191999999997</v>
      </c>
      <c r="F48" s="23">
        <v>0.17601000693484201</v>
      </c>
      <c r="G48" s="22"/>
    </row>
    <row r="49" spans="1:9" x14ac:dyDescent="0.2">
      <c r="A49" s="21" t="s">
        <v>447</v>
      </c>
      <c r="B49" s="21" t="s">
        <v>446</v>
      </c>
      <c r="C49" s="21" t="s">
        <v>407</v>
      </c>
      <c r="D49" s="24">
        <v>1400</v>
      </c>
      <c r="E49" s="22">
        <v>30.326799999999999</v>
      </c>
      <c r="F49" s="23">
        <v>0.12796173250369</v>
      </c>
      <c r="G49" s="22"/>
    </row>
    <row r="50" spans="1:9" x14ac:dyDescent="0.2">
      <c r="A50" s="21" t="s">
        <v>421</v>
      </c>
      <c r="B50" s="21" t="s">
        <v>420</v>
      </c>
      <c r="C50" s="21" t="s">
        <v>422</v>
      </c>
      <c r="D50" s="24">
        <v>2500</v>
      </c>
      <c r="E50" s="22">
        <v>27.407499999999999</v>
      </c>
      <c r="F50" s="23">
        <v>0.115643957938024</v>
      </c>
      <c r="G50" s="22"/>
    </row>
    <row r="51" spans="1:9" x14ac:dyDescent="0.2">
      <c r="A51" s="20" t="s">
        <v>38</v>
      </c>
      <c r="B51" s="20"/>
      <c r="C51" s="20"/>
      <c r="D51" s="20"/>
      <c r="E51" s="25">
        <f>SUM(E7:E50)</f>
        <v>5770.1449215000011</v>
      </c>
      <c r="F51" s="26">
        <f>SUM(F7:F50)</f>
        <v>24.34670789376089</v>
      </c>
      <c r="G51" s="25"/>
      <c r="H51" s="14"/>
      <c r="I51" s="14"/>
    </row>
    <row r="52" spans="1:9" x14ac:dyDescent="0.2">
      <c r="A52" s="21"/>
      <c r="B52" s="21"/>
      <c r="C52" s="21"/>
      <c r="D52" s="21"/>
      <c r="E52" s="22"/>
      <c r="F52" s="23"/>
      <c r="G52" s="22"/>
    </row>
    <row r="53" spans="1:9" x14ac:dyDescent="0.2">
      <c r="A53" s="20" t="s">
        <v>457</v>
      </c>
      <c r="B53" s="21"/>
      <c r="C53" s="21"/>
      <c r="D53" s="21"/>
      <c r="E53" s="22"/>
      <c r="F53" s="23"/>
      <c r="G53" s="22"/>
    </row>
    <row r="54" spans="1:9" x14ac:dyDescent="0.2">
      <c r="A54" s="21" t="s">
        <v>459</v>
      </c>
      <c r="B54" s="21" t="s">
        <v>458</v>
      </c>
      <c r="C54" s="21" t="s">
        <v>422</v>
      </c>
      <c r="D54" s="24">
        <v>1200</v>
      </c>
      <c r="E54" s="22">
        <v>63.538339200000003</v>
      </c>
      <c r="F54" s="23">
        <v>0.268095412784703</v>
      </c>
      <c r="G54" s="22"/>
    </row>
    <row r="55" spans="1:9" x14ac:dyDescent="0.2">
      <c r="A55" s="20" t="s">
        <v>38</v>
      </c>
      <c r="B55" s="20"/>
      <c r="C55" s="20"/>
      <c r="D55" s="20"/>
      <c r="E55" s="25">
        <f>SUM(E53:E54)</f>
        <v>63.538339200000003</v>
      </c>
      <c r="F55" s="26">
        <f>SUM(F53:F54)</f>
        <v>0.268095412784703</v>
      </c>
      <c r="G55" s="25"/>
      <c r="H55" s="14"/>
      <c r="I55" s="14"/>
    </row>
    <row r="56" spans="1:9" x14ac:dyDescent="0.2">
      <c r="A56" s="21"/>
      <c r="B56" s="21"/>
      <c r="C56" s="21"/>
      <c r="D56" s="21"/>
      <c r="E56" s="22"/>
      <c r="F56" s="23"/>
      <c r="G56" s="22"/>
    </row>
    <row r="57" spans="1:9" x14ac:dyDescent="0.2">
      <c r="A57" s="20" t="s">
        <v>32</v>
      </c>
      <c r="B57" s="21"/>
      <c r="C57" s="21"/>
      <c r="D57" s="21"/>
      <c r="E57" s="22"/>
      <c r="F57" s="23"/>
      <c r="G57" s="22"/>
    </row>
    <row r="58" spans="1:9" x14ac:dyDescent="0.2">
      <c r="A58" s="20" t="s">
        <v>33</v>
      </c>
      <c r="B58" s="21"/>
      <c r="C58" s="21"/>
      <c r="D58" s="21"/>
      <c r="E58" s="22"/>
      <c r="F58" s="23"/>
      <c r="G58" s="22"/>
    </row>
    <row r="59" spans="1:9" x14ac:dyDescent="0.2">
      <c r="A59" s="21" t="s">
        <v>461</v>
      </c>
      <c r="B59" s="21" t="s">
        <v>460</v>
      </c>
      <c r="C59" s="21" t="s">
        <v>462</v>
      </c>
      <c r="D59" s="24">
        <v>100</v>
      </c>
      <c r="E59" s="22">
        <v>1056.7000685</v>
      </c>
      <c r="F59" s="23">
        <v>4.4586692793841696</v>
      </c>
      <c r="G59" s="22">
        <v>8.3350000000000009</v>
      </c>
    </row>
    <row r="60" spans="1:9" x14ac:dyDescent="0.2">
      <c r="A60" s="21" t="s">
        <v>464</v>
      </c>
      <c r="B60" s="21" t="s">
        <v>463</v>
      </c>
      <c r="C60" s="21" t="s">
        <v>191</v>
      </c>
      <c r="D60" s="24">
        <v>1000</v>
      </c>
      <c r="E60" s="22">
        <v>1028.6439452</v>
      </c>
      <c r="F60" s="23">
        <v>4.3402885024869997</v>
      </c>
      <c r="G60" s="22">
        <v>8.41</v>
      </c>
    </row>
    <row r="61" spans="1:9" x14ac:dyDescent="0.2">
      <c r="A61" s="21" t="s">
        <v>449</v>
      </c>
      <c r="B61" s="21" t="s">
        <v>448</v>
      </c>
      <c r="C61" s="21" t="s">
        <v>191</v>
      </c>
      <c r="D61" s="24">
        <v>100</v>
      </c>
      <c r="E61" s="22">
        <v>1018.0702077</v>
      </c>
      <c r="F61" s="23">
        <v>4.29567338419099</v>
      </c>
      <c r="G61" s="22">
        <v>7.78</v>
      </c>
    </row>
    <row r="62" spans="1:9" x14ac:dyDescent="0.2">
      <c r="A62" s="21" t="s">
        <v>230</v>
      </c>
      <c r="B62" s="21" t="s">
        <v>229</v>
      </c>
      <c r="C62" s="21" t="s">
        <v>191</v>
      </c>
      <c r="D62" s="24">
        <v>50</v>
      </c>
      <c r="E62" s="22">
        <v>521.55037979999997</v>
      </c>
      <c r="F62" s="23">
        <v>2.2006439910298998</v>
      </c>
      <c r="G62" s="22">
        <v>7.65</v>
      </c>
    </row>
    <row r="63" spans="1:9" x14ac:dyDescent="0.2">
      <c r="A63" s="21" t="s">
        <v>466</v>
      </c>
      <c r="B63" s="21" t="s">
        <v>465</v>
      </c>
      <c r="C63" s="21" t="s">
        <v>467</v>
      </c>
      <c r="D63" s="24">
        <v>500</v>
      </c>
      <c r="E63" s="22">
        <v>514.01804100000004</v>
      </c>
      <c r="F63" s="23">
        <v>2.1688618339064001</v>
      </c>
      <c r="G63" s="22">
        <v>8.23</v>
      </c>
    </row>
    <row r="64" spans="1:9" x14ac:dyDescent="0.2">
      <c r="A64" s="20" t="s">
        <v>38</v>
      </c>
      <c r="B64" s="20"/>
      <c r="C64" s="20"/>
      <c r="D64" s="20"/>
      <c r="E64" s="25">
        <f>SUM(E58:E63)</f>
        <v>4138.9826421999996</v>
      </c>
      <c r="F64" s="26">
        <f>SUM(F58:F63)</f>
        <v>17.464136990998462</v>
      </c>
      <c r="G64" s="25"/>
      <c r="H64" s="14"/>
      <c r="I64" s="14"/>
    </row>
    <row r="65" spans="1:9" x14ac:dyDescent="0.2">
      <c r="A65" s="21"/>
      <c r="B65" s="21"/>
      <c r="C65" s="21"/>
      <c r="D65" s="21"/>
      <c r="E65" s="22"/>
      <c r="F65" s="23"/>
      <c r="G65" s="22"/>
    </row>
    <row r="66" spans="1:9" x14ac:dyDescent="0.2">
      <c r="A66" s="20" t="s">
        <v>86</v>
      </c>
      <c r="B66" s="21"/>
      <c r="C66" s="21"/>
      <c r="D66" s="21"/>
      <c r="E66" s="22"/>
      <c r="F66" s="23"/>
      <c r="G66" s="22"/>
    </row>
    <row r="67" spans="1:9" x14ac:dyDescent="0.2">
      <c r="A67" s="20" t="s">
        <v>87</v>
      </c>
      <c r="B67" s="21"/>
      <c r="C67" s="21"/>
      <c r="D67" s="21"/>
      <c r="E67" s="22"/>
      <c r="F67" s="23"/>
      <c r="G67" s="22"/>
    </row>
    <row r="68" spans="1:9" x14ac:dyDescent="0.2">
      <c r="A68" s="21" t="s">
        <v>453</v>
      </c>
      <c r="B68" s="21" t="s">
        <v>452</v>
      </c>
      <c r="C68" s="21" t="s">
        <v>90</v>
      </c>
      <c r="D68" s="24">
        <v>200</v>
      </c>
      <c r="E68" s="22">
        <v>988.70399999999995</v>
      </c>
      <c r="F68" s="23">
        <v>4.1717648012097603</v>
      </c>
      <c r="G68" s="22">
        <v>6.9501999999999997</v>
      </c>
    </row>
    <row r="69" spans="1:9" x14ac:dyDescent="0.2">
      <c r="A69" s="21" t="s">
        <v>108</v>
      </c>
      <c r="B69" s="21" t="s">
        <v>107</v>
      </c>
      <c r="C69" s="21" t="s">
        <v>98</v>
      </c>
      <c r="D69" s="24">
        <v>200</v>
      </c>
      <c r="E69" s="22">
        <v>951.08100000000002</v>
      </c>
      <c r="F69" s="23">
        <v>4.0130172821181898</v>
      </c>
      <c r="G69" s="22">
        <v>7.3049999999999997</v>
      </c>
    </row>
    <row r="70" spans="1:9" x14ac:dyDescent="0.2">
      <c r="A70" s="20" t="s">
        <v>38</v>
      </c>
      <c r="B70" s="20"/>
      <c r="C70" s="20"/>
      <c r="D70" s="20"/>
      <c r="E70" s="25">
        <f>SUM(E67:E69)</f>
        <v>1939.7849999999999</v>
      </c>
      <c r="F70" s="26">
        <f>SUM(F67:F69)</f>
        <v>8.1847820833279492</v>
      </c>
      <c r="G70" s="25"/>
      <c r="H70" s="14"/>
      <c r="I70" s="14"/>
    </row>
    <row r="71" spans="1:9" x14ac:dyDescent="0.2">
      <c r="A71" s="21"/>
      <c r="B71" s="21"/>
      <c r="C71" s="21"/>
      <c r="D71" s="21"/>
      <c r="E71" s="22"/>
      <c r="F71" s="23"/>
      <c r="G71" s="22"/>
    </row>
    <row r="72" spans="1:9" x14ac:dyDescent="0.2">
      <c r="A72" s="20" t="s">
        <v>116</v>
      </c>
      <c r="B72" s="21"/>
      <c r="C72" s="21"/>
      <c r="D72" s="21"/>
      <c r="E72" s="22"/>
      <c r="F72" s="23"/>
      <c r="G72" s="22"/>
    </row>
    <row r="73" spans="1:9" x14ac:dyDescent="0.2">
      <c r="A73" s="21" t="s">
        <v>122</v>
      </c>
      <c r="B73" s="21" t="s">
        <v>121</v>
      </c>
      <c r="C73" s="21" t="s">
        <v>90</v>
      </c>
      <c r="D73" s="24">
        <v>200</v>
      </c>
      <c r="E73" s="22">
        <v>985.26700000000005</v>
      </c>
      <c r="F73" s="23">
        <v>4.1572626290513002</v>
      </c>
      <c r="G73" s="22">
        <v>7.9100999999999999</v>
      </c>
    </row>
    <row r="74" spans="1:9" x14ac:dyDescent="0.2">
      <c r="A74" s="20" t="s">
        <v>38</v>
      </c>
      <c r="B74" s="20"/>
      <c r="C74" s="20"/>
      <c r="D74" s="20"/>
      <c r="E74" s="25">
        <f>SUM(E72:E73)</f>
        <v>985.26700000000005</v>
      </c>
      <c r="F74" s="26">
        <f>SUM(F72:F73)</f>
        <v>4.1572626290513002</v>
      </c>
      <c r="G74" s="25"/>
      <c r="H74" s="14"/>
      <c r="I74" s="14"/>
    </row>
    <row r="75" spans="1:9" x14ac:dyDescent="0.2">
      <c r="A75" s="21"/>
      <c r="B75" s="21"/>
      <c r="C75" s="21"/>
      <c r="D75" s="21"/>
      <c r="E75" s="22"/>
      <c r="F75" s="23"/>
      <c r="G75" s="22"/>
    </row>
    <row r="76" spans="1:9" x14ac:dyDescent="0.2">
      <c r="A76" s="20" t="s">
        <v>151</v>
      </c>
      <c r="B76" s="21"/>
      <c r="C76" s="21"/>
      <c r="D76" s="21"/>
      <c r="E76" s="22"/>
      <c r="F76" s="23"/>
      <c r="G76" s="22"/>
    </row>
    <row r="77" spans="1:9" x14ac:dyDescent="0.2">
      <c r="A77" s="21" t="s">
        <v>469</v>
      </c>
      <c r="B77" s="21" t="s">
        <v>1095</v>
      </c>
      <c r="C77" s="21" t="s">
        <v>154</v>
      </c>
      <c r="D77" s="24">
        <v>3000000</v>
      </c>
      <c r="E77" s="22">
        <v>3055.77</v>
      </c>
      <c r="F77" s="23">
        <v>12.8935998302755</v>
      </c>
      <c r="G77" s="22">
        <v>7.3506659151124998</v>
      </c>
    </row>
    <row r="78" spans="1:9" x14ac:dyDescent="0.2">
      <c r="A78" s="21" t="s">
        <v>153</v>
      </c>
      <c r="B78" s="21" t="s">
        <v>152</v>
      </c>
      <c r="C78" s="21" t="s">
        <v>154</v>
      </c>
      <c r="D78" s="24">
        <v>3000000</v>
      </c>
      <c r="E78" s="22">
        <v>2904.9133333</v>
      </c>
      <c r="F78" s="23">
        <v>12.2570710692238</v>
      </c>
      <c r="G78" s="22">
        <v>7.1821121471999998</v>
      </c>
    </row>
    <row r="79" spans="1:9" x14ac:dyDescent="0.2">
      <c r="A79" s="21" t="s">
        <v>455</v>
      </c>
      <c r="B79" s="21" t="s">
        <v>454</v>
      </c>
      <c r="C79" s="21" t="s">
        <v>154</v>
      </c>
      <c r="D79" s="24">
        <v>3000000</v>
      </c>
      <c r="E79" s="22">
        <v>2901.8696666999999</v>
      </c>
      <c r="F79" s="23">
        <v>12.2442285388118</v>
      </c>
      <c r="G79" s="22">
        <v>7.1481847687999904</v>
      </c>
    </row>
    <row r="80" spans="1:9" x14ac:dyDescent="0.2">
      <c r="A80" s="21" t="s">
        <v>158</v>
      </c>
      <c r="B80" s="21" t="s">
        <v>157</v>
      </c>
      <c r="C80" s="21" t="s">
        <v>154</v>
      </c>
      <c r="D80" s="24">
        <v>900000</v>
      </c>
      <c r="E80" s="22">
        <v>879.33574999999996</v>
      </c>
      <c r="F80" s="23">
        <v>3.71029340459368</v>
      </c>
      <c r="G80" s="22">
        <v>7.1700058835125002</v>
      </c>
    </row>
    <row r="81" spans="1:9" x14ac:dyDescent="0.2">
      <c r="A81" s="20" t="s">
        <v>38</v>
      </c>
      <c r="B81" s="20"/>
      <c r="C81" s="20"/>
      <c r="D81" s="20"/>
      <c r="E81" s="25">
        <f>SUM(E77:E80)</f>
        <v>9741.8887500000001</v>
      </c>
      <c r="F81" s="26">
        <f>SUM(F77:F80)</f>
        <v>41.105192842904778</v>
      </c>
      <c r="G81" s="25"/>
      <c r="H81" s="14"/>
      <c r="I81" s="14"/>
    </row>
    <row r="82" spans="1:9" x14ac:dyDescent="0.2">
      <c r="A82" s="21"/>
      <c r="B82" s="21"/>
      <c r="C82" s="21"/>
      <c r="D82" s="21"/>
      <c r="E82" s="22"/>
      <c r="F82" s="23"/>
      <c r="G82" s="22"/>
    </row>
    <row r="83" spans="1:9" x14ac:dyDescent="0.2">
      <c r="A83" s="20" t="s">
        <v>47</v>
      </c>
      <c r="B83" s="20"/>
      <c r="C83" s="20"/>
      <c r="D83" s="20"/>
      <c r="E83" s="25">
        <f>E51+E55+E64+E70+E74+E81</f>
        <v>22639.606652900002</v>
      </c>
      <c r="F83" s="26">
        <f>F51+F55+F64+F70+F74+F81</f>
        <v>95.526177852828084</v>
      </c>
      <c r="G83" s="25"/>
      <c r="H83" s="14"/>
      <c r="I83" s="14"/>
    </row>
    <row r="84" spans="1:9" x14ac:dyDescent="0.2">
      <c r="A84" s="20"/>
      <c r="B84" s="20"/>
      <c r="C84" s="20"/>
      <c r="D84" s="20"/>
      <c r="E84" s="25"/>
      <c r="F84" s="26"/>
      <c r="G84" s="25"/>
      <c r="H84" s="14"/>
      <c r="I84" s="14"/>
    </row>
    <row r="85" spans="1:9" x14ac:dyDescent="0.2">
      <c r="A85" s="20" t="s">
        <v>49</v>
      </c>
      <c r="B85" s="20"/>
      <c r="C85" s="20"/>
      <c r="D85" s="20"/>
      <c r="E85" s="25">
        <f>E87-(E51+E55+E64+E70+E74+E81)</f>
        <v>1060.2912827</v>
      </c>
      <c r="F85" s="26">
        <f>F87-(F51+F55+F64+F70+F74+F81)</f>
        <v>4.4738221471719157</v>
      </c>
      <c r="G85" s="25"/>
      <c r="H85" s="14"/>
      <c r="I85" s="14"/>
    </row>
    <row r="86" spans="1:9" x14ac:dyDescent="0.2">
      <c r="A86" s="20"/>
      <c r="B86" s="20"/>
      <c r="C86" s="20"/>
      <c r="D86" s="20"/>
      <c r="E86" s="25"/>
      <c r="F86" s="26"/>
      <c r="G86" s="25"/>
      <c r="H86" s="14"/>
      <c r="I86" s="14"/>
    </row>
    <row r="87" spans="1:9" x14ac:dyDescent="0.2">
      <c r="A87" s="27" t="s">
        <v>48</v>
      </c>
      <c r="B87" s="27"/>
      <c r="C87" s="27"/>
      <c r="D87" s="27"/>
      <c r="E87" s="28">
        <v>23699.897935600002</v>
      </c>
      <c r="F87" s="29">
        <v>100</v>
      </c>
      <c r="G87" s="28"/>
      <c r="H87" s="14"/>
      <c r="I87" s="14"/>
    </row>
    <row r="89" spans="1:9" x14ac:dyDescent="0.2">
      <c r="A89" s="14" t="s">
        <v>145</v>
      </c>
    </row>
    <row r="90" spans="1:9" x14ac:dyDescent="0.2">
      <c r="A90" s="14" t="s">
        <v>51</v>
      </c>
    </row>
    <row r="92" spans="1:9" x14ac:dyDescent="0.2">
      <c r="A92" s="14" t="s">
        <v>52</v>
      </c>
    </row>
    <row r="93" spans="1:9" x14ac:dyDescent="0.2">
      <c r="A93" s="14" t="s">
        <v>53</v>
      </c>
    </row>
    <row r="94" spans="1:9" x14ac:dyDescent="0.2">
      <c r="A94" s="14" t="s">
        <v>54</v>
      </c>
      <c r="B94" s="14"/>
      <c r="C94" s="30" t="s">
        <v>56</v>
      </c>
      <c r="D94" s="14" t="s">
        <v>55</v>
      </c>
    </row>
    <row r="95" spans="1:9" x14ac:dyDescent="0.2">
      <c r="A95" s="7" t="s">
        <v>182</v>
      </c>
      <c r="C95" s="31">
        <v>70.652299999999997</v>
      </c>
      <c r="D95" s="31">
        <v>73.468800000000002</v>
      </c>
    </row>
    <row r="96" spans="1:9" x14ac:dyDescent="0.2">
      <c r="A96" s="7" t="s">
        <v>231</v>
      </c>
      <c r="C96" s="31">
        <v>12.6333</v>
      </c>
      <c r="D96" s="31">
        <v>12.6119</v>
      </c>
    </row>
    <row r="97" spans="1:5" x14ac:dyDescent="0.2">
      <c r="A97" s="7" t="s">
        <v>232</v>
      </c>
      <c r="C97" s="31">
        <v>11.8188</v>
      </c>
      <c r="D97" s="31">
        <v>11.757</v>
      </c>
    </row>
    <row r="98" spans="1:5" x14ac:dyDescent="0.2">
      <c r="A98" s="7" t="s">
        <v>184</v>
      </c>
      <c r="C98" s="31">
        <v>76.223699999999994</v>
      </c>
      <c r="D98" s="31">
        <v>79.572000000000003</v>
      </c>
    </row>
    <row r="99" spans="1:5" x14ac:dyDescent="0.2">
      <c r="A99" s="7" t="s">
        <v>235</v>
      </c>
      <c r="C99" s="31">
        <v>14.0603</v>
      </c>
      <c r="D99" s="31">
        <v>14.149699999999999</v>
      </c>
    </row>
    <row r="100" spans="1:5" x14ac:dyDescent="0.2">
      <c r="A100" s="7" t="s">
        <v>236</v>
      </c>
      <c r="C100" s="31">
        <v>13.196300000000001</v>
      </c>
      <c r="D100" s="31">
        <v>13.241199999999999</v>
      </c>
    </row>
    <row r="102" spans="1:5" x14ac:dyDescent="0.2">
      <c r="A102" s="14" t="s">
        <v>67</v>
      </c>
    </row>
    <row r="103" spans="1:5" x14ac:dyDescent="0.2">
      <c r="A103" s="88" t="s">
        <v>148</v>
      </c>
      <c r="B103" s="89"/>
      <c r="C103" s="36" t="s">
        <v>149</v>
      </c>
    </row>
    <row r="104" spans="1:5" x14ac:dyDescent="0.2">
      <c r="A104" s="84" t="s">
        <v>231</v>
      </c>
      <c r="B104" s="85"/>
      <c r="C104" s="37">
        <v>0.51</v>
      </c>
    </row>
    <row r="105" spans="1:5" x14ac:dyDescent="0.2">
      <c r="A105" s="84" t="s">
        <v>232</v>
      </c>
      <c r="B105" s="85"/>
      <c r="C105" s="37">
        <v>0.52</v>
      </c>
    </row>
    <row r="106" spans="1:5" x14ac:dyDescent="0.2">
      <c r="A106" s="84" t="s">
        <v>235</v>
      </c>
      <c r="B106" s="85"/>
      <c r="C106" s="37">
        <v>0.51</v>
      </c>
    </row>
    <row r="107" spans="1:5" x14ac:dyDescent="0.2">
      <c r="A107" s="84" t="s">
        <v>236</v>
      </c>
      <c r="B107" s="85"/>
      <c r="C107" s="37">
        <v>0.52</v>
      </c>
    </row>
    <row r="108" spans="1:5" x14ac:dyDescent="0.2">
      <c r="A108" s="7" t="s">
        <v>150</v>
      </c>
    </row>
    <row r="109" spans="1:5" x14ac:dyDescent="0.2">
      <c r="A109" s="7" t="s">
        <v>66</v>
      </c>
    </row>
    <row r="111" spans="1:5" x14ac:dyDescent="0.2">
      <c r="A111" s="14" t="s">
        <v>82</v>
      </c>
      <c r="D111" s="33">
        <v>4.0510106866248297</v>
      </c>
      <c r="E111" s="10" t="s">
        <v>71</v>
      </c>
    </row>
    <row r="113" spans="1:7" x14ac:dyDescent="0.2">
      <c r="A113" s="14" t="s">
        <v>1097</v>
      </c>
      <c r="D113" s="30" t="s">
        <v>68</v>
      </c>
    </row>
    <row r="115" spans="1:7" ht="25.5" customHeight="1" x14ac:dyDescent="0.25">
      <c r="A115" s="92" t="s">
        <v>1114</v>
      </c>
      <c r="B115" s="93"/>
      <c r="C115" s="93"/>
      <c r="D115" s="93"/>
      <c r="E115" s="93"/>
      <c r="F115" s="93"/>
      <c r="G115" s="93"/>
    </row>
    <row r="117" spans="1:7" x14ac:dyDescent="0.2">
      <c r="A117" s="14" t="s">
        <v>1062</v>
      </c>
    </row>
    <row r="118" spans="1:7" x14ac:dyDescent="0.2">
      <c r="A118" s="52"/>
    </row>
    <row r="119" spans="1:7" x14ac:dyDescent="0.2">
      <c r="A119" s="52" t="s">
        <v>1058</v>
      </c>
    </row>
    <row r="120" spans="1:7" x14ac:dyDescent="0.2">
      <c r="A120" s="54"/>
    </row>
    <row r="121" spans="1:7" x14ac:dyDescent="0.2">
      <c r="A121" s="53"/>
    </row>
    <row r="122" spans="1:7" x14ac:dyDescent="0.2">
      <c r="A122" s="53"/>
    </row>
    <row r="123" spans="1:7" x14ac:dyDescent="0.2">
      <c r="A123" s="53"/>
    </row>
    <row r="124" spans="1:7" x14ac:dyDescent="0.2">
      <c r="A124" s="53"/>
    </row>
    <row r="125" spans="1:7" x14ac:dyDescent="0.2">
      <c r="A125" s="53"/>
    </row>
    <row r="126" spans="1:7" x14ac:dyDescent="0.2">
      <c r="A126" s="53"/>
    </row>
    <row r="127" spans="1:7" x14ac:dyDescent="0.2">
      <c r="A127" s="53"/>
    </row>
    <row r="128" spans="1:7" x14ac:dyDescent="0.2">
      <c r="A128" s="53"/>
    </row>
    <row r="129" spans="1:1" x14ac:dyDescent="0.2">
      <c r="A129" s="53"/>
    </row>
    <row r="130" spans="1:1" x14ac:dyDescent="0.2">
      <c r="A130" s="53"/>
    </row>
    <row r="131" spans="1:1" x14ac:dyDescent="0.2">
      <c r="A131" s="53"/>
    </row>
    <row r="132" spans="1:1" x14ac:dyDescent="0.2">
      <c r="A132" s="52" t="s">
        <v>1067</v>
      </c>
    </row>
    <row r="133" spans="1:1" x14ac:dyDescent="0.2">
      <c r="A133" s="53"/>
    </row>
    <row r="134" spans="1:1" x14ac:dyDescent="0.2">
      <c r="A134" s="52" t="s">
        <v>1060</v>
      </c>
    </row>
    <row r="135" spans="1:1" x14ac:dyDescent="0.2">
      <c r="A135" s="53"/>
    </row>
    <row r="136" spans="1:1" x14ac:dyDescent="0.2">
      <c r="A136" s="53"/>
    </row>
    <row r="137" spans="1:1" x14ac:dyDescent="0.2">
      <c r="A137" s="53"/>
    </row>
    <row r="138" spans="1:1" x14ac:dyDescent="0.2">
      <c r="A138" s="53"/>
    </row>
    <row r="139" spans="1:1" x14ac:dyDescent="0.2">
      <c r="A139" s="53"/>
    </row>
    <row r="140" spans="1:1" x14ac:dyDescent="0.2">
      <c r="A140" s="53"/>
    </row>
    <row r="141" spans="1:1" x14ac:dyDescent="0.2">
      <c r="A141" s="53"/>
    </row>
    <row r="142" spans="1:1" x14ac:dyDescent="0.2">
      <c r="A142" s="53"/>
    </row>
    <row r="143" spans="1:1" x14ac:dyDescent="0.2">
      <c r="A143" s="53"/>
    </row>
    <row r="144" spans="1:1" x14ac:dyDescent="0.2">
      <c r="A144" s="53"/>
    </row>
    <row r="145" spans="1:1" x14ac:dyDescent="0.2">
      <c r="A145" s="53"/>
    </row>
    <row r="146" spans="1:1" x14ac:dyDescent="0.2">
      <c r="A146" s="53"/>
    </row>
    <row r="147" spans="1:1" x14ac:dyDescent="0.2">
      <c r="A147" s="53"/>
    </row>
    <row r="148" spans="1:1" x14ac:dyDescent="0.2">
      <c r="A148" s="54"/>
    </row>
  </sheetData>
  <mergeCells count="7">
    <mergeCell ref="A115:G115"/>
    <mergeCell ref="A1:G1"/>
    <mergeCell ref="A103:B103"/>
    <mergeCell ref="A104:B104"/>
    <mergeCell ref="A105:B105"/>
    <mergeCell ref="A106:B106"/>
    <mergeCell ref="A107:B107"/>
  </mergeCells>
  <conditionalFormatting sqref="F2:F3 F5:F114">
    <cfRule type="cellIs" dxfId="64" priority="2" stopIfTrue="1" operator="between">
      <formula>0.009</formula>
      <formula>-0.009</formula>
    </cfRule>
  </conditionalFormatting>
  <conditionalFormatting sqref="F116:F65536">
    <cfRule type="cellIs" dxfId="63" priority="1" stopIfTrue="1" operator="between">
      <formula>0.009</formula>
      <formula>-0.009</formula>
    </cfRule>
  </conditionalFormatting>
  <hyperlinks>
    <hyperlink ref="A118" r:id="rId1" tooltip="https://www.franklintempletonindia.com/downloadsServlet/pdf/product-labels-jg9o5k7l" display="https://www.franklintempletonindia.com/downloadsServlet/pdf/product-labels-jg9o5k7l" xr:uid="{00000000-0004-0000-08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4</vt:i4>
      </vt:variant>
    </vt:vector>
  </HeadingPairs>
  <TitlesOfParts>
    <vt:vector size="40" baseType="lpstr">
      <vt:lpstr>FILF</vt:lpstr>
      <vt:lpstr>FIONF</vt:lpstr>
      <vt:lpstr>FIMMF</vt:lpstr>
      <vt:lpstr>FIFRF</vt:lpstr>
      <vt:lpstr>FICDF</vt:lpstr>
      <vt:lpstr>FBPF</vt:lpstr>
      <vt:lpstr>FIGSF</vt:lpstr>
      <vt:lpstr>FIPP</vt:lpstr>
      <vt:lpstr>FIDHY</vt:lpstr>
      <vt:lpstr>FIESF</vt:lpstr>
      <vt:lpstr>FIEHF</vt:lpstr>
      <vt:lpstr>FIBAF</vt:lpstr>
      <vt:lpstr>TIVF</vt:lpstr>
      <vt:lpstr>TIEIF</vt:lpstr>
      <vt:lpstr>FITF</vt:lpstr>
      <vt:lpstr>FISCF</vt:lpstr>
      <vt:lpstr>FIPF</vt:lpstr>
      <vt:lpstr>FIOF</vt:lpstr>
      <vt:lpstr>FIFEF</vt:lpstr>
      <vt:lpstr>FIEF</vt:lpstr>
      <vt:lpstr>FIEAF</vt:lpstr>
      <vt:lpstr>FIBF</vt:lpstr>
      <vt:lpstr>FBIF</vt:lpstr>
      <vt:lpstr>FAEF</vt:lpstr>
      <vt:lpstr>FIIF-NSE</vt:lpstr>
      <vt:lpstr>FITX</vt:lpstr>
      <vt:lpstr>FIUS</vt:lpstr>
      <vt:lpstr>FEGF</vt:lpstr>
      <vt:lpstr>FIMAS</vt:lpstr>
      <vt:lpstr>FF</vt:lpstr>
      <vt:lpstr>FIDA</vt:lpstr>
      <vt:lpstr>FILDF</vt:lpstr>
      <vt:lpstr>FISTIP</vt:lpstr>
      <vt:lpstr>FIUBF</vt:lpstr>
      <vt:lpstr>FIIOF</vt:lpstr>
      <vt:lpstr>FICRF</vt:lpstr>
      <vt:lpstr>FIDA!Print_Area</vt:lpstr>
      <vt:lpstr>FIIOF!Print_Area</vt:lpstr>
      <vt:lpstr>FILDF!Print_Area</vt:lpstr>
      <vt:lpstr>FIUBF!Print_Area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ISIN as on 30 Jun 2023</dc:title>
  <dc:creator/>
  <cp:keywords>Monthly ISIN, Monthly SEBI Portfolio, ISIN Report, SEBI Portfolio, ISIN Level Portfolio, Monthly portfolio, Debt portfolio, Equity portfolio, Fixed income portfolio, ISIN portfolio, portfolio disclosure</cp:keywords>
  <dc:description>PUBLIC</dc:description>
  <cp:lastModifiedBy/>
  <dcterms:created xsi:type="dcterms:W3CDTF">2006-09-16T00:00:00Z</dcterms:created>
  <dcterms:modified xsi:type="dcterms:W3CDTF">2023-07-07T12:54:14Z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ource">
    <vt:lpwstr>Internal</vt:lpwstr>
  </property>
  <property fmtid="{D5CDD505-2E9C-101B-9397-08002B2CF9AE}" pid="3" name="Footers">
    <vt:lpwstr>Footers</vt:lpwstr>
  </property>
  <property fmtid="{D5CDD505-2E9C-101B-9397-08002B2CF9AE}" pid="4" name="MSIP_Label_3486a02c-2dfb-4efe-823f-aa2d1f0e6ab7_Enabled">
    <vt:lpwstr>true</vt:lpwstr>
  </property>
  <property fmtid="{D5CDD505-2E9C-101B-9397-08002B2CF9AE}" pid="5" name="MSIP_Label_3486a02c-2dfb-4efe-823f-aa2d1f0e6ab7_SetDate">
    <vt:lpwstr>2023-07-07T08:14:35Z</vt:lpwstr>
  </property>
  <property fmtid="{D5CDD505-2E9C-101B-9397-08002B2CF9AE}" pid="6" name="MSIP_Label_3486a02c-2dfb-4efe-823f-aa2d1f0e6ab7_Method">
    <vt:lpwstr>Standard</vt:lpwstr>
  </property>
  <property fmtid="{D5CDD505-2E9C-101B-9397-08002B2CF9AE}" pid="7" name="MSIP_Label_3486a02c-2dfb-4efe-823f-aa2d1f0e6ab7_Name">
    <vt:lpwstr>CLAPUBLIC</vt:lpwstr>
  </property>
  <property fmtid="{D5CDD505-2E9C-101B-9397-08002B2CF9AE}" pid="8" name="MSIP_Label_3486a02c-2dfb-4efe-823f-aa2d1f0e6ab7_SiteId">
    <vt:lpwstr>e0fd434d-ba64-497b-90d2-859c472e1a92</vt:lpwstr>
  </property>
  <property fmtid="{D5CDD505-2E9C-101B-9397-08002B2CF9AE}" pid="9" name="MSIP_Label_3486a02c-2dfb-4efe-823f-aa2d1f0e6ab7_ActionId">
    <vt:lpwstr>01347cf8-0d96-4903-8258-e0a855be1751</vt:lpwstr>
  </property>
  <property fmtid="{D5CDD505-2E9C-101B-9397-08002B2CF9AE}" pid="10" name="MSIP_Label_3486a02c-2dfb-4efe-823f-aa2d1f0e6ab7_ContentBits">
    <vt:lpwstr>2</vt:lpwstr>
  </property>
  <property fmtid="{D5CDD505-2E9C-101B-9397-08002B2CF9AE}" pid="11" name="Classification">
    <vt:lpwstr>PUBLIC</vt:lpwstr>
  </property>
</Properties>
</file>