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filterPrivacy="1" defaultThemeVersion="124226"/>
  <xr:revisionPtr revIDLastSave="0" documentId="13_ncr:8001_{4E37C1C7-0760-4234-9A4E-26AAB0DBFCE3}" xr6:coauthVersionLast="47" xr6:coauthVersionMax="47" xr10:uidLastSave="{00000000-0000-0000-0000-000000000000}"/>
  <bookViews>
    <workbookView xWindow="-120" yWindow="-120" windowWidth="29040" windowHeight="17640" xr2:uid="{00000000-000D-0000-FFFF-FFFF00000000}"/>
  </bookViews>
  <sheets>
    <sheet name="FILF" sheetId="34" r:id="rId1"/>
    <sheet name="FIONF" sheetId="35" r:id="rId2"/>
    <sheet name="FISF" sheetId="36" r:id="rId3"/>
    <sheet name="FIFRF" sheetId="37" r:id="rId4"/>
    <sheet name="FICDF" sheetId="38" r:id="rId5"/>
    <sheet name="FBPF" sheetId="39" r:id="rId6"/>
    <sheet name="FIGSF" sheetId="40" r:id="rId7"/>
    <sheet name="FIPP" sheetId="41" r:id="rId8"/>
    <sheet name="FIDHY" sheetId="42" r:id="rId9"/>
    <sheet name="FIESF" sheetId="13" r:id="rId10"/>
    <sheet name="FIEHF" sheetId="14" r:id="rId11"/>
    <sheet name="FIBAF" sheetId="15" r:id="rId12"/>
    <sheet name="TIVF" sheetId="16" r:id="rId13"/>
    <sheet name="TIEIF" sheetId="17" r:id="rId14"/>
    <sheet name="FITF" sheetId="18" r:id="rId15"/>
    <sheet name="FISCF" sheetId="19" r:id="rId16"/>
    <sheet name="FIPF" sheetId="20" r:id="rId17"/>
    <sheet name="FIOF" sheetId="21" r:id="rId18"/>
    <sheet name="FIFEF" sheetId="22" r:id="rId19"/>
    <sheet name="FIEF" sheetId="23" r:id="rId20"/>
    <sheet name="FIEAF" sheetId="24" r:id="rId21"/>
    <sheet name="FIBF" sheetId="25" r:id="rId22"/>
    <sheet name="FBIF" sheetId="26" r:id="rId23"/>
    <sheet name="FAEF" sheetId="27" r:id="rId24"/>
    <sheet name="FIIF-NSE" sheetId="28" r:id="rId25"/>
    <sheet name="FITX" sheetId="29" r:id="rId26"/>
    <sheet name="FIUS" sheetId="30" r:id="rId27"/>
    <sheet name="FEGF" sheetId="31" r:id="rId28"/>
    <sheet name="FIMAS" sheetId="32" r:id="rId29"/>
    <sheet name="FF" sheetId="33" r:id="rId30"/>
    <sheet name="FIDA" sheetId="43" r:id="rId31"/>
    <sheet name="FILDF" sheetId="44" r:id="rId32"/>
    <sheet name="FISTIP" sheetId="45" r:id="rId33"/>
    <sheet name="FIUBF" sheetId="46" r:id="rId34"/>
    <sheet name="FIIOF" sheetId="47" r:id="rId35"/>
    <sheet name="FICRF" sheetId="48" r:id="rId3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8" i="48" l="1"/>
  <c r="F90" i="48" s="1"/>
  <c r="E88" i="48"/>
  <c r="E90" i="48" s="1"/>
  <c r="F12" i="48"/>
  <c r="E12" i="48"/>
  <c r="F8" i="48"/>
  <c r="F16" i="48" s="1"/>
  <c r="E8" i="48"/>
  <c r="F60" i="47"/>
  <c r="F62" i="47" s="1"/>
  <c r="E60" i="47"/>
  <c r="E62" i="47" s="1"/>
  <c r="E14" i="47"/>
  <c r="E16" i="47" s="1"/>
  <c r="F10" i="47"/>
  <c r="F12" i="47" s="1"/>
  <c r="F14" i="47" s="1"/>
  <c r="E10" i="47"/>
  <c r="E12" i="47" s="1"/>
  <c r="F103" i="45"/>
  <c r="F105" i="45" s="1"/>
  <c r="E103" i="45"/>
  <c r="E105" i="45" s="1"/>
  <c r="F18" i="45"/>
  <c r="E18" i="45"/>
  <c r="F14" i="45"/>
  <c r="E14" i="45"/>
  <c r="F10" i="45"/>
  <c r="E10" i="45"/>
  <c r="E52" i="44"/>
  <c r="F50" i="44"/>
  <c r="F52" i="44" s="1"/>
  <c r="E50" i="44"/>
  <c r="F62" i="43"/>
  <c r="F64" i="43" s="1"/>
  <c r="E62" i="43"/>
  <c r="E64" i="43" s="1"/>
  <c r="F10" i="43"/>
  <c r="F14" i="43" s="1"/>
  <c r="E10" i="43"/>
  <c r="E12" i="43" s="1"/>
  <c r="F82" i="42"/>
  <c r="E82" i="42"/>
  <c r="F73" i="42"/>
  <c r="E73" i="42"/>
  <c r="F68" i="42"/>
  <c r="E68" i="42"/>
  <c r="F63" i="42"/>
  <c r="E63" i="42"/>
  <c r="F54" i="42"/>
  <c r="E54" i="42"/>
  <c r="F81" i="41"/>
  <c r="E81" i="41"/>
  <c r="F72" i="41"/>
  <c r="E72" i="41"/>
  <c r="F66" i="41"/>
  <c r="E66" i="41"/>
  <c r="F61" i="41"/>
  <c r="E61" i="41"/>
  <c r="F54" i="41"/>
  <c r="E54" i="41"/>
  <c r="F14" i="40"/>
  <c r="E14" i="40"/>
  <c r="F8" i="40"/>
  <c r="F16" i="40" s="1"/>
  <c r="E8" i="40"/>
  <c r="F41" i="39"/>
  <c r="E41" i="39"/>
  <c r="F34" i="39"/>
  <c r="E34" i="39"/>
  <c r="F27" i="39"/>
  <c r="F43" i="39" s="1"/>
  <c r="E27" i="39"/>
  <c r="E45" i="39" s="1"/>
  <c r="F33" i="38"/>
  <c r="E33" i="38"/>
  <c r="F27" i="38"/>
  <c r="E27" i="38"/>
  <c r="E35" i="38" s="1"/>
  <c r="F29" i="37"/>
  <c r="E29" i="37"/>
  <c r="F19" i="37"/>
  <c r="E19" i="37"/>
  <c r="F14" i="37"/>
  <c r="E14" i="37"/>
  <c r="F8" i="37"/>
  <c r="E8" i="37"/>
  <c r="F32" i="36"/>
  <c r="E32" i="36"/>
  <c r="F27" i="36"/>
  <c r="E27" i="36"/>
  <c r="F16" i="36"/>
  <c r="F36" i="36" s="1"/>
  <c r="E16" i="36"/>
  <c r="F43" i="34"/>
  <c r="E43" i="34"/>
  <c r="F36" i="34"/>
  <c r="E36" i="34"/>
  <c r="F22" i="34"/>
  <c r="E22" i="34"/>
  <c r="F11" i="34"/>
  <c r="F45" i="34" s="1"/>
  <c r="E11" i="34"/>
  <c r="F22" i="45" l="1"/>
  <c r="E22" i="45"/>
  <c r="F47" i="34"/>
  <c r="F34" i="36"/>
  <c r="F12" i="43"/>
  <c r="E20" i="45"/>
  <c r="E31" i="37"/>
  <c r="F85" i="41"/>
  <c r="F33" i="37"/>
  <c r="F37" i="38"/>
  <c r="E86" i="42"/>
  <c r="F18" i="40"/>
  <c r="E83" i="41"/>
  <c r="E47" i="34"/>
  <c r="E34" i="36"/>
  <c r="E18" i="40"/>
  <c r="F83" i="41"/>
  <c r="F86" i="42"/>
  <c r="E16" i="48"/>
  <c r="F31" i="37"/>
  <c r="E45" i="34"/>
  <c r="E36" i="36"/>
  <c r="E33" i="37"/>
  <c r="E37" i="38"/>
  <c r="E43" i="39"/>
  <c r="E16" i="40"/>
  <c r="E85" i="41"/>
  <c r="E84" i="42"/>
  <c r="E14" i="43"/>
  <c r="F14" i="48"/>
  <c r="F35" i="38"/>
  <c r="F45" i="39"/>
  <c r="E14" i="48"/>
  <c r="F84" i="42"/>
  <c r="F20" i="45"/>
  <c r="E7" i="30" l="1"/>
  <c r="E9" i="30" s="1"/>
  <c r="D7" i="30"/>
  <c r="D11" i="30" s="1"/>
  <c r="E7" i="31"/>
  <c r="E11" i="31" s="1"/>
  <c r="D7" i="31"/>
  <c r="D11" i="31" s="1"/>
  <c r="E13" i="32"/>
  <c r="E17" i="32" s="1"/>
  <c r="D13" i="32"/>
  <c r="D17" i="32" s="1"/>
  <c r="E14" i="33"/>
  <c r="E18" i="33" s="1"/>
  <c r="D14" i="33"/>
  <c r="D18" i="33" s="1"/>
  <c r="E9" i="31" l="1"/>
  <c r="D9" i="30"/>
  <c r="D9" i="31"/>
  <c r="E11" i="30"/>
  <c r="D15" i="32"/>
  <c r="E15" i="32"/>
  <c r="E16" i="33"/>
  <c r="D16" i="33"/>
  <c r="F62" i="29"/>
  <c r="F64" i="29" s="1"/>
  <c r="E62" i="29"/>
  <c r="F57" i="29"/>
  <c r="E57" i="29"/>
  <c r="E66" i="29" s="1"/>
  <c r="F58" i="28"/>
  <c r="F60" i="28" s="1"/>
  <c r="F62" i="28"/>
  <c r="E58" i="28"/>
  <c r="E62" i="28" s="1"/>
  <c r="F61" i="27"/>
  <c r="F63" i="27" s="1"/>
  <c r="E61" i="27"/>
  <c r="F20" i="27"/>
  <c r="E20" i="27"/>
  <c r="E65" i="27" s="1"/>
  <c r="F43" i="26"/>
  <c r="F47" i="26" s="1"/>
  <c r="E43" i="26"/>
  <c r="E47" i="26" s="1"/>
  <c r="F55" i="25"/>
  <c r="E55" i="25"/>
  <c r="F50" i="25"/>
  <c r="F59" i="25" s="1"/>
  <c r="E50" i="25"/>
  <c r="F74" i="24"/>
  <c r="E74" i="24"/>
  <c r="F69" i="24"/>
  <c r="E69" i="24"/>
  <c r="E76" i="24" s="1"/>
  <c r="F64" i="23"/>
  <c r="E64" i="23"/>
  <c r="E66" i="23" s="1"/>
  <c r="F59" i="23"/>
  <c r="F68" i="23" s="1"/>
  <c r="E59" i="23"/>
  <c r="E68" i="23" s="1"/>
  <c r="F36" i="22"/>
  <c r="F40" i="22" s="1"/>
  <c r="E36" i="22"/>
  <c r="E40" i="22" s="1"/>
  <c r="E38" i="22"/>
  <c r="F46" i="21"/>
  <c r="F50" i="21" s="1"/>
  <c r="E46" i="21"/>
  <c r="E50" i="21" s="1"/>
  <c r="F41" i="21"/>
  <c r="F48" i="21" s="1"/>
  <c r="E41" i="21"/>
  <c r="F77" i="20"/>
  <c r="E77" i="20"/>
  <c r="F73" i="20"/>
  <c r="F81" i="20" s="1"/>
  <c r="E73" i="20"/>
  <c r="E81" i="20" s="1"/>
  <c r="F85" i="19"/>
  <c r="F89" i="19" s="1"/>
  <c r="E85" i="19"/>
  <c r="E89" i="19" s="1"/>
  <c r="F56" i="18"/>
  <c r="E56" i="18"/>
  <c r="F49" i="18"/>
  <c r="E49" i="18"/>
  <c r="F28" i="18"/>
  <c r="F58" i="18" s="1"/>
  <c r="F60" i="18"/>
  <c r="E28" i="18"/>
  <c r="F57" i="17"/>
  <c r="E57" i="17"/>
  <c r="F53" i="17"/>
  <c r="E53" i="17"/>
  <c r="F40" i="17"/>
  <c r="E40" i="17"/>
  <c r="F35" i="17"/>
  <c r="F59" i="17" s="1"/>
  <c r="E35" i="17"/>
  <c r="F58" i="16"/>
  <c r="E58" i="16"/>
  <c r="F54" i="16"/>
  <c r="E54" i="16"/>
  <c r="F85" i="15"/>
  <c r="E85" i="15"/>
  <c r="F81" i="15"/>
  <c r="E81" i="15"/>
  <c r="F74" i="15"/>
  <c r="E74" i="15"/>
  <c r="F64" i="15"/>
  <c r="E64" i="15"/>
  <c r="H58" i="15"/>
  <c r="G58" i="15"/>
  <c r="H54" i="15"/>
  <c r="D114" i="15" s="1"/>
  <c r="G54" i="15"/>
  <c r="F54" i="15"/>
  <c r="E54" i="15"/>
  <c r="F82" i="14"/>
  <c r="E82" i="14"/>
  <c r="F72" i="14"/>
  <c r="F84" i="14" s="1"/>
  <c r="E72" i="14"/>
  <c r="F66" i="14"/>
  <c r="E66" i="14"/>
  <c r="F59" i="14"/>
  <c r="E59" i="14"/>
  <c r="F54" i="14"/>
  <c r="F86" i="14" s="1"/>
  <c r="E54" i="14"/>
  <c r="E84" i="14" s="1"/>
  <c r="F64" i="13"/>
  <c r="E64" i="13"/>
  <c r="H59" i="13"/>
  <c r="D97" i="13"/>
  <c r="G59" i="13"/>
  <c r="F59" i="13"/>
  <c r="F66" i="13" s="1"/>
  <c r="E59" i="13"/>
  <c r="E63" i="27"/>
  <c r="E87" i="19"/>
  <c r="E59" i="17"/>
  <c r="F87" i="15" l="1"/>
  <c r="E48" i="21"/>
  <c r="F79" i="20"/>
  <c r="E87" i="15"/>
  <c r="E58" i="18"/>
  <c r="E70" i="13"/>
  <c r="F70" i="13" s="1"/>
  <c r="E86" i="14"/>
  <c r="F65" i="27"/>
  <c r="F45" i="26"/>
  <c r="E59" i="25"/>
  <c r="F57" i="25"/>
  <c r="E78" i="24"/>
  <c r="F78" i="24"/>
  <c r="F87" i="19"/>
  <c r="F61" i="17"/>
  <c r="E61" i="17"/>
  <c r="E62" i="16"/>
  <c r="F62" i="16"/>
  <c r="F66" i="29"/>
  <c r="E64" i="29"/>
  <c r="E60" i="28"/>
  <c r="E45" i="26"/>
  <c r="E57" i="25"/>
  <c r="F76" i="24"/>
  <c r="F66" i="23"/>
  <c r="F38" i="22"/>
  <c r="E79" i="20"/>
  <c r="E60" i="18"/>
  <c r="E60" i="16"/>
  <c r="F60" i="16"/>
  <c r="E91" i="15"/>
  <c r="F91" i="15"/>
  <c r="E66" i="13"/>
</calcChain>
</file>

<file path=xl/sharedStrings.xml><?xml version="1.0" encoding="utf-8"?>
<sst xmlns="http://schemas.openxmlformats.org/spreadsheetml/2006/main" count="5261" uniqueCount="1184">
  <si>
    <t>Name of the Instrument</t>
  </si>
  <si>
    <t>Quantity</t>
  </si>
  <si>
    <t>ISIN Number</t>
  </si>
  <si>
    <t>% to Net Assets</t>
  </si>
  <si>
    <t>Industry Classification / Rating</t>
  </si>
  <si>
    <t>YTM</t>
  </si>
  <si>
    <t>Market Value (including accrued interest, if any) (Rs. in Lakhs)</t>
  </si>
  <si>
    <t>Portfolio Statement as on February 28, 2023</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</si>
  <si>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</si>
  <si>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</si>
  <si>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</si>
  <si>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</si>
  <si>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</si>
  <si>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</si>
  <si>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</si>
  <si>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</si>
  <si>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</si>
  <si>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</si>
  <si>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</si>
  <si>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</si>
  <si>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</si>
  <si>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</si>
  <si>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TAXSHIELD</t>
  </si>
  <si>
    <t>Franklin India Feeder - Franklin U.S. Opportunities Fund</t>
  </si>
  <si>
    <t>Franklin India Dynamic Asset Allocation Fund Of Funds</t>
  </si>
  <si>
    <t>Debt Instruments</t>
  </si>
  <si>
    <t>(a) Listed / awaiting listing on Stock Exchanges</t>
  </si>
  <si>
    <t>Sub Total</t>
  </si>
  <si>
    <t>Mutual Fund Units</t>
  </si>
  <si>
    <t>Mutual Fund</t>
  </si>
  <si>
    <t>Total</t>
  </si>
  <si>
    <t>Net Assets</t>
  </si>
  <si>
    <t>Call, Cash &amp; Other Assets</t>
  </si>
  <si>
    <t>Rating</t>
  </si>
  <si>
    <t>** Non- Traded Scrips</t>
  </si>
  <si>
    <t>Notes</t>
  </si>
  <si>
    <t>a) NAV at the beginning and at the end of the Half-year ended 28-Feb-2023</t>
  </si>
  <si>
    <t xml:space="preserve">      Plan/Option</t>
  </si>
  <si>
    <t>As on 28-Feb-2023</t>
  </si>
  <si>
    <t>As on 30-Aug-2022</t>
  </si>
  <si>
    <t>IDCW - Income Distribution cum capital withdrawal</t>
  </si>
  <si>
    <t>b) Aggregate Distributions declared during the Half - year ended 28-Feb-2023</t>
  </si>
  <si>
    <t>Nil</t>
  </si>
  <si>
    <t>(In Years)</t>
  </si>
  <si>
    <t>^^ Securities are fair valued</t>
  </si>
  <si>
    <t>Money Market Instruments</t>
  </si>
  <si>
    <t>Certificate of Deposit</t>
  </si>
  <si>
    <t>CRISIL A1+</t>
  </si>
  <si>
    <t>IND A1+</t>
  </si>
  <si>
    <t>CARE A1+</t>
  </si>
  <si>
    <t>State Bank Of India (12-Sep-2023)</t>
  </si>
  <si>
    <t>INE062A16465</t>
  </si>
  <si>
    <t>ICRA A1+</t>
  </si>
  <si>
    <t>Punjab National Bank (16-Feb-2024) **</t>
  </si>
  <si>
    <t>INE160A16MZ4</t>
  </si>
  <si>
    <t>Commercial Paper</t>
  </si>
  <si>
    <t>JM Financial Products Ltd (08-Sep-2023) **@</t>
  </si>
  <si>
    <t>INE523H14Z72</t>
  </si>
  <si>
    <t>@ Listed</t>
  </si>
  <si>
    <t>Plan Name</t>
  </si>
  <si>
    <t>Distributions per unit (Rs.)+++</t>
  </si>
  <si>
    <t>+++ Distribution payouts/ re-investments are subject to deduction of TDS at the applicable rates.</t>
  </si>
  <si>
    <t>Government Securities</t>
  </si>
  <si>
    <t>5.74% GOI 2026 (15-Nov-2026)</t>
  </si>
  <si>
    <t>IN0020210186</t>
  </si>
  <si>
    <t>SOVEREIGN</t>
  </si>
  <si>
    <t>5.63% GOI 2026 (12-Apr-2026)</t>
  </si>
  <si>
    <t>IN0020210012</t>
  </si>
  <si>
    <t>5.22% GOI 2025 (15-Jun-2025)</t>
  </si>
  <si>
    <t>IN0020200112</t>
  </si>
  <si>
    <t>7.38% GOI 2027 (20-Jun-2027)</t>
  </si>
  <si>
    <t>IN0020220037</t>
  </si>
  <si>
    <t xml:space="preserve">      Growth Plan</t>
  </si>
  <si>
    <t xml:space="preserve">      Direct Growth Plan</t>
  </si>
  <si>
    <t xml:space="preserve">      IDCW Plan</t>
  </si>
  <si>
    <t xml:space="preserve">      Direct IDCW Plan</t>
  </si>
  <si>
    <t>CRISIL AAA</t>
  </si>
  <si>
    <t xml:space="preserve">      Monthly IDCW Plan</t>
  </si>
  <si>
    <t xml:space="preserve">      Quarterly IDCW Plan</t>
  </si>
  <si>
    <t xml:space="preserve">      Direct Monthly IDCW Plan</t>
  </si>
  <si>
    <t xml:space="preserve">      Direct Quarterly IDCW Plan</t>
  </si>
  <si>
    <t>Tata Capital Financial Services Ltd (17-May-2023) **@</t>
  </si>
  <si>
    <t>INE306N14VO6</t>
  </si>
  <si>
    <t>Equity &amp; Equity related</t>
  </si>
  <si>
    <t>HDFC Bank Ltd</t>
  </si>
  <si>
    <t>INE040A01034</t>
  </si>
  <si>
    <t>Banks</t>
  </si>
  <si>
    <t>ICICI Bank Ltd</t>
  </si>
  <si>
    <t>INE090A01021</t>
  </si>
  <si>
    <t>Infosys Ltd</t>
  </si>
  <si>
    <t>INE009A01021</t>
  </si>
  <si>
    <t>IT - Software</t>
  </si>
  <si>
    <t>Larsen &amp; Toubro Ltd</t>
  </si>
  <si>
    <t>INE018A01030</t>
  </si>
  <si>
    <t>Construction</t>
  </si>
  <si>
    <t>Axis Bank Ltd</t>
  </si>
  <si>
    <t>INE238A01034</t>
  </si>
  <si>
    <t>Bharti Airtel Ltd</t>
  </si>
  <si>
    <t>INE397D01024</t>
  </si>
  <si>
    <t>Telecom - Services</t>
  </si>
  <si>
    <t>Reliance Industries Ltd</t>
  </si>
  <si>
    <t>INE002A01018</t>
  </si>
  <si>
    <t>Petroleum Products</t>
  </si>
  <si>
    <t>HCL Technologies Ltd</t>
  </si>
  <si>
    <t>INE860A01027</t>
  </si>
  <si>
    <t>State Bank of India</t>
  </si>
  <si>
    <t>INE062A01020</t>
  </si>
  <si>
    <t>Sun Pharmaceutical Industries Ltd</t>
  </si>
  <si>
    <t>INE044A01036</t>
  </si>
  <si>
    <t>Pharmaceuticals &amp; Biotechnology</t>
  </si>
  <si>
    <t>NTPC Ltd</t>
  </si>
  <si>
    <t>INE733E01010</t>
  </si>
  <si>
    <t>Power</t>
  </si>
  <si>
    <t>Dabur India Ltd</t>
  </si>
  <si>
    <t>INE016A01026</t>
  </si>
  <si>
    <t>Personal Products</t>
  </si>
  <si>
    <t>Ultratech Cement Ltd</t>
  </si>
  <si>
    <t>INE481G01011</t>
  </si>
  <si>
    <t>Cement &amp; Cement Products</t>
  </si>
  <si>
    <t>Sapphire Foods India Ltd</t>
  </si>
  <si>
    <t>INE806T01012</t>
  </si>
  <si>
    <t>Leisure Services</t>
  </si>
  <si>
    <t>GAIL (India) Ltd</t>
  </si>
  <si>
    <t>INE129A01019</t>
  </si>
  <si>
    <t>Gas</t>
  </si>
  <si>
    <t>Kirloskar Oil Engines Ltd</t>
  </si>
  <si>
    <t>INE146L01010</t>
  </si>
  <si>
    <t>Industrial Products</t>
  </si>
  <si>
    <t>Tata Motors Ltd</t>
  </si>
  <si>
    <t>INE155A01022</t>
  </si>
  <si>
    <t>Automobiles</t>
  </si>
  <si>
    <t>IndusInd Bank Ltd</t>
  </si>
  <si>
    <t>INE095A01012</t>
  </si>
  <si>
    <t>United Spirits Ltd</t>
  </si>
  <si>
    <t>INE854D01024</t>
  </si>
  <si>
    <t>Beverages</t>
  </si>
  <si>
    <t>Hindustan Petroleum Corporation Ltd</t>
  </si>
  <si>
    <t>INE094A01015</t>
  </si>
  <si>
    <t>SBI Cards and Payment Services Ltd</t>
  </si>
  <si>
    <t>INE018E01016</t>
  </si>
  <si>
    <t>Finance</t>
  </si>
  <si>
    <t>Crompton Greaves Consumer Electricals Ltd</t>
  </si>
  <si>
    <t>INE299U01018</t>
  </si>
  <si>
    <t>Consumer Durables</t>
  </si>
  <si>
    <t>Maruti Suzuki India Ltd</t>
  </si>
  <si>
    <t>INE585B01010</t>
  </si>
  <si>
    <t>Cyient Ltd</t>
  </si>
  <si>
    <t>INE136B01020</t>
  </si>
  <si>
    <t>IT - Services</t>
  </si>
  <si>
    <t>ICICI Prudential Life Insurance Co Ltd</t>
  </si>
  <si>
    <t>INE726G01019</t>
  </si>
  <si>
    <t>Insurance</t>
  </si>
  <si>
    <t>Aditya Birla Fashion and Retail Ltd</t>
  </si>
  <si>
    <t>INE647O01011</t>
  </si>
  <si>
    <t>Retailing</t>
  </si>
  <si>
    <t>Nuvoco Vistas Corporation Ltd</t>
  </si>
  <si>
    <t>INE118D01016</t>
  </si>
  <si>
    <t>Escorts Kubota Ltd</t>
  </si>
  <si>
    <t>INE042A01014</t>
  </si>
  <si>
    <t>Agricultural, Commercial &amp; Construction Vehicles</t>
  </si>
  <si>
    <t>Zomato Ltd</t>
  </si>
  <si>
    <t>INE758T01015</t>
  </si>
  <si>
    <t>Exide Industries Ltd</t>
  </si>
  <si>
    <t>INE302A01020</t>
  </si>
  <si>
    <t>Auto Components</t>
  </si>
  <si>
    <t>Jubilant Foodworks Ltd</t>
  </si>
  <si>
    <t>INE797F01020</t>
  </si>
  <si>
    <t>Tech Mahindra Ltd</t>
  </si>
  <si>
    <t>INE669C01036</t>
  </si>
  <si>
    <t>Teamlease Services Ltd</t>
  </si>
  <si>
    <t>INE985S01024</t>
  </si>
  <si>
    <t>Commercial Services &amp; Supplies</t>
  </si>
  <si>
    <t>Kansai Nerolac Paints Ltd</t>
  </si>
  <si>
    <t>INE531A01024</t>
  </si>
  <si>
    <t>Jyothy Labs Ltd</t>
  </si>
  <si>
    <t>INE668F01031</t>
  </si>
  <si>
    <t>Household Products</t>
  </si>
  <si>
    <t>Voltas Ltd</t>
  </si>
  <si>
    <t>INE226A01021</t>
  </si>
  <si>
    <t>Metropolis Healthcare Ltd</t>
  </si>
  <si>
    <t>INE112L01020</t>
  </si>
  <si>
    <t>Healthcare Services</t>
  </si>
  <si>
    <t>PB Fintech Ltd</t>
  </si>
  <si>
    <t>INE417T01026</t>
  </si>
  <si>
    <t>Financial Technology (Fintech)</t>
  </si>
  <si>
    <t>Dr. Reddy's Laboratories Ltd</t>
  </si>
  <si>
    <t>INE089A01023</t>
  </si>
  <si>
    <t>Cipla Ltd</t>
  </si>
  <si>
    <t>INE059A01026</t>
  </si>
  <si>
    <t>Multi Commodity Exchange Of India Ltd</t>
  </si>
  <si>
    <t>INE745G01035</t>
  </si>
  <si>
    <t>Capital Markets</t>
  </si>
  <si>
    <t>Westlife Foodworld Ltd</t>
  </si>
  <si>
    <t>INE274F01020</t>
  </si>
  <si>
    <t>ACC Ltd</t>
  </si>
  <si>
    <t>INE012A01025</t>
  </si>
  <si>
    <t>United Breweries Ltd</t>
  </si>
  <si>
    <t>INE686F01025</t>
  </si>
  <si>
    <t>Delhivery Ltd</t>
  </si>
  <si>
    <t>INE148O01028</t>
  </si>
  <si>
    <t>Transport Services</t>
  </si>
  <si>
    <t>Torrent Pharmaceuticals Ltd</t>
  </si>
  <si>
    <t>INE685A01028</t>
  </si>
  <si>
    <t>Affle India Ltd</t>
  </si>
  <si>
    <t>INE00WC01027</t>
  </si>
  <si>
    <t>6.95% Housing Development Finance Corporation Ltd (27-Apr-2023) **</t>
  </si>
  <si>
    <t>INE001A07SK8</t>
  </si>
  <si>
    <t>Aditya Birla Finance Ltd (20-Jun-2023) **@</t>
  </si>
  <si>
    <t>INE860H14Z65</t>
  </si>
  <si>
    <t>5.15% GOI 2025 (09-Nov-2025)</t>
  </si>
  <si>
    <t>IN0020200278</t>
  </si>
  <si>
    <t>6.18% GOI 2024 (04-Nov-2024)</t>
  </si>
  <si>
    <t>IN0020190396</t>
  </si>
  <si>
    <t>7.32% GOI 2024 (28-Jan-2024)</t>
  </si>
  <si>
    <t>IN0020180488</t>
  </si>
  <si>
    <t>National Bank For Agriculture &amp; Rural Development (03-Apr-2023) **@</t>
  </si>
  <si>
    <t>INE261F14JI6</t>
  </si>
  <si>
    <t>% to Net Assets(Hedged &amp; Unhedged)</t>
  </si>
  <si>
    <t>Outstanding position in Derivative Instruments (Rs. in Lakhs) Long / (Short)</t>
  </si>
  <si>
    <t>Outstanding derivative exposure as % to net assets Long / (Short)</t>
  </si>
  <si>
    <t>Mahindra &amp; Mahindra Ltd</t>
  </si>
  <si>
    <t>INE101A01026</t>
  </si>
  <si>
    <t>Hindustan Unilever Ltd</t>
  </si>
  <si>
    <t>INE030A01027</t>
  </si>
  <si>
    <t>Diversified Fmcg</t>
  </si>
  <si>
    <t>Asian Paints Ltd</t>
  </si>
  <si>
    <t>INE021A01026</t>
  </si>
  <si>
    <t>Kotak Mahindra Bank Ltd</t>
  </si>
  <si>
    <t>INE237A01028</t>
  </si>
  <si>
    <t>Tata Power Co Ltd</t>
  </si>
  <si>
    <t>INE245A01021</t>
  </si>
  <si>
    <t>Margin on Derivatives</t>
  </si>
  <si>
    <t xml:space="preserve">c) Total outstanding position (as at February 28, 2023) in Derivative Instruments (Gross Notional) </t>
  </si>
  <si>
    <t xml:space="preserve">d) Outstanding derivative exposure as % to net assets </t>
  </si>
  <si>
    <t>e) Portfolio Turnover Ratio during the Half - year 28-Feb-2023</t>
  </si>
  <si>
    <t>f) Residual maturity / Average Maturity as on 28-Feb-2023</t>
  </si>
  <si>
    <t xml:space="preserve">g) During the month additional instances of fair valuation/deviation from valuation price provided by the valuation agencies </t>
  </si>
  <si>
    <t xml:space="preserve">(b) Unlisted </t>
  </si>
  <si>
    <t>Numero Uno International Ltd ** ^^</t>
  </si>
  <si>
    <t>Globsyn Technologies Ltd ** ^^</t>
  </si>
  <si>
    <t>INE671B01034</t>
  </si>
  <si>
    <t>7.61% LIC Housing Finance Ltd (30-Jul-2025) **</t>
  </si>
  <si>
    <t>INE115A07PW7</t>
  </si>
  <si>
    <t>7.40% Housing Development Finance Corporation Ltd (02-Jun-2025) **</t>
  </si>
  <si>
    <t>INE001A07TL4</t>
  </si>
  <si>
    <t>c) Portfolio Turnover Ratio during the Half - year 28-Feb-2023</t>
  </si>
  <si>
    <t>d) Residual maturity / Average Maturity as on 28-Feb-2023</t>
  </si>
  <si>
    <t xml:space="preserve">e) During the month additional instances of fair valuation/deviation from valuation price provided by the valuation agencies </t>
  </si>
  <si>
    <t>Bosch Ltd</t>
  </si>
  <si>
    <t>INE323A01026</t>
  </si>
  <si>
    <t>b) Index Futures</t>
  </si>
  <si>
    <t>Canara Bank (21-Mar-2023) **</t>
  </si>
  <si>
    <t>INE476A16TT2</t>
  </si>
  <si>
    <t>Axis Bank Ltd (07-Sep-2023) **</t>
  </si>
  <si>
    <t>INE238AD6025</t>
  </si>
  <si>
    <t>Small Industries Development Bank of India (12-Sep-2023) **</t>
  </si>
  <si>
    <t>INE556F16AA0</t>
  </si>
  <si>
    <t>Union Bank of India (14-Feb-2024) **</t>
  </si>
  <si>
    <t>INE692A16FX5</t>
  </si>
  <si>
    <t>L&amp;T Finance Ltd (19-Dec-2023) **@</t>
  </si>
  <si>
    <t>INE027E14NZ0</t>
  </si>
  <si>
    <t>Grasim Industries Ltd</t>
  </si>
  <si>
    <t>INE047A01021</t>
  </si>
  <si>
    <t>ITC Ltd</t>
  </si>
  <si>
    <t>INE154A01025</t>
  </si>
  <si>
    <t>Tata Motors Ltd DVR</t>
  </si>
  <si>
    <t>IN9155A01020</t>
  </si>
  <si>
    <t>Oil &amp; Natural Gas Corporation Ltd</t>
  </si>
  <si>
    <t>INE213A01029</t>
  </si>
  <si>
    <t>Oil</t>
  </si>
  <si>
    <t>Bharat Electronics Ltd</t>
  </si>
  <si>
    <t>INE263A01024</t>
  </si>
  <si>
    <t>Aerospace &amp; Defense</t>
  </si>
  <si>
    <t>Housing Development Finance Corporation Ltd</t>
  </si>
  <si>
    <t>INE001A01036</t>
  </si>
  <si>
    <t>Power Grid Corporation of India Ltd</t>
  </si>
  <si>
    <t>INE752E01010</t>
  </si>
  <si>
    <t>Cholamandalam Financial Holdings Ltd</t>
  </si>
  <si>
    <t>INE149A01033</t>
  </si>
  <si>
    <t>Gujarat State Petronet Ltd</t>
  </si>
  <si>
    <t>INE246F01010</t>
  </si>
  <si>
    <t>Indian Oil Corporation Ltd</t>
  </si>
  <si>
    <t>INE242A01010</t>
  </si>
  <si>
    <t>Coal India Ltd</t>
  </si>
  <si>
    <t>INE522F01014</t>
  </si>
  <si>
    <t>Consumable Fuels</t>
  </si>
  <si>
    <t>Castrol India Ltd</t>
  </si>
  <si>
    <t>INE172A01027</t>
  </si>
  <si>
    <t>Akzo Nobel India Ltd</t>
  </si>
  <si>
    <t>INE133A01011</t>
  </si>
  <si>
    <t>Restaurant Brands Asia Ltd</t>
  </si>
  <si>
    <t>INE07T201019</t>
  </si>
  <si>
    <t>Century Textile &amp; Industries Ltd</t>
  </si>
  <si>
    <t>INE055A01016</t>
  </si>
  <si>
    <t>Paper, Forest &amp; Jute Products</t>
  </si>
  <si>
    <t>Tata Chemicals Ltd</t>
  </si>
  <si>
    <t>INE092A01019</t>
  </si>
  <si>
    <t>Chemicals &amp; Petrochemicals</t>
  </si>
  <si>
    <t>Bharat Petroleum Corporation Ltd</t>
  </si>
  <si>
    <t>INE029A01011</t>
  </si>
  <si>
    <t>Lupin Ltd</t>
  </si>
  <si>
    <t>INE326A01037</t>
  </si>
  <si>
    <t>Vardhman Textiles Ltd</t>
  </si>
  <si>
    <t>INE825A01020</t>
  </si>
  <si>
    <t>Textiles &amp; Apparels</t>
  </si>
  <si>
    <t>City Union Bank Ltd</t>
  </si>
  <si>
    <t>INE491A01021</t>
  </si>
  <si>
    <t>Zee Entertainment Enterprises Ltd</t>
  </si>
  <si>
    <t>INE256A01028</t>
  </si>
  <si>
    <t>Entertainment</t>
  </si>
  <si>
    <t>Rallis India Ltd</t>
  </si>
  <si>
    <t>INE613A01020</t>
  </si>
  <si>
    <t>Fertilizers &amp; Agrochemicals</t>
  </si>
  <si>
    <t>Indraprastha Gas Ltd</t>
  </si>
  <si>
    <t>INE203G01027</t>
  </si>
  <si>
    <t>Foreign Equity Securities</t>
  </si>
  <si>
    <t>Cognizant Technology Solutions Corp., A</t>
  </si>
  <si>
    <t>US1924461023</t>
  </si>
  <si>
    <t>Industry Classification</t>
  </si>
  <si>
    <t>NHPC Ltd</t>
  </si>
  <si>
    <t>INE848E01016</t>
  </si>
  <si>
    <t>Petronet LNG Ltd</t>
  </si>
  <si>
    <t>INE347G01014</t>
  </si>
  <si>
    <t>Bajaj Auto Ltd</t>
  </si>
  <si>
    <t>INE917I01010</t>
  </si>
  <si>
    <t>Tata Consultancy Services Ltd</t>
  </si>
  <si>
    <t>INE467B01029</t>
  </si>
  <si>
    <t>Colgate Palmolive (India) Ltd</t>
  </si>
  <si>
    <t>INE259A01022</t>
  </si>
  <si>
    <t>ICICI Securities Ltd</t>
  </si>
  <si>
    <t>INE763G01038</t>
  </si>
  <si>
    <t>Finolex Industries Ltd</t>
  </si>
  <si>
    <t>INE183A01024</t>
  </si>
  <si>
    <t>CESC Ltd</t>
  </si>
  <si>
    <t>INE486A01021</t>
  </si>
  <si>
    <t>(b) Units of Real Estate Investment Trusts (REITs)</t>
  </si>
  <si>
    <t>Brookfield India Real Estate Trust</t>
  </si>
  <si>
    <t>INE0FDU25010</t>
  </si>
  <si>
    <t>Embassy Office Parks REIT</t>
  </si>
  <si>
    <t>INE041025011</t>
  </si>
  <si>
    <t>Unilever PLC, (ADR)</t>
  </si>
  <si>
    <t>US9047677045</t>
  </si>
  <si>
    <t>Food Products</t>
  </si>
  <si>
    <t>Mediatek Inc</t>
  </si>
  <si>
    <t>TW0002454006</t>
  </si>
  <si>
    <t>IT - Hardware</t>
  </si>
  <si>
    <t>Xtep International Holdings Ltd</t>
  </si>
  <si>
    <t>KYG982771092</t>
  </si>
  <si>
    <t>Novatek Microelectronics Corp. Ltd</t>
  </si>
  <si>
    <t>TW0003034005</t>
  </si>
  <si>
    <t>Fila Holdings Corp</t>
  </si>
  <si>
    <t>KR7081660003</t>
  </si>
  <si>
    <t>Xinyi Solar Holdings Ltd</t>
  </si>
  <si>
    <t>KYG9829N1025</t>
  </si>
  <si>
    <t>Industrial Manufacturing</t>
  </si>
  <si>
    <t>SK Telecom Co Ltd</t>
  </si>
  <si>
    <t>KR7017670001</t>
  </si>
  <si>
    <t>Primax Electronics Ltd</t>
  </si>
  <si>
    <t>TW0004915004</t>
  </si>
  <si>
    <t>Hon Hai Precision Industry Co Ltd</t>
  </si>
  <si>
    <t>TW0002317005</t>
  </si>
  <si>
    <t>Foreign Mutual Fund Units</t>
  </si>
  <si>
    <t>YUANTA/P-SHRS TW DVD PLUS ETF</t>
  </si>
  <si>
    <t>TW0000056001</t>
  </si>
  <si>
    <t>Foreign Mutual Fund</t>
  </si>
  <si>
    <t>Info Edge (India) Ltd</t>
  </si>
  <si>
    <t>INE663F01024</t>
  </si>
  <si>
    <t>Zensar Technologies Ltd</t>
  </si>
  <si>
    <t>INE520A01027</t>
  </si>
  <si>
    <t>One 97 Communications Ltd</t>
  </si>
  <si>
    <t>INE982J01020</t>
  </si>
  <si>
    <t>Indiamart Intermesh Ltd</t>
  </si>
  <si>
    <t>INE933S01016</t>
  </si>
  <si>
    <t>Mphasis Ltd</t>
  </si>
  <si>
    <t>INE356A01018</t>
  </si>
  <si>
    <t>Intellect Design Arena Ltd</t>
  </si>
  <si>
    <t>INE306R01017</t>
  </si>
  <si>
    <t>Rategain Travel Technologies Ltd</t>
  </si>
  <si>
    <t>INE0CLI01024</t>
  </si>
  <si>
    <t>FSN E-Commerce Ventures Ltd</t>
  </si>
  <si>
    <t>INE388Y01029</t>
  </si>
  <si>
    <t>Firstsource Solutions Ltd</t>
  </si>
  <si>
    <t>INE684F01012</t>
  </si>
  <si>
    <t>Tracxn Technologies Ltd</t>
  </si>
  <si>
    <t>INE0HMF01019</t>
  </si>
  <si>
    <t>Xelpmoc Design and Tech Ltd</t>
  </si>
  <si>
    <t>INE01P501012</t>
  </si>
  <si>
    <t>Amazon.com INC</t>
  </si>
  <si>
    <t>US0231351067</t>
  </si>
  <si>
    <t>Freshworks Inc</t>
  </si>
  <si>
    <t>US3580541049</t>
  </si>
  <si>
    <t>Alibaba Group Holding Ltd</t>
  </si>
  <si>
    <t>KYG017191142</t>
  </si>
  <si>
    <t>Tencent Holdings Ltd</t>
  </si>
  <si>
    <t>KYG875721634</t>
  </si>
  <si>
    <t>Samsung Electronics Co. Ltd</t>
  </si>
  <si>
    <t>KR7005930003</t>
  </si>
  <si>
    <t>Salesforce.Com Inc</t>
  </si>
  <si>
    <t>US79466L3024</t>
  </si>
  <si>
    <t>Makemytrip Ltd</t>
  </si>
  <si>
    <t>MU0295S00016</t>
  </si>
  <si>
    <t>Microsoft Corp</t>
  </si>
  <si>
    <t>US5949181045</t>
  </si>
  <si>
    <t>LG Chem Ltd</t>
  </si>
  <si>
    <t>KR7051910008</t>
  </si>
  <si>
    <t>Samsung Sdi Co Ltd</t>
  </si>
  <si>
    <t>KR7006400006</t>
  </si>
  <si>
    <t>Zoom Video Communications Inc</t>
  </si>
  <si>
    <t>US98980L1017</t>
  </si>
  <si>
    <t>Meta Platforms Inc</t>
  </si>
  <si>
    <t>US30303M1027</t>
  </si>
  <si>
    <t>Intel Corp</t>
  </si>
  <si>
    <t>US4581401001</t>
  </si>
  <si>
    <t>Taiwan Semiconductor Manufacturing Co. Ltd</t>
  </si>
  <si>
    <t>TW0002330008</t>
  </si>
  <si>
    <t>Apple Inc</t>
  </si>
  <si>
    <t>US0378331005</t>
  </si>
  <si>
    <t>Meituan</t>
  </si>
  <si>
    <t>KYG596691041</t>
  </si>
  <si>
    <t>Franklin Technology Fund, Class I (Acc)</t>
  </si>
  <si>
    <t>LU0626261944</t>
  </si>
  <si>
    <t>ETFMG Prime Cyber Security ETF</t>
  </si>
  <si>
    <t>US26924G2012</t>
  </si>
  <si>
    <t>First Trust Dow Jones Internet Index Fund</t>
  </si>
  <si>
    <t>US33733E3027</t>
  </si>
  <si>
    <t>First Trust Cloud Computing ETF</t>
  </si>
  <si>
    <t>US33734X1928</t>
  </si>
  <si>
    <t>Equitas Small Finance Bank Ltd</t>
  </si>
  <si>
    <t>INE063P01018</t>
  </si>
  <si>
    <t>Brigade Enterprises Ltd</t>
  </si>
  <si>
    <t>INE791I01019</t>
  </si>
  <si>
    <t>Realty</t>
  </si>
  <si>
    <t>Deepak Nitrite Ltd</t>
  </si>
  <si>
    <t>INE288B01029</t>
  </si>
  <si>
    <t>J.B. Chemicals &amp; Pharmaceuticals Ltd</t>
  </si>
  <si>
    <t>INE572A01028</t>
  </si>
  <si>
    <t>Karur Vysya Bank Ltd</t>
  </si>
  <si>
    <t>INE036D01028</t>
  </si>
  <si>
    <t>Blue Star Ltd</t>
  </si>
  <si>
    <t>INE472A01039</t>
  </si>
  <si>
    <t>Finolex Cables Ltd</t>
  </si>
  <si>
    <t>INE235A01022</t>
  </si>
  <si>
    <t>CCL Products (India) Ltd</t>
  </si>
  <si>
    <t>INE421D01022</t>
  </si>
  <si>
    <t>Agricultural Food &amp; Other Products</t>
  </si>
  <si>
    <t>Carborundum Universal Ltd</t>
  </si>
  <si>
    <t>INE120A01034</t>
  </si>
  <si>
    <t>KPIT Technologies Ltd</t>
  </si>
  <si>
    <t>INE04I401011</t>
  </si>
  <si>
    <t>Tube Investments of India Ltd</t>
  </si>
  <si>
    <t>INE974X01010</t>
  </si>
  <si>
    <t>KNR Constructions Ltd</t>
  </si>
  <si>
    <t>INE634I01029</t>
  </si>
  <si>
    <t>K.P.R. Mill Ltd</t>
  </si>
  <si>
    <t>INE930H01031</t>
  </si>
  <si>
    <t>DCB Bank Ltd</t>
  </si>
  <si>
    <t>INE503A01015</t>
  </si>
  <si>
    <t>V.I.P. Industries Ltd</t>
  </si>
  <si>
    <t>INE054A01027</t>
  </si>
  <si>
    <t>Ahluwalia Contracts (India) Ltd</t>
  </si>
  <si>
    <t>INE758C01029</t>
  </si>
  <si>
    <t>Lemon Tree Hotels Ltd</t>
  </si>
  <si>
    <t>INE970X01018</t>
  </si>
  <si>
    <t>Eris Lifesciences Ltd</t>
  </si>
  <si>
    <t>INE406M01024</t>
  </si>
  <si>
    <t>Sobha Ltd</t>
  </si>
  <si>
    <t>INE671H01015</t>
  </si>
  <si>
    <t>Chemplast Sanmar Ltd</t>
  </si>
  <si>
    <t>INE488A01050</t>
  </si>
  <si>
    <t>Ion Exchange (India) Ltd</t>
  </si>
  <si>
    <t>INE570A01014</t>
  </si>
  <si>
    <t>M M Forgings Ltd</t>
  </si>
  <si>
    <t>INE227C01017</t>
  </si>
  <si>
    <t>GHCL Ltd</t>
  </si>
  <si>
    <t>INE539A01019</t>
  </si>
  <si>
    <t>Kalyan Jewellers India Ltd</t>
  </si>
  <si>
    <t>INE303R01014</t>
  </si>
  <si>
    <t>JK Lakshmi Cement Ltd</t>
  </si>
  <si>
    <t>INE786A01032</t>
  </si>
  <si>
    <t>Nesco Ltd</t>
  </si>
  <si>
    <t>INE317F01035</t>
  </si>
  <si>
    <t>Mrs Bectors Food Specialities Ltd</t>
  </si>
  <si>
    <t>INE495P01012</t>
  </si>
  <si>
    <t>Quess Corp Ltd</t>
  </si>
  <si>
    <t>INE615P01015</t>
  </si>
  <si>
    <t>Cholamandalam Investment and Finance Co Ltd</t>
  </si>
  <si>
    <t>INE121A01024</t>
  </si>
  <si>
    <t>Syrma SGS Technology Ltd</t>
  </si>
  <si>
    <t>INE0DYJ01015</t>
  </si>
  <si>
    <t>Techno Electric &amp; Engineering Co Ltd</t>
  </si>
  <si>
    <t>INE285K01026</t>
  </si>
  <si>
    <t>Gateway Distriparks Ltd</t>
  </si>
  <si>
    <t>INE079J01017</t>
  </si>
  <si>
    <t>TTK Prestige Ltd</t>
  </si>
  <si>
    <t>INE690A01028</t>
  </si>
  <si>
    <t>Shankara Building Products Ltd</t>
  </si>
  <si>
    <t>INE274V01019</t>
  </si>
  <si>
    <t>Kirloskar Pneumatic Co Ltd</t>
  </si>
  <si>
    <t>INE811A01020</t>
  </si>
  <si>
    <t>HeidelbergCement India Ltd</t>
  </si>
  <si>
    <t>INE578A01017</t>
  </si>
  <si>
    <t>TV Today Network Ltd</t>
  </si>
  <si>
    <t>INE038F01029</t>
  </si>
  <si>
    <t>S J S Enterprises Ltd</t>
  </si>
  <si>
    <t>INE284S01014</t>
  </si>
  <si>
    <t>Indoco Remedies Ltd</t>
  </si>
  <si>
    <t>INE873D01024</t>
  </si>
  <si>
    <t>Anupam Rasayan India Ltd</t>
  </si>
  <si>
    <t>INE930P01018</t>
  </si>
  <si>
    <t>MTAR Technologies Ltd</t>
  </si>
  <si>
    <t>INE864I01014</t>
  </si>
  <si>
    <t>Gulf Oil Lubricants India Ltd</t>
  </si>
  <si>
    <t>INE635Q01029</t>
  </si>
  <si>
    <t>Symphony Ltd</t>
  </si>
  <si>
    <t>INE225D01027</t>
  </si>
  <si>
    <t>Data Patterns India Ltd</t>
  </si>
  <si>
    <t>INE0IX101010</t>
  </si>
  <si>
    <t>Anand Rathi Wealth Ltd</t>
  </si>
  <si>
    <t>INE463V01026</t>
  </si>
  <si>
    <t>Ashoka Buildcon Ltd</t>
  </si>
  <si>
    <t>INE442H01029</t>
  </si>
  <si>
    <t>Campus Activewear Ltd</t>
  </si>
  <si>
    <t>INE278Y01022</t>
  </si>
  <si>
    <t>Music Broadcast Ltd</t>
  </si>
  <si>
    <t>INE919I01024</t>
  </si>
  <si>
    <t>Tega Industries Ltd</t>
  </si>
  <si>
    <t>INE011K01018</t>
  </si>
  <si>
    <t>Hindustan Oil Exploration Co Ltd</t>
  </si>
  <si>
    <t>INE345A01011</t>
  </si>
  <si>
    <t>Global Health Ltd</t>
  </si>
  <si>
    <t>INE474Q01031</t>
  </si>
  <si>
    <t>Harsha Engineers International Ltd</t>
  </si>
  <si>
    <t>INE0JUS01029</t>
  </si>
  <si>
    <t>S P Apparels Ltd</t>
  </si>
  <si>
    <t>INE212I01016</t>
  </si>
  <si>
    <t>Ramco Systems Ltd</t>
  </si>
  <si>
    <t>INE246B01019</t>
  </si>
  <si>
    <t>CEAT Ltd</t>
  </si>
  <si>
    <t>INE482A01020</t>
  </si>
  <si>
    <t>* Less than 0.01%</t>
  </si>
  <si>
    <t>Federal Bank Ltd</t>
  </si>
  <si>
    <t>INE171A01029</t>
  </si>
  <si>
    <t>Apollo Tyres Ltd</t>
  </si>
  <si>
    <t>INE438A01022</t>
  </si>
  <si>
    <t>Max Healthcare Institute Ltd</t>
  </si>
  <si>
    <t>INE027H01010</t>
  </si>
  <si>
    <t>Coromandel International Ltd</t>
  </si>
  <si>
    <t>INE169A01031</t>
  </si>
  <si>
    <t>Sundram Fasteners Ltd</t>
  </si>
  <si>
    <t>INE387A01021</t>
  </si>
  <si>
    <t>Trent Ltd</t>
  </si>
  <si>
    <t>INE849A01020</t>
  </si>
  <si>
    <t>Indian Hotels Co Ltd</t>
  </si>
  <si>
    <t>INE053A01029</t>
  </si>
  <si>
    <t>Cummins India Ltd</t>
  </si>
  <si>
    <t>INE298A01020</t>
  </si>
  <si>
    <t>Emami Ltd</t>
  </si>
  <si>
    <t>INE548C01032</t>
  </si>
  <si>
    <t>Ashok Leyland Ltd</t>
  </si>
  <si>
    <t>INE208A01029</t>
  </si>
  <si>
    <t>Persistent Systems Ltd</t>
  </si>
  <si>
    <t>INE262H01013</t>
  </si>
  <si>
    <t>J.K. Cement Ltd</t>
  </si>
  <si>
    <t>INE823G01014</t>
  </si>
  <si>
    <t>Mahindra &amp; Mahindra Financial Services Ltd</t>
  </si>
  <si>
    <t>INE774D01024</t>
  </si>
  <si>
    <t>IPCA Laboratories Ltd</t>
  </si>
  <si>
    <t>INE571A01038</t>
  </si>
  <si>
    <t>Container Corporation Of India Ltd</t>
  </si>
  <si>
    <t>INE111A01025</t>
  </si>
  <si>
    <t>Max Financial Services Ltd</t>
  </si>
  <si>
    <t>INE180A01020</t>
  </si>
  <si>
    <t>Oberoi Realty Ltd</t>
  </si>
  <si>
    <t>INE093I01010</t>
  </si>
  <si>
    <t>CG Power and Industrial Solutions Ltd</t>
  </si>
  <si>
    <t>INE067A01029</t>
  </si>
  <si>
    <t>Electrical Equipment</t>
  </si>
  <si>
    <t>The Ramco Cements Ltd</t>
  </si>
  <si>
    <t>INE331A01037</t>
  </si>
  <si>
    <t>Abbott India Ltd</t>
  </si>
  <si>
    <t>INE358A01014</t>
  </si>
  <si>
    <t>Prestige Estates Projects Ltd</t>
  </si>
  <si>
    <t>INE811K01011</t>
  </si>
  <si>
    <t>Hindustan Aeronautics Ltd</t>
  </si>
  <si>
    <t>INE066F01012</t>
  </si>
  <si>
    <t>Coforge Ltd</t>
  </si>
  <si>
    <t>INE591G01017</t>
  </si>
  <si>
    <t>Tata Steel Ltd</t>
  </si>
  <si>
    <t>INE081A01020</t>
  </si>
  <si>
    <t>Ferrous Metals</t>
  </si>
  <si>
    <t>APL Apollo Tubes Ltd</t>
  </si>
  <si>
    <t>INE702C01027</t>
  </si>
  <si>
    <t>Phoenix Mills Ltd</t>
  </si>
  <si>
    <t>INE211B01039</t>
  </si>
  <si>
    <t>Ajanta Pharma Ltd</t>
  </si>
  <si>
    <t>INE031B01049</t>
  </si>
  <si>
    <t>Motherson Sumi Wiring India Ltd</t>
  </si>
  <si>
    <t>INE0FS801015</t>
  </si>
  <si>
    <t>PI Industries Ltd</t>
  </si>
  <si>
    <t>INE603J01030</t>
  </si>
  <si>
    <t>Whirlpool Of India Ltd</t>
  </si>
  <si>
    <t>INE716A01013</t>
  </si>
  <si>
    <t>Bharat Forge Ltd</t>
  </si>
  <si>
    <t>INE465A01025</t>
  </si>
  <si>
    <t>Sundaram Finance Ltd</t>
  </si>
  <si>
    <t>INE660A01013</t>
  </si>
  <si>
    <t>Honeywell Automation India Ltd</t>
  </si>
  <si>
    <t>INE671A01010</t>
  </si>
  <si>
    <t>Kajaria Ceramics Ltd</t>
  </si>
  <si>
    <t>INE217B01036</t>
  </si>
  <si>
    <t>EPL Ltd</t>
  </si>
  <si>
    <t>INE255A01020</t>
  </si>
  <si>
    <t>Devyani International Ltd</t>
  </si>
  <si>
    <t>INE872J01023</t>
  </si>
  <si>
    <t>TVS Motor Co Ltd</t>
  </si>
  <si>
    <t>INE494B01023</t>
  </si>
  <si>
    <t>Hitachi Energy India Ltd</t>
  </si>
  <si>
    <t>INE07Y701011</t>
  </si>
  <si>
    <t>AIA Engineering Ltd</t>
  </si>
  <si>
    <t>INE212H01026</t>
  </si>
  <si>
    <t>Somany Ceramics Ltd</t>
  </si>
  <si>
    <t>INE355A01028</t>
  </si>
  <si>
    <t>Chennai Interactive Business Services Pvt Ltd ** ^^</t>
  </si>
  <si>
    <t>KEI Industries Ltd</t>
  </si>
  <si>
    <t>INE878B01027</t>
  </si>
  <si>
    <t>HDFC Life Insurance Co Ltd</t>
  </si>
  <si>
    <t>INE795G01014</t>
  </si>
  <si>
    <t>Interglobe Aviation Ltd</t>
  </si>
  <si>
    <t>INE646L01027</t>
  </si>
  <si>
    <t>Samvardhana Motherson International Ltd</t>
  </si>
  <si>
    <t>INE775A01035</t>
  </si>
  <si>
    <t>ITD Cementation India Ltd</t>
  </si>
  <si>
    <t>INE686A01026</t>
  </si>
  <si>
    <t>Orient Cement Ltd</t>
  </si>
  <si>
    <t>INE876N01018</t>
  </si>
  <si>
    <t>Marico Ltd</t>
  </si>
  <si>
    <t>INE196A01026</t>
  </si>
  <si>
    <t>Zydus Lifesciences Ltd</t>
  </si>
  <si>
    <t>INE010B01027</t>
  </si>
  <si>
    <t>Arvind Fashions Ltd</t>
  </si>
  <si>
    <t>INE955V01021</t>
  </si>
  <si>
    <t>Life Insurance Corporation Of India</t>
  </si>
  <si>
    <t>INE0J1Y01017</t>
  </si>
  <si>
    <t>Quantum Information Systems ** ^^</t>
  </si>
  <si>
    <t>Dalmia Bharat Ltd</t>
  </si>
  <si>
    <t>INE00R701025</t>
  </si>
  <si>
    <t>AU Small Finance Bank Ltd</t>
  </si>
  <si>
    <t>INE949L01017</t>
  </si>
  <si>
    <t>LIC Housing Finance Ltd</t>
  </si>
  <si>
    <t>INE115A01026</t>
  </si>
  <si>
    <t>Apollo Hospitals Enterprise Ltd</t>
  </si>
  <si>
    <t>INE437A01024</t>
  </si>
  <si>
    <t>Godrej Consumer Products Ltd</t>
  </si>
  <si>
    <t>INE102D01028</t>
  </si>
  <si>
    <t>Alkem Laboratories Ltd</t>
  </si>
  <si>
    <t>INE540L01014</t>
  </si>
  <si>
    <t>Nippon Life India Asset Management Ltd</t>
  </si>
  <si>
    <t>INE298J01013</t>
  </si>
  <si>
    <t>Gland Pharma Ltd</t>
  </si>
  <si>
    <t>INE068V01023</t>
  </si>
  <si>
    <t>SBI Life Insurance Co Ltd</t>
  </si>
  <si>
    <t>INE123W01016</t>
  </si>
  <si>
    <t>Endurance Technologies Ltd</t>
  </si>
  <si>
    <t>INE913H01037</t>
  </si>
  <si>
    <t>Laurus Labs Ltd</t>
  </si>
  <si>
    <t>INE947Q01028</t>
  </si>
  <si>
    <t>Hindalco Industries Ltd</t>
  </si>
  <si>
    <t>INE038A01020</t>
  </si>
  <si>
    <t>Non - Ferrous Metals</t>
  </si>
  <si>
    <t>ICICI Lombard General Insurance Co Ltd</t>
  </si>
  <si>
    <t>INE765G01017</t>
  </si>
  <si>
    <t>Bajaj Finserv Ltd</t>
  </si>
  <si>
    <t>INE918I01026</t>
  </si>
  <si>
    <t>Balkrishna Industries Ltd</t>
  </si>
  <si>
    <t>INE787D01026</t>
  </si>
  <si>
    <t>NRB Bearings Ltd</t>
  </si>
  <si>
    <t>INE349A01021</t>
  </si>
  <si>
    <t>Puravankara Ltd</t>
  </si>
  <si>
    <t>INE323I01011</t>
  </si>
  <si>
    <t>Tata Consumer Products Ltd</t>
  </si>
  <si>
    <t>INE192A01025</t>
  </si>
  <si>
    <t>Titan Co Ltd</t>
  </si>
  <si>
    <t>INE280A01028</t>
  </si>
  <si>
    <t>AIA Group Ltd</t>
  </si>
  <si>
    <t>HK0000069689</t>
  </si>
  <si>
    <t>DBS Group Holdings Ltd</t>
  </si>
  <si>
    <t>SG1L01001701</t>
  </si>
  <si>
    <t>China Mengniu Dairy Co. Ltd</t>
  </si>
  <si>
    <t>KYG210961051</t>
  </si>
  <si>
    <t>Agricultural Food &amp; other Products</t>
  </si>
  <si>
    <t>Budweiser Brewing Co APAC Ltd</t>
  </si>
  <si>
    <t>KYG1674K1013</t>
  </si>
  <si>
    <t>Bank Central Asia Tbk Pt</t>
  </si>
  <si>
    <t>ID1000109507</t>
  </si>
  <si>
    <t>JD.Com Inc</t>
  </si>
  <si>
    <t>KYG8208B1014</t>
  </si>
  <si>
    <t>Hyundai Motor Co Ltd</t>
  </si>
  <si>
    <t>KR7005380001</t>
  </si>
  <si>
    <t>China Merchants Bank Co Ltd</t>
  </si>
  <si>
    <t>CNE1000002M1</t>
  </si>
  <si>
    <t>Midea Group Co Ltd</t>
  </si>
  <si>
    <t>CNE100001QQ5</t>
  </si>
  <si>
    <t>Techtronic Industries Co. Ltd</t>
  </si>
  <si>
    <t>HK0669013440</t>
  </si>
  <si>
    <t>Longi Green Energy Technology Co Ltd</t>
  </si>
  <si>
    <t>CNE100001FR6</t>
  </si>
  <si>
    <t>Trip.Com Group Ltd, (ADR)</t>
  </si>
  <si>
    <t>US89677Q1076</t>
  </si>
  <si>
    <t>Weichai Power Co Ltd</t>
  </si>
  <si>
    <t>CNE1000004L9</t>
  </si>
  <si>
    <t>Ping An Insurance (Group) Co. Of China Ltd, H</t>
  </si>
  <si>
    <t>CNE1000003X6</t>
  </si>
  <si>
    <t>SK Hynix Inc</t>
  </si>
  <si>
    <t>KR7000660001</t>
  </si>
  <si>
    <t>Semen Indonesia (Persero) Tbk PT</t>
  </si>
  <si>
    <t>ID1000106800</t>
  </si>
  <si>
    <t>Guangzhou Tinci Materials Technology Co Ltd</t>
  </si>
  <si>
    <t>CNE100001RG4</t>
  </si>
  <si>
    <t>Shenzhen Inovance Technology Co Ltd</t>
  </si>
  <si>
    <t>CNE100000V46</t>
  </si>
  <si>
    <t>Yum China Holdings INC</t>
  </si>
  <si>
    <t>US98850P1093</t>
  </si>
  <si>
    <t>Hong Kong Exchanges And Clearing Ltd</t>
  </si>
  <si>
    <t>HK0388045442</t>
  </si>
  <si>
    <t>SM Investments Corp</t>
  </si>
  <si>
    <t>PHY806761029</t>
  </si>
  <si>
    <t>Sumber Alfaria Trijaya Tbk PT</t>
  </si>
  <si>
    <t>ID1000128705</t>
  </si>
  <si>
    <t>Wuxi Biologics Cayman Inc</t>
  </si>
  <si>
    <t>KYG970081173</t>
  </si>
  <si>
    <t>Minor International Pcl, Fgn.</t>
  </si>
  <si>
    <t>TH0128B10Z17</t>
  </si>
  <si>
    <t>Beijing Oriental Yuhong Waterproof Technology Co Ltd</t>
  </si>
  <si>
    <t>CNE100000CS3</t>
  </si>
  <si>
    <t>Sea Ltd (ADR)</t>
  </si>
  <si>
    <t>US81141R1005</t>
  </si>
  <si>
    <t>The Siam Cement PCL, Fgn.</t>
  </si>
  <si>
    <t>TH0003010Z12</t>
  </si>
  <si>
    <t>Bangkok Dusit Medical Services Pcl</t>
  </si>
  <si>
    <t>TH0264A10Z12</t>
  </si>
  <si>
    <t>Minor International PCL - Warrants (15-Feb-2024)</t>
  </si>
  <si>
    <t>TH0128054200</t>
  </si>
  <si>
    <t>Bajaj Finance Ltd</t>
  </si>
  <si>
    <t>INE296A01024</t>
  </si>
  <si>
    <t>Nestle India Ltd</t>
  </si>
  <si>
    <t>INE239A01016</t>
  </si>
  <si>
    <t>JSW Steel Ltd</t>
  </si>
  <si>
    <t>INE019A01038</t>
  </si>
  <si>
    <t>Wipro Ltd</t>
  </si>
  <si>
    <t>INE075A01022</t>
  </si>
  <si>
    <t>Britannia Industries Ltd</t>
  </si>
  <si>
    <t>INE216A01030</t>
  </si>
  <si>
    <t>Eicher Motors Ltd</t>
  </si>
  <si>
    <t>INE066A01021</t>
  </si>
  <si>
    <t>Adani Ports and Special Economic Zone Ltd</t>
  </si>
  <si>
    <t>INE742F01042</t>
  </si>
  <si>
    <t>Transport Infrastructure</t>
  </si>
  <si>
    <t>Adani Enterprises Ltd</t>
  </si>
  <si>
    <t>INE423A01024</t>
  </si>
  <si>
    <t>Metals &amp; Minerals Trading</t>
  </si>
  <si>
    <t>UPL Ltd</t>
  </si>
  <si>
    <t>INE628A01036</t>
  </si>
  <si>
    <t>Divi's Laboratories Ltd</t>
  </si>
  <si>
    <t>INE361B01024</t>
  </si>
  <si>
    <t>Hero MotoCorp Ltd</t>
  </si>
  <si>
    <t>INE158A01026</t>
  </si>
  <si>
    <t>Yes Bank Ltd</t>
  </si>
  <si>
    <t>INE528G01035</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</si>
  <si>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</si>
  <si>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</si>
  <si>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</si>
  <si>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</si>
  <si>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</si>
  <si>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</si>
  <si>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</si>
  <si>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</si>
  <si>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INF109K013N3</t>
  </si>
  <si>
    <t>INF200K01VE4</t>
  </si>
  <si>
    <t>Franklin India Short-Term Income Plan (No. of Segregated Portfolios in the Scheme- 3) - (under winding up) Direct-Growth Plan ^^ $$$</t>
  </si>
  <si>
    <t>INF090I01GK1</t>
  </si>
  <si>
    <t>Franklin India Short Term Income Plan - Segregated Portfolio 2 - 10.90% Vodafone Idea Ltd 02 Sep 2023 - Direct - Growth Plan ^^</t>
  </si>
  <si>
    <t>INF090I01UY3</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</si>
  <si>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</si>
  <si>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</si>
  <si>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</si>
  <si>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</si>
  <si>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 Segregated Portfolio 2 - 10.90% Vodafone Idea Ltd 02 Sep 2023 - Direct - Growth Plan ^^</t>
  </si>
  <si>
    <t>INF090I01TX7</t>
  </si>
  <si>
    <t>Franklin India Dynamic Accrual Fund- Segregated Portfolio 3- 9.50% Yes Bank Ltd CO 23 Dec 2021-Direct-Growth Plan</t>
  </si>
  <si>
    <t>INF090I01WD3</t>
  </si>
  <si>
    <t xml:space="preserve">h) Risk-o-meter </t>
  </si>
  <si>
    <t>Primary Benchmark: Nifty Equity Savings Index</t>
  </si>
  <si>
    <t>Risk level based on portfolio as on February 28, 2023</t>
  </si>
  <si>
    <t>Risk level of primary benchmark as on February 28, 2023</t>
  </si>
  <si>
    <t xml:space="preserve">f) Risk-o-meter </t>
  </si>
  <si>
    <t>Primary Benchmark: CRISIL Hybrid 35+65 - Aggressive Index</t>
  </si>
  <si>
    <t>Primary Benchmark: Nifty 50 Hybrid Composite Debt 50:50 Index</t>
  </si>
  <si>
    <t xml:space="preserve">d) Risk-o-meter </t>
  </si>
  <si>
    <t>Primary Benchmark: NIFTY500 Value 50 (The Benchmark of the fund has been changed from S&amp;P BSE 500 effective December 1, 2021)</t>
  </si>
  <si>
    <t>Primary Benchmark: Nifty Dividend Opportunities 50</t>
  </si>
  <si>
    <t xml:space="preserve">e) Risk-o-meter </t>
  </si>
  <si>
    <t>Primary Benchmark: S&amp;P BSE Teck</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</si>
  <si>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</si>
  <si>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</si>
  <si>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</si>
  <si>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</si>
  <si>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</si>
  <si>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</si>
  <si>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</si>
  <si>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MSCI Asia (ex-Japan) Standard Index</t>
  </si>
  <si>
    <t>Primary Benchmark: Nifty 50</t>
  </si>
  <si>
    <t>^ Franklin India Index Fund – NSE Nifty Plan is renamed as Franklin India NSE Nifty 50 Index Fund effective July 01, 2022.</t>
  </si>
  <si>
    <t>Primary Benchmark: Russell 3000 Growth Index</t>
  </si>
  <si>
    <t>Primary Benchmark: MSCI Europe Index</t>
  </si>
  <si>
    <t>^ Franklin India Feeder - Franklin European Growth Fund is renamed as Franklin India Feeder - Templeton European Opportunities Fund effective Aug 18, 2020.</t>
  </si>
  <si>
    <t>Primary Benchmark: 40% Nifty 500 TRI + 40% Nifty Short Duration Debt Index + 20% domestic gold price (Effective December 19, 2022, the benchmark of the scheme has been changed from CRISIL Hybrid 35+65 - Aggressive Index )</t>
  </si>
  <si>
    <t>^ Franklin India Multi-Asset Solution Fund is renamed as Franklin India Multi-Asset Solution Fund of Funds effective Dec 19, 2022.</t>
  </si>
  <si>
    <t>Primary Benchmark: CRISIL Hybrid 50+50 - Moderate Index (Effective December 19, 2022, the benchmark of the scheme has been changed from CRISIL Hybrid 35+65 - Aggressive Index )</t>
  </si>
  <si>
    <t>Rs. 5,201.60 Lacs</t>
  </si>
  <si>
    <t>Rs. 11,085.97 Lacs</t>
  </si>
  <si>
    <t xml:space="preserve">d) During the month additional instances of fair valuation/deviation from valuation price provided by the valuation agencies </t>
  </si>
  <si>
    <t>Refer below link for rationale of devation under Valuation policy</t>
  </si>
  <si>
    <t>https://www.franklintempletonindia.com/investor/reports</t>
  </si>
  <si>
    <t>$$$ This scheme is under winding-up and SBI Funds Management Private Limited has been appointed as the liquidator as per the order of Hon'ble Supreme Court dated February 12, 2021.</t>
  </si>
  <si>
    <t>SBI Short Term Debt Fund Direct - Growth Plan</t>
  </si>
  <si>
    <t>ICICI Prudential Short Term Fund Direct - Growth Plan</t>
  </si>
  <si>
    <t>Franklin India Feeder - Templeton European Opportunities Fund ( Formerly known as Franklin India Feeder - Franklin European Growth Fund) ^</t>
  </si>
  <si>
    <t>Franklin India Liquid Fund</t>
  </si>
  <si>
    <t>INE733E07JC4</t>
  </si>
  <si>
    <t>8.73% NTPC Ltd (07-Mar-2023) **</t>
  </si>
  <si>
    <t>INE121A07PY1</t>
  </si>
  <si>
    <t>6.26% Cholamandalam Investment and Finance Co Ltd (18-Apr-2023) **</t>
  </si>
  <si>
    <t>IND AA+</t>
  </si>
  <si>
    <t>INE134E08FN8</t>
  </si>
  <si>
    <t>8.90% Power Finance Corporation Ltd (18-Mar-2023) **</t>
  </si>
  <si>
    <t>INE206D08154</t>
  </si>
  <si>
    <t>8.56% Nuclear Power Corporation of India Ltd (15-Mar-2023) **</t>
  </si>
  <si>
    <t>INE556F16945</t>
  </si>
  <si>
    <t>Small Industries Development Bank of India (03-Mar-2023) **</t>
  </si>
  <si>
    <t>INE237A167R8</t>
  </si>
  <si>
    <t>Kotak Mahindra Bank Ltd (29-Mar-2023)</t>
  </si>
  <si>
    <t>INE040A16CX4</t>
  </si>
  <si>
    <t>HDFC Bank Ltd (06-Mar-2023)</t>
  </si>
  <si>
    <t>INE476A16UT0</t>
  </si>
  <si>
    <t>Canara Bank (17-Apr-2023) **</t>
  </si>
  <si>
    <t>INE476A16VB6</t>
  </si>
  <si>
    <t>Canara Bank (17-May-2023) **</t>
  </si>
  <si>
    <t>INE160A16MY7</t>
  </si>
  <si>
    <t>Punjab National Bank (18-May-2023) **</t>
  </si>
  <si>
    <t>INE238AD6256</t>
  </si>
  <si>
    <t>Axis Bank Ltd (20-Mar-2023) **</t>
  </si>
  <si>
    <t>INE929O14966</t>
  </si>
  <si>
    <t>Reliance Retail Ventures Ltd (17-May-2023) **@</t>
  </si>
  <si>
    <t>INE261F14JH8</t>
  </si>
  <si>
    <t>National Bank For Agriculture &amp; Rural Development (14-Mar-2023) **@</t>
  </si>
  <si>
    <t>INE110L14RL0</t>
  </si>
  <si>
    <t>Reliance Jio Infocomm Ltd (06-Mar-2023) **@</t>
  </si>
  <si>
    <t>INE001A14ZX2</t>
  </si>
  <si>
    <t>Housing Development Finance Corporation Ltd (16-Mar-2023)@</t>
  </si>
  <si>
    <t>INE027214340</t>
  </si>
  <si>
    <t>BOB Financial Solutions Ltd (23-Mar-2023) **@</t>
  </si>
  <si>
    <t>INE774D14RM8</t>
  </si>
  <si>
    <t>Mahindra &amp; Mahindra Financial Services Ltd (18-May-2023) **@</t>
  </si>
  <si>
    <t>INE700G14DY1</t>
  </si>
  <si>
    <t>HDFC Securities Ltd (13-Mar-2023) **@</t>
  </si>
  <si>
    <t>INE824H14KN5</t>
  </si>
  <si>
    <t>Julius Baer Capital (India) Pvt Ltd (24-Mar-2023) **@</t>
  </si>
  <si>
    <t>INE110L14RP1</t>
  </si>
  <si>
    <t>Reliance Jio Infocomm Ltd (23-Mar-2023) **@</t>
  </si>
  <si>
    <t>INE824H14KH7</t>
  </si>
  <si>
    <t>Julius Baer Capital (India) Pvt Ltd (28-Mar-2023) **@</t>
  </si>
  <si>
    <t>Treasury Bill</t>
  </si>
  <si>
    <t>IN002022X452</t>
  </si>
  <si>
    <t>91 DTB (11-May-2023)</t>
  </si>
  <si>
    <t>IN002022X445</t>
  </si>
  <si>
    <t>91 DTB (04-May-2023)</t>
  </si>
  <si>
    <t>IN002022X460</t>
  </si>
  <si>
    <t>91 DTB (18-May-2023)</t>
  </si>
  <si>
    <t>IN002022X379</t>
  </si>
  <si>
    <t>91 DTB (16-Mar-2023)</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</si>
  <si>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</si>
  <si>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</si>
  <si>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</si>
  <si>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</si>
  <si>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</si>
  <si>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</si>
  <si>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</si>
  <si>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</si>
  <si>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</si>
  <si>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</si>
  <si>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</si>
  <si>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</si>
  <si>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</si>
  <si>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</si>
  <si>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</si>
  <si>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Residual maturity / Average Maturity as on 28-Feb-2023</t>
  </si>
  <si>
    <t>e) Risk-o-meter</t>
  </si>
  <si>
    <t xml:space="preserve">Primary Benchmark: Tier-1 Index: CRISIL Liquid Fund BI Index </t>
  </si>
  <si>
    <t>Risk level of tier-1 benchmark as on February 28, 2023</t>
  </si>
  <si>
    <t>Tier-2 Index: CRISIL Liquid Fund AI Index</t>
  </si>
  <si>
    <t>Risk level of tier-2 benchmark as on February 28, 2023</t>
  </si>
  <si>
    <t>Franklin India Overnight Fund</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</si>
  <si>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</si>
  <si>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</si>
  <si>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</si>
  <si>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</si>
  <si>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</si>
  <si>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</si>
  <si>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</si>
  <si>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</si>
  <si>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Primary Benchmark: Tier-1 Index: CRISIL Overnight Fund AI Index (Effective Apri 1, 2022, the benchmark of the scheme has been changed from CRISIL Overnight Index)</t>
  </si>
  <si>
    <t>Franklin India Savings Fund</t>
  </si>
  <si>
    <t>INE514E16BZ7</t>
  </si>
  <si>
    <t>Export-Import Bank Of India (24-Mar-2023)</t>
  </si>
  <si>
    <t>INE028A16CT7</t>
  </si>
  <si>
    <t>Bank of Baroda (17-Aug-2023) **</t>
  </si>
  <si>
    <t>INE556F16986</t>
  </si>
  <si>
    <t>Small Industries Development Bank of India (29-Aug-2023) **</t>
  </si>
  <si>
    <t>INE090A161Y3</t>
  </si>
  <si>
    <t>ICICI Bank Ltd (11-Sep-2023) **</t>
  </si>
  <si>
    <t>INE238AD6215</t>
  </si>
  <si>
    <t>Axis Bank Ltd (06-Dec-2023) **</t>
  </si>
  <si>
    <t>INE476A16UL7</t>
  </si>
  <si>
    <t>Canara Bank (15-Dec-2023) **</t>
  </si>
  <si>
    <t>INE692A16FV9</t>
  </si>
  <si>
    <t>Union Bank of India (06-Feb-2024) **</t>
  </si>
  <si>
    <t>INE306N14UI0</t>
  </si>
  <si>
    <t>Tata Capital Financial Services Ltd (24-Mar-2023) **@</t>
  </si>
  <si>
    <t>INE929O14974</t>
  </si>
  <si>
    <t>Reliance Retail Ventures Ltd (26-May-2023) **@</t>
  </si>
  <si>
    <t>INE027E14OA1</t>
  </si>
  <si>
    <t>L&amp;T Finance Ltd (24-May-2023) **@</t>
  </si>
  <si>
    <t>INE110L14RD7</t>
  </si>
  <si>
    <t>Reliance Jio Infocomm Ltd (29-Sep-2023) **@</t>
  </si>
  <si>
    <t>INE001A14ZU8</t>
  </si>
  <si>
    <t>Housing Development Finance Corporation Ltd (28-Nov-2023) **@</t>
  </si>
  <si>
    <t>INE824H14KI5</t>
  </si>
  <si>
    <t>Julius Baer Capital (India) Pvt Ltd (14-Mar-2023) **@</t>
  </si>
  <si>
    <t>INE763G14NI1</t>
  </si>
  <si>
    <t>ICICI Securities Ltd (17-Mar-2023) **@</t>
  </si>
  <si>
    <t>IN002022Y229</t>
  </si>
  <si>
    <t>182 DTB (02-Mar-2023)</t>
  </si>
  <si>
    <t>IN002022Y419</t>
  </si>
  <si>
    <t>182 DTB (06-Jul-2023)</t>
  </si>
  <si>
    <t xml:space="preserve">      Retail Plan Growth Option</t>
  </si>
  <si>
    <t xml:space="preserve">      Retail Plan Daily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</si>
  <si>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</si>
  <si>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</si>
  <si>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</si>
  <si>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</si>
  <si>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Monthly IDCW Option</t>
  </si>
  <si>
    <t xml:space="preserve">      Direct Retail Plan Quarterly IDCW Option</t>
  </si>
  <si>
    <t>Primary Benchmark: Tier-1 Index: NIFTY Money Market Index B-I (Effective Apri 1, 2022, the benchmark of the scheme has been changed from NIFTY Money Market Index)</t>
  </si>
  <si>
    <t>Tier-2 Index: NIFTY Money Market Index A-I</t>
  </si>
  <si>
    <t>Franklin India Floating Rate Fund</t>
  </si>
  <si>
    <t>INE651J07739</t>
  </si>
  <si>
    <t>JM Financial Credit Solutions Ltd (1Y SBI MCLR + 460 Bps) (23-Jul-2024) **</t>
  </si>
  <si>
    <t>ICRA AA</t>
  </si>
  <si>
    <t>INE237A169P8</t>
  </si>
  <si>
    <t>Kotak Mahindra Bank Ltd (17-Aug-2023) **</t>
  </si>
  <si>
    <t>IN0020160084</t>
  </si>
  <si>
    <t>GOI FRB 2024 (07-Nov-2024)</t>
  </si>
  <si>
    <t>IN0020210160</t>
  </si>
  <si>
    <t>GOI FRB 2028 (04-Oct-2028)</t>
  </si>
  <si>
    <t>IN0020180041</t>
  </si>
  <si>
    <t>GOI FRB 2031 (07-Dec-2031)</t>
  </si>
  <si>
    <t>IN0020200120</t>
  </si>
  <si>
    <t>GOI FRB 2033 (22-Sep-2033)</t>
  </si>
  <si>
    <t>IN0020210137</t>
  </si>
  <si>
    <t>GOI FRB 2034 (30-Oct-2034)</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</si>
  <si>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</si>
  <si>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Primary Benchmark: CRISIL Low Duration Debt Index </t>
  </si>
  <si>
    <t>Franklin India Corporate Debt Fund</t>
  </si>
  <si>
    <t>INE861G08019</t>
  </si>
  <si>
    <t>8.62% Food Corporation Of India (22-Mar-2023) **</t>
  </si>
  <si>
    <t>ICRA AAA(CE)</t>
  </si>
  <si>
    <t>INE941D07133</t>
  </si>
  <si>
    <t>8.45% Sikka Ports &amp; Terminals Ltd (12-Jun-2023) **</t>
  </si>
  <si>
    <t>INE733E08148</t>
  </si>
  <si>
    <t>6.55% NTPC Ltd (17-Apr-2023) **</t>
  </si>
  <si>
    <t>INE001A07SE1</t>
  </si>
  <si>
    <t>7.50% Housing Development Finance Corporation Ltd (08-Jan-2025) **</t>
  </si>
  <si>
    <t>INE261F08CK9</t>
  </si>
  <si>
    <t>5.14% National Bank For Agriculture &amp; Rural Development (31-Jan-2024)</t>
  </si>
  <si>
    <t>ICRA AAA</t>
  </si>
  <si>
    <t>INE018A08AU7</t>
  </si>
  <si>
    <t>6.72% Larsen &amp; Toubro Ltd (24-Apr-2023) **</t>
  </si>
  <si>
    <t>INE053F07CC9</t>
  </si>
  <si>
    <t>6.19% Indian Railway Finance Corporation Ltd (28-Apr-2023) **</t>
  </si>
  <si>
    <t>INE557F08FJ5</t>
  </si>
  <si>
    <t>5.80% National Housing Bank (15-May-2023) **</t>
  </si>
  <si>
    <t>INE020B08CM4</t>
  </si>
  <si>
    <t>6.99% REC Ltd (30-Sep-2024) **</t>
  </si>
  <si>
    <t>INE213A08040</t>
  </si>
  <si>
    <t>4.50% Oil &amp; Natural Gas Corporation Ltd (09-Feb-2024) **</t>
  </si>
  <si>
    <t>INE848E07989</t>
  </si>
  <si>
    <t>7.52% NHPC Ltd (06-Jun-2023) **</t>
  </si>
  <si>
    <t>CARE AAA</t>
  </si>
  <si>
    <t>INE094A08036</t>
  </si>
  <si>
    <t>7.00% Hindustan Petroleum Corporation Ltd (14-Aug-2024) **</t>
  </si>
  <si>
    <t>INE103A08027</t>
  </si>
  <si>
    <t>6.64% Mangalore Refinery &amp; Petrochemicals Ltd (14-Apr-2023) **</t>
  </si>
  <si>
    <t>INE295J08022</t>
  </si>
  <si>
    <t>9.90% Tata Power Co Ltd (25-Aug-2028) **</t>
  </si>
  <si>
    <t>CARE AA</t>
  </si>
  <si>
    <t>INE115A07PA3</t>
  </si>
  <si>
    <t>5.23% LIC Housing Finance Ltd (26-Jul-2023) **</t>
  </si>
  <si>
    <t>INE053F07CU1</t>
  </si>
  <si>
    <t>5.04% Indian Railway Finance Corporation Ltd (05-May-2023) **</t>
  </si>
  <si>
    <t>INE020B08930</t>
  </si>
  <si>
    <t>8.30% REC Ltd (10-Apr-2025) **</t>
  </si>
  <si>
    <t>INE134E08KH0</t>
  </si>
  <si>
    <t>7.42% Power Finance Corporation Ltd (19-Nov-2024) **</t>
  </si>
  <si>
    <t>INE134E08JY7</t>
  </si>
  <si>
    <t>9.25% Power Finance Corporation Ltd (25-Sep-2024) **</t>
  </si>
  <si>
    <t>IN0020220060</t>
  </si>
  <si>
    <t>7.26% GOI 2032 (22-Aug-2032)</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</si>
  <si>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</si>
  <si>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</si>
  <si>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</si>
  <si>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</si>
  <si>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</si>
  <si>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https://www.franklintempletonindia.com/download/en-in/latest%20updates/189ea834-ae3f-48eb-9d73-a9cc9cd9317e/franklin-templeton-update-on-reliance-broadcast-july-23-2020-kcg9m1gq-en-in.pdf</t>
  </si>
  <si>
    <t>f) Risk-o-meter</t>
  </si>
  <si>
    <t xml:space="preserve">Primary Benchmark: Tier-1 Index: NIFTY Corporate Bond Index B-III </t>
  </si>
  <si>
    <t>Franklin India Banking &amp; PSU Debt Fund</t>
  </si>
  <si>
    <t>INE261F08CI3</t>
  </si>
  <si>
    <t>5.47% National Bank For Agriculture &amp; Rural Development (11-Apr-2025) **</t>
  </si>
  <si>
    <t>IND AAA</t>
  </si>
  <si>
    <t>INE733E07JO9</t>
  </si>
  <si>
    <t>9.17% NTPC Ltd (21-Sep-2024) **</t>
  </si>
  <si>
    <t>INE242A08452</t>
  </si>
  <si>
    <t>6.39% Indian Oil Corporation Ltd (06-Mar-2025) **</t>
  </si>
  <si>
    <t>INE556F08KA6</t>
  </si>
  <si>
    <t>7.25% Small Industries Development Bank Of India (31-Jul-2025)</t>
  </si>
  <si>
    <t>INE094A08077</t>
  </si>
  <si>
    <t>5.36% Hindustan Petroleum Corporation Ltd (11-Apr-2025) **</t>
  </si>
  <si>
    <t>INE020B08CK8</t>
  </si>
  <si>
    <t>6.88% REC Ltd (20-Mar-2025) **</t>
  </si>
  <si>
    <t>INE020B08DH2</t>
  </si>
  <si>
    <t>5.81% REC Ltd (31-Dec-2025) **</t>
  </si>
  <si>
    <t>INE020B08906</t>
  </si>
  <si>
    <t>8.27% REC Ltd (06-Feb-2025) **</t>
  </si>
  <si>
    <t>INE206D08261</t>
  </si>
  <si>
    <t>8.14% Nuclear Power Corporation of India Ltd (25-Mar-2026) **</t>
  </si>
  <si>
    <t>INE976G08064</t>
  </si>
  <si>
    <t>10.20% RBL Bank Ltd (15-Apr-2023) **</t>
  </si>
  <si>
    <t>ICRA AA-</t>
  </si>
  <si>
    <t>INE752E07MQ8</t>
  </si>
  <si>
    <t>8.40% Power Grid Corporation of India Ltd (27-May-2024) **</t>
  </si>
  <si>
    <t>INE514E08EP9</t>
  </si>
  <si>
    <t>8.25% Export-Import Bank of India (28-Sep-2025) **</t>
  </si>
  <si>
    <t>INE733E07JX0</t>
  </si>
  <si>
    <t>8.19% NTPC Ltd (15-Dec-2025) **</t>
  </si>
  <si>
    <t>INE476A16TR6</t>
  </si>
  <si>
    <t>Canara Bank (10-Mar-2023) **</t>
  </si>
  <si>
    <t>IN000624C071</t>
  </si>
  <si>
    <t>GOI STRIP (16-Jun-2024)</t>
  </si>
  <si>
    <t>Primary Benchmark: NIFTY Banking &amp; PSU Debt Index</t>
  </si>
  <si>
    <t>Franklin India Government Securities Fund</t>
  </si>
  <si>
    <t>IN002022Z135</t>
  </si>
  <si>
    <t>364 DTB (29-Jun-2023)</t>
  </si>
  <si>
    <t xml:space="preserve">      Growth Option</t>
  </si>
  <si>
    <t xml:space="preserve">      Quarterly IDCW Option</t>
  </si>
  <si>
    <t xml:space="preserve">      Direct Growth Option</t>
  </si>
  <si>
    <t xml:space="preserve">      Direct Quarterly IDCW Option</t>
  </si>
  <si>
    <t xml:space="preserve">Primary Benchmark: NIFTY All Duration G-Sec Index </t>
  </si>
  <si>
    <t>Franklin India Pension Plan</t>
  </si>
  <si>
    <t>INE110L08037</t>
  </si>
  <si>
    <t>9.25% Reliance Industries Ltd (17-Jun-2024) **</t>
  </si>
  <si>
    <t>INE476A16UR4</t>
  </si>
  <si>
    <t>Canara Bank (30-Aug-2023) **</t>
  </si>
  <si>
    <t>Primary Benchmark: 40% Nifty 
500+60% Crisil Composite Bond Fund Index</t>
  </si>
  <si>
    <t>Franklin India Debt Hybrid Fund (No. of segregated Portfolio in the scheme - 1)</t>
  </si>
  <si>
    <t>Main Portfolio</t>
  </si>
  <si>
    <t>INE403D08116</t>
  </si>
  <si>
    <t>8.70% Bharti Telecom Ltd (21-Nov-2024) **</t>
  </si>
  <si>
    <t>CRISIL AA+</t>
  </si>
  <si>
    <t>INE950O07420</t>
  </si>
  <si>
    <t>8.20% Mahindra Rural Housing Finance Ltd (30-Jan-2026) **</t>
  </si>
  <si>
    <t>INE121A07QV5</t>
  </si>
  <si>
    <t>8.50% Cholamandalam Investment and Finance Co Ltd (27-Mar-2026)</t>
  </si>
  <si>
    <t>ICRA AA+</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</si>
  <si>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</si>
  <si>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</si>
  <si>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</si>
  <si>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Rating ^^^</t>
  </si>
  <si>
    <t>(b) Privately Placed / Unlisted</t>
  </si>
  <si>
    <t>INE971Z07133</t>
  </si>
  <si>
    <t>12.25% Rivaaz Trade Ventures Pvt Ltd (30-Jun-2023) $$ @@@ **</t>
  </si>
  <si>
    <t>BWR D(CE)</t>
  </si>
  <si>
    <t>INE946S07189</t>
  </si>
  <si>
    <t>13.55% Nufuture Digital (India) Ltd (31-Dec-2023) $$ @@@ **</t>
  </si>
  <si>
    <t>INE971Z07190</t>
  </si>
  <si>
    <t>13.00% Rivaaz Trade Ventures Pvt Ltd (31-Dec-2023) $$ @@@ **</t>
  </si>
  <si>
    <t>$$ Indicates securties below investment grade or default</t>
  </si>
  <si>
    <t>^^^ Please note that the certificate of registration of Brickworks Ratings Pvt. Ltd. as a credit rating agency (CRA) has been cancelled by SEBI vide its order dated October 6, 2022. Securities Appellate Tribunal (SAT) has stayed the order on October 14, 2022 pending final hearing. As per SEBI circular SEBI/HO/DDHS/DDHS-RACPOD2/P/CIR/2022/140 dated October 13, 2022 the credit ratings assigned by the CRA shall be valid till such time the client withdraws the assignment and/or migrates the assignment to other CRA as specified or the CRA is wound-up, whichever is earlier.</t>
  </si>
  <si>
    <t>As on 07-Aug-2022*</t>
  </si>
  <si>
    <t>NA</t>
  </si>
  <si>
    <t>* All units in the scheme have been extinguished post distribution based on NAV dated Aug 07, 2022 which is the last declared NAV.</t>
  </si>
  <si>
    <t xml:space="preserve">This metric is computed basis market value of the securities (including accrued interest) held in the portfolio. Since the value of the securities held by the portfolio is currently zero, this metric is not applicable.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</si>
  <si>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</si>
  <si>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f) @@@ Coupons/ part payments/ maturity payments were due to be paid by Nufuture Digital (India) Ltd. on July 31, 2020, September 2, 2020, February 28, 2023 by Future Ideas Co. Ltd. on July 31, 2020, September 30, 2020, January 31, 2023 and by Rivaaz Trade Ventures Pvt Ltd on July 31, 2020, August 31, 2020, September 30, 2020, October 31, 2020, November 7,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</si>
  <si>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</si>
  <si>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</si>
  <si>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</si>
  <si>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Risk-o-meter</t>
  </si>
  <si>
    <t>As of August 7, 2022, all units of Franklin India Dynamic Accrual Fund (FIDA)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FIDA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</si>
  <si>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Aug 07, 2022 which is the last declared NAV.</t>
  </si>
  <si>
    <t>Franklin India Dynamic Accrual Fund - Segregated Portfolio 2 - 10.90% Vodafone Idea Ltd (02-Sep-2023)</t>
  </si>
  <si>
    <t>INE669E08318</t>
  </si>
  <si>
    <t>10.90% Vodafone Idea Ltd (02-Sep-2023) $$ ^^ **</t>
  </si>
  <si>
    <t>CARE B+</t>
  </si>
  <si>
    <t xml:space="preserve"> $$ Indicates securties below investment grade or default</t>
  </si>
  <si>
    <t>^^ The security is currently valued at average of the price provided by AMFI designated valuation agencies and in accordance with the SEBI regulations, the interest is being accrued after applying the applicable haircut.</t>
  </si>
  <si>
    <t xml:space="preserve">b) During the month additional instances of fair valuation/deviation from valuation price provided by the valuation agencies </t>
  </si>
  <si>
    <t>Franklin India Dynamic Accrual Fund - Segregated Portfolio 3 - 9.50% Yes Bank Ltd CO 23 Dec 2021</t>
  </si>
  <si>
    <t>INE528G08352</t>
  </si>
  <si>
    <t>9.50% Yes Bank Ltd (23-Dec-2116) ~~~ $$ **</t>
  </si>
  <si>
    <t>CARE (withdrawn)/ ICRA D (hyb)</t>
  </si>
  <si>
    <t>~~~ Call option for December 23, 2021 has not been exercised by the issuer as per RBI Regulations and thereby, per SEBI circular dated March 22, 2021, maturity of the security has been moved to 100 years from the date of issuance.</t>
  </si>
  <si>
    <t>Franklin India Low Duration Fund (No. of segregated Portfolio in the scheme -2) - (under winding up) $$$</t>
  </si>
  <si>
    <t>This metric is computed basis market value of the securities (including accrued interest) held in the portfolio. Since there is no security in the portfolio, this metric is not applicable</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</si>
  <si>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</si>
  <si>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</si>
  <si>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</si>
  <si>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h) Risk-o-meter</t>
  </si>
  <si>
    <t>As of August 7, 2022, all units of Franklin India Low Duration Fund (FILDF)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FILDF has not been disclosed.</t>
  </si>
  <si>
    <t>Franklin India Low Duration Fund-Segregated Portfolio 2 - 10.90% Vodafone Idea Ltd (02-Sep-2023)</t>
  </si>
  <si>
    <t>Franklin India Short-Term Income Plan (No. of segregated Portfolios in the scheme - 3) - (under winding up) $$$</t>
  </si>
  <si>
    <t>INE01E708016</t>
  </si>
  <si>
    <t>10.32% Andhra Pradesh Capital Region Development Authority (16-Aug-2024) **</t>
  </si>
  <si>
    <t>CRISIL A-(CE) / 
BWR BBB+ (CE) / 
ACUITE BBB+(CE)</t>
  </si>
  <si>
    <t>INE01E708024</t>
  </si>
  <si>
    <t>10.32% Andhra Pradesh Capital Region Development Authority (16-Aug-2025) **</t>
  </si>
  <si>
    <t>INE01E708032</t>
  </si>
  <si>
    <t>10.32% Andhra Pradesh Capital Region Development Authority (16-Aug-2026)</t>
  </si>
  <si>
    <t>BWR D</t>
  </si>
  <si>
    <t>INF200K01TK5</t>
  </si>
  <si>
    <t>SBI Overnight Fund - Direct Plan - Growth</t>
  </si>
  <si>
    <t xml:space="preserve">      Retail Plan Weekly IDCW Option</t>
  </si>
  <si>
    <t xml:space="preserve">      Institutional Plan Growth Option</t>
  </si>
  <si>
    <t xml:space="preserve">      Direct Retail Plan Weekly IDCW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</si>
  <si>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</si>
  <si>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</si>
  <si>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</si>
  <si>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</si>
  <si>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</si>
  <si>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Risk-o-meter</t>
  </si>
  <si>
    <t>Primary Benchmark: CRISIL Short Term Bond Fund Index</t>
  </si>
  <si>
    <t>Franklin India Short Term Income Plan - Segregated Portfolio 2 - 10.90% Vodafone Idea Ltd (02-Sep-2023)</t>
  </si>
  <si>
    <t>Franklin India Short Term Income Plan - Segregated Portfolio 3 - 9.50% Yes Bank Ltd CO 23 Dec 2021</t>
  </si>
  <si>
    <t>Franklin India Ultra Short Bond Fund - (No. of segregated Portfolio in the scheme -1) - (under winding up) $$$</t>
  </si>
  <si>
    <t>NIL</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</si>
  <si>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</si>
  <si>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</si>
  <si>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</si>
  <si>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</si>
  <si>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</si>
  <si>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</si>
  <si>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As of August 7, 2022, all units of Franklin India Ultra Short Term Bond Fund (FIUBF) stand extinguished. 100% of the AUM of the scheme stands distributed to investors (except cases with incomplete KYC documentation or requiring remediation). There is no portfolio left to evaluate riskometer for the fund. On account of this, the riskometer for FIUBF has not been disclosed.</t>
  </si>
  <si>
    <t>Franklin India Income Opportunities Fund (No. of segregated Portfolio in the scheme - 2) - (under winding up) $$$</t>
  </si>
  <si>
    <t>INE080T07128</t>
  </si>
  <si>
    <t>14.15% Future Ideas Co Ltd (31-Dec-2023) $$ @@@ **</t>
  </si>
  <si>
    <t>As on 12-Dec-2021*</t>
  </si>
  <si>
    <t>* All units in the scheme have been extinguished post distribution based on NAV dated Dec 12, 2021 which is the last declared NAV.</t>
  </si>
  <si>
    <t>e) @@@ Coupons/ part payments/ maturity payments were due to be paid by Nufuture Digital (India) Ltd. on July 31, 2020, January 31, 2023, February 28, 2023 by Future Ideas Co. Ltd. on July 31, 2020 and by Rivaaz Trade Ventures Pvt Ltd on August 31,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</si>
  <si>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</si>
  <si>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As on December 12, 2021, all units of Franklin India Income Opportunities Fund (FIIOF)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</si>
  <si>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</si>
  <si>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Income Opportunities Fund-Segregated Portfolio 2 - 10.90% Vodafone Idea Ltd (02-Sep-2023)</t>
  </si>
  <si>
    <t>Franklin India Credit Risk Fund (No. of segregated Portfolios in the scheme -3) - (under winding up)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</si>
  <si>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</si>
  <si>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February 28, 2022, March 31, 2022, April 30, 2022, May 31, 2022, June 30, 2022, July 31, 2022, August 31, 2022, September 30, 2022, October 31, 2022, November 30, 2022, December 31, 2022 by Future Ideas Co. Ltd. on July 31, 2020, September 30, 2020 and by Rivaaz Trade Ventures Pvt Ltd on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</si>
  <si>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</si>
  <si>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Primary Benchmark: NIFTY Credit Risk Bond Index</t>
  </si>
  <si>
    <t>Franklin India Credit Risk Fund-Segregated Portfolio 2 - 10.90% Vodafone Idea Ltd (02-Sep-2023)</t>
  </si>
  <si>
    <t>Franklin India Credit Risk Fund - Segregated Portfolio 3 - 9.50% Yes Bank Ltd CO 23 Dec 2021</t>
  </si>
  <si>
    <t>As on 30-Aug-2022 ***</t>
  </si>
  <si>
    <t>*** Allotment date for the scheme was September 06, 2022</t>
  </si>
  <si>
    <t>Franklin India NSE Nifty 50 Index Fund (Formerly known as Franklin India Index Fund – NSE Nifty Plan) ^</t>
  </si>
  <si>
    <t>Franklin India Flexi Cap Fund ( Formerly known as Franklin India Equity Fund) ^</t>
  </si>
  <si>
    <t>Franklin India Multi-Asset Solution Fund of Funds (Formerly known as Franklin India Multi-Asset Solution Fund) ^</t>
  </si>
  <si>
    <t>Nifty Index Future  - 30-Mar-23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</si>
</sst>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000"/>
    <numFmt numFmtId="165" formatCode="#,##0.00%"/>
    <numFmt numFmtId="166" formatCode="#,##0.000"/>
  </numFmts>
  <fonts count="11"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u/>
      <sz val="8"/>
      <color theme="10"/>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103">
    <xf numFmtId="0" fontId="0" fillId="0" borderId="0" xfId="0"/>
    <xf numFmtId="0" fontId="6"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6" fillId="2" borderId="0" xfId="0" applyNumberFormat="1" applyFont="1" applyFill="1"/>
    <xf numFmtId="0" fontId="7" fillId="0" borderId="1" xfId="0" applyFont="1" applyBorder="1" applyAlignment="1">
      <alignment vertical="center"/>
    </xf>
    <xf numFmtId="0" fontId="8" fillId="2" borderId="0" xfId="0" applyFont="1" applyFill="1"/>
    <xf numFmtId="0" fontId="3" fillId="2" borderId="0" xfId="0" applyFont="1" applyFill="1" applyAlignment="1">
      <alignment horizontal="left" vertical="top"/>
    </xf>
    <xf numFmtId="4" fontId="8" fillId="3" borderId="0" xfId="0" applyNumberFormat="1" applyFont="1" applyFill="1"/>
    <xf numFmtId="39" fontId="8" fillId="2" borderId="0" xfId="0" applyNumberFormat="1" applyFont="1" applyFill="1"/>
    <xf numFmtId="39" fontId="8" fillId="3" borderId="0" xfId="0" applyNumberFormat="1" applyFont="1" applyFill="1"/>
    <xf numFmtId="2"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2" borderId="0" xfId="0" applyFont="1" applyFill="1"/>
    <xf numFmtId="39" fontId="7" fillId="3" borderId="0" xfId="0" applyNumberFormat="1" applyFont="1" applyFill="1"/>
    <xf numFmtId="0" fontId="7" fillId="2" borderId="2" xfId="0" applyFont="1" applyFill="1" applyBorder="1"/>
    <xf numFmtId="0" fontId="8" fillId="2" borderId="2" xfId="0" applyFont="1" applyFill="1" applyBorder="1"/>
    <xf numFmtId="39" fontId="8" fillId="2" borderId="2" xfId="0" applyNumberFormat="1" applyFont="1" applyFill="1" applyBorder="1"/>
    <xf numFmtId="39" fontId="8" fillId="3" borderId="2" xfId="0" applyNumberFormat="1" applyFont="1" applyFill="1" applyBorder="1"/>
    <xf numFmtId="0" fontId="7" fillId="2" borderId="3" xfId="0" applyFont="1" applyFill="1" applyBorder="1"/>
    <xf numFmtId="0" fontId="8" fillId="2" borderId="3" xfId="0" applyFont="1" applyFill="1" applyBorder="1"/>
    <xf numFmtId="39" fontId="8" fillId="2" borderId="3" xfId="0" applyNumberFormat="1" applyFont="1" applyFill="1" applyBorder="1"/>
    <xf numFmtId="39" fontId="8" fillId="3" borderId="3" xfId="0" applyNumberFormat="1" applyFont="1" applyFill="1" applyBorder="1"/>
    <xf numFmtId="3" fontId="8"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0" fontId="7" fillId="2" borderId="0" xfId="0" applyFont="1" applyFill="1" applyAlignment="1">
      <alignment horizontal="right"/>
    </xf>
    <xf numFmtId="164" fontId="8" fillId="2" borderId="0" xfId="0" applyNumberFormat="1" applyFont="1" applyFill="1"/>
    <xf numFmtId="4" fontId="8" fillId="2" borderId="0" xfId="0" applyNumberFormat="1" applyFont="1" applyFill="1"/>
    <xf numFmtId="0" fontId="9" fillId="2" borderId="0" xfId="0" applyFont="1" applyFill="1"/>
    <xf numFmtId="0" fontId="7" fillId="2" borderId="1" xfId="0" applyFont="1" applyFill="1" applyBorder="1" applyAlignment="1">
      <alignment horizontal="center"/>
    </xf>
    <xf numFmtId="164" fontId="8" fillId="2" borderId="1" xfId="0" applyNumberFormat="1" applyFont="1" applyFill="1" applyBorder="1"/>
    <xf numFmtId="0" fontId="7" fillId="0" borderId="5" xfId="0" applyFont="1" applyBorder="1" applyAlignment="1">
      <alignment vertical="center"/>
    </xf>
    <xf numFmtId="0" fontId="7" fillId="0" borderId="5" xfId="0" applyFont="1" applyBorder="1" applyAlignment="1">
      <alignment horizontal="center" vertical="center"/>
    </xf>
    <xf numFmtId="2" fontId="7" fillId="0" borderId="5" xfId="0" applyNumberFormat="1" applyFont="1" applyBorder="1" applyAlignment="1">
      <alignment horizontal="center" vertical="center"/>
    </xf>
    <xf numFmtId="0" fontId="7" fillId="2" borderId="6" xfId="0" applyFont="1" applyFill="1" applyBorder="1"/>
    <xf numFmtId="0" fontId="8" fillId="2" borderId="6" xfId="0" applyFont="1" applyFill="1" applyBorder="1"/>
    <xf numFmtId="39" fontId="8" fillId="2" borderId="6" xfId="0" applyNumberFormat="1" applyFont="1" applyFill="1" applyBorder="1"/>
    <xf numFmtId="39" fontId="8" fillId="3" borderId="6" xfId="0" applyNumberFormat="1" applyFont="1" applyFill="1" applyBorder="1"/>
    <xf numFmtId="3" fontId="8" fillId="2" borderId="6" xfId="0" applyNumberFormat="1" applyFont="1" applyFill="1" applyBorder="1"/>
    <xf numFmtId="4" fontId="8" fillId="2" borderId="6" xfId="0" applyNumberFormat="1" applyFont="1" applyFill="1" applyBorder="1"/>
    <xf numFmtId="39" fontId="7" fillId="2" borderId="6" xfId="0" applyNumberFormat="1" applyFont="1" applyFill="1" applyBorder="1"/>
    <xf numFmtId="39" fontId="7" fillId="3" borderId="6" xfId="0" applyNumberFormat="1" applyFont="1" applyFill="1" applyBorder="1"/>
    <xf numFmtId="0" fontId="7" fillId="2" borderId="7" xfId="0" applyFont="1" applyFill="1" applyBorder="1"/>
    <xf numFmtId="39" fontId="7" fillId="2" borderId="7" xfId="0" applyNumberFormat="1" applyFont="1" applyFill="1" applyBorder="1"/>
    <xf numFmtId="39" fontId="7" fillId="3" borderId="7" xfId="0" applyNumberFormat="1" applyFont="1" applyFill="1" applyBorder="1"/>
    <xf numFmtId="165" fontId="8" fillId="2" borderId="0" xfId="0" applyNumberFormat="1" applyFont="1" applyFill="1"/>
    <xf numFmtId="0" fontId="10" fillId="2" borderId="0" xfId="1" applyFont="1" applyFill="1"/>
    <xf numFmtId="0" fontId="7" fillId="3" borderId="0" xfId="0" applyFont="1" applyFill="1"/>
    <xf numFmtId="0" fontId="10" fillId="3" borderId="0" xfId="1" applyFont="1" applyFill="1"/>
    <xf numFmtId="0" fontId="8" fillId="3" borderId="0" xfId="0" applyFont="1" applyFill="1"/>
    <xf numFmtId="2" fontId="7" fillId="0" borderId="1" xfId="0" applyNumberFormat="1" applyFont="1" applyBorder="1" applyAlignment="1">
      <alignment horizontal="center" vertical="center" wrapText="1"/>
    </xf>
    <xf numFmtId="2" fontId="7" fillId="0" borderId="5" xfId="0" applyNumberFormat="1" applyFont="1" applyBorder="1" applyAlignment="1">
      <alignment horizontal="center" vertical="center" wrapText="1"/>
    </xf>
    <xf numFmtId="39" fontId="7" fillId="3" borderId="0" xfId="0" applyNumberFormat="1" applyFont="1" applyFill="1" applyAlignment="1">
      <alignment horizontal="right"/>
    </xf>
    <xf numFmtId="0" fontId="7" fillId="0" borderId="1" xfId="0" applyFont="1" applyBorder="1" applyAlignment="1">
      <alignment vertical="center" wrapText="1"/>
    </xf>
    <xf numFmtId="0" fontId="8" fillId="2" borderId="2" xfId="0" applyFont="1" applyFill="1" applyBorder="1" applyAlignment="1">
      <alignment wrapText="1"/>
    </xf>
    <xf numFmtId="0" fontId="8" fillId="2" borderId="3" xfId="0" applyFont="1" applyFill="1" applyBorder="1" applyAlignment="1">
      <alignment wrapText="1"/>
    </xf>
    <xf numFmtId="0" fontId="7" fillId="2" borderId="3" xfId="0" applyFont="1" applyFill="1" applyBorder="1" applyAlignment="1">
      <alignment wrapText="1"/>
    </xf>
    <xf numFmtId="0" fontId="7" fillId="2" borderId="4" xfId="0" applyFont="1" applyFill="1" applyBorder="1" applyAlignment="1">
      <alignment wrapText="1"/>
    </xf>
    <xf numFmtId="0" fontId="8" fillId="0" borderId="3" xfId="0" applyFont="1" applyBorder="1" applyAlignment="1">
      <alignment wrapText="1"/>
    </xf>
    <xf numFmtId="166" fontId="8" fillId="2" borderId="0" xfId="0" applyNumberFormat="1" applyFont="1" applyFill="1"/>
    <xf numFmtId="0" fontId="5" fillId="2" borderId="0" xfId="1" applyFill="1"/>
    <xf numFmtId="0" fontId="7" fillId="3" borderId="0" xfId="0" applyFont="1" applyFill="1" applyAlignment="1">
      <alignment vertical="top" wrapText="1"/>
    </xf>
    <xf numFmtId="0" fontId="7" fillId="3" borderId="0" xfId="0" applyFont="1" applyFill="1" applyAlignment="1">
      <alignment wrapText="1"/>
    </xf>
    <xf numFmtId="4" fontId="8" fillId="2" borderId="0" xfId="0" applyNumberFormat="1" applyFont="1" applyFill="1" applyAlignment="1">
      <alignment horizontal="right"/>
    </xf>
    <xf numFmtId="43" fontId="7" fillId="2" borderId="3" xfId="0" applyNumberFormat="1" applyFont="1" applyFill="1" applyBorder="1"/>
    <xf numFmtId="39" fontId="7" fillId="2" borderId="2" xfId="0" applyNumberFormat="1" applyFont="1" applyFill="1" applyBorder="1"/>
    <xf numFmtId="164" fontId="8" fillId="0" borderId="0" xfId="0" applyNumberFormat="1" applyFont="1" applyAlignment="1">
      <alignment horizontal="right"/>
    </xf>
    <xf numFmtId="0" fontId="7" fillId="0" borderId="0" xfId="0" applyFont="1"/>
    <xf numFmtId="0" fontId="7" fillId="2" borderId="0" xfId="0" applyFont="1" applyFill="1" applyAlignment="1">
      <alignment horizontal="justify" wrapText="1"/>
    </xf>
    <xf numFmtId="0" fontId="0" fillId="0" borderId="0" xfId="0" applyAlignment="1">
      <alignment horizontal="justify" wrapText="1"/>
    </xf>
    <xf numFmtId="0" fontId="4" fillId="0" borderId="0" xfId="0" applyFont="1" applyAlignment="1">
      <alignment vertical="center" wrapText="1"/>
    </xf>
    <xf numFmtId="0" fontId="7" fillId="3" borderId="0" xfId="0" applyFont="1" applyFill="1" applyAlignment="1">
      <alignment horizontal="justify" wrapText="1"/>
    </xf>
    <xf numFmtId="0" fontId="0" fillId="3" borderId="0" xfId="0" applyFill="1" applyAlignment="1">
      <alignment horizontal="justify" wrapText="1"/>
    </xf>
    <xf numFmtId="15" fontId="8" fillId="3" borderId="0" xfId="0" applyNumberFormat="1" applyFont="1" applyFill="1"/>
    <xf numFmtId="15" fontId="8" fillId="2" borderId="0" xfId="0" applyNumberFormat="1" applyFont="1" applyFill="1"/>
    <xf numFmtId="164" fontId="8" fillId="0" borderId="0" xfId="0" applyNumberFormat="1" applyFont="1"/>
    <xf numFmtId="39" fontId="7" fillId="2" borderId="0" xfId="0" applyNumberFormat="1" applyFont="1" applyFill="1"/>
    <xf numFmtId="164" fontId="8" fillId="2" borderId="0" xfId="0" applyNumberFormat="1" applyFont="1" applyFill="1" applyAlignment="1">
      <alignment horizontal="right"/>
    </xf>
    <xf numFmtId="0" fontId="8" fillId="2" borderId="9" xfId="0" applyFont="1" applyFill="1" applyBorder="1"/>
    <xf numFmtId="0" fontId="8" fillId="2" borderId="10" xfId="0" applyFont="1" applyFill="1" applyBorder="1"/>
    <xf numFmtId="0" fontId="4" fillId="4" borderId="8" xfId="0" applyFont="1" applyFill="1" applyBorder="1" applyAlignment="1">
      <alignment horizontal="center" vertical="center" wrapText="1"/>
    </xf>
    <xf numFmtId="0" fontId="4" fillId="4" borderId="0" xfId="0" applyFont="1" applyFill="1" applyAlignment="1">
      <alignment horizontal="center" vertical="center" wrapText="1"/>
    </xf>
    <xf numFmtId="0" fontId="7" fillId="2" borderId="9" xfId="0" applyFont="1" applyFill="1" applyBorder="1"/>
    <xf numFmtId="0" fontId="7" fillId="2" borderId="10" xfId="0" applyFont="1" applyFill="1" applyBorder="1"/>
    <xf numFmtId="0" fontId="7" fillId="2" borderId="0" xfId="0" applyFont="1" applyFill="1" applyAlignment="1">
      <alignment wrapText="1"/>
    </xf>
    <xf numFmtId="0" fontId="0" fillId="0" borderId="0" xfId="0" applyAlignment="1">
      <alignment wrapText="1"/>
    </xf>
    <xf numFmtId="0" fontId="8" fillId="2" borderId="0" xfId="0" applyFont="1" applyFill="1" applyAlignment="1">
      <alignment horizontal="justify" wrapText="1"/>
    </xf>
    <xf numFmtId="0" fontId="7" fillId="2" borderId="0" xfId="0" applyFont="1" applyFill="1" applyAlignment="1">
      <alignment horizontal="justify" wrapText="1"/>
    </xf>
    <xf numFmtId="0" fontId="0" fillId="0" borderId="0" xfId="0" applyAlignment="1">
      <alignment horizontal="justify" wrapText="1"/>
    </xf>
    <xf numFmtId="0" fontId="7" fillId="2" borderId="0" xfId="0" applyFont="1" applyFill="1" applyAlignment="1">
      <alignment horizontal="left" wrapText="1"/>
    </xf>
    <xf numFmtId="0" fontId="7" fillId="2" borderId="0" xfId="0" applyFont="1" applyFill="1" applyAlignment="1">
      <alignment horizontal="left" vertical="center" wrapText="1"/>
    </xf>
    <xf numFmtId="0" fontId="8" fillId="3" borderId="0" xfId="0" applyFont="1" applyFill="1" applyAlignment="1">
      <alignment wrapText="1"/>
    </xf>
    <xf numFmtId="0" fontId="7" fillId="2" borderId="0" xfId="0" applyFont="1" applyFill="1" applyAlignment="1">
      <alignment vertical="center" wrapText="1"/>
    </xf>
    <xf numFmtId="0" fontId="7" fillId="2" borderId="9" xfId="0" applyFont="1" applyFill="1" applyBorder="1" applyAlignment="1">
      <alignment horizontal="center"/>
    </xf>
    <xf numFmtId="0" fontId="7" fillId="2" borderId="11" xfId="0" applyFont="1" applyFill="1" applyBorder="1" applyAlignment="1">
      <alignment horizontal="center"/>
    </xf>
    <xf numFmtId="0" fontId="7" fillId="2" borderId="10" xfId="0" applyFont="1" applyFill="1" applyBorder="1" applyAlignment="1">
      <alignment horizontal="center"/>
    </xf>
    <xf numFmtId="0" fontId="8" fillId="3" borderId="0" xfId="0" applyFont="1" applyFill="1" applyAlignment="1">
      <alignment vertical="top" wrapText="1"/>
    </xf>
    <xf numFmtId="0" fontId="7" fillId="2" borderId="0" xfId="0" applyFont="1" applyFill="1" applyAlignment="1">
      <alignment vertical="top" wrapText="1"/>
    </xf>
  </cellXfs>
  <cellStyles count="2">
    <cellStyle name="Hyperlink" xfId="1" builtinId="8"/>
    <cellStyle name="Normal" xfId="0" builtinId="0"/>
  </cellStyles>
  <dxfs count="94">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6.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9.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20.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12.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92</xdr:row>
      <xdr:rowOff>83820</xdr:rowOff>
    </xdr:from>
    <xdr:to>
      <xdr:col>0</xdr:col>
      <xdr:colOff>2260600</xdr:colOff>
      <xdr:row>103</xdr:row>
      <xdr:rowOff>121920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3580745"/>
          <a:ext cx="2216150" cy="1609725"/>
        </a:xfrm>
        <a:prstGeom prst="rect">
          <a:avLst/>
        </a:prstGeom>
        <a:noFill/>
        <a:ln>
          <a:noFill/>
        </a:ln>
      </xdr:spPr>
    </xdr:pic>
    <xdr:clientData/>
  </xdr:twoCellAnchor>
  <xdr:twoCellAnchor editAs="oneCell">
    <xdr:from>
      <xdr:col>0</xdr:col>
      <xdr:colOff>57150</xdr:colOff>
      <xdr:row>125</xdr:row>
      <xdr:rowOff>76200</xdr:rowOff>
    </xdr:from>
    <xdr:to>
      <xdr:col>0</xdr:col>
      <xdr:colOff>2266950</xdr:colOff>
      <xdr:row>136</xdr:row>
      <xdr:rowOff>114300</xdr:rowOff>
    </xdr:to>
    <xdr:pic>
      <xdr:nvPicPr>
        <xdr:cNvPr id="3" name="Picture 1">
          <a:extLst>
            <a:ext uri="{FF2B5EF4-FFF2-40B4-BE49-F238E27FC236}">
              <a16:creationId xmlns:a16="http://schemas.microsoft.com/office/drawing/2014/main" id="{F1ABF1E9-F84F-4377-BE18-12204BA7C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8288000"/>
          <a:ext cx="22098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108</xdr:row>
      <xdr:rowOff>52070</xdr:rowOff>
    </xdr:from>
    <xdr:to>
      <xdr:col>0</xdr:col>
      <xdr:colOff>2311400</xdr:colOff>
      <xdr:row>119</xdr:row>
      <xdr:rowOff>90170</xdr:rowOff>
    </xdr:to>
    <xdr:pic>
      <xdr:nvPicPr>
        <xdr:cNvPr id="4" name="Picture 3">
          <a:extLst>
            <a:ext uri="{FF2B5EF4-FFF2-40B4-BE49-F238E27FC236}">
              <a16:creationId xmlns:a16="http://schemas.microsoft.com/office/drawing/2014/main" id="{FC03D471-791A-4456-B5EF-1E26F49AA2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5834995"/>
          <a:ext cx="2216150" cy="16097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87316</xdr:colOff>
      <xdr:row>123</xdr:row>
      <xdr:rowOff>0</xdr:rowOff>
    </xdr:from>
    <xdr:to>
      <xdr:col>0</xdr:col>
      <xdr:colOff>2373316</xdr:colOff>
      <xdr:row>134</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18497550"/>
          <a:ext cx="2286000" cy="1637665"/>
        </a:xfrm>
        <a:prstGeom prst="rect">
          <a:avLst/>
        </a:prstGeom>
        <a:noFill/>
        <a:ln>
          <a:noFill/>
        </a:ln>
      </xdr:spPr>
    </xdr:pic>
    <xdr:clientData/>
  </xdr:twoCellAnchor>
  <xdr:twoCellAnchor editAs="oneCell">
    <xdr:from>
      <xdr:col>0</xdr:col>
      <xdr:colOff>87316</xdr:colOff>
      <xdr:row>107</xdr:row>
      <xdr:rowOff>101600</xdr:rowOff>
    </xdr:from>
    <xdr:to>
      <xdr:col>0</xdr:col>
      <xdr:colOff>2373316</xdr:colOff>
      <xdr:row>119</xdr:row>
      <xdr:rowOff>40640</xdr:rowOff>
    </xdr:to>
    <xdr:pic>
      <xdr:nvPicPr>
        <xdr:cNvPr id="3" name="Picture 2">
          <a:extLst>
            <a:ext uri="{FF2B5EF4-FFF2-40B4-BE49-F238E27FC236}">
              <a16:creationId xmlns:a16="http://schemas.microsoft.com/office/drawing/2014/main" id="{3145309F-84B2-36FD-7B17-E9BD8C0FB5B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16313150"/>
          <a:ext cx="2286000" cy="165354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114</xdr:row>
      <xdr:rowOff>71434</xdr:rowOff>
    </xdr:from>
    <xdr:to>
      <xdr:col>0</xdr:col>
      <xdr:colOff>2343155</xdr:colOff>
      <xdr:row>125</xdr:row>
      <xdr:rowOff>65719</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6425859"/>
          <a:ext cx="2263775" cy="1565910"/>
        </a:xfrm>
        <a:prstGeom prst="rect">
          <a:avLst/>
        </a:prstGeom>
        <a:noFill/>
        <a:ln>
          <a:noFill/>
        </a:ln>
      </xdr:spPr>
    </xdr:pic>
    <xdr:clientData/>
  </xdr:twoCellAnchor>
  <xdr:twoCellAnchor editAs="oneCell">
    <xdr:from>
      <xdr:col>0</xdr:col>
      <xdr:colOff>93663</xdr:colOff>
      <xdr:row>129</xdr:row>
      <xdr:rowOff>55563</xdr:rowOff>
    </xdr:from>
    <xdr:to>
      <xdr:col>0</xdr:col>
      <xdr:colOff>2357438</xdr:colOff>
      <xdr:row>140</xdr:row>
      <xdr:rowOff>53658</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663" y="18553113"/>
          <a:ext cx="2263775" cy="156972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86591</xdr:colOff>
      <xdr:row>124</xdr:row>
      <xdr:rowOff>103909</xdr:rowOff>
    </xdr:from>
    <xdr:to>
      <xdr:col>0</xdr:col>
      <xdr:colOff>2350366</xdr:colOff>
      <xdr:row>135</xdr:row>
      <xdr:rowOff>98194</xdr:rowOff>
    </xdr:to>
    <xdr:pic>
      <xdr:nvPicPr>
        <xdr:cNvPr id="2" name="Picture 1">
          <a:extLst>
            <a:ext uri="{FF2B5EF4-FFF2-40B4-BE49-F238E27FC236}">
              <a16:creationId xmlns:a16="http://schemas.microsoft.com/office/drawing/2014/main" id="{60F6FCC2-73A3-4D6A-A7DA-28FACEFD5E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1" y="18029959"/>
          <a:ext cx="2263775" cy="1565910"/>
        </a:xfrm>
        <a:prstGeom prst="rect">
          <a:avLst/>
        </a:prstGeom>
        <a:noFill/>
        <a:ln>
          <a:noFill/>
        </a:ln>
      </xdr:spPr>
    </xdr:pic>
    <xdr:clientData/>
  </xdr:twoCellAnchor>
  <xdr:oneCellAnchor>
    <xdr:from>
      <xdr:col>0</xdr:col>
      <xdr:colOff>69273</xdr:colOff>
      <xdr:row>142</xdr:row>
      <xdr:rowOff>121228</xdr:rowOff>
    </xdr:from>
    <xdr:ext cx="2300605" cy="1454150"/>
    <xdr:pic>
      <xdr:nvPicPr>
        <xdr:cNvPr id="3" name="Picture 2">
          <a:extLst>
            <a:ext uri="{FF2B5EF4-FFF2-40B4-BE49-F238E27FC236}">
              <a16:creationId xmlns:a16="http://schemas.microsoft.com/office/drawing/2014/main" id="{76AA28AF-FC38-4FB7-89DD-9921C5100CB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3" y="20619028"/>
          <a:ext cx="2300605" cy="145415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85</xdr:row>
      <xdr:rowOff>55558</xdr:rowOff>
    </xdr:from>
    <xdr:to>
      <xdr:col>0</xdr:col>
      <xdr:colOff>2346965</xdr:colOff>
      <xdr:row>96</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1552233"/>
          <a:ext cx="2267585" cy="1637665"/>
        </a:xfrm>
        <a:prstGeom prst="rect">
          <a:avLst/>
        </a:prstGeom>
        <a:noFill/>
        <a:ln>
          <a:noFill/>
        </a:ln>
      </xdr:spPr>
    </xdr:pic>
    <xdr:clientData/>
  </xdr:twoCellAnchor>
  <xdr:twoCellAnchor editAs="oneCell">
    <xdr:from>
      <xdr:col>0</xdr:col>
      <xdr:colOff>95251</xdr:colOff>
      <xdr:row>102</xdr:row>
      <xdr:rowOff>0</xdr:rowOff>
    </xdr:from>
    <xdr:to>
      <xdr:col>0</xdr:col>
      <xdr:colOff>2362836</xdr:colOff>
      <xdr:row>113</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3925550"/>
          <a:ext cx="2267585" cy="163766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79380</xdr:colOff>
      <xdr:row>84</xdr:row>
      <xdr:rowOff>55558</xdr:rowOff>
    </xdr:from>
    <xdr:to>
      <xdr:col>0</xdr:col>
      <xdr:colOff>2346965</xdr:colOff>
      <xdr:row>95</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552358"/>
          <a:ext cx="2267585" cy="1532890"/>
        </a:xfrm>
        <a:prstGeom prst="rect">
          <a:avLst/>
        </a:prstGeom>
        <a:noFill/>
        <a:ln>
          <a:noFill/>
        </a:ln>
      </xdr:spPr>
    </xdr:pic>
    <xdr:clientData/>
  </xdr:twoCellAnchor>
  <xdr:twoCellAnchor editAs="oneCell">
    <xdr:from>
      <xdr:col>0</xdr:col>
      <xdr:colOff>79375</xdr:colOff>
      <xdr:row>99</xdr:row>
      <xdr:rowOff>119062</xdr:rowOff>
    </xdr:from>
    <xdr:to>
      <xdr:col>0</xdr:col>
      <xdr:colOff>2346960</xdr:colOff>
      <xdr:row>111</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4758987"/>
          <a:ext cx="2267585" cy="165354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95256</xdr:colOff>
      <xdr:row>88</xdr:row>
      <xdr:rowOff>0</xdr:rowOff>
    </xdr:from>
    <xdr:to>
      <xdr:col>0</xdr:col>
      <xdr:colOff>2362841</xdr:colOff>
      <xdr:row>99</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068425"/>
          <a:ext cx="2267585" cy="1574165"/>
        </a:xfrm>
        <a:prstGeom prst="rect">
          <a:avLst/>
        </a:prstGeom>
        <a:noFill/>
        <a:ln>
          <a:noFill/>
        </a:ln>
      </xdr:spPr>
    </xdr:pic>
    <xdr:clientData/>
  </xdr:twoCellAnchor>
  <xdr:twoCellAnchor editAs="oneCell">
    <xdr:from>
      <xdr:col>0</xdr:col>
      <xdr:colOff>95256</xdr:colOff>
      <xdr:row>104</xdr:row>
      <xdr:rowOff>0</xdr:rowOff>
    </xdr:from>
    <xdr:to>
      <xdr:col>0</xdr:col>
      <xdr:colOff>2362841</xdr:colOff>
      <xdr:row>115</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354425"/>
          <a:ext cx="2267585" cy="15741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63504</xdr:colOff>
      <xdr:row>114</xdr:row>
      <xdr:rowOff>0</xdr:rowOff>
    </xdr:from>
    <xdr:to>
      <xdr:col>0</xdr:col>
      <xdr:colOff>2331089</xdr:colOff>
      <xdr:row>125</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7354550"/>
          <a:ext cx="2267585" cy="1637665"/>
        </a:xfrm>
        <a:prstGeom prst="rect">
          <a:avLst/>
        </a:prstGeom>
        <a:noFill/>
        <a:ln>
          <a:noFill/>
        </a:ln>
      </xdr:spPr>
    </xdr:pic>
    <xdr:clientData/>
  </xdr:twoCellAnchor>
  <xdr:twoCellAnchor editAs="oneCell">
    <xdr:from>
      <xdr:col>0</xdr:col>
      <xdr:colOff>79376</xdr:colOff>
      <xdr:row>130</xdr:row>
      <xdr:rowOff>0</xdr:rowOff>
    </xdr:from>
    <xdr:to>
      <xdr:col>0</xdr:col>
      <xdr:colOff>2346961</xdr:colOff>
      <xdr:row>141</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9640550"/>
          <a:ext cx="2267585" cy="1637665"/>
        </a:xfrm>
        <a:prstGeom prst="rect">
          <a:avLst/>
        </a:prstGeom>
        <a:noFill/>
        <a:ln>
          <a:noFill/>
        </a:ln>
      </xdr:spPr>
    </xdr:pic>
    <xdr:clientData/>
  </xdr:twoCellAnchor>
  <xdr:twoCellAnchor editAs="oneCell">
    <xdr:from>
      <xdr:col>0</xdr:col>
      <xdr:colOff>63504</xdr:colOff>
      <xdr:row>114</xdr:row>
      <xdr:rowOff>0</xdr:rowOff>
    </xdr:from>
    <xdr:to>
      <xdr:col>0</xdr:col>
      <xdr:colOff>2331089</xdr:colOff>
      <xdr:row>125</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7354550"/>
          <a:ext cx="2267585" cy="1637665"/>
        </a:xfrm>
        <a:prstGeom prst="rect">
          <a:avLst/>
        </a:prstGeom>
        <a:noFill/>
        <a:ln>
          <a:noFill/>
        </a:ln>
      </xdr:spPr>
    </xdr:pic>
    <xdr:clientData/>
  </xdr:twoCellAnchor>
  <xdr:twoCellAnchor editAs="oneCell">
    <xdr:from>
      <xdr:col>0</xdr:col>
      <xdr:colOff>79376</xdr:colOff>
      <xdr:row>130</xdr:row>
      <xdr:rowOff>0</xdr:rowOff>
    </xdr:from>
    <xdr:to>
      <xdr:col>0</xdr:col>
      <xdr:colOff>2346961</xdr:colOff>
      <xdr:row>141</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9640550"/>
          <a:ext cx="2267585" cy="163766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109</xdr:row>
      <xdr:rowOff>0</xdr:rowOff>
    </xdr:from>
    <xdr:to>
      <xdr:col>0</xdr:col>
      <xdr:colOff>2362841</xdr:colOff>
      <xdr:row>120</xdr:row>
      <xdr:rowOff>2540</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5925800"/>
          <a:ext cx="2267585" cy="1574165"/>
        </a:xfrm>
        <a:prstGeom prst="rect">
          <a:avLst/>
        </a:prstGeom>
        <a:noFill/>
        <a:ln>
          <a:noFill/>
        </a:ln>
      </xdr:spPr>
    </xdr:pic>
    <xdr:clientData/>
  </xdr:twoCellAnchor>
  <xdr:twoCellAnchor editAs="oneCell">
    <xdr:from>
      <xdr:col>0</xdr:col>
      <xdr:colOff>71437</xdr:colOff>
      <xdr:row>125</xdr:row>
      <xdr:rowOff>0</xdr:rowOff>
    </xdr:from>
    <xdr:to>
      <xdr:col>0</xdr:col>
      <xdr:colOff>2339022</xdr:colOff>
      <xdr:row>136</xdr:row>
      <xdr:rowOff>2540</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18211800"/>
          <a:ext cx="2267585" cy="157416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95256</xdr:colOff>
      <xdr:row>81</xdr:row>
      <xdr:rowOff>0</xdr:rowOff>
    </xdr:from>
    <xdr:to>
      <xdr:col>0</xdr:col>
      <xdr:colOff>2362841</xdr:colOff>
      <xdr:row>92</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925300"/>
          <a:ext cx="2267585" cy="1574165"/>
        </a:xfrm>
        <a:prstGeom prst="rect">
          <a:avLst/>
        </a:prstGeom>
        <a:noFill/>
        <a:ln>
          <a:noFill/>
        </a:ln>
      </xdr:spPr>
    </xdr:pic>
    <xdr:clientData/>
  </xdr:twoCellAnchor>
  <xdr:twoCellAnchor editAs="oneCell">
    <xdr:from>
      <xdr:col>0</xdr:col>
      <xdr:colOff>87318</xdr:colOff>
      <xdr:row>97</xdr:row>
      <xdr:rowOff>0</xdr:rowOff>
    </xdr:from>
    <xdr:to>
      <xdr:col>0</xdr:col>
      <xdr:colOff>2352998</xdr:colOff>
      <xdr:row>108</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4211300"/>
          <a:ext cx="2265680" cy="157416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87315</xdr:colOff>
      <xdr:row>59</xdr:row>
      <xdr:rowOff>0</xdr:rowOff>
    </xdr:from>
    <xdr:to>
      <xdr:col>0</xdr:col>
      <xdr:colOff>2354900</xdr:colOff>
      <xdr:row>70</xdr:row>
      <xdr:rowOff>66040</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9496425"/>
          <a:ext cx="2267585" cy="1637665"/>
        </a:xfrm>
        <a:prstGeom prst="rect">
          <a:avLst/>
        </a:prstGeom>
        <a:noFill/>
        <a:ln>
          <a:noFill/>
        </a:ln>
      </xdr:spPr>
    </xdr:pic>
    <xdr:clientData/>
  </xdr:twoCellAnchor>
  <xdr:twoCellAnchor editAs="oneCell">
    <xdr:from>
      <xdr:col>0</xdr:col>
      <xdr:colOff>79378</xdr:colOff>
      <xdr:row>75</xdr:row>
      <xdr:rowOff>0</xdr:rowOff>
    </xdr:from>
    <xdr:to>
      <xdr:col>0</xdr:col>
      <xdr:colOff>2346963</xdr:colOff>
      <xdr:row>86</xdr:row>
      <xdr:rowOff>66040</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8" y="11782425"/>
          <a:ext cx="2267585" cy="16376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38</xdr:row>
      <xdr:rowOff>95250</xdr:rowOff>
    </xdr:from>
    <xdr:to>
      <xdr:col>1</xdr:col>
      <xdr:colOff>56515</xdr:colOff>
      <xdr:row>50</xdr:row>
      <xdr:rowOff>635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038850"/>
          <a:ext cx="2348865" cy="1619885"/>
        </a:xfrm>
        <a:prstGeom prst="rect">
          <a:avLst/>
        </a:prstGeom>
        <a:noFill/>
        <a:ln>
          <a:noFill/>
        </a:ln>
      </xdr:spPr>
    </xdr:pic>
    <xdr:clientData/>
  </xdr:twoCellAnchor>
  <xdr:twoCellAnchor editAs="oneCell">
    <xdr:from>
      <xdr:col>0</xdr:col>
      <xdr:colOff>76200</xdr:colOff>
      <xdr:row>54</xdr:row>
      <xdr:rowOff>76200</xdr:rowOff>
    </xdr:from>
    <xdr:to>
      <xdr:col>1</xdr:col>
      <xdr:colOff>53340</xdr:colOff>
      <xdr:row>65</xdr:row>
      <xdr:rowOff>108585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05800"/>
          <a:ext cx="2358390" cy="160401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103194</xdr:colOff>
      <xdr:row>96</xdr:row>
      <xdr:rowOff>0</xdr:rowOff>
    </xdr:from>
    <xdr:to>
      <xdr:col>0</xdr:col>
      <xdr:colOff>2370779</xdr:colOff>
      <xdr:row>107</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4068425"/>
          <a:ext cx="2267585" cy="1574165"/>
        </a:xfrm>
        <a:prstGeom prst="rect">
          <a:avLst/>
        </a:prstGeom>
        <a:noFill/>
        <a:ln>
          <a:noFill/>
        </a:ln>
      </xdr:spPr>
    </xdr:pic>
    <xdr:clientData/>
  </xdr:twoCellAnchor>
  <xdr:twoCellAnchor editAs="oneCell">
    <xdr:from>
      <xdr:col>0</xdr:col>
      <xdr:colOff>95256</xdr:colOff>
      <xdr:row>112</xdr:row>
      <xdr:rowOff>0</xdr:rowOff>
    </xdr:from>
    <xdr:to>
      <xdr:col>0</xdr:col>
      <xdr:colOff>2362841</xdr:colOff>
      <xdr:row>123</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354425"/>
          <a:ext cx="2267585" cy="15741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95256</xdr:colOff>
      <xdr:row>99</xdr:row>
      <xdr:rowOff>0</xdr:rowOff>
    </xdr:from>
    <xdr:to>
      <xdr:col>0</xdr:col>
      <xdr:colOff>2362841</xdr:colOff>
      <xdr:row>110</xdr:row>
      <xdr:rowOff>66040</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211300"/>
          <a:ext cx="2267585" cy="1637665"/>
        </a:xfrm>
        <a:prstGeom prst="rect">
          <a:avLst/>
        </a:prstGeom>
        <a:noFill/>
        <a:ln>
          <a:noFill/>
        </a:ln>
      </xdr:spPr>
    </xdr:pic>
    <xdr:clientData/>
  </xdr:twoCellAnchor>
  <xdr:twoCellAnchor editAs="oneCell">
    <xdr:from>
      <xdr:col>0</xdr:col>
      <xdr:colOff>95256</xdr:colOff>
      <xdr:row>115</xdr:row>
      <xdr:rowOff>0</xdr:rowOff>
    </xdr:from>
    <xdr:to>
      <xdr:col>0</xdr:col>
      <xdr:colOff>2362841</xdr:colOff>
      <xdr:row>126</xdr:row>
      <xdr:rowOff>66040</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497300"/>
          <a:ext cx="2267585" cy="163766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134938</xdr:colOff>
      <xdr:row>85</xdr:row>
      <xdr:rowOff>0</xdr:rowOff>
    </xdr:from>
    <xdr:to>
      <xdr:col>0</xdr:col>
      <xdr:colOff>2402523</xdr:colOff>
      <xdr:row>96</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2353925"/>
          <a:ext cx="2267585" cy="1637665"/>
        </a:xfrm>
        <a:prstGeom prst="rect">
          <a:avLst/>
        </a:prstGeom>
        <a:noFill/>
        <a:ln>
          <a:noFill/>
        </a:ln>
      </xdr:spPr>
    </xdr:pic>
    <xdr:clientData/>
  </xdr:twoCellAnchor>
  <xdr:twoCellAnchor editAs="oneCell">
    <xdr:from>
      <xdr:col>0</xdr:col>
      <xdr:colOff>119070</xdr:colOff>
      <xdr:row>100</xdr:row>
      <xdr:rowOff>111124</xdr:rowOff>
    </xdr:from>
    <xdr:to>
      <xdr:col>0</xdr:col>
      <xdr:colOff>2386655</xdr:colOff>
      <xdr:row>112</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70" y="14608174"/>
          <a:ext cx="2267585" cy="165354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79380</xdr:colOff>
      <xdr:row>71</xdr:row>
      <xdr:rowOff>0</xdr:rowOff>
    </xdr:from>
    <xdr:to>
      <xdr:col>0</xdr:col>
      <xdr:colOff>2346965</xdr:colOff>
      <xdr:row>82</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639425"/>
          <a:ext cx="2267585" cy="1637665"/>
        </a:xfrm>
        <a:prstGeom prst="rect">
          <a:avLst/>
        </a:prstGeom>
        <a:noFill/>
        <a:ln>
          <a:noFill/>
        </a:ln>
      </xdr:spPr>
    </xdr:pic>
    <xdr:clientData/>
  </xdr:twoCellAnchor>
  <xdr:twoCellAnchor editAs="oneCell">
    <xdr:from>
      <xdr:col>0</xdr:col>
      <xdr:colOff>87318</xdr:colOff>
      <xdr:row>87</xdr:row>
      <xdr:rowOff>0</xdr:rowOff>
    </xdr:from>
    <xdr:to>
      <xdr:col>0</xdr:col>
      <xdr:colOff>2354903</xdr:colOff>
      <xdr:row>98</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2925425"/>
          <a:ext cx="22675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71442</xdr:colOff>
      <xdr:row>89</xdr:row>
      <xdr:rowOff>0</xdr:rowOff>
    </xdr:from>
    <xdr:to>
      <xdr:col>0</xdr:col>
      <xdr:colOff>2246317</xdr:colOff>
      <xdr:row>100</xdr:row>
      <xdr:rowOff>8255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3639800"/>
          <a:ext cx="2174875" cy="1579880"/>
        </a:xfrm>
        <a:prstGeom prst="rect">
          <a:avLst/>
        </a:prstGeom>
        <a:noFill/>
        <a:ln>
          <a:noFill/>
        </a:ln>
      </xdr:spPr>
    </xdr:pic>
    <xdr:clientData/>
  </xdr:twoCellAnchor>
  <xdr:twoCellAnchor editAs="oneCell">
    <xdr:from>
      <xdr:col>0</xdr:col>
      <xdr:colOff>95251</xdr:colOff>
      <xdr:row>105</xdr:row>
      <xdr:rowOff>0</xdr:rowOff>
    </xdr:from>
    <xdr:to>
      <xdr:col>0</xdr:col>
      <xdr:colOff>2266316</xdr:colOff>
      <xdr:row>116</xdr:row>
      <xdr:rowOff>8255</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5925800"/>
          <a:ext cx="2171065" cy="157988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103188</xdr:colOff>
      <xdr:row>83</xdr:row>
      <xdr:rowOff>0</xdr:rowOff>
    </xdr:from>
    <xdr:to>
      <xdr:col>0</xdr:col>
      <xdr:colOff>2370773</xdr:colOff>
      <xdr:row>94</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353925"/>
          <a:ext cx="2267585" cy="1631315"/>
        </a:xfrm>
        <a:prstGeom prst="rect">
          <a:avLst/>
        </a:prstGeom>
        <a:noFill/>
        <a:ln>
          <a:noFill/>
        </a:ln>
      </xdr:spPr>
    </xdr:pic>
    <xdr:clientData/>
  </xdr:twoCellAnchor>
  <xdr:twoCellAnchor editAs="oneCell">
    <xdr:from>
      <xdr:col>0</xdr:col>
      <xdr:colOff>103191</xdr:colOff>
      <xdr:row>99</xdr:row>
      <xdr:rowOff>0</xdr:rowOff>
    </xdr:from>
    <xdr:to>
      <xdr:col>0</xdr:col>
      <xdr:colOff>2370776</xdr:colOff>
      <xdr:row>110</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639925"/>
          <a:ext cx="226758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79380</xdr:colOff>
      <xdr:row>99</xdr:row>
      <xdr:rowOff>0</xdr:rowOff>
    </xdr:from>
    <xdr:to>
      <xdr:col>0</xdr:col>
      <xdr:colOff>2343155</xdr:colOff>
      <xdr:row>110</xdr:row>
      <xdr:rowOff>64135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4211300"/>
          <a:ext cx="2263775" cy="1635760"/>
        </a:xfrm>
        <a:prstGeom prst="rect">
          <a:avLst/>
        </a:prstGeom>
        <a:noFill/>
        <a:ln>
          <a:noFill/>
        </a:ln>
      </xdr:spPr>
    </xdr:pic>
    <xdr:clientData/>
  </xdr:twoCellAnchor>
  <xdr:twoCellAnchor editAs="oneCell">
    <xdr:from>
      <xdr:col>0</xdr:col>
      <xdr:colOff>71442</xdr:colOff>
      <xdr:row>115</xdr:row>
      <xdr:rowOff>0</xdr:rowOff>
    </xdr:from>
    <xdr:to>
      <xdr:col>0</xdr:col>
      <xdr:colOff>2342837</xdr:colOff>
      <xdr:row>126</xdr:row>
      <xdr:rowOff>64135</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42" y="16497300"/>
          <a:ext cx="2271395" cy="163576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103190</xdr:colOff>
      <xdr:row>32</xdr:row>
      <xdr:rowOff>0</xdr:rowOff>
    </xdr:from>
    <xdr:to>
      <xdr:col>0</xdr:col>
      <xdr:colOff>2370775</xdr:colOff>
      <xdr:row>43</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5210175"/>
          <a:ext cx="2267585" cy="1637665"/>
        </a:xfrm>
        <a:prstGeom prst="rect">
          <a:avLst/>
        </a:prstGeom>
        <a:noFill/>
        <a:ln>
          <a:noFill/>
        </a:ln>
      </xdr:spPr>
    </xdr:pic>
    <xdr:clientData/>
  </xdr:twoCellAnchor>
  <xdr:twoCellAnchor editAs="oneCell">
    <xdr:from>
      <xdr:col>0</xdr:col>
      <xdr:colOff>95256</xdr:colOff>
      <xdr:row>48</xdr:row>
      <xdr:rowOff>0</xdr:rowOff>
    </xdr:from>
    <xdr:to>
      <xdr:col>0</xdr:col>
      <xdr:colOff>2362841</xdr:colOff>
      <xdr:row>59</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496175"/>
          <a:ext cx="2267585" cy="16376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48</xdr:row>
      <xdr:rowOff>0</xdr:rowOff>
    </xdr:from>
    <xdr:to>
      <xdr:col>0</xdr:col>
      <xdr:colOff>2362841</xdr:colOff>
      <xdr:row>59</xdr:row>
      <xdr:rowOff>66040</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496175"/>
          <a:ext cx="2267585" cy="1637665"/>
        </a:xfrm>
        <a:prstGeom prst="rect">
          <a:avLst/>
        </a:prstGeom>
        <a:noFill/>
        <a:ln>
          <a:noFill/>
        </a:ln>
      </xdr:spPr>
    </xdr:pic>
    <xdr:clientData/>
  </xdr:twoCellAnchor>
  <xdr:twoCellAnchor editAs="oneCell">
    <xdr:from>
      <xdr:col>0</xdr:col>
      <xdr:colOff>87316</xdr:colOff>
      <xdr:row>32</xdr:row>
      <xdr:rowOff>0</xdr:rowOff>
    </xdr:from>
    <xdr:to>
      <xdr:col>0</xdr:col>
      <xdr:colOff>2262191</xdr:colOff>
      <xdr:row>43</xdr:row>
      <xdr:rowOff>0</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5210175"/>
          <a:ext cx="2174875" cy="157162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88900</xdr:colOff>
      <xdr:row>44</xdr:row>
      <xdr:rowOff>50799</xdr:rowOff>
    </xdr:from>
    <xdr:to>
      <xdr:col>0</xdr:col>
      <xdr:colOff>2178050</xdr:colOff>
      <xdr:row>54</xdr:row>
      <xdr:rowOff>101294</xdr:rowOff>
    </xdr:to>
    <xdr:pic>
      <xdr:nvPicPr>
        <xdr:cNvPr id="2" name="Picture 1">
          <a:extLst>
            <a:ext uri="{FF2B5EF4-FFF2-40B4-BE49-F238E27FC236}">
              <a16:creationId xmlns:a16="http://schemas.microsoft.com/office/drawing/2014/main" id="{40C5524F-2630-65DA-6BD1-8F351A0AF8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7451724"/>
          <a:ext cx="2089150" cy="1479245"/>
        </a:xfrm>
        <a:prstGeom prst="rect">
          <a:avLst/>
        </a:prstGeom>
        <a:noFill/>
        <a:ln>
          <a:noFill/>
        </a:ln>
      </xdr:spPr>
    </xdr:pic>
    <xdr:clientData/>
  </xdr:twoCellAnchor>
  <xdr:twoCellAnchor editAs="oneCell">
    <xdr:from>
      <xdr:col>0</xdr:col>
      <xdr:colOff>88900</xdr:colOff>
      <xdr:row>60</xdr:row>
      <xdr:rowOff>95249</xdr:rowOff>
    </xdr:from>
    <xdr:to>
      <xdr:col>0</xdr:col>
      <xdr:colOff>2178050</xdr:colOff>
      <xdr:row>71</xdr:row>
      <xdr:rowOff>18744</xdr:rowOff>
    </xdr:to>
    <xdr:pic>
      <xdr:nvPicPr>
        <xdr:cNvPr id="3" name="Picture 2">
          <a:extLst>
            <a:ext uri="{FF2B5EF4-FFF2-40B4-BE49-F238E27FC236}">
              <a16:creationId xmlns:a16="http://schemas.microsoft.com/office/drawing/2014/main" id="{52E37A37-1BA9-7853-B06D-E8DB69FCEF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9782174"/>
          <a:ext cx="2089150" cy="14951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72</xdr:row>
      <xdr:rowOff>83820</xdr:rowOff>
    </xdr:from>
    <xdr:to>
      <xdr:col>0</xdr:col>
      <xdr:colOff>2197735</xdr:colOff>
      <xdr:row>83</xdr:row>
      <xdr:rowOff>121920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0723245"/>
          <a:ext cx="2153285" cy="1609725"/>
        </a:xfrm>
        <a:prstGeom prst="rect">
          <a:avLst/>
        </a:prstGeom>
        <a:noFill/>
        <a:ln>
          <a:noFill/>
        </a:ln>
      </xdr:spPr>
    </xdr:pic>
    <xdr:clientData/>
  </xdr:twoCellAnchor>
  <xdr:twoCellAnchor editAs="oneCell">
    <xdr:from>
      <xdr:col>0</xdr:col>
      <xdr:colOff>38100</xdr:colOff>
      <xdr:row>89</xdr:row>
      <xdr:rowOff>12700</xdr:rowOff>
    </xdr:from>
    <xdr:to>
      <xdr:col>0</xdr:col>
      <xdr:colOff>2229485</xdr:colOff>
      <xdr:row>100</xdr:row>
      <xdr:rowOff>50800</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3081000"/>
          <a:ext cx="2191385" cy="1609725"/>
        </a:xfrm>
        <a:prstGeom prst="rect">
          <a:avLst/>
        </a:prstGeom>
        <a:noFill/>
        <a:ln>
          <a:noFill/>
        </a:ln>
      </xdr:spPr>
    </xdr:pic>
    <xdr:clientData/>
  </xdr:twoCellAnchor>
  <xdr:twoCellAnchor editAs="oneCell">
    <xdr:from>
      <xdr:col>0</xdr:col>
      <xdr:colOff>57150</xdr:colOff>
      <xdr:row>104</xdr:row>
      <xdr:rowOff>114300</xdr:rowOff>
    </xdr:from>
    <xdr:to>
      <xdr:col>0</xdr:col>
      <xdr:colOff>2200910</xdr:colOff>
      <xdr:row>116</xdr:row>
      <xdr:rowOff>19050</xdr:rowOff>
    </xdr:to>
    <xdr:pic>
      <xdr:nvPicPr>
        <xdr:cNvPr id="4" name="Picture 1">
          <a:extLst>
            <a:ext uri="{FF2B5EF4-FFF2-40B4-BE49-F238E27FC236}">
              <a16:creationId xmlns:a16="http://schemas.microsoft.com/office/drawing/2014/main" id="{A8160EBE-9188-4F23-B93F-66D3F8AFEDF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15325725"/>
          <a:ext cx="214376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64</xdr:row>
      <xdr:rowOff>120650</xdr:rowOff>
    </xdr:from>
    <xdr:to>
      <xdr:col>0</xdr:col>
      <xdr:colOff>2165350</xdr:colOff>
      <xdr:row>75</xdr:row>
      <xdr:rowOff>44145</xdr:rowOff>
    </xdr:to>
    <xdr:pic>
      <xdr:nvPicPr>
        <xdr:cNvPr id="2" name="Picture 1">
          <a:extLst>
            <a:ext uri="{FF2B5EF4-FFF2-40B4-BE49-F238E27FC236}">
              <a16:creationId xmlns:a16="http://schemas.microsoft.com/office/drawing/2014/main" id="{3827B07F-B2C3-46C0-ABF3-58E41EA99C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0807700"/>
          <a:ext cx="2089150" cy="1495120"/>
        </a:xfrm>
        <a:prstGeom prst="rect">
          <a:avLst/>
        </a:prstGeom>
        <a:noFill/>
        <a:ln>
          <a:noFill/>
        </a:ln>
      </xdr:spPr>
    </xdr:pic>
    <xdr:clientData/>
  </xdr:twoCellAnchor>
  <xdr:twoCellAnchor editAs="oneCell">
    <xdr:from>
      <xdr:col>0</xdr:col>
      <xdr:colOff>76200</xdr:colOff>
      <xdr:row>49</xdr:row>
      <xdr:rowOff>38100</xdr:rowOff>
    </xdr:from>
    <xdr:to>
      <xdr:col>0</xdr:col>
      <xdr:colOff>2165350</xdr:colOff>
      <xdr:row>59</xdr:row>
      <xdr:rowOff>88595</xdr:rowOff>
    </xdr:to>
    <xdr:pic>
      <xdr:nvPicPr>
        <xdr:cNvPr id="3" name="Picture 2">
          <a:extLst>
            <a:ext uri="{FF2B5EF4-FFF2-40B4-BE49-F238E27FC236}">
              <a16:creationId xmlns:a16="http://schemas.microsoft.com/office/drawing/2014/main" id="{B009045B-85FD-4500-93F2-1FCCB8A9B5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582025"/>
          <a:ext cx="2089150" cy="147924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82550</xdr:colOff>
      <xdr:row>83</xdr:row>
      <xdr:rowOff>55880</xdr:rowOff>
    </xdr:from>
    <xdr:ext cx="2286000" cy="1463040"/>
    <xdr:pic>
      <xdr:nvPicPr>
        <xdr:cNvPr id="2" name="Pictur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5305405"/>
          <a:ext cx="2286000" cy="1463040"/>
        </a:xfrm>
        <a:prstGeom prst="rect">
          <a:avLst/>
        </a:prstGeom>
        <a:noFill/>
        <a:ln>
          <a:noFill/>
        </a:ln>
      </xdr:spPr>
    </xdr:pic>
    <xdr:clientData/>
  </xdr:oneCellAnchor>
  <xdr:twoCellAnchor editAs="oneCell">
    <xdr:from>
      <xdr:col>0</xdr:col>
      <xdr:colOff>63500</xdr:colOff>
      <xdr:row>67</xdr:row>
      <xdr:rowOff>50800</xdr:rowOff>
    </xdr:from>
    <xdr:to>
      <xdr:col>0</xdr:col>
      <xdr:colOff>2310130</xdr:colOff>
      <xdr:row>78</xdr:row>
      <xdr:rowOff>65405</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3014325"/>
          <a:ext cx="2246630" cy="1586230"/>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88900</xdr:colOff>
      <xdr:row>67</xdr:row>
      <xdr:rowOff>68580</xdr:rowOff>
    </xdr:from>
    <xdr:ext cx="2300605" cy="1454150"/>
    <xdr:pic>
      <xdr:nvPicPr>
        <xdr:cNvPr id="2" name="Picture 1">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12070080"/>
          <a:ext cx="2300605" cy="1454150"/>
        </a:xfrm>
        <a:prstGeom prst="rect">
          <a:avLst/>
        </a:prstGeom>
        <a:noFill/>
        <a:ln>
          <a:noFill/>
        </a:ln>
      </xdr:spPr>
    </xdr:pic>
    <xdr:clientData/>
  </xdr:oneCellAnchor>
  <xdr:twoCellAnchor editAs="oneCell">
    <xdr:from>
      <xdr:col>0</xdr:col>
      <xdr:colOff>69850</xdr:colOff>
      <xdr:row>51</xdr:row>
      <xdr:rowOff>69850</xdr:rowOff>
    </xdr:from>
    <xdr:to>
      <xdr:col>0</xdr:col>
      <xdr:colOff>2314575</xdr:colOff>
      <xdr:row>62</xdr:row>
      <xdr:rowOff>78105</xdr:rowOff>
    </xdr:to>
    <xdr:pic>
      <xdr:nvPicPr>
        <xdr:cNvPr id="3" name="Picture 2">
          <a:extLst>
            <a:ext uri="{FF2B5EF4-FFF2-40B4-BE49-F238E27FC236}">
              <a16:creationId xmlns:a16="http://schemas.microsoft.com/office/drawing/2014/main" id="{D100092E-20C5-4F62-B545-868F94574ED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 y="9785350"/>
          <a:ext cx="2244725" cy="157988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63</xdr:row>
      <xdr:rowOff>83820</xdr:rowOff>
    </xdr:from>
    <xdr:to>
      <xdr:col>0</xdr:col>
      <xdr:colOff>2260600</xdr:colOff>
      <xdr:row>74</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9799320"/>
          <a:ext cx="2216150" cy="1562100"/>
        </a:xfrm>
        <a:prstGeom prst="rect">
          <a:avLst/>
        </a:prstGeom>
        <a:noFill/>
        <a:ln>
          <a:noFill/>
        </a:ln>
      </xdr:spPr>
    </xdr:pic>
    <xdr:clientData/>
  </xdr:twoCellAnchor>
  <xdr:twoCellAnchor editAs="oneCell">
    <xdr:from>
      <xdr:col>0</xdr:col>
      <xdr:colOff>38100</xdr:colOff>
      <xdr:row>79</xdr:row>
      <xdr:rowOff>63500</xdr:rowOff>
    </xdr:from>
    <xdr:to>
      <xdr:col>0</xdr:col>
      <xdr:colOff>2292350</xdr:colOff>
      <xdr:row>90</xdr:row>
      <xdr:rowOff>101600</xdr:rowOff>
    </xdr:to>
    <xdr:pic>
      <xdr:nvPicPr>
        <xdr:cNvPr id="3" name="Picture 2">
          <a:extLst>
            <a:ext uri="{FF2B5EF4-FFF2-40B4-BE49-F238E27FC236}">
              <a16:creationId xmlns:a16="http://schemas.microsoft.com/office/drawing/2014/main" id="{85438294-4A6A-4096-B9B3-4F623BB810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2065000"/>
          <a:ext cx="2254250" cy="16097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93</xdr:row>
      <xdr:rowOff>96520</xdr:rowOff>
    </xdr:from>
    <xdr:to>
      <xdr:col>0</xdr:col>
      <xdr:colOff>2314575</xdr:colOff>
      <xdr:row>105</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3736320"/>
          <a:ext cx="2238375" cy="1625600"/>
        </a:xfrm>
        <a:prstGeom prst="rect">
          <a:avLst/>
        </a:prstGeom>
        <a:noFill/>
        <a:ln>
          <a:noFill/>
        </a:ln>
      </xdr:spPr>
    </xdr:pic>
    <xdr:clientData/>
  </xdr:twoCellAnchor>
  <xdr:twoCellAnchor editAs="oneCell">
    <xdr:from>
      <xdr:col>0</xdr:col>
      <xdr:colOff>79380</xdr:colOff>
      <xdr:row>78</xdr:row>
      <xdr:rowOff>0</xdr:rowOff>
    </xdr:from>
    <xdr:to>
      <xdr:col>0</xdr:col>
      <xdr:colOff>2316485</xdr:colOff>
      <xdr:row>89</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1496675"/>
          <a:ext cx="2237105"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88</xdr:row>
      <xdr:rowOff>88900</xdr:rowOff>
    </xdr:from>
    <xdr:to>
      <xdr:col>0</xdr:col>
      <xdr:colOff>2320925</xdr:colOff>
      <xdr:row>100</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061950"/>
          <a:ext cx="2219325" cy="1625600"/>
        </a:xfrm>
        <a:prstGeom prst="rect">
          <a:avLst/>
        </a:prstGeom>
        <a:noFill/>
        <a:ln>
          <a:noFill/>
        </a:ln>
      </xdr:spPr>
    </xdr:pic>
    <xdr:clientData/>
  </xdr:twoCellAnchor>
  <xdr:twoCellAnchor editAs="oneCell">
    <xdr:from>
      <xdr:col>0</xdr:col>
      <xdr:colOff>101600</xdr:colOff>
      <xdr:row>72</xdr:row>
      <xdr:rowOff>95250</xdr:rowOff>
    </xdr:from>
    <xdr:to>
      <xdr:col>0</xdr:col>
      <xdr:colOff>2320925</xdr:colOff>
      <xdr:row>84</xdr:row>
      <xdr:rowOff>8255</xdr:rowOff>
    </xdr:to>
    <xdr:pic>
      <xdr:nvPicPr>
        <xdr:cNvPr id="3" name="Picture 2">
          <a:extLst>
            <a:ext uri="{FF2B5EF4-FFF2-40B4-BE49-F238E27FC236}">
              <a16:creationId xmlns:a16="http://schemas.microsoft.com/office/drawing/2014/main" id="{F4FEDBD1-3164-1894-7DF0-5BA425C691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0782300"/>
          <a:ext cx="2219325" cy="16275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107950</xdr:colOff>
      <xdr:row>59</xdr:row>
      <xdr:rowOff>95250</xdr:rowOff>
    </xdr:from>
    <xdr:to>
      <xdr:col>1</xdr:col>
      <xdr:colOff>56515</xdr:colOff>
      <xdr:row>71</xdr:row>
      <xdr:rowOff>6350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9020175"/>
          <a:ext cx="2329815" cy="1625600"/>
        </a:xfrm>
        <a:prstGeom prst="rect">
          <a:avLst/>
        </a:prstGeom>
        <a:noFill/>
        <a:ln>
          <a:noFill/>
        </a:ln>
      </xdr:spPr>
    </xdr:pic>
    <xdr:clientData/>
  </xdr:twoCellAnchor>
  <xdr:twoCellAnchor editAs="oneCell">
    <xdr:from>
      <xdr:col>0</xdr:col>
      <xdr:colOff>57150</xdr:colOff>
      <xdr:row>43</xdr:row>
      <xdr:rowOff>101600</xdr:rowOff>
    </xdr:from>
    <xdr:to>
      <xdr:col>0</xdr:col>
      <xdr:colOff>2168525</xdr:colOff>
      <xdr:row>55</xdr:row>
      <xdr:rowOff>12700</xdr:rowOff>
    </xdr:to>
    <xdr:pic>
      <xdr:nvPicPr>
        <xdr:cNvPr id="3" name="Picture 2">
          <a:extLst>
            <a:ext uri="{FF2B5EF4-FFF2-40B4-BE49-F238E27FC236}">
              <a16:creationId xmlns:a16="http://schemas.microsoft.com/office/drawing/2014/main" id="{0F206E4B-8AD9-40A5-97B4-9227CF91E81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6597650"/>
          <a:ext cx="2111375" cy="16256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129</xdr:row>
      <xdr:rowOff>107950</xdr:rowOff>
    </xdr:from>
    <xdr:to>
      <xdr:col>0</xdr:col>
      <xdr:colOff>2376805</xdr:colOff>
      <xdr:row>140</xdr:row>
      <xdr:rowOff>72390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9034125"/>
          <a:ext cx="2306955" cy="1536065"/>
        </a:xfrm>
        <a:prstGeom prst="rect">
          <a:avLst/>
        </a:prstGeom>
        <a:noFill/>
        <a:ln>
          <a:noFill/>
        </a:ln>
      </xdr:spPr>
    </xdr:pic>
    <xdr:clientData/>
  </xdr:twoCellAnchor>
  <xdr:twoCellAnchor editAs="oneCell">
    <xdr:from>
      <xdr:col>0</xdr:col>
      <xdr:colOff>57150</xdr:colOff>
      <xdr:row>113</xdr:row>
      <xdr:rowOff>107950</xdr:rowOff>
    </xdr:from>
    <xdr:to>
      <xdr:col>0</xdr:col>
      <xdr:colOff>2364105</xdr:colOff>
      <xdr:row>124</xdr:row>
      <xdr:rowOff>72390</xdr:rowOff>
    </xdr:to>
    <xdr:pic>
      <xdr:nvPicPr>
        <xdr:cNvPr id="3" name="Picture 2">
          <a:extLst>
            <a:ext uri="{FF2B5EF4-FFF2-40B4-BE49-F238E27FC236}">
              <a16:creationId xmlns:a16="http://schemas.microsoft.com/office/drawing/2014/main" id="{49990E78-6EB9-4126-95F6-79967B0C1C9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6605250"/>
          <a:ext cx="2306955" cy="153606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135</xdr:row>
      <xdr:rowOff>63500</xdr:rowOff>
    </xdr:from>
    <xdr:to>
      <xdr:col>0</xdr:col>
      <xdr:colOff>2310765</xdr:colOff>
      <xdr:row>146</xdr:row>
      <xdr:rowOff>16510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865975"/>
          <a:ext cx="2167890" cy="1524635"/>
        </a:xfrm>
        <a:prstGeom prst="rect">
          <a:avLst/>
        </a:prstGeom>
        <a:noFill/>
        <a:ln>
          <a:noFill/>
        </a:ln>
      </xdr:spPr>
    </xdr:pic>
    <xdr:clientData/>
  </xdr:twoCellAnchor>
  <xdr:twoCellAnchor editAs="oneCell">
    <xdr:from>
      <xdr:col>0</xdr:col>
      <xdr:colOff>127000</xdr:colOff>
      <xdr:row>120</xdr:row>
      <xdr:rowOff>31750</xdr:rowOff>
    </xdr:from>
    <xdr:to>
      <xdr:col>0</xdr:col>
      <xdr:colOff>2307590</xdr:colOff>
      <xdr:row>130</xdr:row>
      <xdr:rowOff>125095</xdr:rowOff>
    </xdr:to>
    <xdr:pic>
      <xdr:nvPicPr>
        <xdr:cNvPr id="3" name="Picture 2">
          <a:extLst>
            <a:ext uri="{FF2B5EF4-FFF2-40B4-BE49-F238E27FC236}">
              <a16:creationId xmlns:a16="http://schemas.microsoft.com/office/drawing/2014/main" id="{21FA70A1-B568-45B6-AD49-2EF9088BA6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7691100"/>
          <a:ext cx="2180590" cy="152209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franklintempletonindia.com/investor/reports"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downloadsServlet/pdf/product-labels-jg9o5k7l"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ranklintempletonindia.com/investor/reports"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investor/reports"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investor/reports"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investor/reports"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investor/report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franklintempletonindia.com/downloadsServlet/pdf/product-labels-jg9o5k7l"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investor/repor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5" Type="http://schemas.openxmlformats.org/officeDocument/2006/relationships/printerSettings" Target="../printerSettings/printerSettings31.bin"/><Relationship Id="rId4" Type="http://schemas.openxmlformats.org/officeDocument/2006/relationships/hyperlink" Target="https://www.franklintempletonindia.com/download/en-in/valuation-policy/a0e293eb-f28b-4edc-9535-c7d9e7321ddc/fair_valuation_reliance_big_reliance_infra_november_4_2020-kgox4tdb-en-in.pdf"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7" Type="http://schemas.openxmlformats.org/officeDocument/2006/relationships/drawing" Target="../drawings/drawing31.xml"/><Relationship Id="rId2" Type="http://schemas.openxmlformats.org/officeDocument/2006/relationships/hyperlink" Target="https://www.franklintempletonindia.com/download/en-in/latest%20updates/189ea834-ae3f-48eb-9d73-a9cc9cd9317e/franklin-templeton-update-on-reliance-broadcast-july-23-2020-kcg9m1gq-en-in.pdf" TargetMode="External"/><Relationship Id="rId1" Type="http://schemas.openxmlformats.org/officeDocument/2006/relationships/hyperlink" Target="https://www.franklintempletonindia.com/investor/reports" TargetMode="External"/><Relationship Id="rId6" Type="http://schemas.openxmlformats.org/officeDocument/2006/relationships/printerSettings" Target="../printerSettings/printerSettings33.bin"/><Relationship Id="rId5" Type="http://schemas.openxmlformats.org/officeDocument/2006/relationships/hyperlink" Target="https://www.franklintempletonindia.com/investor/reports" TargetMode="External"/><Relationship Id="rId4" Type="http://schemas.openxmlformats.org/officeDocument/2006/relationships/hyperlink" Target="https://www.franklintempletonindia.com/investor/reports"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32.xml"/><Relationship Id="rId5" Type="http://schemas.openxmlformats.org/officeDocument/2006/relationships/printerSettings" Target="../printerSettings/printerSettings36.bin"/><Relationship Id="rId4" Type="http://schemas.openxmlformats.org/officeDocument/2006/relationships/hyperlink" Target="https://www.franklintempletonindia.com/investor/report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38"/>
  <sheetViews>
    <sheetView tabSelected="1" workbookViewId="0">
      <selection sqref="A1:G1"/>
    </sheetView>
  </sheetViews>
  <sheetFormatPr defaultColWidth="9.140625" defaultRowHeight="11.25" x14ac:dyDescent="0.2"/>
  <cols>
    <col min="1" max="1" width="38.7109375" style="7" bestFit="1" customWidth="1"/>
    <col min="2" max="2" width="51.5703125" style="7" bestFit="1" customWidth="1"/>
    <col min="3" max="3" width="24.7109375" style="7" bestFit="1" customWidth="1"/>
    <col min="4" max="4" width="15.28515625" style="7" bestFit="1" customWidth="1"/>
    <col min="5" max="5" width="23.140625" style="10" customWidth="1"/>
    <col min="6" max="6" width="13.5703125" style="11" bestFit="1" customWidth="1"/>
    <col min="7" max="7" width="14.28515625" style="10" customWidth="1"/>
    <col min="8" max="16384" width="9.140625" style="7"/>
  </cols>
  <sheetData>
    <row r="1" spans="1:9" s="1" customFormat="1" ht="15" x14ac:dyDescent="0.2">
      <c r="A1" s="85" t="s">
        <v>827</v>
      </c>
      <c r="B1" s="86"/>
      <c r="C1" s="86"/>
      <c r="D1" s="86"/>
      <c r="E1" s="86"/>
      <c r="F1" s="86"/>
      <c r="G1" s="86"/>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33</v>
      </c>
      <c r="D4" s="13" t="s">
        <v>1</v>
      </c>
      <c r="E4" s="55" t="s">
        <v>6</v>
      </c>
      <c r="F4" s="12" t="s">
        <v>3</v>
      </c>
      <c r="G4" s="12" t="s">
        <v>5</v>
      </c>
    </row>
    <row r="5" spans="1:9" x14ac:dyDescent="0.2">
      <c r="A5" s="16" t="s">
        <v>25</v>
      </c>
      <c r="B5" s="17"/>
      <c r="C5" s="17"/>
      <c r="D5" s="17"/>
      <c r="E5" s="18"/>
      <c r="F5" s="19"/>
      <c r="G5" s="18"/>
    </row>
    <row r="6" spans="1:9" x14ac:dyDescent="0.2">
      <c r="A6" s="20" t="s">
        <v>26</v>
      </c>
      <c r="B6" s="21"/>
      <c r="C6" s="21"/>
      <c r="D6" s="21"/>
      <c r="E6" s="22"/>
      <c r="F6" s="23"/>
      <c r="G6" s="22"/>
    </row>
    <row r="7" spans="1:9" x14ac:dyDescent="0.2">
      <c r="A7" s="21" t="s">
        <v>828</v>
      </c>
      <c r="B7" s="21" t="s">
        <v>829</v>
      </c>
      <c r="C7" s="21" t="s">
        <v>76</v>
      </c>
      <c r="D7" s="24">
        <v>750</v>
      </c>
      <c r="E7" s="22">
        <v>8145.4494863</v>
      </c>
      <c r="F7" s="23">
        <v>5.3901406595599202</v>
      </c>
      <c r="G7" s="22">
        <v>6.9488000000000003</v>
      </c>
    </row>
    <row r="8" spans="1:9" x14ac:dyDescent="0.2">
      <c r="A8" s="21" t="s">
        <v>830</v>
      </c>
      <c r="B8" s="21" t="s">
        <v>831</v>
      </c>
      <c r="C8" s="21" t="s">
        <v>832</v>
      </c>
      <c r="D8" s="24">
        <v>500</v>
      </c>
      <c r="E8" s="22">
        <v>5257.0583562000002</v>
      </c>
      <c r="F8" s="23">
        <v>3.4787870261907901</v>
      </c>
      <c r="G8" s="22">
        <v>8.0921000000000003</v>
      </c>
    </row>
    <row r="9" spans="1:9" x14ac:dyDescent="0.2">
      <c r="A9" s="21" t="s">
        <v>833</v>
      </c>
      <c r="B9" s="21" t="s">
        <v>834</v>
      </c>
      <c r="C9" s="21" t="s">
        <v>76</v>
      </c>
      <c r="D9" s="24">
        <v>200</v>
      </c>
      <c r="E9" s="22">
        <v>2170.7015889999998</v>
      </c>
      <c r="F9" s="23">
        <v>1.43643231896771</v>
      </c>
      <c r="G9" s="22">
        <v>7.2199</v>
      </c>
    </row>
    <row r="10" spans="1:9" x14ac:dyDescent="0.2">
      <c r="A10" s="21" t="s">
        <v>835</v>
      </c>
      <c r="B10" s="21" t="s">
        <v>836</v>
      </c>
      <c r="C10" s="21" t="s">
        <v>76</v>
      </c>
      <c r="D10" s="24">
        <v>196</v>
      </c>
      <c r="E10" s="22">
        <v>2038.3881057999999</v>
      </c>
      <c r="F10" s="23">
        <v>1.3488756670230999</v>
      </c>
      <c r="G10" s="22">
        <v>7.0345000000000004</v>
      </c>
    </row>
    <row r="11" spans="1:9" x14ac:dyDescent="0.2">
      <c r="A11" s="20" t="s">
        <v>27</v>
      </c>
      <c r="B11" s="20"/>
      <c r="C11" s="20"/>
      <c r="D11" s="20"/>
      <c r="E11" s="25">
        <f>SUM(E6:E10)</f>
        <v>17611.5975373</v>
      </c>
      <c r="F11" s="26">
        <f>SUM(F6:F10)</f>
        <v>11.654235671741519</v>
      </c>
      <c r="G11" s="25"/>
      <c r="H11" s="14"/>
      <c r="I11" s="14"/>
    </row>
    <row r="12" spans="1:9" x14ac:dyDescent="0.2">
      <c r="A12" s="21"/>
      <c r="B12" s="21"/>
      <c r="C12" s="21"/>
      <c r="D12" s="21"/>
      <c r="E12" s="22"/>
      <c r="F12" s="23"/>
      <c r="G12" s="22"/>
    </row>
    <row r="13" spans="1:9" x14ac:dyDescent="0.2">
      <c r="A13" s="20" t="s">
        <v>45</v>
      </c>
      <c r="B13" s="21"/>
      <c r="C13" s="21"/>
      <c r="D13" s="21"/>
      <c r="E13" s="22"/>
      <c r="F13" s="23"/>
      <c r="G13" s="22"/>
    </row>
    <row r="14" spans="1:9" x14ac:dyDescent="0.2">
      <c r="A14" s="20" t="s">
        <v>46</v>
      </c>
      <c r="B14" s="21"/>
      <c r="C14" s="21"/>
      <c r="D14" s="21"/>
      <c r="E14" s="22"/>
      <c r="F14" s="23"/>
      <c r="G14" s="22"/>
    </row>
    <row r="15" spans="1:9" x14ac:dyDescent="0.2">
      <c r="A15" s="21" t="s">
        <v>837</v>
      </c>
      <c r="B15" s="21" t="s">
        <v>838</v>
      </c>
      <c r="C15" s="21" t="s">
        <v>49</v>
      </c>
      <c r="D15" s="24">
        <v>1500</v>
      </c>
      <c r="E15" s="22">
        <v>7497.2025000000003</v>
      </c>
      <c r="F15" s="23">
        <v>4.9611720134257</v>
      </c>
      <c r="G15" s="22">
        <v>6.8189000000000002</v>
      </c>
    </row>
    <row r="16" spans="1:9" x14ac:dyDescent="0.2">
      <c r="A16" s="21" t="s">
        <v>839</v>
      </c>
      <c r="B16" s="21" t="s">
        <v>840</v>
      </c>
      <c r="C16" s="21" t="s">
        <v>47</v>
      </c>
      <c r="D16" s="24">
        <v>1400</v>
      </c>
      <c r="E16" s="22">
        <v>6963.299</v>
      </c>
      <c r="F16" s="23">
        <v>4.6078686176497401</v>
      </c>
      <c r="G16" s="22">
        <v>6.8705999999999996</v>
      </c>
    </row>
    <row r="17" spans="1:9" x14ac:dyDescent="0.2">
      <c r="A17" s="21" t="s">
        <v>841</v>
      </c>
      <c r="B17" s="21" t="s">
        <v>842</v>
      </c>
      <c r="C17" s="21" t="s">
        <v>49</v>
      </c>
      <c r="D17" s="24">
        <v>1000</v>
      </c>
      <c r="E17" s="22">
        <v>4995.3</v>
      </c>
      <c r="F17" s="23">
        <v>3.3055719861728998</v>
      </c>
      <c r="G17" s="22">
        <v>6.8685</v>
      </c>
    </row>
    <row r="18" spans="1:9" x14ac:dyDescent="0.2">
      <c r="A18" s="21" t="s">
        <v>843</v>
      </c>
      <c r="B18" s="21" t="s">
        <v>844</v>
      </c>
      <c r="C18" s="21" t="s">
        <v>47</v>
      </c>
      <c r="D18" s="24">
        <v>1000</v>
      </c>
      <c r="E18" s="22">
        <v>4951.67</v>
      </c>
      <c r="F18" s="23">
        <v>3.2767004257547598</v>
      </c>
      <c r="G18" s="22">
        <v>7.5797999999999996</v>
      </c>
    </row>
    <row r="19" spans="1:9" x14ac:dyDescent="0.2">
      <c r="A19" s="21" t="s">
        <v>845</v>
      </c>
      <c r="B19" s="21" t="s">
        <v>846</v>
      </c>
      <c r="C19" s="21" t="s">
        <v>47</v>
      </c>
      <c r="D19" s="24">
        <v>1000</v>
      </c>
      <c r="E19" s="22">
        <v>4921.3050000000003</v>
      </c>
      <c r="F19" s="23">
        <v>3.25660679907365</v>
      </c>
      <c r="G19" s="22">
        <v>7.58</v>
      </c>
    </row>
    <row r="20" spans="1:9" x14ac:dyDescent="0.2">
      <c r="A20" s="21" t="s">
        <v>847</v>
      </c>
      <c r="B20" s="21" t="s">
        <v>848</v>
      </c>
      <c r="C20" s="21" t="s">
        <v>49</v>
      </c>
      <c r="D20" s="24">
        <v>1000</v>
      </c>
      <c r="E20" s="22">
        <v>4919.68</v>
      </c>
      <c r="F20" s="23">
        <v>3.25553147737575</v>
      </c>
      <c r="G20" s="22">
        <v>7.6401000000000003</v>
      </c>
    </row>
    <row r="21" spans="1:9" x14ac:dyDescent="0.2">
      <c r="A21" s="21" t="s">
        <v>849</v>
      </c>
      <c r="B21" s="21" t="s">
        <v>850</v>
      </c>
      <c r="C21" s="21" t="s">
        <v>47</v>
      </c>
      <c r="D21" s="24">
        <v>900</v>
      </c>
      <c r="E21" s="22">
        <v>4483.9350000000004</v>
      </c>
      <c r="F21" s="23">
        <v>2.9671831369127299</v>
      </c>
      <c r="G21" s="22">
        <v>6.8837000000000002</v>
      </c>
    </row>
    <row r="22" spans="1:9" x14ac:dyDescent="0.2">
      <c r="A22" s="20" t="s">
        <v>27</v>
      </c>
      <c r="B22" s="20"/>
      <c r="C22" s="20"/>
      <c r="D22" s="20"/>
      <c r="E22" s="25">
        <f>SUM(E14:E21)</f>
        <v>38732.391499999998</v>
      </c>
      <c r="F22" s="26">
        <f>SUM(F14:F21)</f>
        <v>25.630634456365232</v>
      </c>
      <c r="G22" s="25"/>
      <c r="H22" s="14"/>
      <c r="I22" s="14"/>
    </row>
    <row r="23" spans="1:9" x14ac:dyDescent="0.2">
      <c r="A23" s="21"/>
      <c r="B23" s="21"/>
      <c r="C23" s="21"/>
      <c r="D23" s="21"/>
      <c r="E23" s="22"/>
      <c r="F23" s="23"/>
      <c r="G23" s="22"/>
    </row>
    <row r="24" spans="1:9" x14ac:dyDescent="0.2">
      <c r="A24" s="20" t="s">
        <v>55</v>
      </c>
      <c r="B24" s="21"/>
      <c r="C24" s="21"/>
      <c r="D24" s="21"/>
      <c r="E24" s="22"/>
      <c r="F24" s="23"/>
      <c r="G24" s="22"/>
    </row>
    <row r="25" spans="1:9" x14ac:dyDescent="0.2">
      <c r="A25" s="21" t="s">
        <v>851</v>
      </c>
      <c r="B25" s="21" t="s">
        <v>852</v>
      </c>
      <c r="C25" s="21" t="s">
        <v>49</v>
      </c>
      <c r="D25" s="24">
        <v>1500</v>
      </c>
      <c r="E25" s="22">
        <v>7380.9674999999997</v>
      </c>
      <c r="F25" s="23">
        <v>4.8842550795452899</v>
      </c>
      <c r="G25" s="22">
        <v>7.6448</v>
      </c>
    </row>
    <row r="26" spans="1:9" x14ac:dyDescent="0.2">
      <c r="A26" s="21" t="s">
        <v>82</v>
      </c>
      <c r="B26" s="21" t="s">
        <v>81</v>
      </c>
      <c r="C26" s="21" t="s">
        <v>47</v>
      </c>
      <c r="D26" s="24">
        <v>1500</v>
      </c>
      <c r="E26" s="22">
        <v>7377.8249999999998</v>
      </c>
      <c r="F26" s="23">
        <v>4.8821755728156599</v>
      </c>
      <c r="G26" s="22">
        <v>7.85</v>
      </c>
    </row>
    <row r="27" spans="1:9" x14ac:dyDescent="0.2">
      <c r="A27" s="21" t="s">
        <v>853</v>
      </c>
      <c r="B27" s="21" t="s">
        <v>854</v>
      </c>
      <c r="C27" s="21" t="s">
        <v>52</v>
      </c>
      <c r="D27" s="24">
        <v>1400</v>
      </c>
      <c r="E27" s="22">
        <v>6982.6329999999998</v>
      </c>
      <c r="F27" s="23">
        <v>4.6206626297772697</v>
      </c>
      <c r="G27" s="22">
        <v>6.9846000000000004</v>
      </c>
    </row>
    <row r="28" spans="1:9" x14ac:dyDescent="0.2">
      <c r="A28" s="21" t="s">
        <v>855</v>
      </c>
      <c r="B28" s="21" t="s">
        <v>856</v>
      </c>
      <c r="C28" s="21" t="s">
        <v>49</v>
      </c>
      <c r="D28" s="24">
        <v>1000</v>
      </c>
      <c r="E28" s="22">
        <v>4995.2</v>
      </c>
      <c r="F28" s="23">
        <v>3.3055058125299501</v>
      </c>
      <c r="G28" s="22">
        <v>7.0147000000000004</v>
      </c>
    </row>
    <row r="29" spans="1:9" x14ac:dyDescent="0.2">
      <c r="A29" s="21" t="s">
        <v>857</v>
      </c>
      <c r="B29" s="21" t="s">
        <v>858</v>
      </c>
      <c r="C29" s="21" t="s">
        <v>47</v>
      </c>
      <c r="D29" s="24">
        <v>1000</v>
      </c>
      <c r="E29" s="22">
        <v>4985.5550000000003</v>
      </c>
      <c r="F29" s="23">
        <v>3.2991233646676301</v>
      </c>
      <c r="G29" s="22">
        <v>7.0503</v>
      </c>
    </row>
    <row r="30" spans="1:9" x14ac:dyDescent="0.2">
      <c r="A30" s="21" t="s">
        <v>859</v>
      </c>
      <c r="B30" s="21" t="s">
        <v>860</v>
      </c>
      <c r="C30" s="21" t="s">
        <v>47</v>
      </c>
      <c r="D30" s="24">
        <v>1000</v>
      </c>
      <c r="E30" s="22">
        <v>4978.3050000000003</v>
      </c>
      <c r="F30" s="23">
        <v>3.2943257755539102</v>
      </c>
      <c r="G30" s="22">
        <v>7.2302</v>
      </c>
    </row>
    <row r="31" spans="1:9" x14ac:dyDescent="0.2">
      <c r="A31" s="21" t="s">
        <v>861</v>
      </c>
      <c r="B31" s="21" t="s">
        <v>862</v>
      </c>
      <c r="C31" s="21" t="s">
        <v>47</v>
      </c>
      <c r="D31" s="24">
        <v>1000</v>
      </c>
      <c r="E31" s="22">
        <v>4917.5050000000001</v>
      </c>
      <c r="F31" s="23">
        <v>3.25409220064163</v>
      </c>
      <c r="G31" s="22">
        <v>7.8502000000000001</v>
      </c>
    </row>
    <row r="32" spans="1:9" x14ac:dyDescent="0.2">
      <c r="A32" s="21" t="s">
        <v>863</v>
      </c>
      <c r="B32" s="21" t="s">
        <v>864</v>
      </c>
      <c r="C32" s="21" t="s">
        <v>47</v>
      </c>
      <c r="D32" s="24">
        <v>800</v>
      </c>
      <c r="E32" s="22">
        <v>3990.4639999999999</v>
      </c>
      <c r="F32" s="23">
        <v>2.64063539932165</v>
      </c>
      <c r="G32" s="22">
        <v>7.2702</v>
      </c>
    </row>
    <row r="33" spans="1:9" x14ac:dyDescent="0.2">
      <c r="A33" s="21" t="s">
        <v>865</v>
      </c>
      <c r="B33" s="21" t="s">
        <v>866</v>
      </c>
      <c r="C33" s="21" t="s">
        <v>52</v>
      </c>
      <c r="D33" s="24">
        <v>800</v>
      </c>
      <c r="E33" s="22">
        <v>3980.6239999999998</v>
      </c>
      <c r="F33" s="23">
        <v>2.6341239128555798</v>
      </c>
      <c r="G33" s="22">
        <v>7.7245999999999997</v>
      </c>
    </row>
    <row r="34" spans="1:9" x14ac:dyDescent="0.2">
      <c r="A34" s="21" t="s">
        <v>867</v>
      </c>
      <c r="B34" s="21" t="s">
        <v>868</v>
      </c>
      <c r="C34" s="21" t="s">
        <v>49</v>
      </c>
      <c r="D34" s="24">
        <v>700</v>
      </c>
      <c r="E34" s="22">
        <v>3485.2615000000001</v>
      </c>
      <c r="F34" s="23">
        <v>2.3063245008081399</v>
      </c>
      <c r="G34" s="22">
        <v>7.016</v>
      </c>
    </row>
    <row r="35" spans="1:9" x14ac:dyDescent="0.2">
      <c r="A35" s="21" t="s">
        <v>869</v>
      </c>
      <c r="B35" s="21" t="s">
        <v>870</v>
      </c>
      <c r="C35" s="21" t="s">
        <v>52</v>
      </c>
      <c r="D35" s="24">
        <v>400</v>
      </c>
      <c r="E35" s="22">
        <v>1988.636</v>
      </c>
      <c r="F35" s="23">
        <v>1.31595288617199</v>
      </c>
      <c r="G35" s="22">
        <v>7.7251000000000003</v>
      </c>
    </row>
    <row r="36" spans="1:9" x14ac:dyDescent="0.2">
      <c r="A36" s="20" t="s">
        <v>27</v>
      </c>
      <c r="B36" s="20"/>
      <c r="C36" s="20"/>
      <c r="D36" s="20"/>
      <c r="E36" s="25">
        <f>SUM(E24:E35)</f>
        <v>55062.975999999988</v>
      </c>
      <c r="F36" s="26">
        <f>SUM(F24:F35)</f>
        <v>36.437177134688696</v>
      </c>
      <c r="G36" s="25"/>
      <c r="H36" s="14"/>
      <c r="I36" s="14"/>
    </row>
    <row r="37" spans="1:9" x14ac:dyDescent="0.2">
      <c r="A37" s="21"/>
      <c r="B37" s="21"/>
      <c r="C37" s="21"/>
      <c r="D37" s="21"/>
      <c r="E37" s="22"/>
      <c r="F37" s="23"/>
      <c r="G37" s="22"/>
    </row>
    <row r="38" spans="1:9" x14ac:dyDescent="0.2">
      <c r="A38" s="20" t="s">
        <v>871</v>
      </c>
      <c r="B38" s="21"/>
      <c r="C38" s="21"/>
      <c r="D38" s="21"/>
      <c r="E38" s="22"/>
      <c r="F38" s="23"/>
      <c r="G38" s="22"/>
    </row>
    <row r="39" spans="1:9" x14ac:dyDescent="0.2">
      <c r="A39" s="21" t="s">
        <v>872</v>
      </c>
      <c r="B39" s="21" t="s">
        <v>873</v>
      </c>
      <c r="C39" s="21" t="s">
        <v>65</v>
      </c>
      <c r="D39" s="24">
        <v>10000000</v>
      </c>
      <c r="E39" s="22">
        <v>9867.85</v>
      </c>
      <c r="F39" s="23">
        <v>6.52991582562733</v>
      </c>
      <c r="G39" s="22">
        <v>6.8849</v>
      </c>
    </row>
    <row r="40" spans="1:9" x14ac:dyDescent="0.2">
      <c r="A40" s="21" t="s">
        <v>874</v>
      </c>
      <c r="B40" s="21" t="s">
        <v>875</v>
      </c>
      <c r="C40" s="21" t="s">
        <v>65</v>
      </c>
      <c r="D40" s="24">
        <v>5000000</v>
      </c>
      <c r="E40" s="22">
        <v>4940.3149999999996</v>
      </c>
      <c r="F40" s="23">
        <v>3.26918640859803</v>
      </c>
      <c r="G40" s="22">
        <v>6.8901000000000003</v>
      </c>
    </row>
    <row r="41" spans="1:9" x14ac:dyDescent="0.2">
      <c r="A41" s="21" t="s">
        <v>876</v>
      </c>
      <c r="B41" s="21" t="s">
        <v>877</v>
      </c>
      <c r="C41" s="21" t="s">
        <v>65</v>
      </c>
      <c r="D41" s="24">
        <v>5000000</v>
      </c>
      <c r="E41" s="22">
        <v>4927.5550000000003</v>
      </c>
      <c r="F41" s="23">
        <v>3.2607426517578899</v>
      </c>
      <c r="G41" s="22">
        <v>6.8798000000000004</v>
      </c>
    </row>
    <row r="42" spans="1:9" x14ac:dyDescent="0.2">
      <c r="A42" s="21" t="s">
        <v>878</v>
      </c>
      <c r="B42" s="21" t="s">
        <v>879</v>
      </c>
      <c r="C42" s="21" t="s">
        <v>65</v>
      </c>
      <c r="D42" s="24">
        <v>500000</v>
      </c>
      <c r="E42" s="22">
        <v>498.67149999999998</v>
      </c>
      <c r="F42" s="23">
        <v>0.32998909789258202</v>
      </c>
      <c r="G42" s="22">
        <v>6.4825999999999997</v>
      </c>
    </row>
    <row r="43" spans="1:9" x14ac:dyDescent="0.2">
      <c r="A43" s="20" t="s">
        <v>27</v>
      </c>
      <c r="B43" s="20"/>
      <c r="C43" s="20"/>
      <c r="D43" s="20"/>
      <c r="E43" s="25">
        <f>SUM(E38:E42)</f>
        <v>20234.391500000002</v>
      </c>
      <c r="F43" s="26">
        <f>SUM(F38:F42)</f>
        <v>13.389833983875832</v>
      </c>
      <c r="G43" s="25"/>
      <c r="H43" s="14"/>
      <c r="I43" s="14"/>
    </row>
    <row r="44" spans="1:9" x14ac:dyDescent="0.2">
      <c r="A44" s="21"/>
      <c r="B44" s="21"/>
      <c r="C44" s="21"/>
      <c r="D44" s="21"/>
      <c r="E44" s="22"/>
      <c r="F44" s="23"/>
      <c r="G44" s="22"/>
    </row>
    <row r="45" spans="1:9" x14ac:dyDescent="0.2">
      <c r="A45" s="20" t="s">
        <v>30</v>
      </c>
      <c r="B45" s="20"/>
      <c r="C45" s="20"/>
      <c r="D45" s="20"/>
      <c r="E45" s="25">
        <f>E11+E22+E36+E43</f>
        <v>131641.35653729999</v>
      </c>
      <c r="F45" s="26">
        <f>F11+F22+F36+F43</f>
        <v>87.111881246671288</v>
      </c>
      <c r="G45" s="25"/>
      <c r="H45" s="14"/>
      <c r="I45" s="14"/>
    </row>
    <row r="46" spans="1:9" x14ac:dyDescent="0.2">
      <c r="A46" s="20"/>
      <c r="B46" s="20"/>
      <c r="C46" s="20"/>
      <c r="D46" s="20"/>
      <c r="E46" s="25"/>
      <c r="F46" s="26"/>
      <c r="G46" s="25"/>
      <c r="H46" s="14"/>
      <c r="I46" s="14"/>
    </row>
    <row r="47" spans="1:9" x14ac:dyDescent="0.2">
      <c r="A47" s="20" t="s">
        <v>32</v>
      </c>
      <c r="B47" s="20"/>
      <c r="C47" s="20"/>
      <c r="D47" s="20"/>
      <c r="E47" s="25">
        <f>E49-(E11+E22+E36+E43)</f>
        <v>19476.211644399998</v>
      </c>
      <c r="F47" s="26">
        <f>F49-(F11+F22+F36+F43)</f>
        <v>12.888118753328712</v>
      </c>
      <c r="G47" s="25"/>
      <c r="H47" s="14"/>
      <c r="I47" s="14"/>
    </row>
    <row r="48" spans="1:9" x14ac:dyDescent="0.2">
      <c r="A48" s="20"/>
      <c r="B48" s="20"/>
      <c r="C48" s="20"/>
      <c r="D48" s="20"/>
      <c r="E48" s="25"/>
      <c r="F48" s="26"/>
      <c r="G48" s="25"/>
      <c r="H48" s="14"/>
      <c r="I48" s="14"/>
    </row>
    <row r="49" spans="1:9" x14ac:dyDescent="0.2">
      <c r="A49" s="27" t="s">
        <v>31</v>
      </c>
      <c r="B49" s="27"/>
      <c r="C49" s="27"/>
      <c r="D49" s="27"/>
      <c r="E49" s="28">
        <v>151117.56818169999</v>
      </c>
      <c r="F49" s="29">
        <v>100</v>
      </c>
      <c r="G49" s="28"/>
      <c r="H49" s="14"/>
      <c r="I49" s="14"/>
    </row>
    <row r="51" spans="1:9" x14ac:dyDescent="0.2">
      <c r="A51" s="14" t="s">
        <v>58</v>
      </c>
    </row>
    <row r="52" spans="1:9" x14ac:dyDescent="0.2">
      <c r="A52" s="14" t="s">
        <v>34</v>
      </c>
    </row>
    <row r="54" spans="1:9" x14ac:dyDescent="0.2">
      <c r="A54" s="14" t="s">
        <v>35</v>
      </c>
    </row>
    <row r="55" spans="1:9" x14ac:dyDescent="0.2">
      <c r="A55" s="14" t="s">
        <v>36</v>
      </c>
    </row>
    <row r="56" spans="1:9" x14ac:dyDescent="0.2">
      <c r="A56" s="14" t="s">
        <v>37</v>
      </c>
      <c r="B56" s="14"/>
      <c r="C56" s="30" t="s">
        <v>39</v>
      </c>
      <c r="D56" s="14" t="s">
        <v>38</v>
      </c>
    </row>
    <row r="57" spans="1:9" x14ac:dyDescent="0.2">
      <c r="A57" s="7" t="s">
        <v>880</v>
      </c>
      <c r="C57" s="31">
        <v>4962.9552000000003</v>
      </c>
      <c r="D57" s="31">
        <v>5100.4111000000003</v>
      </c>
    </row>
    <row r="58" spans="1:9" x14ac:dyDescent="0.2">
      <c r="A58" s="7" t="s">
        <v>881</v>
      </c>
      <c r="C58" s="31">
        <v>1509.5969</v>
      </c>
      <c r="D58" s="31">
        <v>1509.5581999999999</v>
      </c>
    </row>
    <row r="59" spans="1:9" x14ac:dyDescent="0.2">
      <c r="A59" s="7" t="s">
        <v>882</v>
      </c>
      <c r="C59" s="31">
        <v>1244.6107999999999</v>
      </c>
      <c r="D59" s="31">
        <v>1244.6594</v>
      </c>
    </row>
    <row r="60" spans="1:9" x14ac:dyDescent="0.2">
      <c r="A60" s="7" t="s">
        <v>883</v>
      </c>
      <c r="C60" s="31">
        <v>1000</v>
      </c>
      <c r="D60" s="31">
        <v>1000</v>
      </c>
    </row>
    <row r="61" spans="1:9" x14ac:dyDescent="0.2">
      <c r="A61" s="7" t="s">
        <v>884</v>
      </c>
      <c r="C61" s="31">
        <v>1054.9992999999999</v>
      </c>
      <c r="D61" s="31">
        <v>1055.0413000000001</v>
      </c>
    </row>
    <row r="62" spans="1:9" x14ac:dyDescent="0.2">
      <c r="A62" s="7" t="s">
        <v>885</v>
      </c>
      <c r="C62" s="31">
        <v>3238.1799000000001</v>
      </c>
      <c r="D62" s="31">
        <v>3338.694</v>
      </c>
    </row>
    <row r="63" spans="1:9" x14ac:dyDescent="0.2">
      <c r="A63" s="7" t="s">
        <v>886</v>
      </c>
      <c r="C63" s="31">
        <v>1000</v>
      </c>
      <c r="D63" s="31">
        <v>1000</v>
      </c>
    </row>
    <row r="64" spans="1:9" x14ac:dyDescent="0.2">
      <c r="A64" s="7" t="s">
        <v>887</v>
      </c>
      <c r="C64" s="31">
        <v>1022.2189</v>
      </c>
      <c r="D64" s="31">
        <v>1022.298</v>
      </c>
    </row>
    <row r="65" spans="1:4" x14ac:dyDescent="0.2">
      <c r="A65" s="7" t="s">
        <v>888</v>
      </c>
      <c r="C65" s="31">
        <v>3258.3996999999999</v>
      </c>
      <c r="D65" s="31">
        <v>3360.8526000000002</v>
      </c>
    </row>
    <row r="66" spans="1:4" x14ac:dyDescent="0.2">
      <c r="A66" s="7" t="s">
        <v>889</v>
      </c>
      <c r="C66" s="31">
        <v>1001.7365</v>
      </c>
      <c r="D66" s="31">
        <v>1001.7308</v>
      </c>
    </row>
    <row r="67" spans="1:4" x14ac:dyDescent="0.2">
      <c r="A67" s="7" t="s">
        <v>890</v>
      </c>
      <c r="C67" s="31">
        <v>1021.6875</v>
      </c>
      <c r="D67" s="31">
        <v>1021.7273</v>
      </c>
    </row>
    <row r="68" spans="1:4" x14ac:dyDescent="0.2">
      <c r="A68" s="7" t="s">
        <v>891</v>
      </c>
      <c r="C68" s="31">
        <v>13.7547</v>
      </c>
      <c r="D68" s="31">
        <v>14.1866</v>
      </c>
    </row>
    <row r="69" spans="1:4" x14ac:dyDescent="0.2">
      <c r="A69" s="7" t="s">
        <v>892</v>
      </c>
      <c r="C69" s="31">
        <v>13.7547</v>
      </c>
      <c r="D69" s="31">
        <v>14.1866</v>
      </c>
    </row>
    <row r="70" spans="1:4" x14ac:dyDescent="0.2">
      <c r="A70" s="7" t="s">
        <v>893</v>
      </c>
      <c r="C70" s="31">
        <v>10</v>
      </c>
      <c r="D70" s="31">
        <v>10</v>
      </c>
    </row>
    <row r="71" spans="1:4" x14ac:dyDescent="0.2">
      <c r="A71" s="7" t="s">
        <v>894</v>
      </c>
      <c r="C71" s="31">
        <v>10</v>
      </c>
      <c r="D71" s="31">
        <v>10</v>
      </c>
    </row>
    <row r="73" spans="1:4" x14ac:dyDescent="0.2">
      <c r="A73" s="14" t="s">
        <v>41</v>
      </c>
    </row>
    <row r="74" spans="1:4" x14ac:dyDescent="0.2">
      <c r="A74" s="87" t="s">
        <v>59</v>
      </c>
      <c r="B74" s="88"/>
      <c r="C74" s="34" t="s">
        <v>60</v>
      </c>
    </row>
    <row r="75" spans="1:4" x14ac:dyDescent="0.2">
      <c r="A75" s="83" t="s">
        <v>881</v>
      </c>
      <c r="B75" s="84"/>
      <c r="C75" s="35">
        <v>41.28369842</v>
      </c>
    </row>
    <row r="76" spans="1:4" x14ac:dyDescent="0.2">
      <c r="A76" s="83" t="s">
        <v>882</v>
      </c>
      <c r="B76" s="84"/>
      <c r="C76" s="35">
        <v>33.963376660000002</v>
      </c>
    </row>
    <row r="77" spans="1:4" x14ac:dyDescent="0.2">
      <c r="A77" s="83" t="s">
        <v>883</v>
      </c>
      <c r="B77" s="84"/>
      <c r="C77" s="35">
        <v>28.567576110000001</v>
      </c>
    </row>
    <row r="78" spans="1:4" x14ac:dyDescent="0.2">
      <c r="A78" s="83" t="s">
        <v>884</v>
      </c>
      <c r="B78" s="84"/>
      <c r="C78" s="35">
        <v>30.21594911</v>
      </c>
    </row>
    <row r="79" spans="1:4" x14ac:dyDescent="0.2">
      <c r="A79" s="83" t="s">
        <v>886</v>
      </c>
      <c r="B79" s="84"/>
      <c r="C79" s="35">
        <v>30.55392745</v>
      </c>
    </row>
    <row r="80" spans="1:4" x14ac:dyDescent="0.2">
      <c r="A80" s="83" t="s">
        <v>887</v>
      </c>
      <c r="B80" s="84"/>
      <c r="C80" s="35">
        <v>31.174299420000001</v>
      </c>
    </row>
    <row r="81" spans="1:5" x14ac:dyDescent="0.2">
      <c r="A81" s="83" t="s">
        <v>889</v>
      </c>
      <c r="B81" s="84"/>
      <c r="C81" s="35">
        <v>30.97004785</v>
      </c>
    </row>
    <row r="82" spans="1:5" x14ac:dyDescent="0.2">
      <c r="A82" s="83" t="s">
        <v>890</v>
      </c>
      <c r="B82" s="84"/>
      <c r="C82" s="35">
        <v>31.564064500000001</v>
      </c>
    </row>
    <row r="83" spans="1:5" x14ac:dyDescent="0.2">
      <c r="A83" s="7" t="s">
        <v>61</v>
      </c>
    </row>
    <row r="84" spans="1:5" x14ac:dyDescent="0.2">
      <c r="A84" s="7" t="s">
        <v>40</v>
      </c>
    </row>
    <row r="86" spans="1:5" x14ac:dyDescent="0.2">
      <c r="A86" s="14" t="s">
        <v>895</v>
      </c>
      <c r="D86" s="32">
        <v>9.6311090036184696E-2</v>
      </c>
      <c r="E86" s="10" t="s">
        <v>43</v>
      </c>
    </row>
    <row r="88" spans="1:5" x14ac:dyDescent="0.2">
      <c r="A88" s="14" t="s">
        <v>820</v>
      </c>
      <c r="D88" s="30" t="s">
        <v>42</v>
      </c>
    </row>
    <row r="90" spans="1:5" x14ac:dyDescent="0.2">
      <c r="A90" s="14" t="s">
        <v>896</v>
      </c>
    </row>
    <row r="92" spans="1:5" x14ac:dyDescent="0.2">
      <c r="A92" s="52" t="s">
        <v>792</v>
      </c>
    </row>
    <row r="93" spans="1:5" x14ac:dyDescent="0.2">
      <c r="A93" s="54"/>
    </row>
    <row r="94" spans="1:5" x14ac:dyDescent="0.2">
      <c r="A94" s="54"/>
    </row>
    <row r="95" spans="1:5" x14ac:dyDescent="0.2">
      <c r="A95" s="54"/>
    </row>
    <row r="96" spans="1:5" x14ac:dyDescent="0.2">
      <c r="A96" s="54"/>
    </row>
    <row r="97" spans="1:1" x14ac:dyDescent="0.2">
      <c r="A97" s="54"/>
    </row>
    <row r="98" spans="1:1" x14ac:dyDescent="0.2">
      <c r="A98" s="54"/>
    </row>
    <row r="99" spans="1:1" x14ac:dyDescent="0.2">
      <c r="A99" s="54"/>
    </row>
    <row r="100" spans="1:1" x14ac:dyDescent="0.2">
      <c r="A100" s="54"/>
    </row>
    <row r="101" spans="1:1" x14ac:dyDescent="0.2">
      <c r="A101" s="54"/>
    </row>
    <row r="102" spans="1:1" x14ac:dyDescent="0.2">
      <c r="A102" s="54"/>
    </row>
    <row r="103" spans="1:1" x14ac:dyDescent="0.2">
      <c r="A103" s="54"/>
    </row>
    <row r="104" spans="1:1" x14ac:dyDescent="0.2">
      <c r="A104" s="54"/>
    </row>
    <row r="105" spans="1:1" x14ac:dyDescent="0.2">
      <c r="A105" s="54"/>
    </row>
    <row r="106" spans="1:1" x14ac:dyDescent="0.2">
      <c r="A106" s="52" t="s">
        <v>897</v>
      </c>
    </row>
    <row r="107" spans="1:1" x14ac:dyDescent="0.2">
      <c r="A107" s="54"/>
    </row>
    <row r="108" spans="1:1" x14ac:dyDescent="0.2">
      <c r="A108" s="52" t="s">
        <v>898</v>
      </c>
    </row>
    <row r="109" spans="1:1" x14ac:dyDescent="0.2">
      <c r="A109" s="54"/>
    </row>
    <row r="110" spans="1:1" x14ac:dyDescent="0.2">
      <c r="A110" s="54"/>
    </row>
    <row r="111" spans="1:1" x14ac:dyDescent="0.2">
      <c r="A111" s="54"/>
    </row>
    <row r="112" spans="1:1" x14ac:dyDescent="0.2">
      <c r="A112" s="54"/>
    </row>
    <row r="113" spans="1:1" x14ac:dyDescent="0.2">
      <c r="A113" s="54"/>
    </row>
    <row r="114" spans="1:1" x14ac:dyDescent="0.2">
      <c r="A114" s="54"/>
    </row>
    <row r="115" spans="1:1" x14ac:dyDescent="0.2">
      <c r="A115" s="54"/>
    </row>
    <row r="116" spans="1:1" x14ac:dyDescent="0.2">
      <c r="A116" s="54"/>
    </row>
    <row r="117" spans="1:1" x14ac:dyDescent="0.2">
      <c r="A117" s="54"/>
    </row>
    <row r="118" spans="1:1" x14ac:dyDescent="0.2">
      <c r="A118" s="54"/>
    </row>
    <row r="119" spans="1:1" x14ac:dyDescent="0.2">
      <c r="A119" s="54"/>
    </row>
    <row r="120" spans="1:1" x14ac:dyDescent="0.2">
      <c r="A120" s="54"/>
    </row>
    <row r="121" spans="1:1" x14ac:dyDescent="0.2">
      <c r="A121" s="54"/>
    </row>
    <row r="123" spans="1:1" x14ac:dyDescent="0.2">
      <c r="A123" s="52" t="s">
        <v>899</v>
      </c>
    </row>
    <row r="124" spans="1:1" x14ac:dyDescent="0.2">
      <c r="A124" s="54"/>
    </row>
    <row r="125" spans="1:1" x14ac:dyDescent="0.2">
      <c r="A125" s="52" t="s">
        <v>900</v>
      </c>
    </row>
    <row r="126" spans="1:1" x14ac:dyDescent="0.2">
      <c r="A126" s="54"/>
    </row>
    <row r="127" spans="1:1" x14ac:dyDescent="0.2">
      <c r="A127" s="54"/>
    </row>
    <row r="128" spans="1:1" x14ac:dyDescent="0.2">
      <c r="A128" s="54"/>
    </row>
    <row r="129" spans="1:1" x14ac:dyDescent="0.2">
      <c r="A129" s="54"/>
    </row>
    <row r="130" spans="1:1" x14ac:dyDescent="0.2">
      <c r="A130" s="54"/>
    </row>
    <row r="131" spans="1:1" x14ac:dyDescent="0.2">
      <c r="A131" s="54"/>
    </row>
    <row r="132" spans="1:1" x14ac:dyDescent="0.2">
      <c r="A132" s="54"/>
    </row>
    <row r="133" spans="1:1" x14ac:dyDescent="0.2">
      <c r="A133" s="54"/>
    </row>
    <row r="134" spans="1:1" x14ac:dyDescent="0.2">
      <c r="A134" s="54"/>
    </row>
    <row r="135" spans="1:1" x14ac:dyDescent="0.2">
      <c r="A135" s="54"/>
    </row>
    <row r="136" spans="1:1" x14ac:dyDescent="0.2">
      <c r="A136" s="54"/>
    </row>
    <row r="137" spans="1:1" x14ac:dyDescent="0.2">
      <c r="A137" s="54"/>
    </row>
    <row r="138" spans="1:1" x14ac:dyDescent="0.2">
      <c r="A138" s="54"/>
    </row>
  </sheetData>
  <mergeCells count="10">
    <mergeCell ref="A79:B79"/>
    <mergeCell ref="A80:B80"/>
    <mergeCell ref="A81:B81"/>
    <mergeCell ref="A82:B82"/>
    <mergeCell ref="A1:G1"/>
    <mergeCell ref="A74:B74"/>
    <mergeCell ref="A75:B75"/>
    <mergeCell ref="A76:B76"/>
    <mergeCell ref="A77:B77"/>
    <mergeCell ref="A78:B78"/>
  </mergeCells>
  <conditionalFormatting sqref="F2:F3 F5:F89">
    <cfRule type="cellIs" dxfId="93" priority="2" stopIfTrue="1" operator="between">
      <formula>0.009</formula>
      <formula>-0.009</formula>
    </cfRule>
  </conditionalFormatting>
  <conditionalFormatting sqref="F90:F240">
    <cfRule type="cellIs" dxfId="9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951"/>
  <sheetViews>
    <sheetView workbookViewId="0">
      <selection sqref="A1:I1"/>
    </sheetView>
  </sheetViews>
  <sheetFormatPr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3.42578125" style="10" customWidth="1"/>
    <col min="6" max="6" width="16.85546875" style="11" customWidth="1"/>
    <col min="7" max="7" width="14.28515625" style="10" customWidth="1"/>
    <col min="8" max="8" width="16.140625" style="7" customWidth="1"/>
    <col min="9" max="16384" width="9.140625" style="7"/>
  </cols>
  <sheetData>
    <row r="1" spans="1:11" s="1" customFormat="1" ht="15" x14ac:dyDescent="0.2">
      <c r="A1" s="85" t="s">
        <v>8</v>
      </c>
      <c r="B1" s="86"/>
      <c r="C1" s="86"/>
      <c r="D1" s="86"/>
      <c r="E1" s="86"/>
      <c r="F1" s="86"/>
      <c r="G1" s="86"/>
      <c r="H1" s="86"/>
      <c r="I1" s="86"/>
    </row>
    <row r="2" spans="1:11" s="1" customFormat="1" ht="12" x14ac:dyDescent="0.2">
      <c r="E2" s="5"/>
      <c r="F2" s="9"/>
      <c r="G2" s="10"/>
    </row>
    <row r="3" spans="1:11" s="1" customFormat="1" ht="12" x14ac:dyDescent="0.2">
      <c r="A3" s="8" t="s">
        <v>7</v>
      </c>
      <c r="B3" s="2"/>
      <c r="C3" s="3"/>
      <c r="D3" s="3"/>
      <c r="E3" s="4"/>
      <c r="F3" s="9"/>
      <c r="G3" s="10"/>
    </row>
    <row r="4" spans="1:11" s="1" customFormat="1" ht="67.5" x14ac:dyDescent="0.2">
      <c r="A4" s="36" t="s">
        <v>2</v>
      </c>
      <c r="B4" s="36" t="s">
        <v>0</v>
      </c>
      <c r="C4" s="37" t="s">
        <v>4</v>
      </c>
      <c r="D4" s="37" t="s">
        <v>1</v>
      </c>
      <c r="E4" s="56" t="s">
        <v>6</v>
      </c>
      <c r="F4" s="56" t="s">
        <v>217</v>
      </c>
      <c r="G4" s="56" t="s">
        <v>218</v>
      </c>
      <c r="H4" s="56" t="s">
        <v>219</v>
      </c>
      <c r="I4" s="38" t="s">
        <v>5</v>
      </c>
      <c r="J4" s="33"/>
      <c r="K4" s="33"/>
    </row>
    <row r="5" spans="1:11" x14ac:dyDescent="0.2">
      <c r="A5" s="39" t="s">
        <v>83</v>
      </c>
      <c r="B5" s="40"/>
      <c r="C5" s="40"/>
      <c r="D5" s="40"/>
      <c r="E5" s="41"/>
      <c r="F5" s="42"/>
      <c r="G5" s="41"/>
      <c r="H5" s="40"/>
      <c r="I5" s="40"/>
    </row>
    <row r="6" spans="1:11" x14ac:dyDescent="0.2">
      <c r="A6" s="39" t="s">
        <v>26</v>
      </c>
      <c r="B6" s="40"/>
      <c r="C6" s="40"/>
      <c r="D6" s="40"/>
      <c r="E6" s="41"/>
      <c r="F6" s="42"/>
      <c r="G6" s="41"/>
      <c r="H6" s="40"/>
      <c r="I6" s="40"/>
    </row>
    <row r="7" spans="1:11" x14ac:dyDescent="0.2">
      <c r="A7" s="40" t="s">
        <v>85</v>
      </c>
      <c r="B7" s="40" t="s">
        <v>84</v>
      </c>
      <c r="C7" s="40" t="s">
        <v>86</v>
      </c>
      <c r="D7" s="43">
        <v>70450</v>
      </c>
      <c r="E7" s="41">
        <v>1126.9182000000001</v>
      </c>
      <c r="F7" s="42">
        <v>7.3284381501858498</v>
      </c>
      <c r="G7" s="41">
        <v>-574.98512500000004</v>
      </c>
      <c r="H7" s="41">
        <v>-3.7391737269301202</v>
      </c>
      <c r="I7" s="44"/>
    </row>
    <row r="8" spans="1:11" x14ac:dyDescent="0.2">
      <c r="A8" s="40" t="s">
        <v>96</v>
      </c>
      <c r="B8" s="40" t="s">
        <v>95</v>
      </c>
      <c r="C8" s="40" t="s">
        <v>86</v>
      </c>
      <c r="D8" s="43">
        <v>114500</v>
      </c>
      <c r="E8" s="41">
        <v>966.49450000000002</v>
      </c>
      <c r="F8" s="42">
        <v>6.2851901457841404</v>
      </c>
      <c r="G8" s="41">
        <v>-713.79</v>
      </c>
      <c r="H8" s="41">
        <v>-4.6418328031450304</v>
      </c>
      <c r="I8" s="44"/>
    </row>
    <row r="9" spans="1:11" x14ac:dyDescent="0.2">
      <c r="A9" s="40" t="s">
        <v>88</v>
      </c>
      <c r="B9" s="40" t="s">
        <v>87</v>
      </c>
      <c r="C9" s="40" t="s">
        <v>86</v>
      </c>
      <c r="D9" s="43">
        <v>104700</v>
      </c>
      <c r="E9" s="41">
        <v>895.02795000000003</v>
      </c>
      <c r="F9" s="42">
        <v>5.8204375208978201</v>
      </c>
      <c r="G9" s="41">
        <v>-474.77814999999998</v>
      </c>
      <c r="H9" s="41">
        <v>-3.0875198460142501</v>
      </c>
      <c r="I9" s="44"/>
    </row>
    <row r="10" spans="1:11" x14ac:dyDescent="0.2">
      <c r="A10" s="40" t="s">
        <v>108</v>
      </c>
      <c r="B10" s="40" t="s">
        <v>107</v>
      </c>
      <c r="C10" s="40" t="s">
        <v>109</v>
      </c>
      <c r="D10" s="43">
        <v>90000</v>
      </c>
      <c r="E10" s="41">
        <v>860.94</v>
      </c>
      <c r="F10" s="42">
        <v>5.5987608870111503</v>
      </c>
      <c r="G10" s="41">
        <v>-707.73149999999998</v>
      </c>
      <c r="H10" s="41">
        <v>-4.6024338986523201</v>
      </c>
      <c r="I10" s="44"/>
    </row>
    <row r="11" spans="1:11" x14ac:dyDescent="0.2">
      <c r="A11" s="40" t="s">
        <v>221</v>
      </c>
      <c r="B11" s="40" t="s">
        <v>220</v>
      </c>
      <c r="C11" s="40" t="s">
        <v>130</v>
      </c>
      <c r="D11" s="43">
        <v>60200</v>
      </c>
      <c r="E11" s="41">
        <v>764.29920000000004</v>
      </c>
      <c r="F11" s="42">
        <v>4.97029812406661</v>
      </c>
      <c r="G11" s="41">
        <v>-768.81420000000003</v>
      </c>
      <c r="H11" s="41">
        <v>-4.9996595260282497</v>
      </c>
      <c r="I11" s="44"/>
    </row>
    <row r="12" spans="1:11" x14ac:dyDescent="0.2">
      <c r="A12" s="40" t="s">
        <v>223</v>
      </c>
      <c r="B12" s="40" t="s">
        <v>222</v>
      </c>
      <c r="C12" s="40" t="s">
        <v>224</v>
      </c>
      <c r="D12" s="43">
        <v>30000</v>
      </c>
      <c r="E12" s="41">
        <v>738.19500000000005</v>
      </c>
      <c r="F12" s="42">
        <v>4.8005404476353704</v>
      </c>
      <c r="G12" s="41">
        <v>-741.61500000000001</v>
      </c>
      <c r="H12" s="41">
        <v>-4.8227809780249196</v>
      </c>
      <c r="I12" s="44"/>
    </row>
    <row r="13" spans="1:11" x14ac:dyDescent="0.2">
      <c r="A13" s="40" t="s">
        <v>93</v>
      </c>
      <c r="B13" s="40" t="s">
        <v>92</v>
      </c>
      <c r="C13" s="40" t="s">
        <v>94</v>
      </c>
      <c r="D13" s="43">
        <v>30700</v>
      </c>
      <c r="E13" s="41">
        <v>647.50905</v>
      </c>
      <c r="F13" s="42">
        <v>4.2108025450388498</v>
      </c>
      <c r="G13" s="41">
        <v>-336.97665000000001</v>
      </c>
      <c r="H13" s="41">
        <v>-2.1913857967524399</v>
      </c>
      <c r="I13" s="44"/>
    </row>
    <row r="14" spans="1:11" x14ac:dyDescent="0.2">
      <c r="A14" s="40" t="s">
        <v>226</v>
      </c>
      <c r="B14" s="40" t="s">
        <v>225</v>
      </c>
      <c r="C14" s="40" t="s">
        <v>143</v>
      </c>
      <c r="D14" s="43">
        <v>22200</v>
      </c>
      <c r="E14" s="41">
        <v>627.99360000000001</v>
      </c>
      <c r="F14" s="42">
        <v>4.0838920307725504</v>
      </c>
      <c r="G14" s="41">
        <v>-632.52239999999995</v>
      </c>
      <c r="H14" s="41">
        <v>-4.1133431752252401</v>
      </c>
      <c r="I14" s="44"/>
    </row>
    <row r="15" spans="1:11" x14ac:dyDescent="0.2">
      <c r="A15" s="40" t="s">
        <v>90</v>
      </c>
      <c r="B15" s="40" t="s">
        <v>89</v>
      </c>
      <c r="C15" s="40" t="s">
        <v>91</v>
      </c>
      <c r="D15" s="43">
        <v>25300</v>
      </c>
      <c r="E15" s="41">
        <v>376.35014999999999</v>
      </c>
      <c r="F15" s="42">
        <v>2.44743478017141</v>
      </c>
      <c r="G15" s="41"/>
      <c r="H15" s="41"/>
      <c r="I15" s="44"/>
    </row>
    <row r="16" spans="1:11" x14ac:dyDescent="0.2">
      <c r="A16" s="40" t="s">
        <v>101</v>
      </c>
      <c r="B16" s="40" t="s">
        <v>100</v>
      </c>
      <c r="C16" s="40" t="s">
        <v>102</v>
      </c>
      <c r="D16" s="43">
        <v>9150</v>
      </c>
      <c r="E16" s="41">
        <v>212.51332500000001</v>
      </c>
      <c r="F16" s="42">
        <v>1.3819909540487001</v>
      </c>
      <c r="G16" s="41">
        <v>-29.180624999999999</v>
      </c>
      <c r="H16" s="41">
        <v>-0.18976391143231799</v>
      </c>
      <c r="I16" s="44"/>
    </row>
    <row r="17" spans="1:9" x14ac:dyDescent="0.2">
      <c r="A17" s="40" t="s">
        <v>98</v>
      </c>
      <c r="B17" s="40" t="s">
        <v>97</v>
      </c>
      <c r="C17" s="40" t="s">
        <v>99</v>
      </c>
      <c r="D17" s="43">
        <v>25500</v>
      </c>
      <c r="E17" s="41">
        <v>189.27375000000001</v>
      </c>
      <c r="F17" s="42">
        <v>1.2308621604733501</v>
      </c>
      <c r="G17" s="41"/>
      <c r="H17" s="41"/>
      <c r="I17" s="44"/>
    </row>
    <row r="18" spans="1:9" x14ac:dyDescent="0.2">
      <c r="A18" s="40" t="s">
        <v>104</v>
      </c>
      <c r="B18" s="40" t="s">
        <v>103</v>
      </c>
      <c r="C18" s="40" t="s">
        <v>91</v>
      </c>
      <c r="D18" s="43">
        <v>16200</v>
      </c>
      <c r="E18" s="41">
        <v>174.5712</v>
      </c>
      <c r="F18" s="42">
        <v>1.13525031542105</v>
      </c>
      <c r="G18" s="41"/>
      <c r="H18" s="41"/>
      <c r="I18" s="44"/>
    </row>
    <row r="19" spans="1:9" x14ac:dyDescent="0.2">
      <c r="A19" s="40" t="s">
        <v>106</v>
      </c>
      <c r="B19" s="40" t="s">
        <v>105</v>
      </c>
      <c r="C19" s="40" t="s">
        <v>86</v>
      </c>
      <c r="D19" s="43">
        <v>30300</v>
      </c>
      <c r="E19" s="41">
        <v>158.4084</v>
      </c>
      <c r="F19" s="42">
        <v>1.0301423491695301</v>
      </c>
      <c r="G19" s="41"/>
      <c r="H19" s="41"/>
      <c r="I19" s="44"/>
    </row>
    <row r="20" spans="1:9" x14ac:dyDescent="0.2">
      <c r="A20" s="40" t="s">
        <v>111</v>
      </c>
      <c r="B20" s="40" t="s">
        <v>110</v>
      </c>
      <c r="C20" s="40" t="s">
        <v>112</v>
      </c>
      <c r="D20" s="43">
        <v>89300</v>
      </c>
      <c r="E20" s="41">
        <v>152.25649999999999</v>
      </c>
      <c r="F20" s="42">
        <v>0.99013605709249497</v>
      </c>
      <c r="G20" s="41"/>
      <c r="H20" s="41"/>
      <c r="I20" s="44"/>
    </row>
    <row r="21" spans="1:9" x14ac:dyDescent="0.2">
      <c r="A21" s="40" t="s">
        <v>114</v>
      </c>
      <c r="B21" s="40" t="s">
        <v>113</v>
      </c>
      <c r="C21" s="40" t="s">
        <v>115</v>
      </c>
      <c r="D21" s="43">
        <v>26500</v>
      </c>
      <c r="E21" s="41">
        <v>141.13900000000001</v>
      </c>
      <c r="F21" s="42">
        <v>0.91783807562880804</v>
      </c>
      <c r="G21" s="41"/>
      <c r="H21" s="41"/>
      <c r="I21" s="44"/>
    </row>
    <row r="22" spans="1:9" x14ac:dyDescent="0.2">
      <c r="A22" s="40" t="s">
        <v>117</v>
      </c>
      <c r="B22" s="40" t="s">
        <v>116</v>
      </c>
      <c r="C22" s="40" t="s">
        <v>118</v>
      </c>
      <c r="D22" s="43">
        <v>1900</v>
      </c>
      <c r="E22" s="41">
        <v>137.96469999999999</v>
      </c>
      <c r="F22" s="42">
        <v>0.89719535176461396</v>
      </c>
      <c r="G22" s="41"/>
      <c r="H22" s="41"/>
      <c r="I22" s="44"/>
    </row>
    <row r="23" spans="1:9" x14ac:dyDescent="0.2">
      <c r="A23" s="40" t="s">
        <v>120</v>
      </c>
      <c r="B23" s="40" t="s">
        <v>119</v>
      </c>
      <c r="C23" s="40" t="s">
        <v>121</v>
      </c>
      <c r="D23" s="43">
        <v>10800</v>
      </c>
      <c r="E23" s="41">
        <v>133.80119999999999</v>
      </c>
      <c r="F23" s="42">
        <v>0.87011978209301</v>
      </c>
      <c r="G23" s="41"/>
      <c r="H23" s="41"/>
      <c r="I23" s="44"/>
    </row>
    <row r="24" spans="1:9" x14ac:dyDescent="0.2">
      <c r="A24" s="40" t="s">
        <v>228</v>
      </c>
      <c r="B24" s="40" t="s">
        <v>227</v>
      </c>
      <c r="C24" s="40" t="s">
        <v>86</v>
      </c>
      <c r="D24" s="43">
        <v>7200</v>
      </c>
      <c r="E24" s="41">
        <v>124.506</v>
      </c>
      <c r="F24" s="42">
        <v>0.80967236160267797</v>
      </c>
      <c r="G24" s="41">
        <v>-125.1036</v>
      </c>
      <c r="H24" s="41">
        <v>-0.81355860164969396</v>
      </c>
      <c r="I24" s="44"/>
    </row>
    <row r="25" spans="1:9" x14ac:dyDescent="0.2">
      <c r="A25" s="40" t="s">
        <v>126</v>
      </c>
      <c r="B25" s="40" t="s">
        <v>125</v>
      </c>
      <c r="C25" s="40" t="s">
        <v>127</v>
      </c>
      <c r="D25" s="43">
        <v>35700</v>
      </c>
      <c r="E25" s="41">
        <v>112.50855</v>
      </c>
      <c r="F25" s="42">
        <v>0.73165199571902595</v>
      </c>
      <c r="G25" s="41"/>
      <c r="H25" s="41"/>
      <c r="I25" s="44"/>
    </row>
    <row r="26" spans="1:9" x14ac:dyDescent="0.2">
      <c r="A26" s="40" t="s">
        <v>145</v>
      </c>
      <c r="B26" s="40" t="s">
        <v>144</v>
      </c>
      <c r="C26" s="40" t="s">
        <v>130</v>
      </c>
      <c r="D26" s="43">
        <v>1300</v>
      </c>
      <c r="E26" s="41">
        <v>112.11655</v>
      </c>
      <c r="F26" s="42">
        <v>0.72910278872700696</v>
      </c>
      <c r="G26" s="41"/>
      <c r="H26" s="41"/>
      <c r="I26" s="44"/>
    </row>
    <row r="27" spans="1:9" x14ac:dyDescent="0.2">
      <c r="A27" s="40" t="s">
        <v>129</v>
      </c>
      <c r="B27" s="40" t="s">
        <v>128</v>
      </c>
      <c r="C27" s="40" t="s">
        <v>130</v>
      </c>
      <c r="D27" s="43">
        <v>26400</v>
      </c>
      <c r="E27" s="41">
        <v>111.06480000000001</v>
      </c>
      <c r="F27" s="42">
        <v>0.72226317532431505</v>
      </c>
      <c r="G27" s="41"/>
      <c r="H27" s="41"/>
      <c r="I27" s="44"/>
    </row>
    <row r="28" spans="1:9" x14ac:dyDescent="0.2">
      <c r="A28" s="40" t="s">
        <v>134</v>
      </c>
      <c r="B28" s="40" t="s">
        <v>133</v>
      </c>
      <c r="C28" s="40" t="s">
        <v>135</v>
      </c>
      <c r="D28" s="43">
        <v>14800</v>
      </c>
      <c r="E28" s="41">
        <v>109.6088</v>
      </c>
      <c r="F28" s="42">
        <v>0.71279469221110303</v>
      </c>
      <c r="G28" s="41"/>
      <c r="H28" s="41"/>
      <c r="I28" s="44"/>
    </row>
    <row r="29" spans="1:9" x14ac:dyDescent="0.2">
      <c r="A29" s="40" t="s">
        <v>123</v>
      </c>
      <c r="B29" s="40" t="s">
        <v>122</v>
      </c>
      <c r="C29" s="40" t="s">
        <v>124</v>
      </c>
      <c r="D29" s="43">
        <v>103827</v>
      </c>
      <c r="E29" s="41">
        <v>106.57841550000001</v>
      </c>
      <c r="F29" s="42">
        <v>0.69308786222155105</v>
      </c>
      <c r="G29" s="41"/>
      <c r="H29" s="41"/>
      <c r="I29" s="44"/>
    </row>
    <row r="30" spans="1:9" x14ac:dyDescent="0.2">
      <c r="A30" s="40" t="s">
        <v>132</v>
      </c>
      <c r="B30" s="40" t="s">
        <v>131</v>
      </c>
      <c r="C30" s="40" t="s">
        <v>86</v>
      </c>
      <c r="D30" s="43">
        <v>9700</v>
      </c>
      <c r="E30" s="41">
        <v>104.5369</v>
      </c>
      <c r="F30" s="42">
        <v>0.67981172552024005</v>
      </c>
      <c r="G30" s="41"/>
      <c r="H30" s="41"/>
      <c r="I30" s="44"/>
    </row>
    <row r="31" spans="1:9" x14ac:dyDescent="0.2">
      <c r="A31" s="40" t="s">
        <v>137</v>
      </c>
      <c r="B31" s="40" t="s">
        <v>136</v>
      </c>
      <c r="C31" s="40" t="s">
        <v>102</v>
      </c>
      <c r="D31" s="43">
        <v>48400</v>
      </c>
      <c r="E31" s="41">
        <v>104.181</v>
      </c>
      <c r="F31" s="42">
        <v>0.67749727968233298</v>
      </c>
      <c r="G31" s="41"/>
      <c r="H31" s="41"/>
      <c r="I31" s="44"/>
    </row>
    <row r="32" spans="1:9" x14ac:dyDescent="0.2">
      <c r="A32" s="40" t="s">
        <v>230</v>
      </c>
      <c r="B32" s="40" t="s">
        <v>229</v>
      </c>
      <c r="C32" s="40" t="s">
        <v>112</v>
      </c>
      <c r="D32" s="43">
        <v>47250</v>
      </c>
      <c r="E32" s="41">
        <v>95.704875000000001</v>
      </c>
      <c r="F32" s="42">
        <v>0.62237636867411295</v>
      </c>
      <c r="G32" s="41">
        <v>-96.106499999999997</v>
      </c>
      <c r="H32" s="41">
        <v>-0.62498816780209598</v>
      </c>
      <c r="I32" s="44"/>
    </row>
    <row r="33" spans="1:9" x14ac:dyDescent="0.2">
      <c r="A33" s="40" t="s">
        <v>142</v>
      </c>
      <c r="B33" s="40" t="s">
        <v>141</v>
      </c>
      <c r="C33" s="40" t="s">
        <v>143</v>
      </c>
      <c r="D33" s="43">
        <v>31300</v>
      </c>
      <c r="E33" s="41">
        <v>95.105050000000006</v>
      </c>
      <c r="F33" s="42">
        <v>0.61847565927618597</v>
      </c>
      <c r="G33" s="41"/>
      <c r="H33" s="41"/>
      <c r="I33" s="44"/>
    </row>
    <row r="34" spans="1:9" x14ac:dyDescent="0.2">
      <c r="A34" s="40" t="s">
        <v>139</v>
      </c>
      <c r="B34" s="40" t="s">
        <v>138</v>
      </c>
      <c r="C34" s="40" t="s">
        <v>140</v>
      </c>
      <c r="D34" s="43">
        <v>12000</v>
      </c>
      <c r="E34" s="41">
        <v>90.054000000000002</v>
      </c>
      <c r="F34" s="42">
        <v>0.58562828178375004</v>
      </c>
      <c r="G34" s="41"/>
      <c r="H34" s="41"/>
      <c r="I34" s="44"/>
    </row>
    <row r="35" spans="1:9" x14ac:dyDescent="0.2">
      <c r="A35" s="40" t="s">
        <v>158</v>
      </c>
      <c r="B35" s="40" t="s">
        <v>157</v>
      </c>
      <c r="C35" s="40" t="s">
        <v>159</v>
      </c>
      <c r="D35" s="43">
        <v>4200</v>
      </c>
      <c r="E35" s="41">
        <v>87.164699999999996</v>
      </c>
      <c r="F35" s="42">
        <v>0.56683893545201802</v>
      </c>
      <c r="G35" s="41"/>
      <c r="H35" s="41"/>
      <c r="I35" s="44"/>
    </row>
    <row r="36" spans="1:9" x14ac:dyDescent="0.2">
      <c r="A36" s="40" t="s">
        <v>147</v>
      </c>
      <c r="B36" s="40" t="s">
        <v>146</v>
      </c>
      <c r="C36" s="40" t="s">
        <v>148</v>
      </c>
      <c r="D36" s="43">
        <v>8200</v>
      </c>
      <c r="E36" s="41">
        <v>77.432599999999994</v>
      </c>
      <c r="F36" s="42">
        <v>0.50355031971981701</v>
      </c>
      <c r="G36" s="41"/>
      <c r="H36" s="41"/>
      <c r="I36" s="44"/>
    </row>
    <row r="37" spans="1:9" x14ac:dyDescent="0.2">
      <c r="A37" s="40" t="s">
        <v>150</v>
      </c>
      <c r="B37" s="40" t="s">
        <v>149</v>
      </c>
      <c r="C37" s="40" t="s">
        <v>151</v>
      </c>
      <c r="D37" s="43">
        <v>18700</v>
      </c>
      <c r="E37" s="41">
        <v>76.464299999999994</v>
      </c>
      <c r="F37" s="42">
        <v>0.49725338826478799</v>
      </c>
      <c r="G37" s="41"/>
      <c r="H37" s="41"/>
      <c r="I37" s="44"/>
    </row>
    <row r="38" spans="1:9" x14ac:dyDescent="0.2">
      <c r="A38" s="40" t="s">
        <v>153</v>
      </c>
      <c r="B38" s="40" t="s">
        <v>152</v>
      </c>
      <c r="C38" s="40" t="s">
        <v>154</v>
      </c>
      <c r="D38" s="43">
        <v>32600</v>
      </c>
      <c r="E38" s="41">
        <v>74.882199999999997</v>
      </c>
      <c r="F38" s="42">
        <v>0.48696486688195001</v>
      </c>
      <c r="G38" s="41"/>
      <c r="H38" s="41"/>
      <c r="I38" s="44"/>
    </row>
    <row r="39" spans="1:9" x14ac:dyDescent="0.2">
      <c r="A39" s="40" t="s">
        <v>156</v>
      </c>
      <c r="B39" s="40" t="s">
        <v>155</v>
      </c>
      <c r="C39" s="40" t="s">
        <v>118</v>
      </c>
      <c r="D39" s="43">
        <v>20600</v>
      </c>
      <c r="E39" s="41">
        <v>72.110299999999995</v>
      </c>
      <c r="F39" s="42">
        <v>0.46893898203201101</v>
      </c>
      <c r="G39" s="41"/>
      <c r="H39" s="41"/>
      <c r="I39" s="44"/>
    </row>
    <row r="40" spans="1:9" x14ac:dyDescent="0.2">
      <c r="A40" s="40" t="s">
        <v>161</v>
      </c>
      <c r="B40" s="40" t="s">
        <v>160</v>
      </c>
      <c r="C40" s="40" t="s">
        <v>154</v>
      </c>
      <c r="D40" s="43">
        <v>129800</v>
      </c>
      <c r="E40" s="41">
        <v>69.442999999999998</v>
      </c>
      <c r="F40" s="42">
        <v>0.45159331925188201</v>
      </c>
      <c r="G40" s="41"/>
      <c r="H40" s="41"/>
      <c r="I40" s="44"/>
    </row>
    <row r="41" spans="1:9" x14ac:dyDescent="0.2">
      <c r="A41" s="40" t="s">
        <v>163</v>
      </c>
      <c r="B41" s="40" t="s">
        <v>162</v>
      </c>
      <c r="C41" s="40" t="s">
        <v>164</v>
      </c>
      <c r="D41" s="43">
        <v>37174</v>
      </c>
      <c r="E41" s="41">
        <v>65.184608999999995</v>
      </c>
      <c r="F41" s="42">
        <v>0.42390066590507403</v>
      </c>
      <c r="G41" s="41"/>
      <c r="H41" s="41"/>
      <c r="I41" s="44"/>
    </row>
    <row r="42" spans="1:9" x14ac:dyDescent="0.2">
      <c r="A42" s="40" t="s">
        <v>166</v>
      </c>
      <c r="B42" s="40" t="s">
        <v>165</v>
      </c>
      <c r="C42" s="40" t="s">
        <v>121</v>
      </c>
      <c r="D42" s="43">
        <v>14300</v>
      </c>
      <c r="E42" s="41">
        <v>63.041550000000001</v>
      </c>
      <c r="F42" s="42">
        <v>0.40996418379510502</v>
      </c>
      <c r="G42" s="41"/>
      <c r="H42" s="41"/>
      <c r="I42" s="44"/>
    </row>
    <row r="43" spans="1:9" x14ac:dyDescent="0.2">
      <c r="A43" s="40" t="s">
        <v>168</v>
      </c>
      <c r="B43" s="40" t="s">
        <v>167</v>
      </c>
      <c r="C43" s="40" t="s">
        <v>91</v>
      </c>
      <c r="D43" s="43">
        <v>5700</v>
      </c>
      <c r="E43" s="41">
        <v>62.71425</v>
      </c>
      <c r="F43" s="42">
        <v>0.407835726018351</v>
      </c>
      <c r="G43" s="41"/>
      <c r="H43" s="41"/>
      <c r="I43" s="44"/>
    </row>
    <row r="44" spans="1:9" x14ac:dyDescent="0.2">
      <c r="A44" s="40" t="s">
        <v>170</v>
      </c>
      <c r="B44" s="40" t="s">
        <v>169</v>
      </c>
      <c r="C44" s="40" t="s">
        <v>171</v>
      </c>
      <c r="D44" s="43">
        <v>2400</v>
      </c>
      <c r="E44" s="41">
        <v>60.302399999999999</v>
      </c>
      <c r="F44" s="42">
        <v>0.39215127478442302</v>
      </c>
      <c r="G44" s="41"/>
      <c r="H44" s="41"/>
      <c r="I44" s="44"/>
    </row>
    <row r="45" spans="1:9" x14ac:dyDescent="0.2">
      <c r="A45" s="40" t="s">
        <v>173</v>
      </c>
      <c r="B45" s="40" t="s">
        <v>172</v>
      </c>
      <c r="C45" s="40" t="s">
        <v>143</v>
      </c>
      <c r="D45" s="43">
        <v>14800</v>
      </c>
      <c r="E45" s="41">
        <v>59.599600000000002</v>
      </c>
      <c r="F45" s="42">
        <v>0.387580910820161</v>
      </c>
      <c r="G45" s="41"/>
      <c r="H45" s="41"/>
      <c r="I45" s="44"/>
    </row>
    <row r="46" spans="1:9" x14ac:dyDescent="0.2">
      <c r="A46" s="40" t="s">
        <v>175</v>
      </c>
      <c r="B46" s="40" t="s">
        <v>174</v>
      </c>
      <c r="C46" s="40" t="s">
        <v>176</v>
      </c>
      <c r="D46" s="43">
        <v>30300</v>
      </c>
      <c r="E46" s="41">
        <v>57.64575</v>
      </c>
      <c r="F46" s="42">
        <v>0.37487486979629597</v>
      </c>
      <c r="G46" s="41"/>
      <c r="H46" s="41"/>
      <c r="I46" s="44"/>
    </row>
    <row r="47" spans="1:9" x14ac:dyDescent="0.2">
      <c r="A47" s="40" t="s">
        <v>183</v>
      </c>
      <c r="B47" s="40" t="s">
        <v>182</v>
      </c>
      <c r="C47" s="40" t="s">
        <v>184</v>
      </c>
      <c r="D47" s="43">
        <v>10300</v>
      </c>
      <c r="E47" s="41">
        <v>57.499749999999999</v>
      </c>
      <c r="F47" s="42">
        <v>0.37392542025335002</v>
      </c>
      <c r="G47" s="41"/>
      <c r="H47" s="41"/>
      <c r="I47" s="44"/>
    </row>
    <row r="48" spans="1:9" x14ac:dyDescent="0.2">
      <c r="A48" s="40" t="s">
        <v>180</v>
      </c>
      <c r="B48" s="40" t="s">
        <v>179</v>
      </c>
      <c r="C48" s="40" t="s">
        <v>181</v>
      </c>
      <c r="D48" s="43">
        <v>4300</v>
      </c>
      <c r="E48" s="41">
        <v>56.379449999999999</v>
      </c>
      <c r="F48" s="42">
        <v>0.36664002078100699</v>
      </c>
      <c r="G48" s="41"/>
      <c r="H48" s="41"/>
      <c r="I48" s="44"/>
    </row>
    <row r="49" spans="1:9" x14ac:dyDescent="0.2">
      <c r="A49" s="40" t="s">
        <v>178</v>
      </c>
      <c r="B49" s="40" t="s">
        <v>177</v>
      </c>
      <c r="C49" s="40" t="s">
        <v>143</v>
      </c>
      <c r="D49" s="43">
        <v>6300</v>
      </c>
      <c r="E49" s="41">
        <v>56.195999999999998</v>
      </c>
      <c r="F49" s="42">
        <v>0.36544703092721698</v>
      </c>
      <c r="G49" s="41"/>
      <c r="H49" s="41"/>
      <c r="I49" s="44"/>
    </row>
    <row r="50" spans="1:9" x14ac:dyDescent="0.2">
      <c r="A50" s="40" t="s">
        <v>186</v>
      </c>
      <c r="B50" s="40" t="s">
        <v>185</v>
      </c>
      <c r="C50" s="40" t="s">
        <v>109</v>
      </c>
      <c r="D50" s="43">
        <v>1300</v>
      </c>
      <c r="E50" s="41">
        <v>56.1158</v>
      </c>
      <c r="F50" s="42">
        <v>0.36492548398650299</v>
      </c>
      <c r="G50" s="41"/>
      <c r="H50" s="41"/>
      <c r="I50" s="44"/>
    </row>
    <row r="51" spans="1:9" x14ac:dyDescent="0.2">
      <c r="A51" s="40" t="s">
        <v>197</v>
      </c>
      <c r="B51" s="40" t="s">
        <v>196</v>
      </c>
      <c r="C51" s="40" t="s">
        <v>135</v>
      </c>
      <c r="D51" s="43">
        <v>3700</v>
      </c>
      <c r="E51" s="41">
        <v>53.535299999999999</v>
      </c>
      <c r="F51" s="42">
        <v>0.348144288468892</v>
      </c>
      <c r="G51" s="41"/>
      <c r="H51" s="41"/>
      <c r="I51" s="44"/>
    </row>
    <row r="52" spans="1:9" x14ac:dyDescent="0.2">
      <c r="A52" s="40" t="s">
        <v>188</v>
      </c>
      <c r="B52" s="40" t="s">
        <v>187</v>
      </c>
      <c r="C52" s="40" t="s">
        <v>109</v>
      </c>
      <c r="D52" s="43">
        <v>5900</v>
      </c>
      <c r="E52" s="41">
        <v>53.477600000000002</v>
      </c>
      <c r="F52" s="42">
        <v>0.347769060807057</v>
      </c>
      <c r="G52" s="41"/>
      <c r="H52" s="41"/>
      <c r="I52" s="44"/>
    </row>
    <row r="53" spans="1:9" x14ac:dyDescent="0.2">
      <c r="A53" s="40" t="s">
        <v>190</v>
      </c>
      <c r="B53" s="40" t="s">
        <v>189</v>
      </c>
      <c r="C53" s="40" t="s">
        <v>191</v>
      </c>
      <c r="D53" s="43">
        <v>3800</v>
      </c>
      <c r="E53" s="41">
        <v>53.300699999999999</v>
      </c>
      <c r="F53" s="42">
        <v>0.34661866612111802</v>
      </c>
      <c r="G53" s="41"/>
      <c r="H53" s="41"/>
      <c r="I53" s="44"/>
    </row>
    <row r="54" spans="1:9" x14ac:dyDescent="0.2">
      <c r="A54" s="40" t="s">
        <v>193</v>
      </c>
      <c r="B54" s="40" t="s">
        <v>192</v>
      </c>
      <c r="C54" s="40" t="s">
        <v>121</v>
      </c>
      <c r="D54" s="43">
        <v>7700</v>
      </c>
      <c r="E54" s="41">
        <v>49.9499</v>
      </c>
      <c r="F54" s="42">
        <v>0.32482814880260902</v>
      </c>
      <c r="G54" s="41"/>
      <c r="H54" s="41"/>
      <c r="I54" s="44"/>
    </row>
    <row r="55" spans="1:9" x14ac:dyDescent="0.2">
      <c r="A55" s="40" t="s">
        <v>204</v>
      </c>
      <c r="B55" s="40" t="s">
        <v>203</v>
      </c>
      <c r="C55" s="40" t="s">
        <v>148</v>
      </c>
      <c r="D55" s="43">
        <v>4800</v>
      </c>
      <c r="E55" s="41">
        <v>49.159199999999998</v>
      </c>
      <c r="F55" s="42">
        <v>0.31968616418886098</v>
      </c>
      <c r="G55" s="41"/>
      <c r="H55" s="41"/>
      <c r="I55" s="44"/>
    </row>
    <row r="56" spans="1:9" x14ac:dyDescent="0.2">
      <c r="A56" s="40" t="s">
        <v>195</v>
      </c>
      <c r="B56" s="40" t="s">
        <v>194</v>
      </c>
      <c r="C56" s="40" t="s">
        <v>118</v>
      </c>
      <c r="D56" s="43">
        <v>2500</v>
      </c>
      <c r="E56" s="41">
        <v>43.292499999999997</v>
      </c>
      <c r="F56" s="42">
        <v>0.28153455026009899</v>
      </c>
      <c r="G56" s="41"/>
      <c r="H56" s="41"/>
      <c r="I56" s="44"/>
    </row>
    <row r="57" spans="1:9" x14ac:dyDescent="0.2">
      <c r="A57" s="40" t="s">
        <v>199</v>
      </c>
      <c r="B57" s="40" t="s">
        <v>198</v>
      </c>
      <c r="C57" s="40" t="s">
        <v>200</v>
      </c>
      <c r="D57" s="43">
        <v>8900</v>
      </c>
      <c r="E57" s="41">
        <v>30.758400000000002</v>
      </c>
      <c r="F57" s="42">
        <v>0.200024306998215</v>
      </c>
      <c r="G57" s="41"/>
      <c r="H57" s="41"/>
      <c r="I57" s="44"/>
    </row>
    <row r="58" spans="1:9" x14ac:dyDescent="0.2">
      <c r="A58" s="40" t="s">
        <v>202</v>
      </c>
      <c r="B58" s="40" t="s">
        <v>201</v>
      </c>
      <c r="C58" s="40" t="s">
        <v>109</v>
      </c>
      <c r="D58" s="43">
        <v>1900</v>
      </c>
      <c r="E58" s="41">
        <v>27.73715</v>
      </c>
      <c r="F58" s="42">
        <v>0.18037687938434899</v>
      </c>
      <c r="G58" s="41"/>
      <c r="H58" s="41"/>
      <c r="I58" s="44"/>
    </row>
    <row r="59" spans="1:9" x14ac:dyDescent="0.2">
      <c r="A59" s="39" t="s">
        <v>27</v>
      </c>
      <c r="B59" s="39"/>
      <c r="C59" s="39"/>
      <c r="D59" s="39"/>
      <c r="E59" s="45">
        <f>SUM(E7:E58)</f>
        <v>10883.007674500001</v>
      </c>
      <c r="F59" s="46">
        <f>SUM(F7:F58)</f>
        <v>70.773059331698775</v>
      </c>
      <c r="G59" s="45">
        <f>SUM(G7:G58)</f>
        <v>-5201.6037499999993</v>
      </c>
      <c r="H59" s="45">
        <f>SUM(H7:H58)</f>
        <v>-33.826440431656678</v>
      </c>
      <c r="I59" s="39"/>
    </row>
    <row r="60" spans="1:9" x14ac:dyDescent="0.2">
      <c r="A60" s="40"/>
      <c r="B60" s="40"/>
      <c r="C60" s="40"/>
      <c r="D60" s="40"/>
      <c r="E60" s="41"/>
      <c r="F60" s="42"/>
      <c r="G60" s="41"/>
      <c r="H60" s="40"/>
      <c r="I60" s="40"/>
    </row>
    <row r="61" spans="1:9" x14ac:dyDescent="0.2">
      <c r="A61" s="39" t="s">
        <v>62</v>
      </c>
      <c r="B61" s="40"/>
      <c r="C61" s="40"/>
      <c r="D61" s="40"/>
      <c r="E61" s="41"/>
      <c r="F61" s="42"/>
      <c r="G61" s="41"/>
      <c r="H61" s="40"/>
      <c r="I61" s="40"/>
    </row>
    <row r="62" spans="1:9" x14ac:dyDescent="0.2">
      <c r="A62" s="40" t="s">
        <v>71</v>
      </c>
      <c r="B62" s="40" t="s">
        <v>70</v>
      </c>
      <c r="C62" s="40" t="s">
        <v>65</v>
      </c>
      <c r="D62" s="43">
        <v>750000</v>
      </c>
      <c r="E62" s="41">
        <v>759.52274999999997</v>
      </c>
      <c r="F62" s="42">
        <v>4.9392364920844001</v>
      </c>
      <c r="G62" s="44"/>
      <c r="H62" s="44"/>
      <c r="I62" s="44">
        <v>7.5623466977999998</v>
      </c>
    </row>
    <row r="63" spans="1:9" x14ac:dyDescent="0.2">
      <c r="A63" s="40" t="s">
        <v>67</v>
      </c>
      <c r="B63" s="40" t="s">
        <v>66</v>
      </c>
      <c r="C63" s="40" t="s">
        <v>65</v>
      </c>
      <c r="D63" s="43">
        <v>300000</v>
      </c>
      <c r="E63" s="41">
        <v>292.13221670000001</v>
      </c>
      <c r="F63" s="42">
        <v>1.8997589015446199</v>
      </c>
      <c r="G63" s="44"/>
      <c r="H63" s="44"/>
      <c r="I63" s="44">
        <v>7.5175102065125001</v>
      </c>
    </row>
    <row r="64" spans="1:9" x14ac:dyDescent="0.2">
      <c r="A64" s="39" t="s">
        <v>27</v>
      </c>
      <c r="B64" s="39"/>
      <c r="C64" s="39"/>
      <c r="D64" s="39"/>
      <c r="E64" s="45">
        <f>SUM(E62:E63)</f>
        <v>1051.6549666999999</v>
      </c>
      <c r="F64" s="46">
        <f>SUM(F62:F63)</f>
        <v>6.8389953936290198</v>
      </c>
      <c r="G64" s="45"/>
      <c r="H64" s="39"/>
      <c r="I64" s="39"/>
    </row>
    <row r="65" spans="1:9" x14ac:dyDescent="0.2">
      <c r="A65" s="40"/>
      <c r="B65" s="40"/>
      <c r="C65" s="40"/>
      <c r="D65" s="40"/>
      <c r="E65" s="41"/>
      <c r="F65" s="42"/>
      <c r="G65" s="41"/>
      <c r="H65" s="40"/>
      <c r="I65" s="40"/>
    </row>
    <row r="66" spans="1:9" x14ac:dyDescent="0.2">
      <c r="A66" s="39" t="s">
        <v>30</v>
      </c>
      <c r="B66" s="39"/>
      <c r="C66" s="39"/>
      <c r="D66" s="39"/>
      <c r="E66" s="45">
        <f>E59+E64</f>
        <v>11934.662641200001</v>
      </c>
      <c r="F66" s="46">
        <f>F59+F64</f>
        <v>77.612054725327795</v>
      </c>
      <c r="G66" s="45"/>
      <c r="H66" s="39"/>
      <c r="I66" s="39"/>
    </row>
    <row r="67" spans="1:9" x14ac:dyDescent="0.2">
      <c r="A67" s="39"/>
      <c r="B67" s="39"/>
      <c r="C67" s="39"/>
      <c r="D67" s="39"/>
      <c r="E67" s="45"/>
      <c r="F67" s="46"/>
      <c r="G67" s="45"/>
      <c r="H67" s="39"/>
      <c r="I67" s="39"/>
    </row>
    <row r="68" spans="1:9" x14ac:dyDescent="0.2">
      <c r="A68" s="39" t="s">
        <v>231</v>
      </c>
      <c r="B68" s="39"/>
      <c r="C68" s="39"/>
      <c r="D68" s="39"/>
      <c r="E68" s="45">
        <v>1302.988595</v>
      </c>
      <c r="F68" s="46">
        <v>8.4734378492201614</v>
      </c>
      <c r="G68" s="45"/>
      <c r="H68" s="39"/>
      <c r="I68" s="39"/>
    </row>
    <row r="69" spans="1:9" x14ac:dyDescent="0.2">
      <c r="A69" s="39"/>
      <c r="B69" s="39"/>
      <c r="C69" s="39"/>
      <c r="D69" s="39"/>
      <c r="E69" s="45"/>
      <c r="F69" s="46"/>
      <c r="G69" s="45"/>
      <c r="H69" s="39"/>
      <c r="I69" s="39"/>
    </row>
    <row r="70" spans="1:9" x14ac:dyDescent="0.2">
      <c r="A70" s="39" t="s">
        <v>32</v>
      </c>
      <c r="B70" s="39"/>
      <c r="C70" s="39"/>
      <c r="D70" s="39"/>
      <c r="E70" s="45">
        <f>E72-(E59+E64+E68)</f>
        <v>2139.6798799999997</v>
      </c>
      <c r="F70" s="46">
        <f>F72-(F59+F64+F68)</f>
        <v>13.914507425452044</v>
      </c>
      <c r="G70" s="45"/>
      <c r="H70" s="39"/>
      <c r="I70" s="39"/>
    </row>
    <row r="71" spans="1:9" x14ac:dyDescent="0.2">
      <c r="A71" s="40"/>
      <c r="B71" s="40"/>
      <c r="C71" s="40"/>
      <c r="D71" s="40"/>
      <c r="E71" s="41"/>
      <c r="F71" s="42"/>
      <c r="G71" s="41"/>
      <c r="H71" s="40"/>
      <c r="I71" s="40"/>
    </row>
    <row r="72" spans="1:9" x14ac:dyDescent="0.2">
      <c r="A72" s="47" t="s">
        <v>31</v>
      </c>
      <c r="B72" s="47"/>
      <c r="C72" s="47"/>
      <c r="D72" s="47"/>
      <c r="E72" s="48">
        <v>15377.331116200001</v>
      </c>
      <c r="F72" s="49">
        <v>100</v>
      </c>
      <c r="G72" s="48"/>
      <c r="H72" s="47"/>
      <c r="I72" s="47"/>
    </row>
    <row r="74" spans="1:9" x14ac:dyDescent="0.2">
      <c r="A74" s="14" t="s">
        <v>35</v>
      </c>
    </row>
    <row r="75" spans="1:9" x14ac:dyDescent="0.2">
      <c r="A75" s="14" t="s">
        <v>36</v>
      </c>
    </row>
    <row r="76" spans="1:9" x14ac:dyDescent="0.2">
      <c r="A76" s="14" t="s">
        <v>37</v>
      </c>
      <c r="B76" s="14"/>
      <c r="C76" s="30" t="s">
        <v>39</v>
      </c>
      <c r="D76" s="14" t="s">
        <v>38</v>
      </c>
    </row>
    <row r="77" spans="1:9" x14ac:dyDescent="0.2">
      <c r="A77" s="7" t="s">
        <v>72</v>
      </c>
      <c r="C77" s="31">
        <v>13.0113</v>
      </c>
      <c r="D77" s="31">
        <v>13.049099999999999</v>
      </c>
    </row>
    <row r="78" spans="1:9" x14ac:dyDescent="0.2">
      <c r="A78" s="7" t="s">
        <v>74</v>
      </c>
      <c r="C78" s="31">
        <v>11.677199999999999</v>
      </c>
      <c r="D78" s="31">
        <v>11.7112</v>
      </c>
    </row>
    <row r="79" spans="1:9" x14ac:dyDescent="0.2">
      <c r="A79" s="7" t="s">
        <v>77</v>
      </c>
      <c r="C79" s="31">
        <v>11.6973</v>
      </c>
      <c r="D79" s="31">
        <v>11.452500000000001</v>
      </c>
    </row>
    <row r="80" spans="1:9" x14ac:dyDescent="0.2">
      <c r="A80" s="7" t="s">
        <v>78</v>
      </c>
      <c r="C80" s="31">
        <v>11.390599999999999</v>
      </c>
      <c r="D80" s="31">
        <v>11.0182</v>
      </c>
    </row>
    <row r="81" spans="1:4" x14ac:dyDescent="0.2">
      <c r="A81" s="7" t="s">
        <v>73</v>
      </c>
      <c r="C81" s="31">
        <v>13.8355</v>
      </c>
      <c r="D81" s="31">
        <v>13.964399999999999</v>
      </c>
    </row>
    <row r="82" spans="1:4" x14ac:dyDescent="0.2">
      <c r="A82" s="7" t="s">
        <v>75</v>
      </c>
      <c r="C82" s="31">
        <v>12.489699999999999</v>
      </c>
      <c r="D82" s="31">
        <v>12.6043</v>
      </c>
    </row>
    <row r="83" spans="1:4" x14ac:dyDescent="0.2">
      <c r="A83" s="7" t="s">
        <v>79</v>
      </c>
      <c r="C83" s="31">
        <v>12.497999999999999</v>
      </c>
      <c r="D83" s="31">
        <v>12.149100000000001</v>
      </c>
    </row>
    <row r="84" spans="1:4" x14ac:dyDescent="0.2">
      <c r="A84" s="7" t="s">
        <v>80</v>
      </c>
      <c r="C84" s="31">
        <v>12.192500000000001</v>
      </c>
      <c r="D84" s="31">
        <v>11.888199999999999</v>
      </c>
    </row>
    <row r="86" spans="1:4" x14ac:dyDescent="0.2">
      <c r="A86" s="14" t="s">
        <v>41</v>
      </c>
    </row>
    <row r="87" spans="1:4" x14ac:dyDescent="0.2">
      <c r="A87" s="87" t="s">
        <v>59</v>
      </c>
      <c r="B87" s="88"/>
      <c r="C87" s="34" t="s">
        <v>60</v>
      </c>
    </row>
    <row r="88" spans="1:4" x14ac:dyDescent="0.2">
      <c r="A88" s="83" t="s">
        <v>77</v>
      </c>
      <c r="B88" s="84"/>
      <c r="C88" s="35">
        <v>0.28000000000000003</v>
      </c>
    </row>
    <row r="89" spans="1:4" x14ac:dyDescent="0.2">
      <c r="A89" s="83" t="s">
        <v>78</v>
      </c>
      <c r="B89" s="84"/>
      <c r="C89" s="35">
        <v>0.41</v>
      </c>
    </row>
    <row r="90" spans="1:4" x14ac:dyDescent="0.2">
      <c r="A90" s="83" t="s">
        <v>79</v>
      </c>
      <c r="B90" s="84"/>
      <c r="C90" s="35">
        <v>0.46500000000000002</v>
      </c>
    </row>
    <row r="91" spans="1:4" x14ac:dyDescent="0.2">
      <c r="A91" s="83" t="s">
        <v>80</v>
      </c>
      <c r="B91" s="84"/>
      <c r="C91" s="35">
        <v>0.42</v>
      </c>
    </row>
    <row r="92" spans="1:4" x14ac:dyDescent="0.2">
      <c r="A92" s="7" t="s">
        <v>61</v>
      </c>
    </row>
    <row r="93" spans="1:4" x14ac:dyDescent="0.2">
      <c r="A93" s="7" t="s">
        <v>40</v>
      </c>
    </row>
    <row r="95" spans="1:4" x14ac:dyDescent="0.2">
      <c r="A95" s="14" t="s">
        <v>232</v>
      </c>
      <c r="D95" s="32" t="s">
        <v>818</v>
      </c>
    </row>
    <row r="97" spans="1:9" x14ac:dyDescent="0.2">
      <c r="A97" s="14" t="s">
        <v>233</v>
      </c>
      <c r="D97" s="32">
        <f>ABS(+H59)</f>
        <v>33.826440431656678</v>
      </c>
    </row>
    <row r="99" spans="1:9" x14ac:dyDescent="0.2">
      <c r="A99" s="14" t="s">
        <v>234</v>
      </c>
      <c r="D99" s="50">
        <v>2.2738417245700102</v>
      </c>
    </row>
    <row r="101" spans="1:9" x14ac:dyDescent="0.2">
      <c r="A101" s="14" t="s">
        <v>235</v>
      </c>
      <c r="D101" s="32">
        <v>1.3034290781092599</v>
      </c>
      <c r="E101" s="10" t="s">
        <v>43</v>
      </c>
    </row>
    <row r="103" spans="1:9" x14ac:dyDescent="0.2">
      <c r="A103" s="14" t="s">
        <v>236</v>
      </c>
      <c r="D103" s="30" t="s">
        <v>42</v>
      </c>
    </row>
    <row r="105" spans="1:9" x14ac:dyDescent="0.2">
      <c r="A105" s="14" t="s">
        <v>790</v>
      </c>
      <c r="F105" s="10"/>
      <c r="H105" s="10"/>
      <c r="I105" s="10"/>
    </row>
    <row r="106" spans="1:9" x14ac:dyDescent="0.2">
      <c r="A106" s="51"/>
      <c r="F106" s="10"/>
      <c r="H106" s="10"/>
      <c r="I106" s="10"/>
    </row>
    <row r="107" spans="1:9" x14ac:dyDescent="0.2">
      <c r="A107" s="52" t="s">
        <v>792</v>
      </c>
      <c r="F107" s="10"/>
      <c r="H107" s="10"/>
      <c r="I107" s="10"/>
    </row>
    <row r="108" spans="1:9" x14ac:dyDescent="0.2">
      <c r="A108" s="53"/>
      <c r="F108" s="10"/>
      <c r="H108" s="10"/>
      <c r="I108" s="10"/>
    </row>
    <row r="109" spans="1:9" x14ac:dyDescent="0.2">
      <c r="A109" s="54"/>
      <c r="F109" s="10"/>
      <c r="H109" s="10"/>
      <c r="I109" s="10"/>
    </row>
    <row r="110" spans="1:9" x14ac:dyDescent="0.2">
      <c r="A110" s="54"/>
      <c r="F110" s="10"/>
      <c r="H110" s="10"/>
      <c r="I110" s="10"/>
    </row>
    <row r="111" spans="1:9" x14ac:dyDescent="0.2">
      <c r="A111" s="54"/>
      <c r="F111" s="10"/>
      <c r="H111" s="10"/>
      <c r="I111" s="10"/>
    </row>
    <row r="112" spans="1:9" x14ac:dyDescent="0.2">
      <c r="A112" s="54"/>
      <c r="F112" s="10"/>
      <c r="H112" s="10"/>
      <c r="I112" s="10"/>
    </row>
    <row r="113" spans="1:9" x14ac:dyDescent="0.2">
      <c r="A113" s="54"/>
      <c r="F113" s="10"/>
      <c r="H113" s="10"/>
      <c r="I113" s="10"/>
    </row>
    <row r="114" spans="1:9" x14ac:dyDescent="0.2">
      <c r="A114" s="54"/>
      <c r="F114" s="10"/>
      <c r="H114" s="10"/>
      <c r="I114" s="10"/>
    </row>
    <row r="115" spans="1:9" x14ac:dyDescent="0.2">
      <c r="A115" s="54"/>
      <c r="F115" s="10"/>
      <c r="H115" s="10"/>
      <c r="I115" s="10"/>
    </row>
    <row r="116" spans="1:9" x14ac:dyDescent="0.2">
      <c r="A116" s="54"/>
      <c r="F116" s="10"/>
      <c r="H116" s="10"/>
      <c r="I116" s="10"/>
    </row>
    <row r="117" spans="1:9" x14ac:dyDescent="0.2">
      <c r="A117" s="54"/>
      <c r="F117" s="10"/>
      <c r="H117" s="10"/>
      <c r="I117" s="10"/>
    </row>
    <row r="118" spans="1:9" x14ac:dyDescent="0.2">
      <c r="A118" s="54"/>
      <c r="F118" s="10"/>
      <c r="H118" s="10"/>
      <c r="I118" s="10"/>
    </row>
    <row r="119" spans="1:9" x14ac:dyDescent="0.2">
      <c r="A119" s="54"/>
      <c r="F119" s="10"/>
      <c r="H119" s="10"/>
      <c r="I119" s="10"/>
    </row>
    <row r="120" spans="1:9" x14ac:dyDescent="0.2">
      <c r="A120" s="52" t="s">
        <v>791</v>
      </c>
      <c r="F120" s="10"/>
      <c r="H120" s="10"/>
      <c r="I120" s="10"/>
    </row>
    <row r="121" spans="1:9" x14ac:dyDescent="0.2">
      <c r="A121" s="54"/>
      <c r="F121" s="10"/>
      <c r="H121" s="10"/>
      <c r="I121" s="10"/>
    </row>
    <row r="122" spans="1:9" x14ac:dyDescent="0.2">
      <c r="A122" s="52" t="s">
        <v>793</v>
      </c>
      <c r="F122" s="10"/>
      <c r="H122" s="10"/>
      <c r="I122" s="10"/>
    </row>
    <row r="123" spans="1:9" x14ac:dyDescent="0.2">
      <c r="A123" s="54"/>
      <c r="F123" s="10"/>
      <c r="H123" s="10"/>
      <c r="I123" s="10"/>
    </row>
    <row r="124" spans="1:9" x14ac:dyDescent="0.2">
      <c r="A124" s="54"/>
      <c r="F124" s="10"/>
      <c r="H124" s="10"/>
      <c r="I124" s="10"/>
    </row>
    <row r="125" spans="1:9" x14ac:dyDescent="0.2">
      <c r="A125" s="54"/>
      <c r="F125" s="10"/>
      <c r="H125" s="10"/>
      <c r="I125" s="10"/>
    </row>
    <row r="126" spans="1:9" x14ac:dyDescent="0.2">
      <c r="A126" s="54"/>
      <c r="F126" s="10"/>
      <c r="H126" s="10"/>
      <c r="I126" s="10"/>
    </row>
    <row r="127" spans="1:9" x14ac:dyDescent="0.2">
      <c r="A127" s="54"/>
      <c r="F127" s="10"/>
      <c r="H127" s="10"/>
      <c r="I127" s="10"/>
    </row>
    <row r="128" spans="1:9" x14ac:dyDescent="0.2">
      <c r="A128" s="54"/>
      <c r="F128" s="10"/>
      <c r="H128" s="10"/>
      <c r="I128" s="10"/>
    </row>
    <row r="129" spans="1:9" x14ac:dyDescent="0.2">
      <c r="A129" s="54"/>
      <c r="F129" s="10"/>
      <c r="H129" s="10"/>
      <c r="I129" s="10"/>
    </row>
    <row r="130" spans="1:9" x14ac:dyDescent="0.2">
      <c r="A130" s="54"/>
      <c r="F130" s="10"/>
      <c r="H130" s="10"/>
      <c r="I130" s="10"/>
    </row>
    <row r="131" spans="1:9" x14ac:dyDescent="0.2">
      <c r="A131" s="54"/>
      <c r="F131" s="10"/>
      <c r="H131" s="10"/>
      <c r="I131" s="10"/>
    </row>
    <row r="132" spans="1:9" x14ac:dyDescent="0.2">
      <c r="A132" s="54"/>
      <c r="F132" s="10"/>
      <c r="H132" s="10"/>
      <c r="I132" s="10"/>
    </row>
    <row r="133" spans="1:9" x14ac:dyDescent="0.2">
      <c r="A133" s="54"/>
      <c r="F133" s="10"/>
      <c r="H133" s="10"/>
      <c r="I133" s="10"/>
    </row>
    <row r="134" spans="1:9" x14ac:dyDescent="0.2">
      <c r="A134" s="54"/>
      <c r="F134" s="10"/>
      <c r="H134" s="10"/>
      <c r="I134" s="10"/>
    </row>
    <row r="135" spans="1:9" x14ac:dyDescent="0.2">
      <c r="A135" s="54"/>
      <c r="F135" s="10"/>
      <c r="H135" s="10"/>
      <c r="I135" s="10"/>
    </row>
    <row r="136" spans="1:9" x14ac:dyDescent="0.2">
      <c r="F136" s="10"/>
      <c r="H136" s="10"/>
      <c r="I136" s="10"/>
    </row>
    <row r="137" spans="1:9" x14ac:dyDescent="0.2">
      <c r="F137" s="10"/>
      <c r="H137" s="10"/>
      <c r="I137" s="10"/>
    </row>
    <row r="138" spans="1:9" x14ac:dyDescent="0.2">
      <c r="F138" s="10"/>
      <c r="H138" s="10"/>
      <c r="I138" s="10"/>
    </row>
    <row r="139" spans="1:9" x14ac:dyDescent="0.2">
      <c r="F139" s="10"/>
      <c r="H139" s="10"/>
      <c r="I139" s="10"/>
    </row>
    <row r="140" spans="1:9" x14ac:dyDescent="0.2">
      <c r="F140" s="10"/>
      <c r="H140" s="10"/>
      <c r="I140" s="10"/>
    </row>
    <row r="141" spans="1:9" x14ac:dyDescent="0.2">
      <c r="F141" s="10"/>
      <c r="H141" s="10"/>
      <c r="I141" s="10"/>
    </row>
    <row r="142" spans="1:9" x14ac:dyDescent="0.2">
      <c r="F142" s="10"/>
      <c r="H142" s="10"/>
      <c r="I142" s="10"/>
    </row>
    <row r="143" spans="1:9" x14ac:dyDescent="0.2">
      <c r="F143" s="10"/>
      <c r="H143" s="10"/>
      <c r="I143" s="10"/>
    </row>
    <row r="144" spans="1:9" x14ac:dyDescent="0.2">
      <c r="F144" s="10"/>
      <c r="H144" s="10"/>
      <c r="I144" s="10"/>
    </row>
    <row r="145" spans="6:9" x14ac:dyDescent="0.2">
      <c r="F145" s="10"/>
      <c r="H145" s="10"/>
      <c r="I145" s="10"/>
    </row>
    <row r="146" spans="6:9" x14ac:dyDescent="0.2">
      <c r="F146" s="10"/>
      <c r="H146" s="10"/>
      <c r="I146" s="10"/>
    </row>
    <row r="147" spans="6:9" x14ac:dyDescent="0.2">
      <c r="F147" s="10"/>
      <c r="H147" s="10"/>
      <c r="I147" s="10"/>
    </row>
    <row r="148" spans="6:9" x14ac:dyDescent="0.2">
      <c r="F148" s="10"/>
      <c r="H148" s="10"/>
      <c r="I148" s="10"/>
    </row>
    <row r="149" spans="6:9" x14ac:dyDescent="0.2">
      <c r="F149" s="10"/>
      <c r="H149" s="10"/>
      <c r="I149" s="10"/>
    </row>
    <row r="150" spans="6:9" x14ac:dyDescent="0.2">
      <c r="F150" s="10"/>
      <c r="H150" s="10"/>
      <c r="I150" s="10"/>
    </row>
    <row r="151" spans="6:9" x14ac:dyDescent="0.2">
      <c r="F151" s="10"/>
      <c r="H151" s="10"/>
      <c r="I151" s="10"/>
    </row>
    <row r="152" spans="6:9" x14ac:dyDescent="0.2">
      <c r="F152" s="10"/>
      <c r="H152" s="10"/>
      <c r="I152" s="10"/>
    </row>
    <row r="153" spans="6:9" x14ac:dyDescent="0.2">
      <c r="F153" s="10"/>
      <c r="H153" s="10"/>
      <c r="I153" s="10"/>
    </row>
    <row r="154" spans="6:9" x14ac:dyDescent="0.2">
      <c r="F154" s="10"/>
      <c r="H154" s="10"/>
      <c r="I154" s="10"/>
    </row>
    <row r="155" spans="6:9" x14ac:dyDescent="0.2">
      <c r="F155" s="10"/>
      <c r="H155" s="10"/>
      <c r="I155" s="10"/>
    </row>
    <row r="156" spans="6:9" x14ac:dyDescent="0.2">
      <c r="F156" s="10"/>
      <c r="H156" s="10"/>
      <c r="I156" s="10"/>
    </row>
    <row r="157" spans="6:9" x14ac:dyDescent="0.2">
      <c r="F157" s="10"/>
      <c r="H157" s="10"/>
      <c r="I157" s="10"/>
    </row>
    <row r="158" spans="6:9" x14ac:dyDescent="0.2">
      <c r="F158" s="10"/>
      <c r="H158" s="10"/>
      <c r="I158" s="10"/>
    </row>
    <row r="159" spans="6:9" x14ac:dyDescent="0.2">
      <c r="F159" s="10"/>
      <c r="H159" s="10"/>
      <c r="I159" s="10"/>
    </row>
    <row r="160" spans="6:9" x14ac:dyDescent="0.2">
      <c r="F160" s="10"/>
      <c r="H160" s="10"/>
      <c r="I160" s="10"/>
    </row>
    <row r="161" spans="6:9" x14ac:dyDescent="0.2">
      <c r="F161" s="10"/>
      <c r="H161" s="10"/>
      <c r="I161" s="10"/>
    </row>
    <row r="162" spans="6:9" x14ac:dyDescent="0.2">
      <c r="F162" s="10"/>
      <c r="H162" s="10"/>
      <c r="I162" s="10"/>
    </row>
    <row r="163" spans="6:9" x14ac:dyDescent="0.2">
      <c r="F163" s="10"/>
      <c r="H163" s="10"/>
      <c r="I163" s="10"/>
    </row>
    <row r="164" spans="6:9" x14ac:dyDescent="0.2">
      <c r="F164" s="10"/>
      <c r="H164" s="10"/>
      <c r="I164" s="10"/>
    </row>
    <row r="165" spans="6:9" x14ac:dyDescent="0.2">
      <c r="F165" s="10"/>
      <c r="H165" s="10"/>
      <c r="I165" s="10"/>
    </row>
    <row r="166" spans="6:9" x14ac:dyDescent="0.2">
      <c r="F166" s="10"/>
      <c r="H166" s="10"/>
      <c r="I166" s="10"/>
    </row>
    <row r="167" spans="6:9" x14ac:dyDescent="0.2">
      <c r="F167" s="10"/>
      <c r="H167" s="10"/>
      <c r="I167" s="10"/>
    </row>
    <row r="168" spans="6:9" x14ac:dyDescent="0.2">
      <c r="F168" s="10"/>
      <c r="H168" s="10"/>
      <c r="I168" s="10"/>
    </row>
    <row r="169" spans="6:9" x14ac:dyDescent="0.2">
      <c r="F169" s="10"/>
      <c r="H169" s="10"/>
      <c r="I169" s="10"/>
    </row>
    <row r="170" spans="6:9" x14ac:dyDescent="0.2">
      <c r="F170" s="10"/>
      <c r="H170" s="10"/>
      <c r="I170" s="10"/>
    </row>
    <row r="171" spans="6:9" x14ac:dyDescent="0.2">
      <c r="F171" s="10"/>
      <c r="H171" s="10"/>
      <c r="I171" s="10"/>
    </row>
    <row r="172" spans="6:9" x14ac:dyDescent="0.2">
      <c r="F172" s="10"/>
      <c r="H172" s="10"/>
      <c r="I172" s="10"/>
    </row>
    <row r="173" spans="6:9" x14ac:dyDescent="0.2">
      <c r="F173" s="10"/>
      <c r="H173" s="10"/>
      <c r="I173" s="10"/>
    </row>
    <row r="174" spans="6:9" x14ac:dyDescent="0.2">
      <c r="F174" s="10"/>
      <c r="H174" s="10"/>
      <c r="I174" s="10"/>
    </row>
    <row r="175" spans="6:9" x14ac:dyDescent="0.2">
      <c r="F175" s="10"/>
      <c r="H175" s="10"/>
      <c r="I175" s="10"/>
    </row>
    <row r="176" spans="6:9" x14ac:dyDescent="0.2">
      <c r="F176" s="10"/>
      <c r="H176" s="10"/>
      <c r="I176" s="10"/>
    </row>
    <row r="177" spans="6:9" x14ac:dyDescent="0.2">
      <c r="F177" s="10"/>
      <c r="H177" s="10"/>
      <c r="I177" s="10"/>
    </row>
    <row r="178" spans="6:9" x14ac:dyDescent="0.2">
      <c r="F178" s="10"/>
      <c r="H178" s="10"/>
      <c r="I178" s="10"/>
    </row>
    <row r="179" spans="6:9" x14ac:dyDescent="0.2">
      <c r="F179" s="10"/>
      <c r="H179" s="10"/>
      <c r="I179" s="10"/>
    </row>
    <row r="180" spans="6:9" x14ac:dyDescent="0.2">
      <c r="F180" s="10"/>
      <c r="H180" s="10"/>
      <c r="I180" s="10"/>
    </row>
    <row r="181" spans="6:9" x14ac:dyDescent="0.2">
      <c r="F181" s="10"/>
      <c r="H181" s="10"/>
      <c r="I181" s="10"/>
    </row>
    <row r="182" spans="6:9" x14ac:dyDescent="0.2">
      <c r="F182" s="10"/>
      <c r="H182" s="10"/>
      <c r="I182" s="10"/>
    </row>
    <row r="183" spans="6:9" x14ac:dyDescent="0.2">
      <c r="F183" s="10"/>
      <c r="H183" s="10"/>
      <c r="I183" s="10"/>
    </row>
    <row r="184" spans="6:9" x14ac:dyDescent="0.2">
      <c r="F184" s="10"/>
      <c r="H184" s="10"/>
      <c r="I184" s="10"/>
    </row>
    <row r="185" spans="6:9" x14ac:dyDescent="0.2">
      <c r="F185" s="10"/>
      <c r="H185" s="10"/>
      <c r="I185" s="10"/>
    </row>
    <row r="186" spans="6:9" x14ac:dyDescent="0.2">
      <c r="F186" s="10"/>
      <c r="H186" s="10"/>
      <c r="I186" s="10"/>
    </row>
    <row r="187" spans="6:9" x14ac:dyDescent="0.2">
      <c r="F187" s="10"/>
      <c r="H187" s="10"/>
      <c r="I187" s="10"/>
    </row>
    <row r="188" spans="6:9" x14ac:dyDescent="0.2">
      <c r="F188" s="10"/>
      <c r="H188" s="10"/>
      <c r="I188" s="10"/>
    </row>
    <row r="189" spans="6:9" x14ac:dyDescent="0.2">
      <c r="F189" s="10"/>
      <c r="H189" s="10"/>
      <c r="I189" s="10"/>
    </row>
    <row r="190" spans="6:9" x14ac:dyDescent="0.2">
      <c r="F190" s="10"/>
      <c r="H190" s="10"/>
      <c r="I190" s="10"/>
    </row>
    <row r="191" spans="6:9" x14ac:dyDescent="0.2">
      <c r="F191" s="10"/>
      <c r="H191" s="10"/>
      <c r="I191" s="10"/>
    </row>
    <row r="192" spans="6:9" x14ac:dyDescent="0.2">
      <c r="F192" s="10"/>
      <c r="H192" s="10"/>
      <c r="I192" s="10"/>
    </row>
    <row r="193" spans="6:9" x14ac:dyDescent="0.2">
      <c r="F193" s="10"/>
      <c r="H193" s="10"/>
      <c r="I193" s="10"/>
    </row>
    <row r="194" spans="6:9" x14ac:dyDescent="0.2">
      <c r="F194" s="10"/>
      <c r="H194" s="10"/>
      <c r="I194" s="10"/>
    </row>
    <row r="195" spans="6:9" x14ac:dyDescent="0.2">
      <c r="F195" s="10"/>
      <c r="H195" s="10"/>
      <c r="I195" s="10"/>
    </row>
    <row r="196" spans="6:9" x14ac:dyDescent="0.2">
      <c r="F196" s="10"/>
      <c r="H196" s="10"/>
      <c r="I196" s="10"/>
    </row>
    <row r="197" spans="6:9" x14ac:dyDescent="0.2">
      <c r="F197" s="10"/>
      <c r="H197" s="10"/>
      <c r="I197" s="10"/>
    </row>
    <row r="198" spans="6:9" x14ac:dyDescent="0.2">
      <c r="F198" s="10"/>
      <c r="H198" s="10"/>
      <c r="I198" s="10"/>
    </row>
    <row r="199" spans="6:9" x14ac:dyDescent="0.2">
      <c r="F199" s="10"/>
      <c r="H199" s="10"/>
      <c r="I199" s="10"/>
    </row>
    <row r="200" spans="6:9" x14ac:dyDescent="0.2">
      <c r="F200" s="10"/>
      <c r="H200" s="10"/>
      <c r="I200" s="10"/>
    </row>
    <row r="201" spans="6:9" x14ac:dyDescent="0.2">
      <c r="F201" s="10"/>
      <c r="H201" s="10"/>
      <c r="I201" s="10"/>
    </row>
    <row r="202" spans="6:9" x14ac:dyDescent="0.2">
      <c r="F202" s="10"/>
      <c r="H202" s="10"/>
      <c r="I202" s="10"/>
    </row>
    <row r="203" spans="6:9" x14ac:dyDescent="0.2">
      <c r="F203" s="10"/>
      <c r="H203" s="10"/>
      <c r="I203" s="10"/>
    </row>
    <row r="204" spans="6:9" x14ac:dyDescent="0.2">
      <c r="F204" s="10"/>
      <c r="H204" s="10"/>
      <c r="I204" s="10"/>
    </row>
    <row r="205" spans="6:9" x14ac:dyDescent="0.2">
      <c r="F205" s="10"/>
      <c r="H205" s="10"/>
      <c r="I205" s="10"/>
    </row>
    <row r="206" spans="6:9" x14ac:dyDescent="0.2">
      <c r="F206" s="10"/>
      <c r="H206" s="10"/>
      <c r="I206" s="10"/>
    </row>
    <row r="207" spans="6:9" x14ac:dyDescent="0.2">
      <c r="F207" s="10"/>
      <c r="H207" s="10"/>
      <c r="I207" s="10"/>
    </row>
    <row r="208" spans="6:9" x14ac:dyDescent="0.2">
      <c r="F208" s="10"/>
      <c r="H208" s="10"/>
      <c r="I208" s="10"/>
    </row>
    <row r="209" spans="6:9" x14ac:dyDescent="0.2">
      <c r="F209" s="10"/>
      <c r="H209" s="10"/>
      <c r="I209" s="10"/>
    </row>
    <row r="210" spans="6:9" x14ac:dyDescent="0.2">
      <c r="F210" s="10"/>
      <c r="H210" s="10"/>
      <c r="I210" s="10"/>
    </row>
    <row r="211" spans="6:9" x14ac:dyDescent="0.2">
      <c r="F211" s="10"/>
      <c r="H211" s="10"/>
      <c r="I211" s="10"/>
    </row>
    <row r="212" spans="6:9" x14ac:dyDescent="0.2">
      <c r="F212" s="10"/>
      <c r="H212" s="10"/>
      <c r="I212" s="10"/>
    </row>
    <row r="213" spans="6:9" x14ac:dyDescent="0.2">
      <c r="F213" s="10"/>
      <c r="H213" s="10"/>
      <c r="I213" s="10"/>
    </row>
    <row r="214" spans="6:9" x14ac:dyDescent="0.2">
      <c r="F214" s="10"/>
      <c r="H214" s="10"/>
      <c r="I214" s="10"/>
    </row>
    <row r="215" spans="6:9" x14ac:dyDescent="0.2">
      <c r="F215" s="10"/>
      <c r="H215" s="10"/>
      <c r="I215" s="10"/>
    </row>
    <row r="216" spans="6:9" x14ac:dyDescent="0.2">
      <c r="F216" s="10"/>
      <c r="H216" s="10"/>
      <c r="I216" s="10"/>
    </row>
    <row r="217" spans="6:9" x14ac:dyDescent="0.2">
      <c r="F217" s="10"/>
      <c r="H217" s="10"/>
      <c r="I217" s="10"/>
    </row>
    <row r="218" spans="6:9" x14ac:dyDescent="0.2">
      <c r="F218" s="10"/>
      <c r="H218" s="10"/>
      <c r="I218" s="10"/>
    </row>
    <row r="219" spans="6:9" x14ac:dyDescent="0.2">
      <c r="F219" s="10"/>
      <c r="H219" s="10"/>
      <c r="I219" s="10"/>
    </row>
    <row r="220" spans="6:9" x14ac:dyDescent="0.2">
      <c r="F220" s="10"/>
      <c r="H220" s="10"/>
      <c r="I220" s="10"/>
    </row>
    <row r="221" spans="6:9" x14ac:dyDescent="0.2">
      <c r="F221" s="10"/>
      <c r="H221" s="10"/>
      <c r="I221" s="10"/>
    </row>
    <row r="222" spans="6:9" x14ac:dyDescent="0.2">
      <c r="F222" s="10"/>
      <c r="H222" s="10"/>
      <c r="I222" s="10"/>
    </row>
    <row r="223" spans="6:9" x14ac:dyDescent="0.2">
      <c r="F223" s="10"/>
      <c r="H223" s="10"/>
      <c r="I223" s="10"/>
    </row>
    <row r="224" spans="6:9" x14ac:dyDescent="0.2">
      <c r="F224" s="10"/>
      <c r="H224" s="10"/>
      <c r="I224" s="10"/>
    </row>
    <row r="225" spans="6:9" x14ac:dyDescent="0.2">
      <c r="F225" s="10"/>
      <c r="H225" s="10"/>
      <c r="I225" s="10"/>
    </row>
    <row r="226" spans="6:9" x14ac:dyDescent="0.2">
      <c r="F226" s="10"/>
      <c r="H226" s="10"/>
      <c r="I226" s="10"/>
    </row>
    <row r="227" spans="6:9" x14ac:dyDescent="0.2">
      <c r="F227" s="10"/>
      <c r="H227" s="10"/>
      <c r="I227" s="10"/>
    </row>
    <row r="228" spans="6:9" x14ac:dyDescent="0.2">
      <c r="F228" s="10"/>
      <c r="H228" s="10"/>
      <c r="I228" s="10"/>
    </row>
    <row r="229" spans="6:9" x14ac:dyDescent="0.2">
      <c r="F229" s="10"/>
      <c r="H229" s="10"/>
      <c r="I229" s="10"/>
    </row>
    <row r="230" spans="6:9" x14ac:dyDescent="0.2">
      <c r="F230" s="10"/>
      <c r="H230" s="10"/>
      <c r="I230" s="10"/>
    </row>
    <row r="231" spans="6:9" x14ac:dyDescent="0.2">
      <c r="F231" s="10"/>
      <c r="H231" s="10"/>
      <c r="I231" s="10"/>
    </row>
    <row r="232" spans="6:9" x14ac:dyDescent="0.2">
      <c r="F232" s="10"/>
      <c r="H232" s="10"/>
      <c r="I232" s="10"/>
    </row>
    <row r="233" spans="6:9" x14ac:dyDescent="0.2">
      <c r="F233" s="10"/>
      <c r="H233" s="10"/>
      <c r="I233" s="10"/>
    </row>
    <row r="234" spans="6:9" x14ac:dyDescent="0.2">
      <c r="F234" s="10"/>
      <c r="H234" s="10"/>
      <c r="I234" s="10"/>
    </row>
    <row r="235" spans="6:9" x14ac:dyDescent="0.2">
      <c r="F235" s="10"/>
      <c r="H235" s="10"/>
      <c r="I235" s="10"/>
    </row>
    <row r="236" spans="6:9" x14ac:dyDescent="0.2">
      <c r="F236" s="10"/>
      <c r="H236" s="10"/>
      <c r="I236" s="10"/>
    </row>
    <row r="237" spans="6:9" x14ac:dyDescent="0.2">
      <c r="F237" s="10"/>
      <c r="H237" s="10"/>
      <c r="I237" s="10"/>
    </row>
    <row r="238" spans="6:9" x14ac:dyDescent="0.2">
      <c r="F238" s="10"/>
      <c r="H238" s="10"/>
      <c r="I238" s="10"/>
    </row>
    <row r="239" spans="6:9" x14ac:dyDescent="0.2">
      <c r="F239" s="10"/>
      <c r="H239" s="10"/>
      <c r="I239" s="10"/>
    </row>
    <row r="240" spans="6:9" x14ac:dyDescent="0.2">
      <c r="F240" s="10"/>
      <c r="H240" s="10"/>
      <c r="I240" s="10"/>
    </row>
    <row r="241" spans="6:9" x14ac:dyDescent="0.2">
      <c r="F241" s="10"/>
      <c r="H241" s="10"/>
      <c r="I241" s="10"/>
    </row>
    <row r="242" spans="6:9" x14ac:dyDescent="0.2">
      <c r="F242" s="10"/>
      <c r="H242" s="10"/>
      <c r="I242" s="10"/>
    </row>
    <row r="243" spans="6:9" x14ac:dyDescent="0.2">
      <c r="F243" s="10"/>
      <c r="H243" s="10"/>
      <c r="I243" s="10"/>
    </row>
    <row r="244" spans="6:9" x14ac:dyDescent="0.2">
      <c r="F244" s="10"/>
      <c r="H244" s="10"/>
      <c r="I244" s="10"/>
    </row>
    <row r="245" spans="6:9" x14ac:dyDescent="0.2">
      <c r="F245" s="10"/>
      <c r="H245" s="10"/>
      <c r="I245" s="10"/>
    </row>
    <row r="246" spans="6:9" x14ac:dyDescent="0.2">
      <c r="F246" s="10"/>
      <c r="H246" s="10"/>
      <c r="I246" s="10"/>
    </row>
    <row r="247" spans="6:9" x14ac:dyDescent="0.2">
      <c r="F247" s="10"/>
      <c r="H247" s="10"/>
      <c r="I247" s="10"/>
    </row>
    <row r="248" spans="6:9" x14ac:dyDescent="0.2">
      <c r="F248" s="10"/>
      <c r="H248" s="10"/>
      <c r="I248" s="10"/>
    </row>
    <row r="249" spans="6:9" x14ac:dyDescent="0.2">
      <c r="F249" s="10"/>
      <c r="H249" s="10"/>
      <c r="I249" s="10"/>
    </row>
    <row r="250" spans="6:9" x14ac:dyDescent="0.2">
      <c r="F250" s="10"/>
      <c r="H250" s="10"/>
      <c r="I250" s="10"/>
    </row>
    <row r="251" spans="6:9" x14ac:dyDescent="0.2">
      <c r="F251" s="10"/>
      <c r="H251" s="10"/>
      <c r="I251" s="10"/>
    </row>
    <row r="252" spans="6:9" x14ac:dyDescent="0.2">
      <c r="F252" s="10"/>
      <c r="H252" s="10"/>
      <c r="I252" s="10"/>
    </row>
    <row r="253" spans="6:9" x14ac:dyDescent="0.2">
      <c r="F253" s="10"/>
      <c r="H253" s="10"/>
      <c r="I253" s="10"/>
    </row>
    <row r="254" spans="6:9" x14ac:dyDescent="0.2">
      <c r="F254" s="10"/>
      <c r="H254" s="10"/>
      <c r="I254" s="10"/>
    </row>
    <row r="255" spans="6:9" x14ac:dyDescent="0.2">
      <c r="F255" s="10"/>
      <c r="H255" s="10"/>
      <c r="I255" s="10"/>
    </row>
    <row r="256" spans="6:9" x14ac:dyDescent="0.2">
      <c r="F256" s="10"/>
      <c r="H256" s="10"/>
      <c r="I256" s="10"/>
    </row>
    <row r="257" spans="6:9" x14ac:dyDescent="0.2">
      <c r="F257" s="10"/>
      <c r="H257" s="10"/>
      <c r="I257" s="10"/>
    </row>
    <row r="258" spans="6:9" x14ac:dyDescent="0.2">
      <c r="F258" s="10"/>
      <c r="H258" s="10"/>
      <c r="I258" s="10"/>
    </row>
    <row r="259" spans="6:9" x14ac:dyDescent="0.2">
      <c r="F259" s="10"/>
      <c r="H259" s="10"/>
      <c r="I259" s="10"/>
    </row>
    <row r="260" spans="6:9" x14ac:dyDescent="0.2">
      <c r="F260" s="10"/>
      <c r="H260" s="10"/>
      <c r="I260" s="10"/>
    </row>
    <row r="261" spans="6:9" x14ac:dyDescent="0.2">
      <c r="F261" s="10"/>
      <c r="H261" s="10"/>
      <c r="I261" s="10"/>
    </row>
    <row r="262" spans="6:9" x14ac:dyDescent="0.2">
      <c r="F262" s="10"/>
      <c r="H262" s="10"/>
      <c r="I262" s="10"/>
    </row>
    <row r="263" spans="6:9" x14ac:dyDescent="0.2">
      <c r="F263" s="10"/>
      <c r="H263" s="10"/>
      <c r="I263" s="10"/>
    </row>
    <row r="264" spans="6:9" x14ac:dyDescent="0.2">
      <c r="F264" s="10"/>
      <c r="H264" s="10"/>
      <c r="I264" s="10"/>
    </row>
    <row r="265" spans="6:9" x14ac:dyDescent="0.2">
      <c r="F265" s="10"/>
      <c r="H265" s="10"/>
      <c r="I265" s="10"/>
    </row>
    <row r="266" spans="6:9" x14ac:dyDescent="0.2">
      <c r="F266" s="10"/>
      <c r="H266" s="10"/>
      <c r="I266" s="10"/>
    </row>
    <row r="267" spans="6:9" x14ac:dyDescent="0.2">
      <c r="F267" s="10"/>
      <c r="H267" s="10"/>
      <c r="I267" s="10"/>
    </row>
    <row r="268" spans="6:9" x14ac:dyDescent="0.2">
      <c r="F268" s="10"/>
      <c r="H268" s="10"/>
      <c r="I268" s="10"/>
    </row>
    <row r="269" spans="6:9" x14ac:dyDescent="0.2">
      <c r="F269" s="10"/>
      <c r="H269" s="10"/>
      <c r="I269" s="10"/>
    </row>
    <row r="270" spans="6:9" x14ac:dyDescent="0.2">
      <c r="F270" s="10"/>
      <c r="H270" s="10"/>
      <c r="I270" s="10"/>
    </row>
    <row r="271" spans="6:9" x14ac:dyDescent="0.2">
      <c r="F271" s="10"/>
      <c r="H271" s="10"/>
      <c r="I271" s="10"/>
    </row>
    <row r="272" spans="6:9" x14ac:dyDescent="0.2">
      <c r="F272" s="10"/>
      <c r="H272" s="10"/>
      <c r="I272" s="10"/>
    </row>
    <row r="273" spans="6:9" x14ac:dyDescent="0.2">
      <c r="F273" s="10"/>
      <c r="H273" s="10"/>
      <c r="I273" s="10"/>
    </row>
    <row r="274" spans="6:9" x14ac:dyDescent="0.2">
      <c r="F274" s="10"/>
      <c r="H274" s="10"/>
      <c r="I274" s="10"/>
    </row>
    <row r="275" spans="6:9" x14ac:dyDescent="0.2">
      <c r="F275" s="10"/>
      <c r="H275" s="10"/>
      <c r="I275" s="10"/>
    </row>
    <row r="276" spans="6:9" x14ac:dyDescent="0.2">
      <c r="F276" s="10"/>
      <c r="H276" s="10"/>
      <c r="I276" s="10"/>
    </row>
    <row r="277" spans="6:9" x14ac:dyDescent="0.2">
      <c r="F277" s="10"/>
      <c r="H277" s="10"/>
      <c r="I277" s="10"/>
    </row>
    <row r="278" spans="6:9" x14ac:dyDescent="0.2">
      <c r="F278" s="10"/>
      <c r="H278" s="10"/>
      <c r="I278" s="10"/>
    </row>
    <row r="279" spans="6:9" x14ac:dyDescent="0.2">
      <c r="F279" s="10"/>
      <c r="H279" s="10"/>
      <c r="I279" s="10"/>
    </row>
    <row r="280" spans="6:9" x14ac:dyDescent="0.2">
      <c r="F280" s="10"/>
      <c r="H280" s="10"/>
      <c r="I280" s="10"/>
    </row>
    <row r="281" spans="6:9" x14ac:dyDescent="0.2">
      <c r="F281" s="10"/>
      <c r="H281" s="10"/>
      <c r="I281" s="10"/>
    </row>
    <row r="282" spans="6:9" x14ac:dyDescent="0.2">
      <c r="F282" s="10"/>
      <c r="H282" s="10"/>
      <c r="I282" s="10"/>
    </row>
    <row r="283" spans="6:9" x14ac:dyDescent="0.2">
      <c r="F283" s="10"/>
      <c r="H283" s="10"/>
      <c r="I283" s="10"/>
    </row>
    <row r="284" spans="6:9" x14ac:dyDescent="0.2">
      <c r="F284" s="10"/>
      <c r="H284" s="10"/>
      <c r="I284" s="10"/>
    </row>
    <row r="285" spans="6:9" x14ac:dyDescent="0.2">
      <c r="F285" s="10"/>
      <c r="H285" s="10"/>
      <c r="I285" s="10"/>
    </row>
    <row r="286" spans="6:9" x14ac:dyDescent="0.2">
      <c r="F286" s="10"/>
      <c r="H286" s="10"/>
      <c r="I286" s="10"/>
    </row>
    <row r="287" spans="6:9" x14ac:dyDescent="0.2">
      <c r="F287" s="10"/>
      <c r="H287" s="10"/>
      <c r="I287" s="10"/>
    </row>
    <row r="288" spans="6:9" x14ac:dyDescent="0.2">
      <c r="F288" s="10"/>
      <c r="H288" s="10"/>
      <c r="I288" s="10"/>
    </row>
    <row r="289" spans="6:9" x14ac:dyDescent="0.2">
      <c r="F289" s="10"/>
      <c r="H289" s="10"/>
      <c r="I289" s="10"/>
    </row>
    <row r="290" spans="6:9" x14ac:dyDescent="0.2">
      <c r="F290" s="10"/>
      <c r="H290" s="10"/>
      <c r="I290" s="10"/>
    </row>
    <row r="291" spans="6:9" x14ac:dyDescent="0.2">
      <c r="F291" s="10"/>
      <c r="H291" s="10"/>
      <c r="I291" s="10"/>
    </row>
    <row r="292" spans="6:9" x14ac:dyDescent="0.2">
      <c r="F292" s="10"/>
      <c r="H292" s="10"/>
      <c r="I292" s="10"/>
    </row>
    <row r="293" spans="6:9" x14ac:dyDescent="0.2">
      <c r="F293" s="10"/>
      <c r="H293" s="10"/>
      <c r="I293" s="10"/>
    </row>
    <row r="294" spans="6:9" x14ac:dyDescent="0.2">
      <c r="F294" s="10"/>
      <c r="H294" s="10"/>
      <c r="I294" s="10"/>
    </row>
    <row r="295" spans="6:9" x14ac:dyDescent="0.2">
      <c r="F295" s="10"/>
      <c r="H295" s="10"/>
      <c r="I295" s="10"/>
    </row>
    <row r="296" spans="6:9" x14ac:dyDescent="0.2">
      <c r="F296" s="10"/>
      <c r="H296" s="10"/>
      <c r="I296" s="10"/>
    </row>
    <row r="297" spans="6:9" x14ac:dyDescent="0.2">
      <c r="F297" s="10"/>
      <c r="H297" s="10"/>
      <c r="I297" s="10"/>
    </row>
    <row r="298" spans="6:9" x14ac:dyDescent="0.2">
      <c r="F298" s="10"/>
      <c r="H298" s="10"/>
      <c r="I298" s="10"/>
    </row>
    <row r="299" spans="6:9" x14ac:dyDescent="0.2">
      <c r="F299" s="10"/>
      <c r="H299" s="10"/>
      <c r="I299" s="10"/>
    </row>
    <row r="300" spans="6:9" x14ac:dyDescent="0.2">
      <c r="F300" s="10"/>
      <c r="H300" s="10"/>
      <c r="I300" s="10"/>
    </row>
    <row r="301" spans="6:9" x14ac:dyDescent="0.2">
      <c r="F301" s="10"/>
      <c r="H301" s="10"/>
      <c r="I301" s="10"/>
    </row>
    <row r="302" spans="6:9" x14ac:dyDescent="0.2">
      <c r="F302" s="10"/>
      <c r="H302" s="10"/>
      <c r="I302" s="10"/>
    </row>
    <row r="303" spans="6:9" x14ac:dyDescent="0.2">
      <c r="F303" s="10"/>
      <c r="H303" s="10"/>
      <c r="I303" s="10"/>
    </row>
    <row r="304" spans="6:9" x14ac:dyDescent="0.2">
      <c r="F304" s="10"/>
      <c r="H304" s="10"/>
      <c r="I304" s="10"/>
    </row>
    <row r="305" spans="6:9" x14ac:dyDescent="0.2">
      <c r="F305" s="10"/>
      <c r="H305" s="10"/>
      <c r="I305" s="10"/>
    </row>
    <row r="306" spans="6:9" x14ac:dyDescent="0.2">
      <c r="F306" s="10"/>
      <c r="H306" s="10"/>
      <c r="I306" s="10"/>
    </row>
    <row r="307" spans="6:9" x14ac:dyDescent="0.2">
      <c r="F307" s="10"/>
      <c r="H307" s="10"/>
      <c r="I307" s="10"/>
    </row>
    <row r="308" spans="6:9" x14ac:dyDescent="0.2">
      <c r="F308" s="10"/>
      <c r="H308" s="10"/>
      <c r="I308" s="10"/>
    </row>
    <row r="309" spans="6:9" x14ac:dyDescent="0.2">
      <c r="F309" s="10"/>
      <c r="H309" s="10"/>
      <c r="I309" s="10"/>
    </row>
    <row r="310" spans="6:9" x14ac:dyDescent="0.2">
      <c r="F310" s="10"/>
      <c r="H310" s="10"/>
      <c r="I310" s="10"/>
    </row>
    <row r="311" spans="6:9" x14ac:dyDescent="0.2">
      <c r="F311" s="10"/>
      <c r="H311" s="10"/>
      <c r="I311" s="10"/>
    </row>
    <row r="312" spans="6:9" x14ac:dyDescent="0.2">
      <c r="F312" s="10"/>
      <c r="H312" s="10"/>
      <c r="I312" s="10"/>
    </row>
    <row r="313" spans="6:9" x14ac:dyDescent="0.2">
      <c r="F313" s="10"/>
      <c r="H313" s="10"/>
      <c r="I313" s="10"/>
    </row>
    <row r="314" spans="6:9" x14ac:dyDescent="0.2">
      <c r="F314" s="10"/>
      <c r="H314" s="10"/>
      <c r="I314" s="10"/>
    </row>
    <row r="315" spans="6:9" x14ac:dyDescent="0.2">
      <c r="F315" s="10"/>
      <c r="H315" s="10"/>
      <c r="I315" s="10"/>
    </row>
    <row r="316" spans="6:9" x14ac:dyDescent="0.2">
      <c r="F316" s="10"/>
      <c r="H316" s="10"/>
      <c r="I316" s="10"/>
    </row>
    <row r="317" spans="6:9" x14ac:dyDescent="0.2">
      <c r="F317" s="10"/>
      <c r="H317" s="10"/>
      <c r="I317" s="10"/>
    </row>
    <row r="318" spans="6:9" x14ac:dyDescent="0.2">
      <c r="F318" s="10"/>
      <c r="H318" s="10"/>
      <c r="I318" s="10"/>
    </row>
    <row r="319" spans="6:9" x14ac:dyDescent="0.2">
      <c r="F319" s="10"/>
      <c r="H319" s="10"/>
      <c r="I319" s="10"/>
    </row>
    <row r="320" spans="6:9" x14ac:dyDescent="0.2">
      <c r="F320" s="10"/>
      <c r="H320" s="10"/>
      <c r="I320" s="10"/>
    </row>
    <row r="321" spans="6:9" x14ac:dyDescent="0.2">
      <c r="F321" s="10"/>
      <c r="H321" s="10"/>
      <c r="I321" s="10"/>
    </row>
    <row r="322" spans="6:9" x14ac:dyDescent="0.2">
      <c r="F322" s="10"/>
      <c r="H322" s="10"/>
      <c r="I322" s="10"/>
    </row>
    <row r="323" spans="6:9" x14ac:dyDescent="0.2">
      <c r="F323" s="10"/>
      <c r="H323" s="10"/>
      <c r="I323" s="10"/>
    </row>
    <row r="324" spans="6:9" x14ac:dyDescent="0.2">
      <c r="F324" s="10"/>
      <c r="H324" s="10"/>
      <c r="I324" s="10"/>
    </row>
    <row r="325" spans="6:9" x14ac:dyDescent="0.2">
      <c r="F325" s="10"/>
      <c r="H325" s="10"/>
      <c r="I325" s="10"/>
    </row>
    <row r="326" spans="6:9" x14ac:dyDescent="0.2">
      <c r="F326" s="10"/>
      <c r="H326" s="10"/>
      <c r="I326" s="10"/>
    </row>
    <row r="327" spans="6:9" x14ac:dyDescent="0.2">
      <c r="F327" s="10"/>
      <c r="H327" s="10"/>
      <c r="I327" s="10"/>
    </row>
    <row r="328" spans="6:9" x14ac:dyDescent="0.2">
      <c r="F328" s="10"/>
      <c r="H328" s="10"/>
      <c r="I328" s="10"/>
    </row>
    <row r="329" spans="6:9" x14ac:dyDescent="0.2">
      <c r="F329" s="10"/>
      <c r="H329" s="10"/>
      <c r="I329" s="10"/>
    </row>
    <row r="330" spans="6:9" x14ac:dyDescent="0.2">
      <c r="F330" s="10"/>
      <c r="H330" s="10"/>
      <c r="I330" s="10"/>
    </row>
    <row r="331" spans="6:9" x14ac:dyDescent="0.2">
      <c r="F331" s="10"/>
      <c r="H331" s="10"/>
      <c r="I331" s="10"/>
    </row>
    <row r="332" spans="6:9" x14ac:dyDescent="0.2">
      <c r="F332" s="10"/>
      <c r="H332" s="10"/>
      <c r="I332" s="10"/>
    </row>
    <row r="333" spans="6:9" x14ac:dyDescent="0.2">
      <c r="F333" s="10"/>
      <c r="H333" s="10"/>
      <c r="I333" s="10"/>
    </row>
    <row r="334" spans="6:9" x14ac:dyDescent="0.2">
      <c r="F334" s="10"/>
      <c r="H334" s="10"/>
      <c r="I334" s="10"/>
    </row>
    <row r="335" spans="6:9" x14ac:dyDescent="0.2">
      <c r="F335" s="10"/>
      <c r="H335" s="10"/>
      <c r="I335" s="10"/>
    </row>
    <row r="336" spans="6:9" x14ac:dyDescent="0.2">
      <c r="F336" s="10"/>
      <c r="H336" s="10"/>
      <c r="I336" s="10"/>
    </row>
    <row r="337" spans="6:9" x14ac:dyDescent="0.2">
      <c r="F337" s="10"/>
      <c r="H337" s="10"/>
      <c r="I337" s="10"/>
    </row>
    <row r="338" spans="6:9" x14ac:dyDescent="0.2">
      <c r="F338" s="10"/>
      <c r="H338" s="10"/>
      <c r="I338" s="10"/>
    </row>
    <row r="339" spans="6:9" x14ac:dyDescent="0.2">
      <c r="F339" s="10"/>
      <c r="H339" s="10"/>
      <c r="I339" s="10"/>
    </row>
    <row r="340" spans="6:9" x14ac:dyDescent="0.2">
      <c r="F340" s="10"/>
      <c r="H340" s="10"/>
      <c r="I340" s="10"/>
    </row>
    <row r="341" spans="6:9" x14ac:dyDescent="0.2">
      <c r="F341" s="10"/>
      <c r="H341" s="10"/>
      <c r="I341" s="10"/>
    </row>
    <row r="342" spans="6:9" x14ac:dyDescent="0.2">
      <c r="F342" s="10"/>
      <c r="H342" s="10"/>
      <c r="I342" s="10"/>
    </row>
    <row r="343" spans="6:9" x14ac:dyDescent="0.2">
      <c r="F343" s="10"/>
      <c r="H343" s="10"/>
      <c r="I343" s="10"/>
    </row>
    <row r="344" spans="6:9" x14ac:dyDescent="0.2">
      <c r="F344" s="10"/>
      <c r="H344" s="10"/>
      <c r="I344" s="10"/>
    </row>
    <row r="345" spans="6:9" x14ac:dyDescent="0.2">
      <c r="F345" s="10"/>
      <c r="H345" s="10"/>
      <c r="I345" s="10"/>
    </row>
    <row r="346" spans="6:9" x14ac:dyDescent="0.2">
      <c r="F346" s="10"/>
      <c r="H346" s="10"/>
      <c r="I346" s="10"/>
    </row>
    <row r="347" spans="6:9" x14ac:dyDescent="0.2">
      <c r="F347" s="10"/>
      <c r="H347" s="10"/>
      <c r="I347" s="10"/>
    </row>
    <row r="348" spans="6:9" x14ac:dyDescent="0.2">
      <c r="F348" s="10"/>
      <c r="H348" s="10"/>
      <c r="I348" s="10"/>
    </row>
    <row r="349" spans="6:9" x14ac:dyDescent="0.2">
      <c r="F349" s="10"/>
      <c r="H349" s="10"/>
      <c r="I349" s="10"/>
    </row>
    <row r="350" spans="6:9" x14ac:dyDescent="0.2">
      <c r="F350" s="10"/>
      <c r="H350" s="10"/>
      <c r="I350" s="10"/>
    </row>
    <row r="351" spans="6:9" x14ac:dyDescent="0.2">
      <c r="F351" s="10"/>
      <c r="H351" s="10"/>
      <c r="I351" s="10"/>
    </row>
    <row r="352" spans="6:9" x14ac:dyDescent="0.2">
      <c r="F352" s="10"/>
      <c r="H352" s="10"/>
      <c r="I352" s="10"/>
    </row>
    <row r="353" spans="6:9" x14ac:dyDescent="0.2">
      <c r="F353" s="10"/>
      <c r="H353" s="10"/>
      <c r="I353" s="10"/>
    </row>
    <row r="354" spans="6:9" x14ac:dyDescent="0.2">
      <c r="F354" s="10"/>
      <c r="H354" s="10"/>
      <c r="I354" s="10"/>
    </row>
    <row r="355" spans="6:9" x14ac:dyDescent="0.2">
      <c r="F355" s="10"/>
      <c r="H355" s="10"/>
      <c r="I355" s="10"/>
    </row>
    <row r="356" spans="6:9" x14ac:dyDescent="0.2">
      <c r="F356" s="10"/>
      <c r="H356" s="10"/>
      <c r="I356" s="10"/>
    </row>
    <row r="357" spans="6:9" x14ac:dyDescent="0.2">
      <c r="F357" s="10"/>
      <c r="H357" s="10"/>
      <c r="I357" s="10"/>
    </row>
    <row r="358" spans="6:9" x14ac:dyDescent="0.2">
      <c r="F358" s="10"/>
      <c r="H358" s="10"/>
      <c r="I358" s="10"/>
    </row>
    <row r="359" spans="6:9" x14ac:dyDescent="0.2">
      <c r="F359" s="10"/>
      <c r="H359" s="10"/>
      <c r="I359" s="10"/>
    </row>
    <row r="360" spans="6:9" x14ac:dyDescent="0.2">
      <c r="F360" s="10"/>
      <c r="H360" s="10"/>
      <c r="I360" s="10"/>
    </row>
    <row r="361" spans="6:9" x14ac:dyDescent="0.2">
      <c r="F361" s="10"/>
      <c r="H361" s="10"/>
      <c r="I361" s="10"/>
    </row>
    <row r="362" spans="6:9" x14ac:dyDescent="0.2">
      <c r="F362" s="10"/>
      <c r="H362" s="10"/>
      <c r="I362" s="10"/>
    </row>
    <row r="363" spans="6:9" x14ac:dyDescent="0.2">
      <c r="F363" s="10"/>
      <c r="H363" s="10"/>
      <c r="I363" s="10"/>
    </row>
    <row r="364" spans="6:9" x14ac:dyDescent="0.2">
      <c r="F364" s="10"/>
      <c r="H364" s="10"/>
      <c r="I364" s="10"/>
    </row>
    <row r="365" spans="6:9" x14ac:dyDescent="0.2">
      <c r="F365" s="10"/>
      <c r="H365" s="10"/>
      <c r="I365" s="10"/>
    </row>
    <row r="366" spans="6:9" x14ac:dyDescent="0.2">
      <c r="F366" s="10"/>
      <c r="H366" s="10"/>
      <c r="I366" s="10"/>
    </row>
    <row r="367" spans="6:9" x14ac:dyDescent="0.2">
      <c r="F367" s="10"/>
      <c r="H367" s="10"/>
      <c r="I367" s="10"/>
    </row>
    <row r="368" spans="6:9" x14ac:dyDescent="0.2">
      <c r="F368" s="10"/>
      <c r="H368" s="10"/>
      <c r="I368" s="10"/>
    </row>
    <row r="369" spans="6:9" x14ac:dyDescent="0.2">
      <c r="F369" s="10"/>
      <c r="H369" s="10"/>
      <c r="I369" s="10"/>
    </row>
    <row r="370" spans="6:9" x14ac:dyDescent="0.2">
      <c r="F370" s="10"/>
      <c r="H370" s="10"/>
      <c r="I370" s="10"/>
    </row>
    <row r="371" spans="6:9" x14ac:dyDescent="0.2">
      <c r="F371" s="10"/>
      <c r="H371" s="10"/>
      <c r="I371" s="10"/>
    </row>
    <row r="372" spans="6:9" x14ac:dyDescent="0.2">
      <c r="F372" s="10"/>
      <c r="H372" s="10"/>
      <c r="I372" s="10"/>
    </row>
    <row r="373" spans="6:9" x14ac:dyDescent="0.2">
      <c r="F373" s="10"/>
      <c r="H373" s="10"/>
      <c r="I373" s="10"/>
    </row>
    <row r="374" spans="6:9" x14ac:dyDescent="0.2">
      <c r="F374" s="10"/>
      <c r="H374" s="10"/>
      <c r="I374" s="10"/>
    </row>
    <row r="375" spans="6:9" x14ac:dyDescent="0.2">
      <c r="F375" s="10"/>
      <c r="H375" s="10"/>
      <c r="I375" s="10"/>
    </row>
    <row r="376" spans="6:9" x14ac:dyDescent="0.2">
      <c r="F376" s="10"/>
      <c r="H376" s="10"/>
      <c r="I376" s="10"/>
    </row>
    <row r="377" spans="6:9" x14ac:dyDescent="0.2">
      <c r="F377" s="10"/>
      <c r="H377" s="10"/>
      <c r="I377" s="10"/>
    </row>
    <row r="378" spans="6:9" x14ac:dyDescent="0.2">
      <c r="F378" s="10"/>
      <c r="H378" s="10"/>
      <c r="I378" s="10"/>
    </row>
    <row r="379" spans="6:9" x14ac:dyDescent="0.2">
      <c r="F379" s="10"/>
      <c r="H379" s="10"/>
      <c r="I379" s="10"/>
    </row>
    <row r="380" spans="6:9" x14ac:dyDescent="0.2">
      <c r="F380" s="10"/>
      <c r="H380" s="10"/>
      <c r="I380" s="10"/>
    </row>
    <row r="381" spans="6:9" x14ac:dyDescent="0.2">
      <c r="F381" s="10"/>
      <c r="H381" s="10"/>
      <c r="I381" s="10"/>
    </row>
    <row r="382" spans="6:9" x14ac:dyDescent="0.2">
      <c r="F382" s="10"/>
      <c r="H382" s="10"/>
      <c r="I382" s="10"/>
    </row>
    <row r="383" spans="6:9" x14ac:dyDescent="0.2">
      <c r="F383" s="10"/>
      <c r="H383" s="10"/>
      <c r="I383" s="10"/>
    </row>
    <row r="384" spans="6:9" x14ac:dyDescent="0.2">
      <c r="F384" s="10"/>
      <c r="H384" s="10"/>
      <c r="I384" s="10"/>
    </row>
    <row r="385" spans="6:9" x14ac:dyDescent="0.2">
      <c r="F385" s="10"/>
      <c r="H385" s="10"/>
      <c r="I385" s="10"/>
    </row>
    <row r="386" spans="6:9" x14ac:dyDescent="0.2">
      <c r="F386" s="10"/>
      <c r="H386" s="10"/>
      <c r="I386" s="10"/>
    </row>
    <row r="387" spans="6:9" x14ac:dyDescent="0.2">
      <c r="F387" s="10"/>
      <c r="H387" s="10"/>
      <c r="I387" s="10"/>
    </row>
    <row r="388" spans="6:9" x14ac:dyDescent="0.2">
      <c r="F388" s="10"/>
      <c r="H388" s="10"/>
      <c r="I388" s="10"/>
    </row>
    <row r="389" spans="6:9" x14ac:dyDescent="0.2">
      <c r="F389" s="10"/>
      <c r="H389" s="10"/>
      <c r="I389" s="10"/>
    </row>
    <row r="390" spans="6:9" x14ac:dyDescent="0.2">
      <c r="F390" s="10"/>
      <c r="H390" s="10"/>
      <c r="I390" s="10"/>
    </row>
    <row r="391" spans="6:9" x14ac:dyDescent="0.2">
      <c r="F391" s="10"/>
      <c r="H391" s="10"/>
      <c r="I391" s="10"/>
    </row>
    <row r="392" spans="6:9" x14ac:dyDescent="0.2">
      <c r="F392" s="10"/>
      <c r="H392" s="10"/>
      <c r="I392" s="10"/>
    </row>
    <row r="393" spans="6:9" x14ac:dyDescent="0.2">
      <c r="F393" s="10"/>
      <c r="H393" s="10"/>
      <c r="I393" s="10"/>
    </row>
    <row r="394" spans="6:9" x14ac:dyDescent="0.2">
      <c r="F394" s="10"/>
      <c r="H394" s="10"/>
      <c r="I394" s="10"/>
    </row>
    <row r="395" spans="6:9" x14ac:dyDescent="0.2">
      <c r="F395" s="10"/>
      <c r="H395" s="10"/>
      <c r="I395" s="10"/>
    </row>
    <row r="396" spans="6:9" x14ac:dyDescent="0.2">
      <c r="F396" s="10"/>
      <c r="H396" s="10"/>
      <c r="I396" s="10"/>
    </row>
    <row r="397" spans="6:9" x14ac:dyDescent="0.2">
      <c r="F397" s="10"/>
      <c r="H397" s="10"/>
      <c r="I397" s="10"/>
    </row>
    <row r="398" spans="6:9" x14ac:dyDescent="0.2">
      <c r="F398" s="10"/>
      <c r="H398" s="10"/>
      <c r="I398" s="10"/>
    </row>
    <row r="399" spans="6:9" x14ac:dyDescent="0.2">
      <c r="F399" s="10"/>
      <c r="H399" s="10"/>
      <c r="I399" s="10"/>
    </row>
    <row r="400" spans="6:9" x14ac:dyDescent="0.2">
      <c r="F400" s="10"/>
      <c r="H400" s="10"/>
      <c r="I400" s="10"/>
    </row>
    <row r="401" spans="6:9" x14ac:dyDescent="0.2">
      <c r="F401" s="10"/>
      <c r="H401" s="10"/>
      <c r="I401" s="10"/>
    </row>
    <row r="402" spans="6:9" x14ac:dyDescent="0.2">
      <c r="F402" s="10"/>
      <c r="H402" s="10"/>
      <c r="I402" s="10"/>
    </row>
    <row r="403" spans="6:9" x14ac:dyDescent="0.2">
      <c r="F403" s="10"/>
      <c r="H403" s="10"/>
      <c r="I403" s="10"/>
    </row>
    <row r="404" spans="6:9" x14ac:dyDescent="0.2">
      <c r="F404" s="10"/>
      <c r="H404" s="10"/>
      <c r="I404" s="10"/>
    </row>
    <row r="405" spans="6:9" x14ac:dyDescent="0.2">
      <c r="F405" s="10"/>
      <c r="H405" s="10"/>
      <c r="I405" s="10"/>
    </row>
    <row r="406" spans="6:9" x14ac:dyDescent="0.2">
      <c r="F406" s="10"/>
      <c r="H406" s="10"/>
      <c r="I406" s="10"/>
    </row>
    <row r="407" spans="6:9" x14ac:dyDescent="0.2">
      <c r="F407" s="10"/>
      <c r="H407" s="10"/>
      <c r="I407" s="10"/>
    </row>
    <row r="408" spans="6:9" x14ac:dyDescent="0.2">
      <c r="F408" s="10"/>
      <c r="H408" s="10"/>
      <c r="I408" s="10"/>
    </row>
    <row r="409" spans="6:9" x14ac:dyDescent="0.2">
      <c r="F409" s="10"/>
      <c r="H409" s="10"/>
      <c r="I409" s="10"/>
    </row>
    <row r="410" spans="6:9" x14ac:dyDescent="0.2">
      <c r="F410" s="10"/>
      <c r="H410" s="10"/>
      <c r="I410" s="10"/>
    </row>
    <row r="411" spans="6:9" x14ac:dyDescent="0.2">
      <c r="F411" s="10"/>
      <c r="H411" s="10"/>
      <c r="I411" s="10"/>
    </row>
    <row r="412" spans="6:9" x14ac:dyDescent="0.2">
      <c r="F412" s="10"/>
      <c r="H412" s="10"/>
      <c r="I412" s="10"/>
    </row>
    <row r="413" spans="6:9" x14ac:dyDescent="0.2">
      <c r="F413" s="10"/>
      <c r="H413" s="10"/>
      <c r="I413" s="10"/>
    </row>
    <row r="414" spans="6:9" x14ac:dyDescent="0.2">
      <c r="F414" s="10"/>
      <c r="H414" s="10"/>
      <c r="I414" s="10"/>
    </row>
    <row r="415" spans="6:9" x14ac:dyDescent="0.2">
      <c r="F415" s="10"/>
      <c r="H415" s="10"/>
      <c r="I415" s="10"/>
    </row>
    <row r="416" spans="6:9" x14ac:dyDescent="0.2">
      <c r="F416" s="10"/>
      <c r="H416" s="10"/>
      <c r="I416" s="10"/>
    </row>
    <row r="417" spans="6:9" x14ac:dyDescent="0.2">
      <c r="F417" s="10"/>
      <c r="H417" s="10"/>
      <c r="I417" s="10"/>
    </row>
    <row r="418" spans="6:9" x14ac:dyDescent="0.2">
      <c r="F418" s="10"/>
      <c r="H418" s="10"/>
      <c r="I418" s="10"/>
    </row>
    <row r="419" spans="6:9" x14ac:dyDescent="0.2">
      <c r="F419" s="10"/>
      <c r="H419" s="10"/>
      <c r="I419" s="10"/>
    </row>
    <row r="420" spans="6:9" x14ac:dyDescent="0.2">
      <c r="F420" s="10"/>
      <c r="H420" s="10"/>
      <c r="I420" s="10"/>
    </row>
    <row r="421" spans="6:9" x14ac:dyDescent="0.2">
      <c r="F421" s="10"/>
      <c r="H421" s="10"/>
      <c r="I421" s="10"/>
    </row>
    <row r="422" spans="6:9" x14ac:dyDescent="0.2">
      <c r="F422" s="10"/>
      <c r="H422" s="10"/>
      <c r="I422" s="10"/>
    </row>
    <row r="423" spans="6:9" x14ac:dyDescent="0.2">
      <c r="F423" s="10"/>
      <c r="H423" s="10"/>
      <c r="I423" s="10"/>
    </row>
    <row r="424" spans="6:9" x14ac:dyDescent="0.2">
      <c r="F424" s="10"/>
      <c r="H424" s="10"/>
      <c r="I424" s="10"/>
    </row>
    <row r="425" spans="6:9" x14ac:dyDescent="0.2">
      <c r="F425" s="10"/>
      <c r="H425" s="10"/>
      <c r="I425" s="10"/>
    </row>
    <row r="426" spans="6:9" x14ac:dyDescent="0.2">
      <c r="F426" s="10"/>
      <c r="H426" s="10"/>
      <c r="I426" s="10"/>
    </row>
    <row r="427" spans="6:9" x14ac:dyDescent="0.2">
      <c r="F427" s="10"/>
      <c r="H427" s="10"/>
      <c r="I427" s="10"/>
    </row>
    <row r="428" spans="6:9" x14ac:dyDescent="0.2">
      <c r="F428" s="10"/>
      <c r="H428" s="10"/>
      <c r="I428" s="10"/>
    </row>
    <row r="429" spans="6:9" x14ac:dyDescent="0.2">
      <c r="F429" s="10"/>
      <c r="H429" s="10"/>
      <c r="I429" s="10"/>
    </row>
    <row r="430" spans="6:9" x14ac:dyDescent="0.2">
      <c r="F430" s="10"/>
      <c r="H430" s="10"/>
      <c r="I430" s="10"/>
    </row>
    <row r="431" spans="6:9" x14ac:dyDescent="0.2">
      <c r="F431" s="10"/>
      <c r="H431" s="10"/>
      <c r="I431" s="10"/>
    </row>
    <row r="432" spans="6:9" x14ac:dyDescent="0.2">
      <c r="F432" s="10"/>
      <c r="H432" s="10"/>
      <c r="I432" s="10"/>
    </row>
    <row r="433" spans="6:9" x14ac:dyDescent="0.2">
      <c r="F433" s="10"/>
      <c r="H433" s="10"/>
      <c r="I433" s="10"/>
    </row>
    <row r="434" spans="6:9" x14ac:dyDescent="0.2">
      <c r="F434" s="10"/>
      <c r="H434" s="10"/>
      <c r="I434" s="10"/>
    </row>
    <row r="435" spans="6:9" x14ac:dyDescent="0.2">
      <c r="F435" s="10"/>
      <c r="H435" s="10"/>
      <c r="I435" s="10"/>
    </row>
    <row r="436" spans="6:9" x14ac:dyDescent="0.2">
      <c r="F436" s="10"/>
      <c r="H436" s="10"/>
      <c r="I436" s="10"/>
    </row>
    <row r="437" spans="6:9" x14ac:dyDescent="0.2">
      <c r="F437" s="10"/>
      <c r="H437" s="10"/>
      <c r="I437" s="10"/>
    </row>
    <row r="438" spans="6:9" x14ac:dyDescent="0.2">
      <c r="F438" s="10"/>
      <c r="H438" s="10"/>
      <c r="I438" s="10"/>
    </row>
    <row r="439" spans="6:9" x14ac:dyDescent="0.2">
      <c r="F439" s="10"/>
      <c r="H439" s="10"/>
      <c r="I439" s="10"/>
    </row>
    <row r="440" spans="6:9" x14ac:dyDescent="0.2">
      <c r="F440" s="10"/>
      <c r="H440" s="10"/>
      <c r="I440" s="10"/>
    </row>
    <row r="441" spans="6:9" x14ac:dyDescent="0.2">
      <c r="F441" s="10"/>
      <c r="H441" s="10"/>
      <c r="I441" s="10"/>
    </row>
    <row r="442" spans="6:9" x14ac:dyDescent="0.2">
      <c r="G442" s="11"/>
      <c r="H442" s="11"/>
      <c r="I442" s="11"/>
    </row>
    <row r="443" spans="6:9" x14ac:dyDescent="0.2">
      <c r="G443" s="11"/>
      <c r="H443" s="11"/>
      <c r="I443" s="11"/>
    </row>
    <row r="444" spans="6:9" x14ac:dyDescent="0.2">
      <c r="G444" s="11"/>
      <c r="H444" s="11"/>
      <c r="I444" s="11"/>
    </row>
    <row r="445" spans="6:9" x14ac:dyDescent="0.2">
      <c r="G445" s="11"/>
      <c r="H445" s="11"/>
      <c r="I445" s="11"/>
    </row>
    <row r="446" spans="6:9" x14ac:dyDescent="0.2">
      <c r="G446" s="11"/>
      <c r="H446" s="11"/>
      <c r="I446" s="11"/>
    </row>
    <row r="447" spans="6:9" x14ac:dyDescent="0.2">
      <c r="G447" s="11"/>
      <c r="H447" s="11"/>
      <c r="I447" s="11"/>
    </row>
    <row r="448" spans="6:9" x14ac:dyDescent="0.2">
      <c r="G448" s="11"/>
      <c r="H448" s="11"/>
      <c r="I448" s="11"/>
    </row>
    <row r="449" spans="7:9" x14ac:dyDescent="0.2">
      <c r="G449" s="11"/>
      <c r="H449" s="11"/>
      <c r="I449" s="11"/>
    </row>
    <row r="450" spans="7:9" x14ac:dyDescent="0.2">
      <c r="G450" s="11"/>
      <c r="H450" s="11"/>
      <c r="I450" s="11"/>
    </row>
    <row r="451" spans="7:9" x14ac:dyDescent="0.2">
      <c r="G451" s="11"/>
      <c r="H451" s="11"/>
      <c r="I451" s="11"/>
    </row>
    <row r="452" spans="7:9" x14ac:dyDescent="0.2">
      <c r="G452" s="11"/>
      <c r="H452" s="11"/>
      <c r="I452" s="11"/>
    </row>
    <row r="453" spans="7:9" x14ac:dyDescent="0.2">
      <c r="G453" s="11"/>
      <c r="H453" s="11"/>
      <c r="I453" s="11"/>
    </row>
    <row r="454" spans="7:9" x14ac:dyDescent="0.2">
      <c r="G454" s="11"/>
      <c r="H454" s="11"/>
      <c r="I454" s="11"/>
    </row>
    <row r="455" spans="7:9" x14ac:dyDescent="0.2">
      <c r="G455" s="11"/>
      <c r="H455" s="11"/>
      <c r="I455" s="11"/>
    </row>
    <row r="456" spans="7:9" x14ac:dyDescent="0.2">
      <c r="G456" s="11"/>
      <c r="H456" s="11"/>
      <c r="I456" s="11"/>
    </row>
    <row r="457" spans="7:9" x14ac:dyDescent="0.2">
      <c r="G457" s="11"/>
      <c r="H457" s="11"/>
      <c r="I457" s="11"/>
    </row>
    <row r="458" spans="7:9" x14ac:dyDescent="0.2">
      <c r="G458" s="11"/>
      <c r="H458" s="11"/>
      <c r="I458" s="11"/>
    </row>
    <row r="459" spans="7:9" x14ac:dyDescent="0.2">
      <c r="G459" s="11"/>
      <c r="H459" s="11"/>
      <c r="I459" s="11"/>
    </row>
    <row r="460" spans="7:9" x14ac:dyDescent="0.2">
      <c r="G460" s="11"/>
      <c r="H460" s="11"/>
      <c r="I460" s="11"/>
    </row>
    <row r="461" spans="7:9" x14ac:dyDescent="0.2">
      <c r="G461" s="11"/>
      <c r="H461" s="11"/>
      <c r="I461" s="11"/>
    </row>
    <row r="462" spans="7:9" x14ac:dyDescent="0.2">
      <c r="G462" s="11"/>
      <c r="H462" s="11"/>
      <c r="I462" s="11"/>
    </row>
    <row r="463" spans="7:9" x14ac:dyDescent="0.2">
      <c r="G463" s="11"/>
      <c r="H463" s="11"/>
      <c r="I463" s="11"/>
    </row>
    <row r="464" spans="7:9" x14ac:dyDescent="0.2">
      <c r="G464" s="11"/>
      <c r="H464" s="11"/>
      <c r="I464" s="11"/>
    </row>
    <row r="465" spans="7:9" x14ac:dyDescent="0.2">
      <c r="G465" s="11"/>
      <c r="H465" s="11"/>
      <c r="I465" s="11"/>
    </row>
    <row r="466" spans="7:9" x14ac:dyDescent="0.2">
      <c r="G466" s="11"/>
      <c r="H466" s="11"/>
      <c r="I466" s="11"/>
    </row>
    <row r="467" spans="7:9" x14ac:dyDescent="0.2">
      <c r="G467" s="11"/>
      <c r="H467" s="11"/>
      <c r="I467" s="11"/>
    </row>
    <row r="468" spans="7:9" x14ac:dyDescent="0.2">
      <c r="G468" s="11"/>
      <c r="H468" s="11"/>
      <c r="I468" s="11"/>
    </row>
    <row r="469" spans="7:9" x14ac:dyDescent="0.2">
      <c r="G469" s="11"/>
      <c r="H469" s="11"/>
      <c r="I469" s="11"/>
    </row>
    <row r="470" spans="7:9" x14ac:dyDescent="0.2">
      <c r="G470" s="11"/>
      <c r="H470" s="11"/>
      <c r="I470" s="11"/>
    </row>
    <row r="471" spans="7:9" x14ac:dyDescent="0.2">
      <c r="G471" s="11"/>
      <c r="H471" s="11"/>
      <c r="I471" s="11"/>
    </row>
    <row r="472" spans="7:9" x14ac:dyDescent="0.2">
      <c r="G472" s="11"/>
      <c r="H472" s="11"/>
      <c r="I472" s="11"/>
    </row>
    <row r="473" spans="7:9" x14ac:dyDescent="0.2">
      <c r="G473" s="11"/>
      <c r="H473" s="11"/>
      <c r="I473" s="11"/>
    </row>
    <row r="474" spans="7:9" x14ac:dyDescent="0.2">
      <c r="G474" s="11"/>
      <c r="H474" s="11"/>
      <c r="I474" s="11"/>
    </row>
    <row r="475" spans="7:9" x14ac:dyDescent="0.2">
      <c r="G475" s="11"/>
      <c r="H475" s="11"/>
      <c r="I475" s="11"/>
    </row>
    <row r="476" spans="7:9" x14ac:dyDescent="0.2">
      <c r="G476" s="11"/>
      <c r="H476" s="11"/>
      <c r="I476" s="11"/>
    </row>
    <row r="477" spans="7:9" x14ac:dyDescent="0.2">
      <c r="G477" s="11"/>
      <c r="H477" s="11"/>
      <c r="I477" s="11"/>
    </row>
    <row r="478" spans="7:9" x14ac:dyDescent="0.2">
      <c r="G478" s="11"/>
      <c r="H478" s="11"/>
      <c r="I478" s="11"/>
    </row>
    <row r="479" spans="7:9" x14ac:dyDescent="0.2">
      <c r="G479" s="11"/>
      <c r="H479" s="11"/>
      <c r="I479" s="11"/>
    </row>
    <row r="480" spans="7:9" x14ac:dyDescent="0.2">
      <c r="G480" s="11"/>
      <c r="H480" s="11"/>
      <c r="I480" s="11"/>
    </row>
    <row r="481" spans="7:9" x14ac:dyDescent="0.2">
      <c r="G481" s="11"/>
      <c r="H481" s="11"/>
      <c r="I481" s="11"/>
    </row>
    <row r="482" spans="7:9" x14ac:dyDescent="0.2">
      <c r="G482" s="11"/>
      <c r="H482" s="11"/>
      <c r="I482" s="11"/>
    </row>
    <row r="483" spans="7:9" x14ac:dyDescent="0.2">
      <c r="G483" s="11"/>
      <c r="H483" s="11"/>
      <c r="I483" s="11"/>
    </row>
    <row r="484" spans="7:9" x14ac:dyDescent="0.2">
      <c r="G484" s="11"/>
      <c r="H484" s="11"/>
      <c r="I484" s="11"/>
    </row>
    <row r="485" spans="7:9" x14ac:dyDescent="0.2">
      <c r="G485" s="11"/>
      <c r="H485" s="11"/>
      <c r="I485" s="11"/>
    </row>
    <row r="486" spans="7:9" x14ac:dyDescent="0.2">
      <c r="G486" s="11"/>
      <c r="H486" s="11"/>
      <c r="I486" s="11"/>
    </row>
    <row r="487" spans="7:9" x14ac:dyDescent="0.2">
      <c r="G487" s="11"/>
      <c r="H487" s="11"/>
      <c r="I487" s="11"/>
    </row>
    <row r="488" spans="7:9" x14ac:dyDescent="0.2">
      <c r="G488" s="11"/>
      <c r="H488" s="11"/>
      <c r="I488" s="11"/>
    </row>
    <row r="489" spans="7:9" x14ac:dyDescent="0.2">
      <c r="G489" s="11"/>
      <c r="H489" s="11"/>
      <c r="I489" s="11"/>
    </row>
    <row r="490" spans="7:9" x14ac:dyDescent="0.2">
      <c r="G490" s="11"/>
      <c r="H490" s="11"/>
      <c r="I490" s="11"/>
    </row>
    <row r="491" spans="7:9" x14ac:dyDescent="0.2">
      <c r="G491" s="11"/>
      <c r="H491" s="11"/>
      <c r="I491" s="11"/>
    </row>
    <row r="492" spans="7:9" x14ac:dyDescent="0.2">
      <c r="G492" s="11"/>
      <c r="H492" s="11"/>
      <c r="I492" s="11"/>
    </row>
    <row r="493" spans="7:9" x14ac:dyDescent="0.2">
      <c r="G493" s="11"/>
      <c r="H493" s="11"/>
      <c r="I493" s="11"/>
    </row>
    <row r="494" spans="7:9" x14ac:dyDescent="0.2">
      <c r="G494" s="11"/>
      <c r="H494" s="11"/>
      <c r="I494" s="11"/>
    </row>
    <row r="495" spans="7:9" x14ac:dyDescent="0.2">
      <c r="G495" s="11"/>
      <c r="H495" s="11"/>
      <c r="I495" s="11"/>
    </row>
    <row r="496" spans="7:9" x14ac:dyDescent="0.2">
      <c r="G496" s="11"/>
      <c r="H496" s="11"/>
      <c r="I496" s="11"/>
    </row>
    <row r="497" spans="7:9" x14ac:dyDescent="0.2">
      <c r="G497" s="11"/>
      <c r="H497" s="11"/>
      <c r="I497" s="11"/>
    </row>
    <row r="498" spans="7:9" x14ac:dyDescent="0.2">
      <c r="G498" s="11"/>
      <c r="H498" s="11"/>
      <c r="I498" s="11"/>
    </row>
    <row r="499" spans="7:9" x14ac:dyDescent="0.2">
      <c r="G499" s="11"/>
      <c r="H499" s="11"/>
      <c r="I499" s="11"/>
    </row>
    <row r="500" spans="7:9" x14ac:dyDescent="0.2">
      <c r="G500" s="11"/>
      <c r="H500" s="11"/>
      <c r="I500" s="11"/>
    </row>
    <row r="501" spans="7:9" x14ac:dyDescent="0.2">
      <c r="G501" s="11"/>
      <c r="H501" s="11"/>
      <c r="I501" s="11"/>
    </row>
    <row r="502" spans="7:9" x14ac:dyDescent="0.2">
      <c r="G502" s="11"/>
      <c r="H502" s="11"/>
      <c r="I502" s="11"/>
    </row>
    <row r="503" spans="7:9" x14ac:dyDescent="0.2">
      <c r="G503" s="11"/>
      <c r="H503" s="11"/>
      <c r="I503" s="11"/>
    </row>
    <row r="504" spans="7:9" x14ac:dyDescent="0.2">
      <c r="G504" s="11"/>
      <c r="H504" s="11"/>
      <c r="I504" s="11"/>
    </row>
    <row r="505" spans="7:9" x14ac:dyDescent="0.2">
      <c r="G505" s="11"/>
      <c r="H505" s="11"/>
      <c r="I505" s="11"/>
    </row>
    <row r="506" spans="7:9" x14ac:dyDescent="0.2">
      <c r="G506" s="11"/>
      <c r="H506" s="11"/>
      <c r="I506" s="11"/>
    </row>
    <row r="507" spans="7:9" x14ac:dyDescent="0.2">
      <c r="G507" s="11"/>
      <c r="H507" s="11"/>
      <c r="I507" s="11"/>
    </row>
    <row r="508" spans="7:9" x14ac:dyDescent="0.2">
      <c r="G508" s="11"/>
      <c r="H508" s="11"/>
      <c r="I508" s="11"/>
    </row>
    <row r="509" spans="7:9" x14ac:dyDescent="0.2">
      <c r="G509" s="11"/>
      <c r="H509" s="11"/>
      <c r="I509" s="11"/>
    </row>
    <row r="510" spans="7:9" x14ac:dyDescent="0.2">
      <c r="G510" s="11"/>
      <c r="H510" s="11"/>
      <c r="I510" s="11"/>
    </row>
    <row r="511" spans="7:9" x14ac:dyDescent="0.2">
      <c r="G511" s="11"/>
      <c r="H511" s="11"/>
      <c r="I511" s="11"/>
    </row>
    <row r="512" spans="7:9" x14ac:dyDescent="0.2">
      <c r="G512" s="11"/>
      <c r="H512" s="11"/>
      <c r="I512" s="11"/>
    </row>
    <row r="513" spans="7:9" x14ac:dyDescent="0.2">
      <c r="G513" s="11"/>
      <c r="H513" s="11"/>
      <c r="I513" s="11"/>
    </row>
    <row r="514" spans="7:9" x14ac:dyDescent="0.2">
      <c r="G514" s="11"/>
      <c r="H514" s="11"/>
      <c r="I514" s="11"/>
    </row>
    <row r="515" spans="7:9" x14ac:dyDescent="0.2">
      <c r="G515" s="11"/>
      <c r="H515" s="11"/>
      <c r="I515" s="11"/>
    </row>
    <row r="516" spans="7:9" x14ac:dyDescent="0.2">
      <c r="G516" s="11"/>
      <c r="H516" s="11"/>
      <c r="I516" s="11"/>
    </row>
    <row r="517" spans="7:9" x14ac:dyDescent="0.2">
      <c r="G517" s="11"/>
      <c r="H517" s="11"/>
      <c r="I517" s="11"/>
    </row>
    <row r="518" spans="7:9" x14ac:dyDescent="0.2">
      <c r="G518" s="11"/>
      <c r="H518" s="11"/>
      <c r="I518" s="11"/>
    </row>
    <row r="519" spans="7:9" x14ac:dyDescent="0.2">
      <c r="G519" s="11"/>
      <c r="H519" s="11"/>
      <c r="I519" s="11"/>
    </row>
    <row r="520" spans="7:9" x14ac:dyDescent="0.2">
      <c r="G520" s="11"/>
      <c r="H520" s="11"/>
      <c r="I520" s="11"/>
    </row>
    <row r="521" spans="7:9" x14ac:dyDescent="0.2">
      <c r="G521" s="11"/>
      <c r="H521" s="11"/>
      <c r="I521" s="11"/>
    </row>
    <row r="522" spans="7:9" x14ac:dyDescent="0.2">
      <c r="G522" s="11"/>
      <c r="H522" s="11"/>
      <c r="I522" s="11"/>
    </row>
    <row r="523" spans="7:9" x14ac:dyDescent="0.2">
      <c r="G523" s="11"/>
      <c r="H523" s="11"/>
      <c r="I523" s="11"/>
    </row>
    <row r="524" spans="7:9" x14ac:dyDescent="0.2">
      <c r="G524" s="11"/>
      <c r="H524" s="11"/>
      <c r="I524" s="11"/>
    </row>
    <row r="525" spans="7:9" x14ac:dyDescent="0.2">
      <c r="G525" s="11"/>
      <c r="H525" s="11"/>
      <c r="I525" s="11"/>
    </row>
    <row r="526" spans="7:9" x14ac:dyDescent="0.2">
      <c r="G526" s="11"/>
      <c r="H526" s="11"/>
      <c r="I526" s="11"/>
    </row>
    <row r="527" spans="7:9" x14ac:dyDescent="0.2">
      <c r="G527" s="11"/>
      <c r="H527" s="11"/>
      <c r="I527" s="11"/>
    </row>
    <row r="528" spans="7:9" x14ac:dyDescent="0.2">
      <c r="G528" s="11"/>
      <c r="H528" s="11"/>
      <c r="I528" s="11"/>
    </row>
    <row r="529" spans="7:9" x14ac:dyDescent="0.2">
      <c r="G529" s="11"/>
      <c r="H529" s="11"/>
      <c r="I529" s="11"/>
    </row>
    <row r="530" spans="7:9" x14ac:dyDescent="0.2">
      <c r="G530" s="11"/>
      <c r="H530" s="11"/>
      <c r="I530" s="11"/>
    </row>
    <row r="531" spans="7:9" x14ac:dyDescent="0.2">
      <c r="G531" s="11"/>
      <c r="H531" s="11"/>
      <c r="I531" s="11"/>
    </row>
    <row r="532" spans="7:9" x14ac:dyDescent="0.2">
      <c r="G532" s="11"/>
      <c r="H532" s="11"/>
      <c r="I532" s="11"/>
    </row>
    <row r="533" spans="7:9" x14ac:dyDescent="0.2">
      <c r="G533" s="11"/>
      <c r="H533" s="11"/>
      <c r="I533" s="11"/>
    </row>
    <row r="534" spans="7:9" x14ac:dyDescent="0.2">
      <c r="G534" s="11"/>
      <c r="H534" s="11"/>
      <c r="I534" s="11"/>
    </row>
    <row r="535" spans="7:9" x14ac:dyDescent="0.2">
      <c r="G535" s="11"/>
      <c r="H535" s="11"/>
      <c r="I535" s="11"/>
    </row>
    <row r="536" spans="7:9" x14ac:dyDescent="0.2">
      <c r="G536" s="11"/>
      <c r="H536" s="11"/>
      <c r="I536" s="11"/>
    </row>
    <row r="537" spans="7:9" x14ac:dyDescent="0.2">
      <c r="G537" s="11"/>
      <c r="H537" s="11"/>
      <c r="I537" s="11"/>
    </row>
    <row r="538" spans="7:9" x14ac:dyDescent="0.2">
      <c r="G538" s="11"/>
      <c r="H538" s="11"/>
      <c r="I538" s="11"/>
    </row>
    <row r="539" spans="7:9" x14ac:dyDescent="0.2">
      <c r="G539" s="11"/>
      <c r="H539" s="11"/>
      <c r="I539" s="11"/>
    </row>
    <row r="540" spans="7:9" x14ac:dyDescent="0.2">
      <c r="G540" s="11"/>
      <c r="H540" s="11"/>
      <c r="I540" s="11"/>
    </row>
    <row r="541" spans="7:9" x14ac:dyDescent="0.2">
      <c r="G541" s="11"/>
      <c r="H541" s="11"/>
      <c r="I541" s="11"/>
    </row>
    <row r="542" spans="7:9" x14ac:dyDescent="0.2">
      <c r="G542" s="11"/>
      <c r="H542" s="11"/>
      <c r="I542" s="11"/>
    </row>
    <row r="543" spans="7:9" x14ac:dyDescent="0.2">
      <c r="G543" s="11"/>
      <c r="H543" s="11"/>
      <c r="I543" s="11"/>
    </row>
    <row r="544" spans="7:9" x14ac:dyDescent="0.2">
      <c r="G544" s="11"/>
      <c r="H544" s="11"/>
      <c r="I544" s="11"/>
    </row>
    <row r="545" spans="7:9" x14ac:dyDescent="0.2">
      <c r="G545" s="11"/>
      <c r="H545" s="11"/>
      <c r="I545" s="11"/>
    </row>
    <row r="546" spans="7:9" x14ac:dyDescent="0.2">
      <c r="G546" s="11"/>
      <c r="H546" s="11"/>
      <c r="I546" s="11"/>
    </row>
    <row r="547" spans="7:9" x14ac:dyDescent="0.2">
      <c r="G547" s="11"/>
      <c r="H547" s="11"/>
      <c r="I547" s="11"/>
    </row>
    <row r="548" spans="7:9" x14ac:dyDescent="0.2">
      <c r="G548" s="11"/>
      <c r="H548" s="11"/>
      <c r="I548" s="11"/>
    </row>
    <row r="549" spans="7:9" x14ac:dyDescent="0.2">
      <c r="G549" s="11"/>
      <c r="H549" s="11"/>
      <c r="I549" s="11"/>
    </row>
    <row r="550" spans="7:9" x14ac:dyDescent="0.2">
      <c r="G550" s="11"/>
      <c r="H550" s="11"/>
      <c r="I550" s="11"/>
    </row>
    <row r="551" spans="7:9" x14ac:dyDescent="0.2">
      <c r="G551" s="11"/>
      <c r="H551" s="11"/>
      <c r="I551" s="11"/>
    </row>
    <row r="552" spans="7:9" x14ac:dyDescent="0.2">
      <c r="G552" s="11"/>
      <c r="H552" s="11"/>
      <c r="I552" s="11"/>
    </row>
    <row r="553" spans="7:9" x14ac:dyDescent="0.2">
      <c r="G553" s="11"/>
      <c r="H553" s="11"/>
      <c r="I553" s="11"/>
    </row>
    <row r="554" spans="7:9" x14ac:dyDescent="0.2">
      <c r="G554" s="11"/>
      <c r="H554" s="11"/>
      <c r="I554" s="11"/>
    </row>
    <row r="555" spans="7:9" x14ac:dyDescent="0.2">
      <c r="G555" s="11"/>
      <c r="H555" s="11"/>
      <c r="I555" s="11"/>
    </row>
    <row r="556" spans="7:9" x14ac:dyDescent="0.2">
      <c r="G556" s="11"/>
      <c r="H556" s="11"/>
      <c r="I556" s="11"/>
    </row>
    <row r="557" spans="7:9" x14ac:dyDescent="0.2">
      <c r="G557" s="11"/>
      <c r="H557" s="11"/>
      <c r="I557" s="11"/>
    </row>
    <row r="558" spans="7:9" x14ac:dyDescent="0.2">
      <c r="G558" s="11"/>
      <c r="H558" s="11"/>
      <c r="I558" s="11"/>
    </row>
    <row r="559" spans="7:9" x14ac:dyDescent="0.2">
      <c r="G559" s="11"/>
      <c r="H559" s="11"/>
      <c r="I559" s="11"/>
    </row>
    <row r="560" spans="7:9" x14ac:dyDescent="0.2">
      <c r="G560" s="11"/>
      <c r="H560" s="11"/>
      <c r="I560" s="11"/>
    </row>
    <row r="561" spans="7:9" x14ac:dyDescent="0.2">
      <c r="G561" s="11"/>
      <c r="H561" s="11"/>
      <c r="I561" s="11"/>
    </row>
    <row r="562" spans="7:9" x14ac:dyDescent="0.2">
      <c r="G562" s="11"/>
      <c r="H562" s="11"/>
      <c r="I562" s="11"/>
    </row>
    <row r="563" spans="7:9" x14ac:dyDescent="0.2">
      <c r="G563" s="11"/>
      <c r="H563" s="11"/>
      <c r="I563" s="11"/>
    </row>
    <row r="564" spans="7:9" x14ac:dyDescent="0.2">
      <c r="G564" s="11"/>
      <c r="H564" s="11"/>
      <c r="I564" s="11"/>
    </row>
    <row r="565" spans="7:9" x14ac:dyDescent="0.2">
      <c r="G565" s="11"/>
      <c r="H565" s="11"/>
      <c r="I565" s="11"/>
    </row>
    <row r="566" spans="7:9" x14ac:dyDescent="0.2">
      <c r="G566" s="11"/>
      <c r="H566" s="11"/>
      <c r="I566" s="11"/>
    </row>
    <row r="567" spans="7:9" x14ac:dyDescent="0.2">
      <c r="G567" s="11"/>
      <c r="H567" s="11"/>
      <c r="I567" s="11"/>
    </row>
    <row r="568" spans="7:9" x14ac:dyDescent="0.2">
      <c r="G568" s="11"/>
      <c r="H568" s="11"/>
      <c r="I568" s="11"/>
    </row>
    <row r="569" spans="7:9" x14ac:dyDescent="0.2">
      <c r="G569" s="11"/>
      <c r="H569" s="11"/>
      <c r="I569" s="11"/>
    </row>
    <row r="570" spans="7:9" x14ac:dyDescent="0.2">
      <c r="G570" s="11"/>
      <c r="H570" s="11"/>
      <c r="I570" s="11"/>
    </row>
    <row r="571" spans="7:9" x14ac:dyDescent="0.2">
      <c r="G571" s="11"/>
      <c r="H571" s="11"/>
      <c r="I571" s="11"/>
    </row>
    <row r="572" spans="7:9" x14ac:dyDescent="0.2">
      <c r="G572" s="11"/>
      <c r="H572" s="11"/>
      <c r="I572" s="11"/>
    </row>
    <row r="573" spans="7:9" x14ac:dyDescent="0.2">
      <c r="G573" s="11"/>
      <c r="H573" s="11"/>
      <c r="I573" s="11"/>
    </row>
    <row r="574" spans="7:9" x14ac:dyDescent="0.2">
      <c r="G574" s="11"/>
      <c r="H574" s="11"/>
      <c r="I574" s="11"/>
    </row>
    <row r="575" spans="7:9" x14ac:dyDescent="0.2">
      <c r="G575" s="11"/>
      <c r="H575" s="11"/>
      <c r="I575" s="11"/>
    </row>
    <row r="576" spans="7:9" x14ac:dyDescent="0.2">
      <c r="G576" s="11"/>
      <c r="H576" s="11"/>
      <c r="I576" s="11"/>
    </row>
    <row r="577" spans="7:9" x14ac:dyDescent="0.2">
      <c r="G577" s="11"/>
      <c r="H577" s="11"/>
      <c r="I577" s="11"/>
    </row>
    <row r="578" spans="7:9" x14ac:dyDescent="0.2">
      <c r="G578" s="11"/>
      <c r="H578" s="11"/>
      <c r="I578" s="11"/>
    </row>
    <row r="579" spans="7:9" x14ac:dyDescent="0.2">
      <c r="G579" s="11"/>
      <c r="H579" s="11"/>
      <c r="I579" s="11"/>
    </row>
    <row r="580" spans="7:9" x14ac:dyDescent="0.2">
      <c r="G580" s="11"/>
      <c r="H580" s="11"/>
      <c r="I580" s="11"/>
    </row>
    <row r="581" spans="7:9" x14ac:dyDescent="0.2">
      <c r="G581" s="11"/>
      <c r="H581" s="11"/>
      <c r="I581" s="11"/>
    </row>
    <row r="582" spans="7:9" x14ac:dyDescent="0.2">
      <c r="G582" s="11"/>
      <c r="H582" s="11"/>
      <c r="I582" s="11"/>
    </row>
    <row r="583" spans="7:9" x14ac:dyDescent="0.2">
      <c r="G583" s="11"/>
      <c r="H583" s="11"/>
      <c r="I583" s="11"/>
    </row>
    <row r="584" spans="7:9" x14ac:dyDescent="0.2">
      <c r="G584" s="11"/>
      <c r="H584" s="11"/>
      <c r="I584" s="11"/>
    </row>
    <row r="585" spans="7:9" x14ac:dyDescent="0.2">
      <c r="G585" s="11"/>
      <c r="H585" s="11"/>
      <c r="I585" s="11"/>
    </row>
    <row r="586" spans="7:9" x14ac:dyDescent="0.2">
      <c r="G586" s="11"/>
      <c r="H586" s="11"/>
      <c r="I586" s="11"/>
    </row>
    <row r="587" spans="7:9" x14ac:dyDescent="0.2">
      <c r="G587" s="11"/>
      <c r="H587" s="11"/>
      <c r="I587" s="11"/>
    </row>
    <row r="588" spans="7:9" x14ac:dyDescent="0.2">
      <c r="G588" s="11"/>
      <c r="H588" s="11"/>
      <c r="I588" s="11"/>
    </row>
    <row r="589" spans="7:9" x14ac:dyDescent="0.2">
      <c r="G589" s="11"/>
      <c r="H589" s="11"/>
      <c r="I589" s="11"/>
    </row>
    <row r="590" spans="7:9" x14ac:dyDescent="0.2">
      <c r="G590" s="11"/>
      <c r="H590" s="11"/>
      <c r="I590" s="11"/>
    </row>
    <row r="591" spans="7:9" x14ac:dyDescent="0.2">
      <c r="G591" s="11"/>
      <c r="H591" s="11"/>
      <c r="I591" s="11"/>
    </row>
    <row r="592" spans="7:9" x14ac:dyDescent="0.2">
      <c r="G592" s="11"/>
      <c r="H592" s="11"/>
      <c r="I592" s="11"/>
    </row>
    <row r="593" spans="7:9" x14ac:dyDescent="0.2">
      <c r="G593" s="11"/>
      <c r="H593" s="11"/>
      <c r="I593" s="11"/>
    </row>
    <row r="594" spans="7:9" x14ac:dyDescent="0.2">
      <c r="G594" s="11"/>
      <c r="H594" s="11"/>
      <c r="I594" s="11"/>
    </row>
    <row r="595" spans="7:9" x14ac:dyDescent="0.2">
      <c r="G595" s="11"/>
      <c r="H595" s="11"/>
      <c r="I595" s="11"/>
    </row>
    <row r="596" spans="7:9" x14ac:dyDescent="0.2">
      <c r="G596" s="11"/>
      <c r="H596" s="11"/>
      <c r="I596" s="11"/>
    </row>
    <row r="597" spans="7:9" x14ac:dyDescent="0.2">
      <c r="G597" s="11"/>
      <c r="H597" s="11"/>
      <c r="I597" s="11"/>
    </row>
    <row r="598" spans="7:9" x14ac:dyDescent="0.2">
      <c r="G598" s="11"/>
      <c r="H598" s="11"/>
      <c r="I598" s="11"/>
    </row>
    <row r="599" spans="7:9" x14ac:dyDescent="0.2">
      <c r="G599" s="11"/>
      <c r="H599" s="11"/>
      <c r="I599" s="11"/>
    </row>
    <row r="600" spans="7:9" x14ac:dyDescent="0.2">
      <c r="G600" s="11"/>
      <c r="H600" s="11"/>
      <c r="I600" s="11"/>
    </row>
    <row r="601" spans="7:9" x14ac:dyDescent="0.2">
      <c r="G601" s="11"/>
      <c r="H601" s="11"/>
      <c r="I601" s="11"/>
    </row>
    <row r="602" spans="7:9" x14ac:dyDescent="0.2">
      <c r="G602" s="11"/>
      <c r="H602" s="11"/>
      <c r="I602" s="11"/>
    </row>
    <row r="603" spans="7:9" x14ac:dyDescent="0.2">
      <c r="G603" s="11"/>
      <c r="H603" s="11"/>
      <c r="I603" s="11"/>
    </row>
    <row r="604" spans="7:9" x14ac:dyDescent="0.2">
      <c r="G604" s="11"/>
      <c r="H604" s="11"/>
      <c r="I604" s="11"/>
    </row>
    <row r="605" spans="7:9" x14ac:dyDescent="0.2">
      <c r="G605" s="11"/>
      <c r="H605" s="11"/>
      <c r="I605" s="11"/>
    </row>
    <row r="606" spans="7:9" x14ac:dyDescent="0.2">
      <c r="G606" s="11"/>
      <c r="H606" s="11"/>
      <c r="I606" s="11"/>
    </row>
    <row r="607" spans="7:9" x14ac:dyDescent="0.2">
      <c r="G607" s="11"/>
      <c r="H607" s="11"/>
      <c r="I607" s="11"/>
    </row>
    <row r="608" spans="7:9" x14ac:dyDescent="0.2">
      <c r="G608" s="11"/>
      <c r="H608" s="11"/>
      <c r="I608" s="11"/>
    </row>
    <row r="609" spans="7:9" x14ac:dyDescent="0.2">
      <c r="G609" s="11"/>
      <c r="H609" s="11"/>
      <c r="I609" s="11"/>
    </row>
    <row r="610" spans="7:9" x14ac:dyDescent="0.2">
      <c r="G610" s="11"/>
      <c r="H610" s="11"/>
      <c r="I610" s="11"/>
    </row>
    <row r="611" spans="7:9" x14ac:dyDescent="0.2">
      <c r="G611" s="11"/>
      <c r="H611" s="11"/>
      <c r="I611" s="11"/>
    </row>
    <row r="612" spans="7:9" x14ac:dyDescent="0.2">
      <c r="G612" s="11"/>
      <c r="H612" s="11"/>
      <c r="I612" s="11"/>
    </row>
    <row r="613" spans="7:9" x14ac:dyDescent="0.2">
      <c r="G613" s="11"/>
      <c r="H613" s="11"/>
      <c r="I613" s="11"/>
    </row>
    <row r="614" spans="7:9" x14ac:dyDescent="0.2">
      <c r="G614" s="11"/>
      <c r="H614" s="11"/>
      <c r="I614" s="11"/>
    </row>
    <row r="615" spans="7:9" x14ac:dyDescent="0.2">
      <c r="G615" s="11"/>
      <c r="H615" s="11"/>
      <c r="I615" s="11"/>
    </row>
    <row r="616" spans="7:9" x14ac:dyDescent="0.2">
      <c r="G616" s="11"/>
      <c r="H616" s="11"/>
      <c r="I616" s="11"/>
    </row>
    <row r="617" spans="7:9" x14ac:dyDescent="0.2">
      <c r="G617" s="11"/>
      <c r="H617" s="11"/>
      <c r="I617" s="11"/>
    </row>
    <row r="618" spans="7:9" x14ac:dyDescent="0.2">
      <c r="G618" s="11"/>
      <c r="H618" s="11"/>
      <c r="I618" s="11"/>
    </row>
    <row r="619" spans="7:9" x14ac:dyDescent="0.2">
      <c r="G619" s="11"/>
      <c r="H619" s="11"/>
      <c r="I619" s="11"/>
    </row>
    <row r="620" spans="7:9" x14ac:dyDescent="0.2">
      <c r="G620" s="11"/>
      <c r="H620" s="11"/>
      <c r="I620" s="11"/>
    </row>
    <row r="621" spans="7:9" x14ac:dyDescent="0.2">
      <c r="G621" s="11"/>
      <c r="H621" s="11"/>
      <c r="I621" s="11"/>
    </row>
    <row r="622" spans="7:9" x14ac:dyDescent="0.2">
      <c r="G622" s="11"/>
      <c r="H622" s="11"/>
      <c r="I622" s="11"/>
    </row>
    <row r="623" spans="7:9" x14ac:dyDescent="0.2">
      <c r="G623" s="11"/>
      <c r="H623" s="11"/>
      <c r="I623" s="11"/>
    </row>
    <row r="624" spans="7:9" x14ac:dyDescent="0.2">
      <c r="G624" s="11"/>
      <c r="H624" s="11"/>
      <c r="I624" s="11"/>
    </row>
    <row r="625" spans="7:9" x14ac:dyDescent="0.2">
      <c r="G625" s="11"/>
      <c r="H625" s="11"/>
      <c r="I625" s="11"/>
    </row>
    <row r="626" spans="7:9" x14ac:dyDescent="0.2">
      <c r="G626" s="11"/>
      <c r="H626" s="11"/>
      <c r="I626" s="11"/>
    </row>
    <row r="627" spans="7:9" x14ac:dyDescent="0.2">
      <c r="G627" s="11"/>
      <c r="H627" s="11"/>
      <c r="I627" s="11"/>
    </row>
    <row r="628" spans="7:9" x14ac:dyDescent="0.2">
      <c r="G628" s="11"/>
      <c r="H628" s="11"/>
      <c r="I628" s="11"/>
    </row>
    <row r="629" spans="7:9" x14ac:dyDescent="0.2">
      <c r="G629" s="11"/>
      <c r="H629" s="11"/>
      <c r="I629" s="11"/>
    </row>
    <row r="630" spans="7:9" x14ac:dyDescent="0.2">
      <c r="G630" s="11"/>
      <c r="H630" s="11"/>
      <c r="I630" s="11"/>
    </row>
    <row r="631" spans="7:9" x14ac:dyDescent="0.2">
      <c r="G631" s="11"/>
      <c r="H631" s="11"/>
      <c r="I631" s="11"/>
    </row>
    <row r="632" spans="7:9" x14ac:dyDescent="0.2">
      <c r="G632" s="11"/>
      <c r="H632" s="11"/>
      <c r="I632" s="11"/>
    </row>
    <row r="633" spans="7:9" x14ac:dyDescent="0.2">
      <c r="G633" s="11"/>
      <c r="H633" s="11"/>
      <c r="I633" s="11"/>
    </row>
    <row r="634" spans="7:9" x14ac:dyDescent="0.2">
      <c r="G634" s="11"/>
      <c r="H634" s="11"/>
      <c r="I634" s="11"/>
    </row>
    <row r="635" spans="7:9" x14ac:dyDescent="0.2">
      <c r="G635" s="11"/>
      <c r="H635" s="11"/>
      <c r="I635" s="11"/>
    </row>
    <row r="636" spans="7:9" x14ac:dyDescent="0.2">
      <c r="G636" s="11"/>
      <c r="H636" s="11"/>
      <c r="I636" s="11"/>
    </row>
    <row r="637" spans="7:9" x14ac:dyDescent="0.2">
      <c r="G637" s="11"/>
      <c r="H637" s="11"/>
      <c r="I637" s="11"/>
    </row>
    <row r="638" spans="7:9" x14ac:dyDescent="0.2">
      <c r="G638" s="11"/>
      <c r="H638" s="11"/>
      <c r="I638" s="11"/>
    </row>
    <row r="639" spans="7:9" x14ac:dyDescent="0.2">
      <c r="G639" s="11"/>
      <c r="H639" s="11"/>
      <c r="I639" s="11"/>
    </row>
    <row r="640" spans="7:9" x14ac:dyDescent="0.2">
      <c r="G640" s="11"/>
      <c r="H640" s="11"/>
      <c r="I640" s="11"/>
    </row>
    <row r="641" spans="7:9" x14ac:dyDescent="0.2">
      <c r="G641" s="11"/>
      <c r="H641" s="11"/>
      <c r="I641" s="11"/>
    </row>
    <row r="642" spans="7:9" x14ac:dyDescent="0.2">
      <c r="G642" s="11"/>
      <c r="H642" s="11"/>
      <c r="I642" s="11"/>
    </row>
    <row r="643" spans="7:9" x14ac:dyDescent="0.2">
      <c r="G643" s="11"/>
      <c r="H643" s="11"/>
      <c r="I643" s="11"/>
    </row>
    <row r="644" spans="7:9" x14ac:dyDescent="0.2">
      <c r="G644" s="11"/>
      <c r="H644" s="11"/>
      <c r="I644" s="11"/>
    </row>
    <row r="645" spans="7:9" x14ac:dyDescent="0.2">
      <c r="G645" s="11"/>
      <c r="H645" s="11"/>
      <c r="I645" s="11"/>
    </row>
    <row r="646" spans="7:9" x14ac:dyDescent="0.2">
      <c r="G646" s="11"/>
      <c r="H646" s="11"/>
      <c r="I646" s="11"/>
    </row>
    <row r="647" spans="7:9" x14ac:dyDescent="0.2">
      <c r="G647" s="11"/>
      <c r="H647" s="11"/>
      <c r="I647" s="11"/>
    </row>
    <row r="648" spans="7:9" x14ac:dyDescent="0.2">
      <c r="G648" s="11"/>
      <c r="H648" s="11"/>
      <c r="I648" s="11"/>
    </row>
    <row r="649" spans="7:9" x14ac:dyDescent="0.2">
      <c r="G649" s="11"/>
      <c r="H649" s="11"/>
      <c r="I649" s="11"/>
    </row>
    <row r="650" spans="7:9" x14ac:dyDescent="0.2">
      <c r="G650" s="11"/>
      <c r="H650" s="11"/>
      <c r="I650" s="11"/>
    </row>
    <row r="651" spans="7:9" x14ac:dyDescent="0.2">
      <c r="G651" s="11"/>
      <c r="H651" s="11"/>
      <c r="I651" s="11"/>
    </row>
    <row r="652" spans="7:9" x14ac:dyDescent="0.2">
      <c r="G652" s="11"/>
      <c r="H652" s="11"/>
      <c r="I652" s="11"/>
    </row>
    <row r="653" spans="7:9" x14ac:dyDescent="0.2">
      <c r="G653" s="11"/>
      <c r="H653" s="11"/>
      <c r="I653" s="11"/>
    </row>
    <row r="654" spans="7:9" x14ac:dyDescent="0.2">
      <c r="G654" s="11"/>
      <c r="H654" s="11"/>
      <c r="I654" s="11"/>
    </row>
    <row r="655" spans="7:9" x14ac:dyDescent="0.2">
      <c r="G655" s="11"/>
      <c r="H655" s="11"/>
      <c r="I655" s="11"/>
    </row>
    <row r="656" spans="7:9" x14ac:dyDescent="0.2">
      <c r="G656" s="11"/>
      <c r="H656" s="11"/>
      <c r="I656" s="11"/>
    </row>
    <row r="657" spans="7:9" x14ac:dyDescent="0.2">
      <c r="G657" s="11"/>
      <c r="H657" s="11"/>
      <c r="I657" s="11"/>
    </row>
    <row r="658" spans="7:9" x14ac:dyDescent="0.2">
      <c r="G658" s="11"/>
      <c r="H658" s="11"/>
      <c r="I658" s="11"/>
    </row>
    <row r="659" spans="7:9" x14ac:dyDescent="0.2">
      <c r="G659" s="11"/>
      <c r="H659" s="11"/>
      <c r="I659" s="11"/>
    </row>
    <row r="660" spans="7:9" x14ac:dyDescent="0.2">
      <c r="G660" s="11"/>
      <c r="H660" s="11"/>
      <c r="I660" s="11"/>
    </row>
    <row r="661" spans="7:9" x14ac:dyDescent="0.2">
      <c r="G661" s="11"/>
      <c r="H661" s="11"/>
      <c r="I661" s="11"/>
    </row>
    <row r="662" spans="7:9" x14ac:dyDescent="0.2">
      <c r="G662" s="11"/>
      <c r="H662" s="11"/>
      <c r="I662" s="11"/>
    </row>
    <row r="663" spans="7:9" x14ac:dyDescent="0.2">
      <c r="G663" s="11"/>
      <c r="H663" s="11"/>
      <c r="I663" s="11"/>
    </row>
    <row r="664" spans="7:9" x14ac:dyDescent="0.2">
      <c r="G664" s="11"/>
      <c r="H664" s="11"/>
      <c r="I664" s="11"/>
    </row>
    <row r="665" spans="7:9" x14ac:dyDescent="0.2">
      <c r="G665" s="11"/>
      <c r="H665" s="11"/>
      <c r="I665" s="11"/>
    </row>
    <row r="666" spans="7:9" x14ac:dyDescent="0.2">
      <c r="G666" s="11"/>
      <c r="H666" s="11"/>
      <c r="I666" s="11"/>
    </row>
    <row r="667" spans="7:9" x14ac:dyDescent="0.2">
      <c r="G667" s="11"/>
      <c r="H667" s="11"/>
      <c r="I667" s="11"/>
    </row>
    <row r="668" spans="7:9" x14ac:dyDescent="0.2">
      <c r="G668" s="11"/>
      <c r="H668" s="11"/>
      <c r="I668" s="11"/>
    </row>
    <row r="669" spans="7:9" x14ac:dyDescent="0.2">
      <c r="G669" s="11"/>
      <c r="H669" s="11"/>
      <c r="I669" s="11"/>
    </row>
    <row r="670" spans="7:9" x14ac:dyDescent="0.2">
      <c r="G670" s="11"/>
      <c r="H670" s="11"/>
      <c r="I670" s="11"/>
    </row>
    <row r="671" spans="7:9" x14ac:dyDescent="0.2">
      <c r="G671" s="11"/>
      <c r="H671" s="11"/>
      <c r="I671" s="11"/>
    </row>
    <row r="672" spans="7:9" x14ac:dyDescent="0.2">
      <c r="G672" s="11"/>
      <c r="H672" s="11"/>
      <c r="I672" s="11"/>
    </row>
    <row r="673" spans="7:9" x14ac:dyDescent="0.2">
      <c r="G673" s="11"/>
      <c r="H673" s="11"/>
      <c r="I673" s="11"/>
    </row>
    <row r="674" spans="7:9" x14ac:dyDescent="0.2">
      <c r="G674" s="11"/>
      <c r="H674" s="11"/>
      <c r="I674" s="11"/>
    </row>
    <row r="675" spans="7:9" x14ac:dyDescent="0.2">
      <c r="G675" s="11"/>
      <c r="H675" s="11"/>
      <c r="I675" s="11"/>
    </row>
    <row r="676" spans="7:9" x14ac:dyDescent="0.2">
      <c r="G676" s="11"/>
      <c r="H676" s="11"/>
      <c r="I676" s="11"/>
    </row>
    <row r="677" spans="7:9" x14ac:dyDescent="0.2">
      <c r="G677" s="11"/>
      <c r="H677" s="11"/>
      <c r="I677" s="11"/>
    </row>
    <row r="678" spans="7:9" x14ac:dyDescent="0.2">
      <c r="G678" s="11"/>
      <c r="H678" s="11"/>
      <c r="I678" s="11"/>
    </row>
    <row r="679" spans="7:9" x14ac:dyDescent="0.2">
      <c r="G679" s="11"/>
      <c r="H679" s="11"/>
      <c r="I679" s="11"/>
    </row>
    <row r="680" spans="7:9" x14ac:dyDescent="0.2">
      <c r="G680" s="11"/>
      <c r="H680" s="11"/>
      <c r="I680" s="11"/>
    </row>
    <row r="681" spans="7:9" x14ac:dyDescent="0.2">
      <c r="G681" s="11"/>
      <c r="H681" s="11"/>
      <c r="I681" s="11"/>
    </row>
    <row r="682" spans="7:9" x14ac:dyDescent="0.2">
      <c r="G682" s="11"/>
      <c r="H682" s="11"/>
      <c r="I682" s="11"/>
    </row>
    <row r="683" spans="7:9" x14ac:dyDescent="0.2">
      <c r="G683" s="11"/>
      <c r="H683" s="11"/>
      <c r="I683" s="11"/>
    </row>
    <row r="684" spans="7:9" x14ac:dyDescent="0.2">
      <c r="G684" s="11"/>
      <c r="H684" s="11"/>
      <c r="I684" s="11"/>
    </row>
    <row r="685" spans="7:9" x14ac:dyDescent="0.2">
      <c r="G685" s="11"/>
      <c r="H685" s="11"/>
      <c r="I685" s="11"/>
    </row>
    <row r="686" spans="7:9" x14ac:dyDescent="0.2">
      <c r="G686" s="11"/>
      <c r="H686" s="11"/>
      <c r="I686" s="11"/>
    </row>
    <row r="687" spans="7:9" x14ac:dyDescent="0.2">
      <c r="G687" s="11"/>
      <c r="H687" s="11"/>
      <c r="I687" s="11"/>
    </row>
    <row r="688" spans="7:9" x14ac:dyDescent="0.2">
      <c r="G688" s="11"/>
      <c r="H688" s="11"/>
      <c r="I688" s="11"/>
    </row>
    <row r="689" spans="7:9" x14ac:dyDescent="0.2">
      <c r="G689" s="11"/>
      <c r="H689" s="11"/>
      <c r="I689" s="11"/>
    </row>
    <row r="690" spans="7:9" x14ac:dyDescent="0.2">
      <c r="G690" s="11"/>
      <c r="H690" s="11"/>
      <c r="I690" s="11"/>
    </row>
    <row r="691" spans="7:9" x14ac:dyDescent="0.2">
      <c r="G691" s="11"/>
      <c r="H691" s="11"/>
      <c r="I691" s="11"/>
    </row>
    <row r="692" spans="7:9" x14ac:dyDescent="0.2">
      <c r="G692" s="11"/>
      <c r="H692" s="11"/>
      <c r="I692" s="11"/>
    </row>
    <row r="693" spans="7:9" x14ac:dyDescent="0.2">
      <c r="G693" s="11"/>
      <c r="H693" s="11"/>
      <c r="I693" s="11"/>
    </row>
    <row r="694" spans="7:9" x14ac:dyDescent="0.2">
      <c r="G694" s="11"/>
      <c r="H694" s="11"/>
      <c r="I694" s="11"/>
    </row>
    <row r="695" spans="7:9" x14ac:dyDescent="0.2">
      <c r="G695" s="11"/>
      <c r="H695" s="11"/>
      <c r="I695" s="11"/>
    </row>
    <row r="696" spans="7:9" x14ac:dyDescent="0.2">
      <c r="G696" s="11"/>
      <c r="H696" s="11"/>
      <c r="I696" s="11"/>
    </row>
    <row r="697" spans="7:9" x14ac:dyDescent="0.2">
      <c r="G697" s="11"/>
      <c r="H697" s="11"/>
      <c r="I697" s="11"/>
    </row>
    <row r="698" spans="7:9" x14ac:dyDescent="0.2">
      <c r="G698" s="11"/>
      <c r="H698" s="11"/>
      <c r="I698" s="11"/>
    </row>
    <row r="699" spans="7:9" x14ac:dyDescent="0.2">
      <c r="G699" s="11"/>
      <c r="H699" s="11"/>
      <c r="I699" s="11"/>
    </row>
    <row r="700" spans="7:9" x14ac:dyDescent="0.2">
      <c r="G700" s="11"/>
      <c r="H700" s="11"/>
      <c r="I700" s="11"/>
    </row>
    <row r="701" spans="7:9" x14ac:dyDescent="0.2">
      <c r="G701" s="11"/>
      <c r="H701" s="11"/>
      <c r="I701" s="11"/>
    </row>
    <row r="702" spans="7:9" x14ac:dyDescent="0.2">
      <c r="G702" s="11"/>
      <c r="H702" s="11"/>
      <c r="I702" s="11"/>
    </row>
    <row r="703" spans="7:9" x14ac:dyDescent="0.2">
      <c r="G703" s="11"/>
      <c r="H703" s="11"/>
      <c r="I703" s="11"/>
    </row>
    <row r="704" spans="7:9" x14ac:dyDescent="0.2">
      <c r="G704" s="11"/>
      <c r="H704" s="11"/>
      <c r="I704" s="11"/>
    </row>
    <row r="705" spans="7:9" x14ac:dyDescent="0.2">
      <c r="G705" s="11"/>
      <c r="H705" s="11"/>
      <c r="I705" s="11"/>
    </row>
    <row r="706" spans="7:9" x14ac:dyDescent="0.2">
      <c r="G706" s="11"/>
      <c r="H706" s="11"/>
      <c r="I706" s="11"/>
    </row>
    <row r="707" spans="7:9" x14ac:dyDescent="0.2">
      <c r="G707" s="11"/>
      <c r="H707" s="11"/>
      <c r="I707" s="11"/>
    </row>
    <row r="708" spans="7:9" x14ac:dyDescent="0.2">
      <c r="G708" s="11"/>
      <c r="H708" s="11"/>
      <c r="I708" s="11"/>
    </row>
    <row r="709" spans="7:9" x14ac:dyDescent="0.2">
      <c r="G709" s="11"/>
      <c r="H709" s="11"/>
      <c r="I709" s="11"/>
    </row>
    <row r="710" spans="7:9" x14ac:dyDescent="0.2">
      <c r="G710" s="11"/>
      <c r="H710" s="11"/>
      <c r="I710" s="11"/>
    </row>
    <row r="711" spans="7:9" x14ac:dyDescent="0.2">
      <c r="G711" s="11"/>
      <c r="H711" s="11"/>
      <c r="I711" s="11"/>
    </row>
    <row r="712" spans="7:9" x14ac:dyDescent="0.2">
      <c r="G712" s="11"/>
      <c r="H712" s="11"/>
      <c r="I712" s="11"/>
    </row>
    <row r="713" spans="7:9" x14ac:dyDescent="0.2">
      <c r="G713" s="11"/>
      <c r="H713" s="11"/>
      <c r="I713" s="11"/>
    </row>
    <row r="714" spans="7:9" x14ac:dyDescent="0.2">
      <c r="G714" s="11"/>
      <c r="H714" s="11"/>
      <c r="I714" s="11"/>
    </row>
    <row r="715" spans="7:9" x14ac:dyDescent="0.2">
      <c r="G715" s="11"/>
      <c r="H715" s="11"/>
      <c r="I715" s="11"/>
    </row>
    <row r="716" spans="7:9" x14ac:dyDescent="0.2">
      <c r="G716" s="11"/>
      <c r="H716" s="11"/>
      <c r="I716" s="11"/>
    </row>
    <row r="717" spans="7:9" x14ac:dyDescent="0.2">
      <c r="G717" s="11"/>
      <c r="H717" s="11"/>
      <c r="I717" s="11"/>
    </row>
    <row r="718" spans="7:9" x14ac:dyDescent="0.2">
      <c r="G718" s="11"/>
      <c r="H718" s="11"/>
      <c r="I718" s="11"/>
    </row>
    <row r="719" spans="7:9" x14ac:dyDescent="0.2">
      <c r="G719" s="11"/>
      <c r="H719" s="11"/>
      <c r="I719" s="11"/>
    </row>
    <row r="720" spans="7:9" x14ac:dyDescent="0.2">
      <c r="G720" s="11"/>
      <c r="H720" s="11"/>
      <c r="I720" s="11"/>
    </row>
    <row r="721" spans="7:9" x14ac:dyDescent="0.2">
      <c r="G721" s="11"/>
      <c r="H721" s="11"/>
      <c r="I721" s="11"/>
    </row>
    <row r="722" spans="7:9" x14ac:dyDescent="0.2">
      <c r="G722" s="11"/>
      <c r="H722" s="11"/>
      <c r="I722" s="11"/>
    </row>
    <row r="723" spans="7:9" x14ac:dyDescent="0.2">
      <c r="G723" s="11"/>
      <c r="H723" s="11"/>
      <c r="I723" s="11"/>
    </row>
    <row r="724" spans="7:9" x14ac:dyDescent="0.2">
      <c r="G724" s="11"/>
      <c r="H724" s="11"/>
      <c r="I724" s="11"/>
    </row>
    <row r="725" spans="7:9" x14ac:dyDescent="0.2">
      <c r="G725" s="11"/>
      <c r="H725" s="11"/>
      <c r="I725" s="11"/>
    </row>
    <row r="726" spans="7:9" x14ac:dyDescent="0.2">
      <c r="G726" s="11"/>
      <c r="H726" s="11"/>
      <c r="I726" s="11"/>
    </row>
    <row r="727" spans="7:9" x14ac:dyDescent="0.2">
      <c r="G727" s="11"/>
      <c r="H727" s="11"/>
      <c r="I727" s="11"/>
    </row>
    <row r="728" spans="7:9" x14ac:dyDescent="0.2">
      <c r="G728" s="11"/>
      <c r="H728" s="11"/>
      <c r="I728" s="11"/>
    </row>
    <row r="729" spans="7:9" x14ac:dyDescent="0.2">
      <c r="G729" s="11"/>
      <c r="H729" s="11"/>
      <c r="I729" s="11"/>
    </row>
    <row r="730" spans="7:9" x14ac:dyDescent="0.2">
      <c r="G730" s="11"/>
      <c r="H730" s="11"/>
      <c r="I730" s="11"/>
    </row>
    <row r="731" spans="7:9" x14ac:dyDescent="0.2">
      <c r="G731" s="11"/>
      <c r="H731" s="11"/>
      <c r="I731" s="11"/>
    </row>
    <row r="732" spans="7:9" x14ac:dyDescent="0.2">
      <c r="G732" s="11"/>
      <c r="H732" s="11"/>
      <c r="I732" s="11"/>
    </row>
    <row r="733" spans="7:9" x14ac:dyDescent="0.2">
      <c r="G733" s="11"/>
      <c r="H733" s="11"/>
      <c r="I733" s="11"/>
    </row>
    <row r="734" spans="7:9" x14ac:dyDescent="0.2">
      <c r="G734" s="11"/>
      <c r="H734" s="11"/>
      <c r="I734" s="11"/>
    </row>
    <row r="735" spans="7:9" x14ac:dyDescent="0.2">
      <c r="G735" s="11"/>
      <c r="H735" s="11"/>
      <c r="I735" s="11"/>
    </row>
    <row r="736" spans="7:9" x14ac:dyDescent="0.2">
      <c r="G736" s="11"/>
      <c r="H736" s="11"/>
      <c r="I736" s="11"/>
    </row>
    <row r="737" spans="7:9" x14ac:dyDescent="0.2">
      <c r="G737" s="11"/>
      <c r="H737" s="11"/>
      <c r="I737" s="11"/>
    </row>
    <row r="738" spans="7:9" x14ac:dyDescent="0.2">
      <c r="G738" s="11"/>
      <c r="H738" s="11"/>
      <c r="I738" s="11"/>
    </row>
    <row r="739" spans="7:9" x14ac:dyDescent="0.2">
      <c r="G739" s="11"/>
      <c r="H739" s="11"/>
      <c r="I739" s="11"/>
    </row>
    <row r="740" spans="7:9" x14ac:dyDescent="0.2">
      <c r="G740" s="11"/>
      <c r="H740" s="11"/>
      <c r="I740" s="11"/>
    </row>
    <row r="741" spans="7:9" x14ac:dyDescent="0.2">
      <c r="G741" s="11"/>
      <c r="H741" s="11"/>
      <c r="I741" s="11"/>
    </row>
    <row r="742" spans="7:9" x14ac:dyDescent="0.2">
      <c r="G742" s="11"/>
      <c r="H742" s="11"/>
      <c r="I742" s="11"/>
    </row>
    <row r="743" spans="7:9" x14ac:dyDescent="0.2">
      <c r="G743" s="11"/>
      <c r="H743" s="11"/>
      <c r="I743" s="11"/>
    </row>
    <row r="744" spans="7:9" x14ac:dyDescent="0.2">
      <c r="G744" s="11"/>
      <c r="H744" s="11"/>
      <c r="I744" s="11"/>
    </row>
    <row r="745" spans="7:9" x14ac:dyDescent="0.2">
      <c r="G745" s="11"/>
      <c r="H745" s="11"/>
      <c r="I745" s="11"/>
    </row>
    <row r="746" spans="7:9" x14ac:dyDescent="0.2">
      <c r="G746" s="11"/>
      <c r="H746" s="11"/>
      <c r="I746" s="11"/>
    </row>
    <row r="747" spans="7:9" x14ac:dyDescent="0.2">
      <c r="G747" s="11"/>
      <c r="H747" s="11"/>
      <c r="I747" s="11"/>
    </row>
    <row r="748" spans="7:9" x14ac:dyDescent="0.2">
      <c r="G748" s="11"/>
      <c r="H748" s="11"/>
      <c r="I748" s="11"/>
    </row>
    <row r="749" spans="7:9" x14ac:dyDescent="0.2">
      <c r="G749" s="11"/>
      <c r="H749" s="11"/>
      <c r="I749" s="11"/>
    </row>
    <row r="750" spans="7:9" x14ac:dyDescent="0.2">
      <c r="G750" s="11"/>
      <c r="H750" s="11"/>
      <c r="I750" s="11"/>
    </row>
    <row r="751" spans="7:9" x14ac:dyDescent="0.2">
      <c r="G751" s="11"/>
      <c r="H751" s="11"/>
      <c r="I751" s="11"/>
    </row>
    <row r="752" spans="7:9" x14ac:dyDescent="0.2">
      <c r="G752" s="11"/>
      <c r="H752" s="11"/>
      <c r="I752" s="11"/>
    </row>
    <row r="753" spans="7:9" x14ac:dyDescent="0.2">
      <c r="G753" s="11"/>
      <c r="H753" s="11"/>
      <c r="I753" s="11"/>
    </row>
    <row r="754" spans="7:9" x14ac:dyDescent="0.2">
      <c r="G754" s="11"/>
      <c r="H754" s="11"/>
      <c r="I754" s="11"/>
    </row>
    <row r="755" spans="7:9" x14ac:dyDescent="0.2">
      <c r="G755" s="11"/>
      <c r="H755" s="11"/>
      <c r="I755" s="11"/>
    </row>
    <row r="756" spans="7:9" x14ac:dyDescent="0.2">
      <c r="G756" s="11"/>
      <c r="H756" s="11"/>
      <c r="I756" s="11"/>
    </row>
    <row r="757" spans="7:9" x14ac:dyDescent="0.2">
      <c r="G757" s="11"/>
      <c r="H757" s="11"/>
      <c r="I757" s="11"/>
    </row>
    <row r="758" spans="7:9" x14ac:dyDescent="0.2">
      <c r="G758" s="11"/>
      <c r="H758" s="11"/>
      <c r="I758" s="11"/>
    </row>
    <row r="759" spans="7:9" x14ac:dyDescent="0.2">
      <c r="G759" s="11"/>
      <c r="H759" s="11"/>
      <c r="I759" s="11"/>
    </row>
    <row r="760" spans="7:9" x14ac:dyDescent="0.2">
      <c r="G760" s="11"/>
      <c r="H760" s="11"/>
      <c r="I760" s="11"/>
    </row>
    <row r="761" spans="7:9" x14ac:dyDescent="0.2">
      <c r="G761" s="11"/>
      <c r="H761" s="11"/>
      <c r="I761" s="11"/>
    </row>
    <row r="762" spans="7:9" x14ac:dyDescent="0.2">
      <c r="G762" s="11"/>
      <c r="H762" s="11"/>
      <c r="I762" s="11"/>
    </row>
    <row r="763" spans="7:9" x14ac:dyDescent="0.2">
      <c r="G763" s="11"/>
      <c r="H763" s="11"/>
      <c r="I763" s="11"/>
    </row>
    <row r="764" spans="7:9" x14ac:dyDescent="0.2">
      <c r="G764" s="11"/>
      <c r="H764" s="11"/>
      <c r="I764" s="11"/>
    </row>
    <row r="765" spans="7:9" x14ac:dyDescent="0.2">
      <c r="G765" s="11"/>
      <c r="H765" s="11"/>
      <c r="I765" s="11"/>
    </row>
    <row r="766" spans="7:9" x14ac:dyDescent="0.2">
      <c r="G766" s="11"/>
      <c r="H766" s="11"/>
      <c r="I766" s="11"/>
    </row>
    <row r="767" spans="7:9" x14ac:dyDescent="0.2">
      <c r="G767" s="11"/>
      <c r="H767" s="11"/>
      <c r="I767" s="11"/>
    </row>
    <row r="768" spans="7:9" x14ac:dyDescent="0.2">
      <c r="G768" s="11"/>
      <c r="H768" s="11"/>
      <c r="I768" s="11"/>
    </row>
    <row r="769" spans="7:9" x14ac:dyDescent="0.2">
      <c r="G769" s="11"/>
      <c r="H769" s="11"/>
      <c r="I769" s="11"/>
    </row>
    <row r="770" spans="7:9" x14ac:dyDescent="0.2">
      <c r="G770" s="11"/>
      <c r="H770" s="11"/>
      <c r="I770" s="11"/>
    </row>
    <row r="771" spans="7:9" x14ac:dyDescent="0.2">
      <c r="G771" s="11"/>
      <c r="H771" s="11"/>
      <c r="I771" s="11"/>
    </row>
    <row r="772" spans="7:9" x14ac:dyDescent="0.2">
      <c r="G772" s="11"/>
      <c r="H772" s="11"/>
      <c r="I772" s="11"/>
    </row>
    <row r="773" spans="7:9" x14ac:dyDescent="0.2">
      <c r="G773" s="11"/>
      <c r="H773" s="11"/>
      <c r="I773" s="11"/>
    </row>
    <row r="774" spans="7:9" x14ac:dyDescent="0.2">
      <c r="G774" s="11"/>
      <c r="H774" s="11"/>
      <c r="I774" s="11"/>
    </row>
    <row r="775" spans="7:9" x14ac:dyDescent="0.2">
      <c r="G775" s="11"/>
      <c r="H775" s="11"/>
      <c r="I775" s="11"/>
    </row>
    <row r="776" spans="7:9" x14ac:dyDescent="0.2">
      <c r="G776" s="11"/>
      <c r="H776" s="11"/>
      <c r="I776" s="11"/>
    </row>
    <row r="777" spans="7:9" x14ac:dyDescent="0.2">
      <c r="G777" s="11"/>
      <c r="H777" s="11"/>
      <c r="I777" s="11"/>
    </row>
    <row r="778" spans="7:9" x14ac:dyDescent="0.2">
      <c r="G778" s="11"/>
      <c r="H778" s="11"/>
      <c r="I778" s="11"/>
    </row>
    <row r="779" spans="7:9" x14ac:dyDescent="0.2">
      <c r="G779" s="11"/>
      <c r="H779" s="11"/>
      <c r="I779" s="11"/>
    </row>
    <row r="780" spans="7:9" x14ac:dyDescent="0.2">
      <c r="G780" s="11"/>
      <c r="H780" s="11"/>
      <c r="I780" s="11"/>
    </row>
    <row r="781" spans="7:9" x14ac:dyDescent="0.2">
      <c r="G781" s="11"/>
      <c r="H781" s="11"/>
      <c r="I781" s="11"/>
    </row>
    <row r="782" spans="7:9" x14ac:dyDescent="0.2">
      <c r="G782" s="11"/>
      <c r="H782" s="11"/>
      <c r="I782" s="11"/>
    </row>
    <row r="783" spans="7:9" x14ac:dyDescent="0.2">
      <c r="G783" s="11"/>
      <c r="H783" s="11"/>
      <c r="I783" s="11"/>
    </row>
    <row r="784" spans="7:9" x14ac:dyDescent="0.2">
      <c r="G784" s="11"/>
      <c r="H784" s="11"/>
      <c r="I784" s="11"/>
    </row>
    <row r="785" spans="7:9" x14ac:dyDescent="0.2">
      <c r="G785" s="11"/>
      <c r="H785" s="11"/>
      <c r="I785" s="11"/>
    </row>
    <row r="786" spans="7:9" x14ac:dyDescent="0.2">
      <c r="G786" s="11"/>
      <c r="H786" s="11"/>
      <c r="I786" s="11"/>
    </row>
    <row r="787" spans="7:9" x14ac:dyDescent="0.2">
      <c r="G787" s="11"/>
      <c r="H787" s="11"/>
      <c r="I787" s="11"/>
    </row>
    <row r="788" spans="7:9" x14ac:dyDescent="0.2">
      <c r="G788" s="11"/>
      <c r="H788" s="11"/>
      <c r="I788" s="11"/>
    </row>
    <row r="789" spans="7:9" x14ac:dyDescent="0.2">
      <c r="G789" s="11"/>
      <c r="H789" s="11"/>
      <c r="I789" s="11"/>
    </row>
    <row r="790" spans="7:9" x14ac:dyDescent="0.2">
      <c r="G790" s="11"/>
      <c r="H790" s="11"/>
      <c r="I790" s="11"/>
    </row>
    <row r="791" spans="7:9" x14ac:dyDescent="0.2">
      <c r="G791" s="11"/>
      <c r="H791" s="11"/>
      <c r="I791" s="11"/>
    </row>
    <row r="792" spans="7:9" x14ac:dyDescent="0.2">
      <c r="G792" s="11"/>
      <c r="H792" s="11"/>
      <c r="I792" s="11"/>
    </row>
    <row r="793" spans="7:9" x14ac:dyDescent="0.2">
      <c r="G793" s="11"/>
      <c r="H793" s="11"/>
      <c r="I793" s="11"/>
    </row>
    <row r="794" spans="7:9" x14ac:dyDescent="0.2">
      <c r="G794" s="11"/>
      <c r="H794" s="11"/>
      <c r="I794" s="11"/>
    </row>
    <row r="795" spans="7:9" x14ac:dyDescent="0.2">
      <c r="G795" s="11"/>
      <c r="H795" s="11"/>
      <c r="I795" s="11"/>
    </row>
    <row r="796" spans="7:9" x14ac:dyDescent="0.2">
      <c r="G796" s="11"/>
      <c r="H796" s="11"/>
      <c r="I796" s="11"/>
    </row>
    <row r="797" spans="7:9" x14ac:dyDescent="0.2">
      <c r="G797" s="11"/>
      <c r="H797" s="11"/>
      <c r="I797" s="11"/>
    </row>
    <row r="798" spans="7:9" x14ac:dyDescent="0.2">
      <c r="G798" s="11"/>
      <c r="H798" s="11"/>
      <c r="I798" s="11"/>
    </row>
    <row r="799" spans="7:9" x14ac:dyDescent="0.2">
      <c r="G799" s="11"/>
      <c r="H799" s="11"/>
      <c r="I799" s="11"/>
    </row>
    <row r="800" spans="7:9" x14ac:dyDescent="0.2">
      <c r="G800" s="11"/>
      <c r="H800" s="11"/>
      <c r="I800" s="11"/>
    </row>
    <row r="801" spans="7:9" x14ac:dyDescent="0.2">
      <c r="G801" s="11"/>
      <c r="H801" s="11"/>
      <c r="I801" s="11"/>
    </row>
    <row r="802" spans="7:9" x14ac:dyDescent="0.2">
      <c r="G802" s="11"/>
      <c r="H802" s="11"/>
      <c r="I802" s="11"/>
    </row>
    <row r="803" spans="7:9" x14ac:dyDescent="0.2">
      <c r="G803" s="11"/>
      <c r="H803" s="11"/>
      <c r="I803" s="11"/>
    </row>
    <row r="804" spans="7:9" x14ac:dyDescent="0.2">
      <c r="G804" s="11"/>
      <c r="H804" s="11"/>
      <c r="I804" s="11"/>
    </row>
    <row r="805" spans="7:9" x14ac:dyDescent="0.2">
      <c r="G805" s="11"/>
      <c r="H805" s="11"/>
      <c r="I805" s="11"/>
    </row>
    <row r="806" spans="7:9" x14ac:dyDescent="0.2">
      <c r="G806" s="11"/>
      <c r="H806" s="11"/>
      <c r="I806" s="11"/>
    </row>
    <row r="807" spans="7:9" x14ac:dyDescent="0.2">
      <c r="G807" s="11"/>
      <c r="H807" s="11"/>
      <c r="I807" s="11"/>
    </row>
    <row r="808" spans="7:9" x14ac:dyDescent="0.2">
      <c r="G808" s="11"/>
      <c r="H808" s="11"/>
      <c r="I808" s="11"/>
    </row>
    <row r="809" spans="7:9" x14ac:dyDescent="0.2">
      <c r="G809" s="11"/>
      <c r="H809" s="11"/>
      <c r="I809" s="11"/>
    </row>
    <row r="810" spans="7:9" x14ac:dyDescent="0.2">
      <c r="G810" s="11"/>
      <c r="H810" s="11"/>
      <c r="I810" s="11"/>
    </row>
    <row r="811" spans="7:9" x14ac:dyDescent="0.2">
      <c r="G811" s="11"/>
      <c r="H811" s="11"/>
      <c r="I811" s="11"/>
    </row>
    <row r="812" spans="7:9" x14ac:dyDescent="0.2">
      <c r="G812" s="11"/>
      <c r="H812" s="11"/>
      <c r="I812" s="11"/>
    </row>
    <row r="813" spans="7:9" x14ac:dyDescent="0.2">
      <c r="G813" s="11"/>
      <c r="H813" s="11"/>
      <c r="I813" s="11"/>
    </row>
    <row r="814" spans="7:9" x14ac:dyDescent="0.2">
      <c r="G814" s="11"/>
      <c r="H814" s="11"/>
      <c r="I814" s="11"/>
    </row>
    <row r="815" spans="7:9" x14ac:dyDescent="0.2">
      <c r="G815" s="11"/>
      <c r="H815" s="11"/>
      <c r="I815" s="11"/>
    </row>
    <row r="816" spans="7:9" x14ac:dyDescent="0.2">
      <c r="G816" s="11"/>
      <c r="H816" s="11"/>
      <c r="I816" s="11"/>
    </row>
    <row r="817" spans="7:9" x14ac:dyDescent="0.2">
      <c r="G817" s="11"/>
      <c r="H817" s="11"/>
      <c r="I817" s="11"/>
    </row>
    <row r="818" spans="7:9" x14ac:dyDescent="0.2">
      <c r="G818" s="11"/>
      <c r="H818" s="11"/>
      <c r="I818" s="11"/>
    </row>
    <row r="819" spans="7:9" x14ac:dyDescent="0.2">
      <c r="G819" s="11"/>
      <c r="H819" s="11"/>
      <c r="I819" s="11"/>
    </row>
    <row r="820" spans="7:9" x14ac:dyDescent="0.2">
      <c r="G820" s="11"/>
      <c r="H820" s="11"/>
      <c r="I820" s="11"/>
    </row>
    <row r="821" spans="7:9" x14ac:dyDescent="0.2">
      <c r="G821" s="11"/>
      <c r="H821" s="11"/>
      <c r="I821" s="11"/>
    </row>
    <row r="822" spans="7:9" x14ac:dyDescent="0.2">
      <c r="G822" s="11"/>
      <c r="H822" s="11"/>
      <c r="I822" s="11"/>
    </row>
    <row r="823" spans="7:9" x14ac:dyDescent="0.2">
      <c r="G823" s="11"/>
      <c r="H823" s="11"/>
      <c r="I823" s="11"/>
    </row>
    <row r="824" spans="7:9" x14ac:dyDescent="0.2">
      <c r="G824" s="11"/>
      <c r="H824" s="11"/>
      <c r="I824" s="11"/>
    </row>
    <row r="825" spans="7:9" x14ac:dyDescent="0.2">
      <c r="G825" s="11"/>
      <c r="H825" s="11"/>
      <c r="I825" s="11"/>
    </row>
    <row r="826" spans="7:9" x14ac:dyDescent="0.2">
      <c r="G826" s="11"/>
      <c r="H826" s="11"/>
      <c r="I826" s="11"/>
    </row>
    <row r="827" spans="7:9" x14ac:dyDescent="0.2">
      <c r="G827" s="11"/>
      <c r="H827" s="11"/>
      <c r="I827" s="11"/>
    </row>
    <row r="828" spans="7:9" x14ac:dyDescent="0.2">
      <c r="G828" s="11"/>
      <c r="H828" s="11"/>
      <c r="I828" s="11"/>
    </row>
    <row r="829" spans="7:9" x14ac:dyDescent="0.2">
      <c r="G829" s="11"/>
      <c r="H829" s="11"/>
      <c r="I829" s="11"/>
    </row>
    <row r="830" spans="7:9" x14ac:dyDescent="0.2">
      <c r="G830" s="11"/>
      <c r="H830" s="11"/>
      <c r="I830" s="11"/>
    </row>
    <row r="831" spans="7:9" x14ac:dyDescent="0.2">
      <c r="G831" s="11"/>
      <c r="H831" s="11"/>
      <c r="I831" s="11"/>
    </row>
    <row r="832" spans="7:9" x14ac:dyDescent="0.2">
      <c r="G832" s="11"/>
      <c r="H832" s="11"/>
      <c r="I832" s="11"/>
    </row>
    <row r="833" spans="7:9" x14ac:dyDescent="0.2">
      <c r="G833" s="11"/>
      <c r="H833" s="11"/>
      <c r="I833" s="11"/>
    </row>
    <row r="834" spans="7:9" x14ac:dyDescent="0.2">
      <c r="G834" s="11"/>
      <c r="H834" s="11"/>
      <c r="I834" s="11"/>
    </row>
    <row r="835" spans="7:9" x14ac:dyDescent="0.2">
      <c r="G835" s="11"/>
      <c r="H835" s="11"/>
      <c r="I835" s="11"/>
    </row>
    <row r="836" spans="7:9" x14ac:dyDescent="0.2">
      <c r="G836" s="11"/>
      <c r="H836" s="11"/>
      <c r="I836" s="11"/>
    </row>
    <row r="837" spans="7:9" x14ac:dyDescent="0.2">
      <c r="G837" s="11"/>
      <c r="H837" s="11"/>
      <c r="I837" s="11"/>
    </row>
    <row r="838" spans="7:9" x14ac:dyDescent="0.2">
      <c r="G838" s="11"/>
      <c r="H838" s="11"/>
      <c r="I838" s="11"/>
    </row>
    <row r="839" spans="7:9" x14ac:dyDescent="0.2">
      <c r="G839" s="11"/>
      <c r="H839" s="11"/>
      <c r="I839" s="11"/>
    </row>
    <row r="840" spans="7:9" x14ac:dyDescent="0.2">
      <c r="G840" s="11"/>
      <c r="H840" s="11"/>
      <c r="I840" s="11"/>
    </row>
    <row r="841" spans="7:9" x14ac:dyDescent="0.2">
      <c r="G841" s="11"/>
      <c r="H841" s="11"/>
      <c r="I841" s="11"/>
    </row>
    <row r="842" spans="7:9" x14ac:dyDescent="0.2">
      <c r="G842" s="11"/>
      <c r="H842" s="11"/>
      <c r="I842" s="11"/>
    </row>
    <row r="843" spans="7:9" x14ac:dyDescent="0.2">
      <c r="G843" s="11"/>
      <c r="H843" s="11"/>
      <c r="I843" s="11"/>
    </row>
    <row r="844" spans="7:9" x14ac:dyDescent="0.2">
      <c r="G844" s="11"/>
      <c r="H844" s="11"/>
      <c r="I844" s="11"/>
    </row>
    <row r="845" spans="7:9" x14ac:dyDescent="0.2">
      <c r="G845" s="11"/>
      <c r="H845" s="11"/>
      <c r="I845" s="11"/>
    </row>
    <row r="846" spans="7:9" x14ac:dyDescent="0.2">
      <c r="G846" s="11"/>
      <c r="H846" s="11"/>
      <c r="I846" s="11"/>
    </row>
    <row r="847" spans="7:9" x14ac:dyDescent="0.2">
      <c r="G847" s="11"/>
      <c r="H847" s="11"/>
      <c r="I847" s="11"/>
    </row>
    <row r="848" spans="7:9" x14ac:dyDescent="0.2">
      <c r="G848" s="11"/>
      <c r="H848" s="11"/>
      <c r="I848" s="11"/>
    </row>
    <row r="849" spans="7:9" x14ac:dyDescent="0.2">
      <c r="G849" s="11"/>
      <c r="H849" s="11"/>
      <c r="I849" s="11"/>
    </row>
    <row r="850" spans="7:9" x14ac:dyDescent="0.2">
      <c r="G850" s="11"/>
      <c r="H850" s="11"/>
      <c r="I850" s="10"/>
    </row>
    <row r="851" spans="7:9" x14ac:dyDescent="0.2">
      <c r="G851" s="11"/>
      <c r="H851" s="11"/>
      <c r="I851" s="10"/>
    </row>
    <row r="852" spans="7:9" x14ac:dyDescent="0.2">
      <c r="G852" s="11"/>
      <c r="H852" s="11"/>
      <c r="I852" s="10"/>
    </row>
    <row r="853" spans="7:9" x14ac:dyDescent="0.2">
      <c r="G853" s="11"/>
      <c r="H853" s="11"/>
      <c r="I853" s="10"/>
    </row>
    <row r="854" spans="7:9" x14ac:dyDescent="0.2">
      <c r="G854" s="11"/>
      <c r="H854" s="11"/>
      <c r="I854" s="10"/>
    </row>
    <row r="855" spans="7:9" x14ac:dyDescent="0.2">
      <c r="G855" s="11"/>
      <c r="H855" s="11"/>
      <c r="I855" s="10"/>
    </row>
    <row r="856" spans="7:9" x14ac:dyDescent="0.2">
      <c r="G856" s="11"/>
      <c r="H856" s="11"/>
      <c r="I856" s="10"/>
    </row>
    <row r="857" spans="7:9" x14ac:dyDescent="0.2">
      <c r="G857" s="11"/>
      <c r="H857" s="11"/>
      <c r="I857" s="10"/>
    </row>
    <row r="858" spans="7:9" x14ac:dyDescent="0.2">
      <c r="G858" s="11"/>
      <c r="H858" s="11"/>
      <c r="I858" s="10"/>
    </row>
    <row r="859" spans="7:9" x14ac:dyDescent="0.2">
      <c r="G859" s="11"/>
      <c r="H859" s="11"/>
      <c r="I859" s="10"/>
    </row>
    <row r="860" spans="7:9" x14ac:dyDescent="0.2">
      <c r="G860" s="11"/>
      <c r="H860" s="11"/>
      <c r="I860" s="10"/>
    </row>
    <row r="861" spans="7:9" x14ac:dyDescent="0.2">
      <c r="G861" s="11"/>
      <c r="H861" s="11"/>
      <c r="I861" s="10"/>
    </row>
    <row r="862" spans="7:9" x14ac:dyDescent="0.2">
      <c r="G862" s="11"/>
      <c r="H862" s="11"/>
      <c r="I862" s="10"/>
    </row>
    <row r="863" spans="7:9" x14ac:dyDescent="0.2">
      <c r="G863" s="11"/>
      <c r="H863" s="11"/>
      <c r="I863" s="10"/>
    </row>
    <row r="864" spans="7:9" x14ac:dyDescent="0.2">
      <c r="G864" s="11"/>
      <c r="H864" s="11"/>
      <c r="I864" s="10"/>
    </row>
    <row r="865" spans="7:9" x14ac:dyDescent="0.2">
      <c r="G865" s="11"/>
      <c r="H865" s="11"/>
      <c r="I865" s="10"/>
    </row>
    <row r="866" spans="7:9" x14ac:dyDescent="0.2">
      <c r="G866" s="11"/>
      <c r="H866" s="11"/>
      <c r="I866" s="10"/>
    </row>
    <row r="867" spans="7:9" x14ac:dyDescent="0.2">
      <c r="G867" s="11"/>
      <c r="H867" s="11"/>
      <c r="I867" s="10"/>
    </row>
    <row r="868" spans="7:9" x14ac:dyDescent="0.2">
      <c r="G868" s="11"/>
      <c r="H868" s="11"/>
      <c r="I868" s="10"/>
    </row>
    <row r="869" spans="7:9" x14ac:dyDescent="0.2">
      <c r="G869" s="11"/>
      <c r="H869" s="11"/>
      <c r="I869" s="10"/>
    </row>
    <row r="870" spans="7:9" x14ac:dyDescent="0.2">
      <c r="G870" s="11"/>
      <c r="H870" s="11"/>
      <c r="I870" s="10"/>
    </row>
    <row r="871" spans="7:9" x14ac:dyDescent="0.2">
      <c r="G871" s="11"/>
      <c r="H871" s="11"/>
      <c r="I871" s="10"/>
    </row>
    <row r="872" spans="7:9" x14ac:dyDescent="0.2">
      <c r="G872" s="11"/>
      <c r="H872" s="11"/>
      <c r="I872" s="10"/>
    </row>
    <row r="873" spans="7:9" x14ac:dyDescent="0.2">
      <c r="G873" s="11"/>
      <c r="H873" s="11"/>
      <c r="I873" s="10"/>
    </row>
    <row r="874" spans="7:9" x14ac:dyDescent="0.2">
      <c r="G874" s="11"/>
      <c r="H874" s="11"/>
      <c r="I874" s="10"/>
    </row>
    <row r="875" spans="7:9" x14ac:dyDescent="0.2">
      <c r="G875" s="11"/>
      <c r="H875" s="11"/>
      <c r="I875" s="10"/>
    </row>
    <row r="876" spans="7:9" x14ac:dyDescent="0.2">
      <c r="G876" s="11"/>
      <c r="H876" s="11"/>
      <c r="I876" s="10"/>
    </row>
    <row r="877" spans="7:9" x14ac:dyDescent="0.2">
      <c r="G877" s="11"/>
      <c r="H877" s="11"/>
      <c r="I877" s="10"/>
    </row>
    <row r="878" spans="7:9" x14ac:dyDescent="0.2">
      <c r="G878" s="11"/>
      <c r="H878" s="11"/>
      <c r="I878" s="10"/>
    </row>
    <row r="879" spans="7:9" x14ac:dyDescent="0.2">
      <c r="G879" s="11"/>
      <c r="H879" s="11"/>
      <c r="I879" s="10"/>
    </row>
    <row r="880" spans="7:9" x14ac:dyDescent="0.2">
      <c r="G880" s="11"/>
      <c r="H880" s="11"/>
      <c r="I880" s="10"/>
    </row>
    <row r="881" spans="7:9" x14ac:dyDescent="0.2">
      <c r="G881" s="11"/>
      <c r="H881" s="11"/>
      <c r="I881" s="10"/>
    </row>
    <row r="882" spans="7:9" x14ac:dyDescent="0.2">
      <c r="G882" s="11"/>
      <c r="H882" s="11"/>
      <c r="I882" s="10"/>
    </row>
    <row r="883" spans="7:9" x14ac:dyDescent="0.2">
      <c r="G883" s="11"/>
      <c r="H883" s="11"/>
      <c r="I883" s="10"/>
    </row>
    <row r="884" spans="7:9" x14ac:dyDescent="0.2">
      <c r="G884" s="11"/>
      <c r="H884" s="11"/>
      <c r="I884" s="10"/>
    </row>
    <row r="885" spans="7:9" x14ac:dyDescent="0.2">
      <c r="G885" s="11"/>
      <c r="H885" s="11"/>
      <c r="I885" s="10"/>
    </row>
    <row r="886" spans="7:9" x14ac:dyDescent="0.2">
      <c r="G886" s="11"/>
      <c r="H886" s="11"/>
      <c r="I886" s="10"/>
    </row>
    <row r="887" spans="7:9" x14ac:dyDescent="0.2">
      <c r="G887" s="11"/>
      <c r="H887" s="11"/>
      <c r="I887" s="10"/>
    </row>
    <row r="888" spans="7:9" x14ac:dyDescent="0.2">
      <c r="G888" s="11"/>
      <c r="H888" s="11"/>
      <c r="I888" s="10"/>
    </row>
    <row r="889" spans="7:9" x14ac:dyDescent="0.2">
      <c r="G889" s="11"/>
      <c r="H889" s="11"/>
      <c r="I889" s="10"/>
    </row>
    <row r="890" spans="7:9" x14ac:dyDescent="0.2">
      <c r="G890" s="11"/>
      <c r="H890" s="11"/>
      <c r="I890" s="10"/>
    </row>
    <row r="891" spans="7:9" x14ac:dyDescent="0.2">
      <c r="G891" s="11"/>
      <c r="H891" s="11"/>
      <c r="I891" s="10"/>
    </row>
    <row r="892" spans="7:9" x14ac:dyDescent="0.2">
      <c r="G892" s="11"/>
      <c r="H892" s="11"/>
      <c r="I892" s="10"/>
    </row>
    <row r="893" spans="7:9" x14ac:dyDescent="0.2">
      <c r="G893" s="11"/>
      <c r="H893" s="11"/>
      <c r="I893" s="10"/>
    </row>
    <row r="894" spans="7:9" x14ac:dyDescent="0.2">
      <c r="G894" s="11"/>
      <c r="H894" s="11"/>
      <c r="I894" s="10"/>
    </row>
    <row r="895" spans="7:9" x14ac:dyDescent="0.2">
      <c r="G895" s="11"/>
      <c r="H895" s="11"/>
      <c r="I895" s="10"/>
    </row>
    <row r="896" spans="7:9" x14ac:dyDescent="0.2">
      <c r="G896" s="11"/>
      <c r="H896" s="11"/>
      <c r="I896" s="10"/>
    </row>
    <row r="897" spans="7:9" x14ac:dyDescent="0.2">
      <c r="G897" s="11"/>
      <c r="H897" s="11"/>
      <c r="I897" s="10"/>
    </row>
    <row r="898" spans="7:9" x14ac:dyDescent="0.2">
      <c r="G898" s="11"/>
      <c r="H898" s="11"/>
      <c r="I898" s="10"/>
    </row>
    <row r="899" spans="7:9" x14ac:dyDescent="0.2">
      <c r="G899" s="11"/>
      <c r="H899" s="11"/>
      <c r="I899" s="10"/>
    </row>
    <row r="900" spans="7:9" x14ac:dyDescent="0.2">
      <c r="G900" s="11"/>
      <c r="H900" s="11"/>
      <c r="I900" s="10"/>
    </row>
    <row r="901" spans="7:9" x14ac:dyDescent="0.2">
      <c r="G901" s="11"/>
      <c r="H901" s="11"/>
      <c r="I901" s="10"/>
    </row>
    <row r="902" spans="7:9" x14ac:dyDescent="0.2">
      <c r="G902" s="11"/>
      <c r="H902" s="11"/>
      <c r="I902" s="10"/>
    </row>
    <row r="903" spans="7:9" x14ac:dyDescent="0.2">
      <c r="G903" s="11"/>
      <c r="H903" s="11"/>
      <c r="I903" s="10"/>
    </row>
    <row r="904" spans="7:9" x14ac:dyDescent="0.2">
      <c r="G904" s="11"/>
      <c r="H904" s="11"/>
      <c r="I904" s="10"/>
    </row>
    <row r="905" spans="7:9" x14ac:dyDescent="0.2">
      <c r="G905" s="11"/>
      <c r="H905" s="11"/>
      <c r="I905" s="10"/>
    </row>
    <row r="906" spans="7:9" x14ac:dyDescent="0.2">
      <c r="G906" s="11"/>
      <c r="H906" s="11"/>
      <c r="I906" s="10"/>
    </row>
    <row r="907" spans="7:9" x14ac:dyDescent="0.2">
      <c r="G907" s="11"/>
      <c r="H907" s="11"/>
      <c r="I907" s="10"/>
    </row>
    <row r="908" spans="7:9" x14ac:dyDescent="0.2">
      <c r="G908" s="11"/>
      <c r="H908" s="11"/>
      <c r="I908" s="10"/>
    </row>
    <row r="909" spans="7:9" x14ac:dyDescent="0.2">
      <c r="G909" s="11"/>
      <c r="H909" s="11"/>
      <c r="I909" s="10"/>
    </row>
    <row r="910" spans="7:9" x14ac:dyDescent="0.2">
      <c r="G910" s="11"/>
      <c r="H910" s="11"/>
      <c r="I910" s="10"/>
    </row>
    <row r="911" spans="7:9" x14ac:dyDescent="0.2">
      <c r="G911" s="11"/>
      <c r="H911" s="11"/>
      <c r="I911" s="10"/>
    </row>
    <row r="912" spans="7:9" x14ac:dyDescent="0.2">
      <c r="G912" s="11"/>
      <c r="H912" s="11"/>
      <c r="I912" s="10"/>
    </row>
    <row r="913" spans="7:9" x14ac:dyDescent="0.2">
      <c r="G913" s="11"/>
      <c r="H913" s="11"/>
      <c r="I913" s="10"/>
    </row>
    <row r="914" spans="7:9" x14ac:dyDescent="0.2">
      <c r="G914" s="11"/>
      <c r="H914" s="11"/>
      <c r="I914" s="10"/>
    </row>
    <row r="915" spans="7:9" x14ac:dyDescent="0.2">
      <c r="G915" s="11"/>
      <c r="H915" s="11"/>
      <c r="I915" s="10"/>
    </row>
    <row r="916" spans="7:9" x14ac:dyDescent="0.2">
      <c r="G916" s="11"/>
      <c r="H916" s="11"/>
      <c r="I916" s="10"/>
    </row>
    <row r="917" spans="7:9" x14ac:dyDescent="0.2">
      <c r="G917" s="11"/>
      <c r="H917" s="11"/>
      <c r="I917" s="10"/>
    </row>
    <row r="918" spans="7:9" x14ac:dyDescent="0.2">
      <c r="G918" s="11"/>
      <c r="H918" s="11"/>
      <c r="I918" s="10"/>
    </row>
    <row r="919" spans="7:9" x14ac:dyDescent="0.2">
      <c r="G919" s="11"/>
      <c r="H919" s="11"/>
      <c r="I919" s="10"/>
    </row>
    <row r="920" spans="7:9" x14ac:dyDescent="0.2">
      <c r="G920" s="11"/>
      <c r="H920" s="11"/>
      <c r="I920" s="10"/>
    </row>
    <row r="921" spans="7:9" x14ac:dyDescent="0.2">
      <c r="G921" s="11"/>
      <c r="H921" s="11"/>
      <c r="I921" s="10"/>
    </row>
    <row r="922" spans="7:9" x14ac:dyDescent="0.2">
      <c r="G922" s="11"/>
      <c r="H922" s="11"/>
      <c r="I922" s="10"/>
    </row>
    <row r="923" spans="7:9" x14ac:dyDescent="0.2">
      <c r="G923" s="11"/>
      <c r="H923" s="11"/>
      <c r="I923" s="10"/>
    </row>
    <row r="924" spans="7:9" x14ac:dyDescent="0.2">
      <c r="G924" s="11"/>
      <c r="H924" s="11"/>
      <c r="I924" s="10"/>
    </row>
    <row r="925" spans="7:9" x14ac:dyDescent="0.2">
      <c r="G925" s="11"/>
      <c r="H925" s="11"/>
      <c r="I925" s="10"/>
    </row>
    <row r="926" spans="7:9" x14ac:dyDescent="0.2">
      <c r="G926" s="11"/>
      <c r="H926" s="11"/>
      <c r="I926" s="10"/>
    </row>
    <row r="927" spans="7:9" x14ac:dyDescent="0.2">
      <c r="G927" s="11"/>
      <c r="H927" s="11"/>
      <c r="I927" s="10"/>
    </row>
    <row r="928" spans="7:9" x14ac:dyDescent="0.2">
      <c r="G928" s="11"/>
      <c r="H928" s="11"/>
      <c r="I928" s="10"/>
    </row>
    <row r="929" spans="7:9" x14ac:dyDescent="0.2">
      <c r="G929" s="11"/>
      <c r="H929" s="11"/>
      <c r="I929" s="10"/>
    </row>
    <row r="930" spans="7:9" x14ac:dyDescent="0.2">
      <c r="G930" s="11"/>
      <c r="H930" s="11"/>
      <c r="I930" s="10"/>
    </row>
    <row r="931" spans="7:9" x14ac:dyDescent="0.2">
      <c r="G931" s="11"/>
      <c r="H931" s="11"/>
      <c r="I931" s="10"/>
    </row>
    <row r="932" spans="7:9" x14ac:dyDescent="0.2">
      <c r="G932" s="11"/>
      <c r="H932" s="11"/>
      <c r="I932" s="10"/>
    </row>
    <row r="933" spans="7:9" x14ac:dyDescent="0.2">
      <c r="G933" s="11"/>
      <c r="H933" s="11"/>
      <c r="I933" s="10"/>
    </row>
    <row r="934" spans="7:9" x14ac:dyDescent="0.2">
      <c r="G934" s="11"/>
      <c r="H934" s="11"/>
      <c r="I934" s="10"/>
    </row>
    <row r="935" spans="7:9" x14ac:dyDescent="0.2">
      <c r="G935" s="11"/>
      <c r="H935" s="11"/>
      <c r="I935" s="10"/>
    </row>
    <row r="936" spans="7:9" x14ac:dyDescent="0.2">
      <c r="G936" s="11"/>
      <c r="H936" s="11"/>
      <c r="I936" s="10"/>
    </row>
    <row r="937" spans="7:9" x14ac:dyDescent="0.2">
      <c r="G937" s="11"/>
      <c r="H937" s="11"/>
      <c r="I937" s="10"/>
    </row>
    <row r="938" spans="7:9" x14ac:dyDescent="0.2">
      <c r="G938" s="11"/>
      <c r="H938" s="11"/>
      <c r="I938" s="10"/>
    </row>
    <row r="939" spans="7:9" x14ac:dyDescent="0.2">
      <c r="G939" s="11"/>
      <c r="H939" s="11"/>
      <c r="I939" s="10"/>
    </row>
    <row r="940" spans="7:9" x14ac:dyDescent="0.2">
      <c r="G940" s="11"/>
      <c r="H940" s="11"/>
      <c r="I940" s="10"/>
    </row>
    <row r="941" spans="7:9" x14ac:dyDescent="0.2">
      <c r="G941" s="11"/>
      <c r="H941" s="11"/>
      <c r="I941" s="10"/>
    </row>
    <row r="942" spans="7:9" x14ac:dyDescent="0.2">
      <c r="G942" s="11"/>
      <c r="H942" s="11"/>
      <c r="I942" s="10"/>
    </row>
    <row r="943" spans="7:9" x14ac:dyDescent="0.2">
      <c r="G943" s="11"/>
      <c r="H943" s="11"/>
      <c r="I943" s="10"/>
    </row>
    <row r="944" spans="7:9" x14ac:dyDescent="0.2">
      <c r="G944" s="11"/>
      <c r="H944" s="11"/>
      <c r="I944" s="10"/>
    </row>
    <row r="945" spans="7:9" x14ac:dyDescent="0.2">
      <c r="G945" s="11"/>
      <c r="H945" s="11"/>
      <c r="I945" s="10"/>
    </row>
    <row r="946" spans="7:9" x14ac:dyDescent="0.2">
      <c r="G946" s="11"/>
      <c r="H946" s="11"/>
      <c r="I946" s="10"/>
    </row>
    <row r="947" spans="7:9" x14ac:dyDescent="0.2">
      <c r="G947" s="11"/>
      <c r="H947" s="11"/>
      <c r="I947" s="10"/>
    </row>
    <row r="948" spans="7:9" x14ac:dyDescent="0.2">
      <c r="G948" s="11"/>
      <c r="H948" s="11"/>
      <c r="I948" s="10"/>
    </row>
    <row r="949" spans="7:9" x14ac:dyDescent="0.2">
      <c r="G949" s="11"/>
      <c r="H949" s="11"/>
      <c r="I949" s="10"/>
    </row>
    <row r="950" spans="7:9" x14ac:dyDescent="0.2">
      <c r="G950" s="11"/>
      <c r="H950" s="11"/>
      <c r="I950" s="10"/>
    </row>
    <row r="951" spans="7:9" x14ac:dyDescent="0.2">
      <c r="G951" s="11"/>
      <c r="H951" s="11"/>
      <c r="I951" s="10"/>
    </row>
  </sheetData>
  <mergeCells count="6">
    <mergeCell ref="A91:B91"/>
    <mergeCell ref="A1:I1"/>
    <mergeCell ref="A87:B87"/>
    <mergeCell ref="A88:B88"/>
    <mergeCell ref="A89:B89"/>
    <mergeCell ref="A90:B90"/>
  </mergeCells>
  <conditionalFormatting sqref="F2:F3 F5:F67 F1054:F65534 F69:F104">
    <cfRule type="cellIs" dxfId="62" priority="2" stopIfTrue="1" operator="between">
      <formula>0.009</formula>
      <formula>-0.009</formula>
    </cfRule>
  </conditionalFormatting>
  <conditionalFormatting sqref="F68">
    <cfRule type="cellIs" dxfId="6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1"/>
  <sheetViews>
    <sheetView workbookViewId="0">
      <selection sqref="A1:G1"/>
    </sheetView>
  </sheetViews>
  <sheetFormatPr defaultRowHeight="11.25" x14ac:dyDescent="0.2"/>
  <cols>
    <col min="1" max="1" width="38.7109375" style="7" bestFit="1" customWidth="1"/>
    <col min="2" max="2" width="51" style="7" bestFit="1" customWidth="1"/>
    <col min="3" max="3" width="35.42578125" style="7" bestFit="1" customWidth="1"/>
    <col min="4" max="4" width="15.28515625" style="7" bestFit="1" customWidth="1"/>
    <col min="5" max="5" width="23.42578125" style="10" customWidth="1"/>
    <col min="6" max="6" width="13.5703125" style="11" bestFit="1" customWidth="1"/>
    <col min="7" max="7" width="14.28515625" style="10" customWidth="1"/>
    <col min="8" max="16384" width="9.140625" style="7"/>
  </cols>
  <sheetData>
    <row r="1" spans="1:7" s="1" customFormat="1" ht="15" x14ac:dyDescent="0.2">
      <c r="A1" s="85" t="s">
        <v>9</v>
      </c>
      <c r="B1" s="86"/>
      <c r="C1" s="86"/>
      <c r="D1" s="86"/>
      <c r="E1" s="86"/>
      <c r="F1" s="86"/>
      <c r="G1" s="86"/>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5" t="s">
        <v>6</v>
      </c>
      <c r="F4" s="12" t="s">
        <v>3</v>
      </c>
      <c r="G4" s="12" t="s">
        <v>5</v>
      </c>
    </row>
    <row r="5" spans="1:7" x14ac:dyDescent="0.2">
      <c r="A5" s="16" t="s">
        <v>83</v>
      </c>
      <c r="B5" s="17"/>
      <c r="C5" s="17"/>
      <c r="D5" s="17"/>
      <c r="E5" s="18"/>
      <c r="F5" s="19"/>
      <c r="G5" s="18"/>
    </row>
    <row r="6" spans="1:7" x14ac:dyDescent="0.2">
      <c r="A6" s="20" t="s">
        <v>26</v>
      </c>
      <c r="B6" s="21"/>
      <c r="C6" s="21"/>
      <c r="D6" s="21"/>
      <c r="E6" s="22"/>
      <c r="F6" s="23"/>
      <c r="G6" s="22"/>
    </row>
    <row r="7" spans="1:7" x14ac:dyDescent="0.2">
      <c r="A7" s="21" t="s">
        <v>85</v>
      </c>
      <c r="B7" s="21" t="s">
        <v>84</v>
      </c>
      <c r="C7" s="21" t="s">
        <v>86</v>
      </c>
      <c r="D7" s="24">
        <v>565300</v>
      </c>
      <c r="E7" s="22">
        <v>9042.5388000000003</v>
      </c>
      <c r="F7" s="23">
        <v>6.7116085543566699</v>
      </c>
      <c r="G7" s="22"/>
    </row>
    <row r="8" spans="1:7" x14ac:dyDescent="0.2">
      <c r="A8" s="21" t="s">
        <v>88</v>
      </c>
      <c r="B8" s="21" t="s">
        <v>87</v>
      </c>
      <c r="C8" s="21" t="s">
        <v>86</v>
      </c>
      <c r="D8" s="24">
        <v>812700</v>
      </c>
      <c r="E8" s="22">
        <v>6947.3659500000003</v>
      </c>
      <c r="F8" s="23">
        <v>5.1565165239065696</v>
      </c>
      <c r="G8" s="22"/>
    </row>
    <row r="9" spans="1:7" x14ac:dyDescent="0.2">
      <c r="A9" s="21" t="s">
        <v>90</v>
      </c>
      <c r="B9" s="21" t="s">
        <v>89</v>
      </c>
      <c r="C9" s="21" t="s">
        <v>91</v>
      </c>
      <c r="D9" s="24">
        <v>425800</v>
      </c>
      <c r="E9" s="22">
        <v>6333.9879000000001</v>
      </c>
      <c r="F9" s="23">
        <v>4.7012513092928803</v>
      </c>
      <c r="G9" s="22"/>
    </row>
    <row r="10" spans="1:7" x14ac:dyDescent="0.2">
      <c r="A10" s="21" t="s">
        <v>93</v>
      </c>
      <c r="B10" s="21" t="s">
        <v>92</v>
      </c>
      <c r="C10" s="21" t="s">
        <v>94</v>
      </c>
      <c r="D10" s="24">
        <v>243300</v>
      </c>
      <c r="E10" s="22">
        <v>5131.5619500000003</v>
      </c>
      <c r="F10" s="23">
        <v>3.8087793530762899</v>
      </c>
      <c r="G10" s="22"/>
    </row>
    <row r="11" spans="1:7" x14ac:dyDescent="0.2">
      <c r="A11" s="21" t="s">
        <v>96</v>
      </c>
      <c r="B11" s="21" t="s">
        <v>95</v>
      </c>
      <c r="C11" s="21" t="s">
        <v>86</v>
      </c>
      <c r="D11" s="24">
        <v>505400</v>
      </c>
      <c r="E11" s="22">
        <v>4266.0814</v>
      </c>
      <c r="F11" s="23">
        <v>3.1663970762084999</v>
      </c>
      <c r="G11" s="22"/>
    </row>
    <row r="12" spans="1:7" x14ac:dyDescent="0.2">
      <c r="A12" s="21" t="s">
        <v>98</v>
      </c>
      <c r="B12" s="21" t="s">
        <v>97</v>
      </c>
      <c r="C12" s="21" t="s">
        <v>99</v>
      </c>
      <c r="D12" s="24">
        <v>422500</v>
      </c>
      <c r="E12" s="22">
        <v>3136.0062499999999</v>
      </c>
      <c r="F12" s="23">
        <v>2.3276257740819402</v>
      </c>
      <c r="G12" s="22"/>
    </row>
    <row r="13" spans="1:7" x14ac:dyDescent="0.2">
      <c r="A13" s="21" t="s">
        <v>101</v>
      </c>
      <c r="B13" s="21" t="s">
        <v>100</v>
      </c>
      <c r="C13" s="21" t="s">
        <v>102</v>
      </c>
      <c r="D13" s="24">
        <v>129000</v>
      </c>
      <c r="E13" s="22">
        <v>2996.0895</v>
      </c>
      <c r="F13" s="23">
        <v>2.2237759065870102</v>
      </c>
      <c r="G13" s="22"/>
    </row>
    <row r="14" spans="1:7" x14ac:dyDescent="0.2">
      <c r="A14" s="21" t="s">
        <v>104</v>
      </c>
      <c r="B14" s="21" t="s">
        <v>103</v>
      </c>
      <c r="C14" s="21" t="s">
        <v>91</v>
      </c>
      <c r="D14" s="24">
        <v>269300</v>
      </c>
      <c r="E14" s="22">
        <v>2901.9767999999999</v>
      </c>
      <c r="F14" s="23">
        <v>2.1539230017375899</v>
      </c>
      <c r="G14" s="22"/>
    </row>
    <row r="15" spans="1:7" x14ac:dyDescent="0.2">
      <c r="A15" s="21" t="s">
        <v>106</v>
      </c>
      <c r="B15" s="21" t="s">
        <v>105</v>
      </c>
      <c r="C15" s="21" t="s">
        <v>86</v>
      </c>
      <c r="D15" s="24">
        <v>536000</v>
      </c>
      <c r="E15" s="22">
        <v>2802.2080000000001</v>
      </c>
      <c r="F15" s="23">
        <v>2.07987199168962</v>
      </c>
      <c r="G15" s="22"/>
    </row>
    <row r="16" spans="1:7" x14ac:dyDescent="0.2">
      <c r="A16" s="21" t="s">
        <v>108</v>
      </c>
      <c r="B16" s="21" t="s">
        <v>107</v>
      </c>
      <c r="C16" s="21" t="s">
        <v>109</v>
      </c>
      <c r="D16" s="24">
        <v>276400</v>
      </c>
      <c r="E16" s="22">
        <v>2644.0423999999998</v>
      </c>
      <c r="F16" s="23">
        <v>1.9624773509317699</v>
      </c>
      <c r="G16" s="22"/>
    </row>
    <row r="17" spans="1:7" x14ac:dyDescent="0.2">
      <c r="A17" s="21" t="s">
        <v>111</v>
      </c>
      <c r="B17" s="21" t="s">
        <v>110</v>
      </c>
      <c r="C17" s="21" t="s">
        <v>112</v>
      </c>
      <c r="D17" s="24">
        <v>1471100</v>
      </c>
      <c r="E17" s="22">
        <v>2508.2255</v>
      </c>
      <c r="F17" s="23">
        <v>1.8616704992247901</v>
      </c>
      <c r="G17" s="22"/>
    </row>
    <row r="18" spans="1:7" x14ac:dyDescent="0.2">
      <c r="A18" s="21" t="s">
        <v>114</v>
      </c>
      <c r="B18" s="21" t="s">
        <v>113</v>
      </c>
      <c r="C18" s="21" t="s">
        <v>115</v>
      </c>
      <c r="D18" s="24">
        <v>427400</v>
      </c>
      <c r="E18" s="22">
        <v>2276.3323999999998</v>
      </c>
      <c r="F18" s="23">
        <v>1.6895533816674599</v>
      </c>
      <c r="G18" s="22"/>
    </row>
    <row r="19" spans="1:7" x14ac:dyDescent="0.2">
      <c r="A19" s="21" t="s">
        <v>117</v>
      </c>
      <c r="B19" s="21" t="s">
        <v>116</v>
      </c>
      <c r="C19" s="21" t="s">
        <v>118</v>
      </c>
      <c r="D19" s="24">
        <v>31000</v>
      </c>
      <c r="E19" s="22">
        <v>2251.0030000000002</v>
      </c>
      <c r="F19" s="23">
        <v>1.6707532391989901</v>
      </c>
      <c r="G19" s="22"/>
    </row>
    <row r="20" spans="1:7" x14ac:dyDescent="0.2">
      <c r="A20" s="21" t="s">
        <v>120</v>
      </c>
      <c r="B20" s="21" t="s">
        <v>119</v>
      </c>
      <c r="C20" s="21" t="s">
        <v>121</v>
      </c>
      <c r="D20" s="24">
        <v>178300</v>
      </c>
      <c r="E20" s="22">
        <v>2208.9587000000001</v>
      </c>
      <c r="F20" s="23">
        <v>1.6395468612355399</v>
      </c>
      <c r="G20" s="22"/>
    </row>
    <row r="21" spans="1:7" x14ac:dyDescent="0.2">
      <c r="A21" s="21" t="s">
        <v>123</v>
      </c>
      <c r="B21" s="21" t="s">
        <v>122</v>
      </c>
      <c r="C21" s="21" t="s">
        <v>124</v>
      </c>
      <c r="D21" s="24">
        <v>2113611</v>
      </c>
      <c r="E21" s="22">
        <v>2169.6216920000002</v>
      </c>
      <c r="F21" s="23">
        <v>1.6103499061286899</v>
      </c>
      <c r="G21" s="22"/>
    </row>
    <row r="22" spans="1:7" x14ac:dyDescent="0.2">
      <c r="A22" s="21" t="s">
        <v>126</v>
      </c>
      <c r="B22" s="21" t="s">
        <v>125</v>
      </c>
      <c r="C22" s="21" t="s">
        <v>127</v>
      </c>
      <c r="D22" s="24">
        <v>607100</v>
      </c>
      <c r="E22" s="22">
        <v>1913.27565</v>
      </c>
      <c r="F22" s="23">
        <v>1.4200831761299499</v>
      </c>
      <c r="G22" s="22"/>
    </row>
    <row r="23" spans="1:7" x14ac:dyDescent="0.2">
      <c r="A23" s="21" t="s">
        <v>145</v>
      </c>
      <c r="B23" s="21" t="s">
        <v>144</v>
      </c>
      <c r="C23" s="21" t="s">
        <v>130</v>
      </c>
      <c r="D23" s="24">
        <v>21900</v>
      </c>
      <c r="E23" s="22">
        <v>1888.7326499999999</v>
      </c>
      <c r="F23" s="23">
        <v>1.40186672028797</v>
      </c>
      <c r="G23" s="22"/>
    </row>
    <row r="24" spans="1:7" x14ac:dyDescent="0.2">
      <c r="A24" s="21" t="s">
        <v>129</v>
      </c>
      <c r="B24" s="21" t="s">
        <v>128</v>
      </c>
      <c r="C24" s="21" t="s">
        <v>130</v>
      </c>
      <c r="D24" s="24">
        <v>438700</v>
      </c>
      <c r="E24" s="22">
        <v>1845.6108999999999</v>
      </c>
      <c r="F24" s="23">
        <v>1.36986063078368</v>
      </c>
      <c r="G24" s="22"/>
    </row>
    <row r="25" spans="1:7" x14ac:dyDescent="0.2">
      <c r="A25" s="21" t="s">
        <v>134</v>
      </c>
      <c r="B25" s="21" t="s">
        <v>133</v>
      </c>
      <c r="C25" s="21" t="s">
        <v>135</v>
      </c>
      <c r="D25" s="24">
        <v>241600</v>
      </c>
      <c r="E25" s="22">
        <v>1789.2896000000001</v>
      </c>
      <c r="F25" s="23">
        <v>1.3280574904009701</v>
      </c>
      <c r="G25" s="22"/>
    </row>
    <row r="26" spans="1:7" x14ac:dyDescent="0.2">
      <c r="A26" s="21" t="s">
        <v>132</v>
      </c>
      <c r="B26" s="21" t="s">
        <v>131</v>
      </c>
      <c r="C26" s="21" t="s">
        <v>86</v>
      </c>
      <c r="D26" s="24">
        <v>163500</v>
      </c>
      <c r="E26" s="22">
        <v>1762.0395000000001</v>
      </c>
      <c r="F26" s="23">
        <v>1.3078317542098199</v>
      </c>
      <c r="G26" s="22"/>
    </row>
    <row r="27" spans="1:7" x14ac:dyDescent="0.2">
      <c r="A27" s="21" t="s">
        <v>137</v>
      </c>
      <c r="B27" s="21" t="s">
        <v>136</v>
      </c>
      <c r="C27" s="21" t="s">
        <v>102</v>
      </c>
      <c r="D27" s="24">
        <v>803800</v>
      </c>
      <c r="E27" s="22">
        <v>1730.1795</v>
      </c>
      <c r="F27" s="23">
        <v>1.28418442979449</v>
      </c>
      <c r="G27" s="22"/>
    </row>
    <row r="28" spans="1:7" x14ac:dyDescent="0.2">
      <c r="A28" s="21" t="s">
        <v>139</v>
      </c>
      <c r="B28" s="21" t="s">
        <v>138</v>
      </c>
      <c r="C28" s="21" t="s">
        <v>140</v>
      </c>
      <c r="D28" s="24">
        <v>210400</v>
      </c>
      <c r="E28" s="22">
        <v>1578.9467999999999</v>
      </c>
      <c r="F28" s="23">
        <v>1.1719355685545001</v>
      </c>
      <c r="G28" s="22"/>
    </row>
    <row r="29" spans="1:7" x14ac:dyDescent="0.2">
      <c r="A29" s="21" t="s">
        <v>142</v>
      </c>
      <c r="B29" s="21" t="s">
        <v>141</v>
      </c>
      <c r="C29" s="21" t="s">
        <v>143</v>
      </c>
      <c r="D29" s="24">
        <v>507000</v>
      </c>
      <c r="E29" s="22">
        <v>1540.5195000000001</v>
      </c>
      <c r="F29" s="23">
        <v>1.14341382249344</v>
      </c>
      <c r="G29" s="22"/>
    </row>
    <row r="30" spans="1:7" x14ac:dyDescent="0.2">
      <c r="A30" s="21" t="s">
        <v>158</v>
      </c>
      <c r="B30" s="21" t="s">
        <v>157</v>
      </c>
      <c r="C30" s="21" t="s">
        <v>159</v>
      </c>
      <c r="D30" s="24">
        <v>70000</v>
      </c>
      <c r="E30" s="22">
        <v>1452.7449999999999</v>
      </c>
      <c r="F30" s="23">
        <v>1.07826529528398</v>
      </c>
      <c r="G30" s="22"/>
    </row>
    <row r="31" spans="1:7" x14ac:dyDescent="0.2">
      <c r="A31" s="21" t="s">
        <v>150</v>
      </c>
      <c r="B31" s="21" t="s">
        <v>149</v>
      </c>
      <c r="C31" s="21" t="s">
        <v>151</v>
      </c>
      <c r="D31" s="24">
        <v>310200</v>
      </c>
      <c r="E31" s="22">
        <v>1268.4078</v>
      </c>
      <c r="F31" s="23">
        <v>0.94144540921325404</v>
      </c>
      <c r="G31" s="22"/>
    </row>
    <row r="32" spans="1:7" x14ac:dyDescent="0.2">
      <c r="A32" s="21" t="s">
        <v>147</v>
      </c>
      <c r="B32" s="21" t="s">
        <v>146</v>
      </c>
      <c r="C32" s="21" t="s">
        <v>148</v>
      </c>
      <c r="D32" s="24">
        <v>134200</v>
      </c>
      <c r="E32" s="22">
        <v>1267.2506000000001</v>
      </c>
      <c r="F32" s="23">
        <v>0.94058650513875897</v>
      </c>
      <c r="G32" s="22"/>
    </row>
    <row r="33" spans="1:7" x14ac:dyDescent="0.2">
      <c r="A33" s="21" t="s">
        <v>156</v>
      </c>
      <c r="B33" s="21" t="s">
        <v>155</v>
      </c>
      <c r="C33" s="21" t="s">
        <v>118</v>
      </c>
      <c r="D33" s="24">
        <v>343500</v>
      </c>
      <c r="E33" s="22">
        <v>1202.42175</v>
      </c>
      <c r="F33" s="23">
        <v>0.89246883886685902</v>
      </c>
      <c r="G33" s="22"/>
    </row>
    <row r="34" spans="1:7" x14ac:dyDescent="0.2">
      <c r="A34" s="21" t="s">
        <v>153</v>
      </c>
      <c r="B34" s="21" t="s">
        <v>152</v>
      </c>
      <c r="C34" s="21" t="s">
        <v>154</v>
      </c>
      <c r="D34" s="24">
        <v>519500</v>
      </c>
      <c r="E34" s="22">
        <v>1193.2915</v>
      </c>
      <c r="F34" s="23">
        <v>0.88569212876820702</v>
      </c>
      <c r="G34" s="22"/>
    </row>
    <row r="35" spans="1:7" x14ac:dyDescent="0.2">
      <c r="A35" s="21" t="s">
        <v>161</v>
      </c>
      <c r="B35" s="21" t="s">
        <v>160</v>
      </c>
      <c r="C35" s="21" t="s">
        <v>154</v>
      </c>
      <c r="D35" s="24">
        <v>2088000</v>
      </c>
      <c r="E35" s="22">
        <v>1117.08</v>
      </c>
      <c r="F35" s="23">
        <v>0.82912596226855595</v>
      </c>
      <c r="G35" s="22"/>
    </row>
    <row r="36" spans="1:7" x14ac:dyDescent="0.2">
      <c r="A36" s="21" t="s">
        <v>183</v>
      </c>
      <c r="B36" s="21" t="s">
        <v>182</v>
      </c>
      <c r="C36" s="21" t="s">
        <v>184</v>
      </c>
      <c r="D36" s="24">
        <v>192800</v>
      </c>
      <c r="E36" s="22">
        <v>1076.306</v>
      </c>
      <c r="F36" s="23">
        <v>0.79886243415460001</v>
      </c>
      <c r="G36" s="22"/>
    </row>
    <row r="37" spans="1:7" x14ac:dyDescent="0.2">
      <c r="A37" s="21" t="s">
        <v>163</v>
      </c>
      <c r="B37" s="21" t="s">
        <v>162</v>
      </c>
      <c r="C37" s="21" t="s">
        <v>164</v>
      </c>
      <c r="D37" s="24">
        <v>612070</v>
      </c>
      <c r="E37" s="22">
        <v>1073.2647449999999</v>
      </c>
      <c r="F37" s="23">
        <v>0.79660513523386101</v>
      </c>
      <c r="G37" s="22"/>
    </row>
    <row r="38" spans="1:7" x14ac:dyDescent="0.2">
      <c r="A38" s="21" t="s">
        <v>168</v>
      </c>
      <c r="B38" s="21" t="s">
        <v>167</v>
      </c>
      <c r="C38" s="21" t="s">
        <v>91</v>
      </c>
      <c r="D38" s="24">
        <v>95200</v>
      </c>
      <c r="E38" s="22">
        <v>1047.4380000000001</v>
      </c>
      <c r="F38" s="23">
        <v>0.77743585031211004</v>
      </c>
      <c r="G38" s="22"/>
    </row>
    <row r="39" spans="1:7" x14ac:dyDescent="0.2">
      <c r="A39" s="21" t="s">
        <v>170</v>
      </c>
      <c r="B39" s="21" t="s">
        <v>169</v>
      </c>
      <c r="C39" s="21" t="s">
        <v>171</v>
      </c>
      <c r="D39" s="24">
        <v>39600</v>
      </c>
      <c r="E39" s="22">
        <v>994.9896</v>
      </c>
      <c r="F39" s="23">
        <v>0.73850727749776701</v>
      </c>
      <c r="G39" s="22"/>
    </row>
    <row r="40" spans="1:7" x14ac:dyDescent="0.2">
      <c r="A40" s="21" t="s">
        <v>166</v>
      </c>
      <c r="B40" s="21" t="s">
        <v>165</v>
      </c>
      <c r="C40" s="21" t="s">
        <v>121</v>
      </c>
      <c r="D40" s="24">
        <v>225000</v>
      </c>
      <c r="E40" s="22">
        <v>991.91250000000002</v>
      </c>
      <c r="F40" s="23">
        <v>0.73622337348149502</v>
      </c>
      <c r="G40" s="22"/>
    </row>
    <row r="41" spans="1:7" x14ac:dyDescent="0.2">
      <c r="A41" s="21" t="s">
        <v>175</v>
      </c>
      <c r="B41" s="21" t="s">
        <v>174</v>
      </c>
      <c r="C41" s="21" t="s">
        <v>176</v>
      </c>
      <c r="D41" s="24">
        <v>513400</v>
      </c>
      <c r="E41" s="22">
        <v>976.74350000000004</v>
      </c>
      <c r="F41" s="23">
        <v>0.72496454535669497</v>
      </c>
      <c r="G41" s="22"/>
    </row>
    <row r="42" spans="1:7" x14ac:dyDescent="0.2">
      <c r="A42" s="21" t="s">
        <v>173</v>
      </c>
      <c r="B42" s="21" t="s">
        <v>172</v>
      </c>
      <c r="C42" s="21" t="s">
        <v>143</v>
      </c>
      <c r="D42" s="24">
        <v>236200</v>
      </c>
      <c r="E42" s="22">
        <v>951.17740000000003</v>
      </c>
      <c r="F42" s="23">
        <v>0.70598871796389095</v>
      </c>
      <c r="G42" s="22"/>
    </row>
    <row r="43" spans="1:7" x14ac:dyDescent="0.2">
      <c r="A43" s="21" t="s">
        <v>178</v>
      </c>
      <c r="B43" s="21" t="s">
        <v>177</v>
      </c>
      <c r="C43" s="21" t="s">
        <v>143</v>
      </c>
      <c r="D43" s="24">
        <v>106300</v>
      </c>
      <c r="E43" s="22">
        <v>948.19600000000003</v>
      </c>
      <c r="F43" s="23">
        <v>0.70377584498800105</v>
      </c>
      <c r="G43" s="22"/>
    </row>
    <row r="44" spans="1:7" x14ac:dyDescent="0.2">
      <c r="A44" s="21" t="s">
        <v>180</v>
      </c>
      <c r="B44" s="21" t="s">
        <v>179</v>
      </c>
      <c r="C44" s="21" t="s">
        <v>181</v>
      </c>
      <c r="D44" s="24">
        <v>71800</v>
      </c>
      <c r="E44" s="22">
        <v>941.40570000000002</v>
      </c>
      <c r="F44" s="23">
        <v>0.69873590691589105</v>
      </c>
      <c r="G44" s="22"/>
    </row>
    <row r="45" spans="1:7" x14ac:dyDescent="0.2">
      <c r="A45" s="21" t="s">
        <v>186</v>
      </c>
      <c r="B45" s="21" t="s">
        <v>185</v>
      </c>
      <c r="C45" s="21" t="s">
        <v>109</v>
      </c>
      <c r="D45" s="24">
        <v>21600</v>
      </c>
      <c r="E45" s="22">
        <v>932.38559999999995</v>
      </c>
      <c r="F45" s="23">
        <v>0.692040953025159</v>
      </c>
      <c r="G45" s="22"/>
    </row>
    <row r="46" spans="1:7" x14ac:dyDescent="0.2">
      <c r="A46" s="21" t="s">
        <v>197</v>
      </c>
      <c r="B46" s="21" t="s">
        <v>196</v>
      </c>
      <c r="C46" s="21" t="s">
        <v>135</v>
      </c>
      <c r="D46" s="24">
        <v>62100</v>
      </c>
      <c r="E46" s="22">
        <v>898.5249</v>
      </c>
      <c r="F46" s="23">
        <v>0.66690865679696898</v>
      </c>
      <c r="G46" s="22"/>
    </row>
    <row r="47" spans="1:7" x14ac:dyDescent="0.2">
      <c r="A47" s="21" t="s">
        <v>188</v>
      </c>
      <c r="B47" s="21" t="s">
        <v>187</v>
      </c>
      <c r="C47" s="21" t="s">
        <v>109</v>
      </c>
      <c r="D47" s="24">
        <v>98700</v>
      </c>
      <c r="E47" s="22">
        <v>894.61680000000001</v>
      </c>
      <c r="F47" s="23">
        <v>0.66400796286892305</v>
      </c>
      <c r="G47" s="22"/>
    </row>
    <row r="48" spans="1:7" x14ac:dyDescent="0.2">
      <c r="A48" s="21" t="s">
        <v>190</v>
      </c>
      <c r="B48" s="21" t="s">
        <v>189</v>
      </c>
      <c r="C48" s="21" t="s">
        <v>191</v>
      </c>
      <c r="D48" s="24">
        <v>63400</v>
      </c>
      <c r="E48" s="22">
        <v>889.28009999999995</v>
      </c>
      <c r="F48" s="23">
        <v>0.66004692469543602</v>
      </c>
      <c r="G48" s="22"/>
    </row>
    <row r="49" spans="1:9" x14ac:dyDescent="0.2">
      <c r="A49" s="21" t="s">
        <v>193</v>
      </c>
      <c r="B49" s="21" t="s">
        <v>192</v>
      </c>
      <c r="C49" s="21" t="s">
        <v>121</v>
      </c>
      <c r="D49" s="24">
        <v>128700</v>
      </c>
      <c r="E49" s="22">
        <v>834.87689999999998</v>
      </c>
      <c r="F49" s="23">
        <v>0.61966744824747499</v>
      </c>
      <c r="G49" s="22"/>
    </row>
    <row r="50" spans="1:9" x14ac:dyDescent="0.2">
      <c r="A50" s="21" t="s">
        <v>204</v>
      </c>
      <c r="B50" s="21" t="s">
        <v>203</v>
      </c>
      <c r="C50" s="21" t="s">
        <v>148</v>
      </c>
      <c r="D50" s="24">
        <v>78700</v>
      </c>
      <c r="E50" s="22">
        <v>806.00604999999996</v>
      </c>
      <c r="F50" s="23">
        <v>0.59823874906052199</v>
      </c>
      <c r="G50" s="22"/>
    </row>
    <row r="51" spans="1:9" x14ac:dyDescent="0.2">
      <c r="A51" s="21" t="s">
        <v>195</v>
      </c>
      <c r="B51" s="21" t="s">
        <v>194</v>
      </c>
      <c r="C51" s="21" t="s">
        <v>118</v>
      </c>
      <c r="D51" s="24">
        <v>40000</v>
      </c>
      <c r="E51" s="22">
        <v>692.68</v>
      </c>
      <c r="F51" s="23">
        <v>0.51412519384841104</v>
      </c>
      <c r="G51" s="22"/>
    </row>
    <row r="52" spans="1:9" x14ac:dyDescent="0.2">
      <c r="A52" s="21" t="s">
        <v>199</v>
      </c>
      <c r="B52" s="21" t="s">
        <v>198</v>
      </c>
      <c r="C52" s="21" t="s">
        <v>200</v>
      </c>
      <c r="D52" s="24">
        <v>148000</v>
      </c>
      <c r="E52" s="22">
        <v>511.488</v>
      </c>
      <c r="F52" s="23">
        <v>0.37963975739322098</v>
      </c>
      <c r="G52" s="22"/>
    </row>
    <row r="53" spans="1:9" x14ac:dyDescent="0.2">
      <c r="A53" s="21" t="s">
        <v>202</v>
      </c>
      <c r="B53" s="21" t="s">
        <v>201</v>
      </c>
      <c r="C53" s="21" t="s">
        <v>109</v>
      </c>
      <c r="D53" s="24">
        <v>30700</v>
      </c>
      <c r="E53" s="22">
        <v>448.17394999999999</v>
      </c>
      <c r="F53" s="23">
        <v>0.33264641525893401</v>
      </c>
      <c r="G53" s="22"/>
    </row>
    <row r="54" spans="1:9" x14ac:dyDescent="0.2">
      <c r="A54" s="20" t="s">
        <v>27</v>
      </c>
      <c r="B54" s="20"/>
      <c r="C54" s="20"/>
      <c r="D54" s="20"/>
      <c r="E54" s="25">
        <f>SUM(E7:E53)</f>
        <v>95075.256736999974</v>
      </c>
      <c r="F54" s="26">
        <f>SUM(F7:F53)</f>
        <v>70.567339608618099</v>
      </c>
      <c r="G54" s="25"/>
      <c r="H54" s="14"/>
      <c r="I54" s="14"/>
    </row>
    <row r="55" spans="1:9" x14ac:dyDescent="0.2">
      <c r="A55" s="21"/>
      <c r="B55" s="21"/>
      <c r="C55" s="21"/>
      <c r="D55" s="21"/>
      <c r="E55" s="22"/>
      <c r="F55" s="23"/>
      <c r="G55" s="22"/>
    </row>
    <row r="56" spans="1:9" x14ac:dyDescent="0.2">
      <c r="A56" s="20" t="s">
        <v>237</v>
      </c>
      <c r="B56" s="21"/>
      <c r="C56" s="21"/>
      <c r="D56" s="21"/>
      <c r="E56" s="22"/>
      <c r="F56" s="23"/>
      <c r="G56" s="22"/>
    </row>
    <row r="57" spans="1:9" x14ac:dyDescent="0.2">
      <c r="A57" s="21"/>
      <c r="B57" s="21" t="s">
        <v>238</v>
      </c>
      <c r="C57" s="21" t="s">
        <v>140</v>
      </c>
      <c r="D57" s="24">
        <v>27500</v>
      </c>
      <c r="E57" s="22">
        <v>2.7499999999999998E-3</v>
      </c>
      <c r="F57" s="23">
        <v>2.0411218500362802E-6</v>
      </c>
      <c r="G57" s="22"/>
    </row>
    <row r="58" spans="1:9" x14ac:dyDescent="0.2">
      <c r="A58" s="21" t="s">
        <v>240</v>
      </c>
      <c r="B58" s="21" t="s">
        <v>239</v>
      </c>
      <c r="C58" s="21" t="s">
        <v>148</v>
      </c>
      <c r="D58" s="24">
        <v>27000</v>
      </c>
      <c r="E58" s="22">
        <v>2.7000000000000001E-3</v>
      </c>
      <c r="F58" s="23">
        <v>2.0040105436719898E-6</v>
      </c>
      <c r="G58" s="22"/>
    </row>
    <row r="59" spans="1:9" x14ac:dyDescent="0.2">
      <c r="A59" s="20" t="s">
        <v>27</v>
      </c>
      <c r="B59" s="20"/>
      <c r="C59" s="20"/>
      <c r="D59" s="20"/>
      <c r="E59" s="25">
        <f>SUM(E56:E58)</f>
        <v>5.45E-3</v>
      </c>
      <c r="F59" s="26">
        <f>SUM(F56:F58)</f>
        <v>4.04513239370827E-6</v>
      </c>
      <c r="G59" s="25"/>
      <c r="H59" s="14"/>
      <c r="I59" s="14"/>
    </row>
    <row r="60" spans="1:9" x14ac:dyDescent="0.2">
      <c r="A60" s="21"/>
      <c r="B60" s="21"/>
      <c r="C60" s="21"/>
      <c r="D60" s="21"/>
      <c r="E60" s="22"/>
      <c r="F60" s="23"/>
      <c r="G60" s="22"/>
    </row>
    <row r="61" spans="1:9" x14ac:dyDescent="0.2">
      <c r="A61" s="20" t="s">
        <v>25</v>
      </c>
      <c r="B61" s="21"/>
      <c r="C61" s="21"/>
      <c r="D61" s="21"/>
      <c r="E61" s="22"/>
      <c r="F61" s="23"/>
      <c r="G61" s="22"/>
    </row>
    <row r="62" spans="1:9" x14ac:dyDescent="0.2">
      <c r="A62" s="20" t="s">
        <v>26</v>
      </c>
      <c r="B62" s="21"/>
      <c r="C62" s="21"/>
      <c r="D62" s="21"/>
      <c r="E62" s="22"/>
      <c r="F62" s="23"/>
      <c r="G62" s="22"/>
    </row>
    <row r="63" spans="1:9" x14ac:dyDescent="0.2">
      <c r="A63" s="21" t="s">
        <v>242</v>
      </c>
      <c r="B63" s="21" t="s">
        <v>241</v>
      </c>
      <c r="C63" s="21" t="s">
        <v>76</v>
      </c>
      <c r="D63" s="24">
        <v>200</v>
      </c>
      <c r="E63" s="22">
        <v>2071.7070684999999</v>
      </c>
      <c r="F63" s="23">
        <v>1.53767511432362</v>
      </c>
      <c r="G63" s="22">
        <v>7.99</v>
      </c>
    </row>
    <row r="64" spans="1:9" x14ac:dyDescent="0.2">
      <c r="A64" s="21" t="s">
        <v>244</v>
      </c>
      <c r="B64" s="21" t="s">
        <v>243</v>
      </c>
      <c r="C64" s="21" t="s">
        <v>76</v>
      </c>
      <c r="D64" s="24">
        <v>150</v>
      </c>
      <c r="E64" s="22">
        <v>1564.5753082000001</v>
      </c>
      <c r="F64" s="23">
        <v>1.1612686718524601</v>
      </c>
      <c r="G64" s="22">
        <v>7.98</v>
      </c>
    </row>
    <row r="65" spans="1:9" x14ac:dyDescent="0.2">
      <c r="A65" s="21" t="s">
        <v>206</v>
      </c>
      <c r="B65" s="21" t="s">
        <v>205</v>
      </c>
      <c r="C65" s="21" t="s">
        <v>76</v>
      </c>
      <c r="D65" s="24">
        <v>50</v>
      </c>
      <c r="E65" s="22">
        <v>528.38828769999998</v>
      </c>
      <c r="F65" s="23">
        <v>0.39218359248280998</v>
      </c>
      <c r="G65" s="22">
        <v>7.7096999999999998</v>
      </c>
    </row>
    <row r="66" spans="1:9" x14ac:dyDescent="0.2">
      <c r="A66" s="20" t="s">
        <v>27</v>
      </c>
      <c r="B66" s="20"/>
      <c r="C66" s="20"/>
      <c r="D66" s="20"/>
      <c r="E66" s="25">
        <f>SUM(E62:E65)</f>
        <v>4164.6706643999996</v>
      </c>
      <c r="F66" s="26">
        <f>SUM(F62:F65)</f>
        <v>3.0911273786588902</v>
      </c>
      <c r="G66" s="25"/>
      <c r="H66" s="14"/>
      <c r="I66" s="14"/>
    </row>
    <row r="67" spans="1:9" x14ac:dyDescent="0.2">
      <c r="A67" s="21"/>
      <c r="B67" s="21"/>
      <c r="C67" s="21"/>
      <c r="D67" s="21"/>
      <c r="E67" s="22"/>
      <c r="F67" s="23"/>
      <c r="G67" s="22"/>
    </row>
    <row r="68" spans="1:9" x14ac:dyDescent="0.2">
      <c r="A68" s="20" t="s">
        <v>45</v>
      </c>
      <c r="B68" s="21"/>
      <c r="C68" s="21"/>
      <c r="D68" s="21"/>
      <c r="E68" s="22"/>
      <c r="F68" s="23"/>
      <c r="G68" s="22"/>
    </row>
    <row r="69" spans="1:9" x14ac:dyDescent="0.2">
      <c r="A69" s="20" t="s">
        <v>55</v>
      </c>
      <c r="B69" s="21"/>
      <c r="C69" s="21"/>
      <c r="D69" s="21"/>
      <c r="E69" s="22"/>
      <c r="F69" s="23"/>
      <c r="G69" s="22"/>
    </row>
    <row r="70" spans="1:9" x14ac:dyDescent="0.2">
      <c r="A70" s="21" t="s">
        <v>57</v>
      </c>
      <c r="B70" s="21" t="s">
        <v>56</v>
      </c>
      <c r="C70" s="21" t="s">
        <v>47</v>
      </c>
      <c r="D70" s="24">
        <v>700</v>
      </c>
      <c r="E70" s="22">
        <v>3342.1640000000002</v>
      </c>
      <c r="F70" s="23">
        <v>2.4806414424744201</v>
      </c>
      <c r="G70" s="22">
        <v>9.0249000000000006</v>
      </c>
    </row>
    <row r="71" spans="1:9" x14ac:dyDescent="0.2">
      <c r="A71" s="21" t="s">
        <v>82</v>
      </c>
      <c r="B71" s="21" t="s">
        <v>81</v>
      </c>
      <c r="C71" s="21" t="s">
        <v>47</v>
      </c>
      <c r="D71" s="24">
        <v>500</v>
      </c>
      <c r="E71" s="22">
        <v>2459.2750000000001</v>
      </c>
      <c r="F71" s="23">
        <v>1.82533815918108</v>
      </c>
      <c r="G71" s="22">
        <v>7.85</v>
      </c>
    </row>
    <row r="72" spans="1:9" x14ac:dyDescent="0.2">
      <c r="A72" s="20" t="s">
        <v>27</v>
      </c>
      <c r="B72" s="20"/>
      <c r="C72" s="20"/>
      <c r="D72" s="20"/>
      <c r="E72" s="25">
        <f>SUM(E69:E71)</f>
        <v>5801.4390000000003</v>
      </c>
      <c r="F72" s="26">
        <f>SUM(F69:F71)</f>
        <v>4.3059796016555003</v>
      </c>
      <c r="G72" s="25"/>
      <c r="H72" s="14"/>
      <c r="I72" s="14"/>
    </row>
    <row r="73" spans="1:9" x14ac:dyDescent="0.2">
      <c r="A73" s="21"/>
      <c r="B73" s="21"/>
      <c r="C73" s="21"/>
      <c r="D73" s="21"/>
      <c r="E73" s="22"/>
      <c r="F73" s="23"/>
      <c r="G73" s="22"/>
    </row>
    <row r="74" spans="1:9" x14ac:dyDescent="0.2">
      <c r="A74" s="20" t="s">
        <v>62</v>
      </c>
      <c r="B74" s="21"/>
      <c r="C74" s="21"/>
      <c r="D74" s="21"/>
      <c r="E74" s="22"/>
      <c r="F74" s="23"/>
      <c r="G74" s="22"/>
    </row>
    <row r="75" spans="1:9" x14ac:dyDescent="0.2">
      <c r="A75" s="21" t="s">
        <v>210</v>
      </c>
      <c r="B75" s="21" t="s">
        <v>209</v>
      </c>
      <c r="C75" s="21" t="s">
        <v>65</v>
      </c>
      <c r="D75" s="24">
        <v>10000000</v>
      </c>
      <c r="E75" s="22">
        <v>9630.2222222</v>
      </c>
      <c r="F75" s="23">
        <v>7.1478025448863196</v>
      </c>
      <c r="G75" s="22">
        <v>7.4894461296125003</v>
      </c>
    </row>
    <row r="76" spans="1:9" x14ac:dyDescent="0.2">
      <c r="A76" s="21" t="s">
        <v>67</v>
      </c>
      <c r="B76" s="21" t="s">
        <v>66</v>
      </c>
      <c r="C76" s="21" t="s">
        <v>65</v>
      </c>
      <c r="D76" s="24">
        <v>7400000</v>
      </c>
      <c r="E76" s="22">
        <v>7205.9280110999998</v>
      </c>
      <c r="F76" s="23">
        <v>5.3484280411798899</v>
      </c>
      <c r="G76" s="22">
        <v>7.5175102065125001</v>
      </c>
    </row>
    <row r="77" spans="1:9" x14ac:dyDescent="0.2">
      <c r="A77" s="21" t="s">
        <v>64</v>
      </c>
      <c r="B77" s="21" t="s">
        <v>63</v>
      </c>
      <c r="C77" s="21" t="s">
        <v>65</v>
      </c>
      <c r="D77" s="24">
        <v>5000000</v>
      </c>
      <c r="E77" s="22">
        <v>4817.0105555999999</v>
      </c>
      <c r="F77" s="23">
        <v>3.5753110897783902</v>
      </c>
      <c r="G77" s="22">
        <v>7.5505018312000098</v>
      </c>
    </row>
    <row r="78" spans="1:9" x14ac:dyDescent="0.2">
      <c r="A78" s="21" t="s">
        <v>71</v>
      </c>
      <c r="B78" s="21" t="s">
        <v>70</v>
      </c>
      <c r="C78" s="21" t="s">
        <v>65</v>
      </c>
      <c r="D78" s="24">
        <v>4500000</v>
      </c>
      <c r="E78" s="22">
        <v>4557.1364999999996</v>
      </c>
      <c r="F78" s="23">
        <v>3.3824257759083101</v>
      </c>
      <c r="G78" s="22">
        <v>7.5623466977999998</v>
      </c>
    </row>
    <row r="79" spans="1:9" x14ac:dyDescent="0.2">
      <c r="A79" s="21" t="s">
        <v>212</v>
      </c>
      <c r="B79" s="21" t="s">
        <v>211</v>
      </c>
      <c r="C79" s="21" t="s">
        <v>65</v>
      </c>
      <c r="D79" s="24">
        <v>300000</v>
      </c>
      <c r="E79" s="22">
        <v>300.58080000000001</v>
      </c>
      <c r="F79" s="23">
        <v>0.223098923120504</v>
      </c>
      <c r="G79" s="22">
        <v>7.4789513970124899</v>
      </c>
    </row>
    <row r="80" spans="1:9" x14ac:dyDescent="0.2">
      <c r="A80" s="21" t="s">
        <v>214</v>
      </c>
      <c r="B80" s="21" t="s">
        <v>213</v>
      </c>
      <c r="C80" s="21" t="s">
        <v>65</v>
      </c>
      <c r="D80" s="24">
        <v>100000</v>
      </c>
      <c r="E80" s="22">
        <v>100.7435</v>
      </c>
      <c r="F80" s="23">
        <v>7.4774457854229107E-2</v>
      </c>
      <c r="G80" s="22">
        <v>7.3576989750124904</v>
      </c>
    </row>
    <row r="81" spans="1:9" x14ac:dyDescent="0.2">
      <c r="A81" s="21" t="s">
        <v>69</v>
      </c>
      <c r="B81" s="21" t="s">
        <v>68</v>
      </c>
      <c r="C81" s="21" t="s">
        <v>65</v>
      </c>
      <c r="D81" s="24">
        <v>100000</v>
      </c>
      <c r="E81" s="22">
        <v>96.721999999999994</v>
      </c>
      <c r="F81" s="23">
        <v>7.1789595483348803E-2</v>
      </c>
      <c r="G81" s="22">
        <v>7.4610208160500102</v>
      </c>
    </row>
    <row r="82" spans="1:9" x14ac:dyDescent="0.2">
      <c r="A82" s="20" t="s">
        <v>27</v>
      </c>
      <c r="B82" s="20"/>
      <c r="C82" s="20"/>
      <c r="D82" s="20"/>
      <c r="E82" s="25">
        <f>SUM(E75:E81)</f>
        <v>26708.343588900003</v>
      </c>
      <c r="F82" s="26">
        <f>SUM(F75:F81)</f>
        <v>19.82363042821099</v>
      </c>
      <c r="G82" s="25"/>
      <c r="H82" s="14"/>
      <c r="I82" s="14"/>
    </row>
    <row r="83" spans="1:9" x14ac:dyDescent="0.2">
      <c r="A83" s="21"/>
      <c r="B83" s="21"/>
      <c r="C83" s="21"/>
      <c r="D83" s="21"/>
      <c r="E83" s="22"/>
      <c r="F83" s="23"/>
      <c r="G83" s="22"/>
    </row>
    <row r="84" spans="1:9" x14ac:dyDescent="0.2">
      <c r="A84" s="20" t="s">
        <v>30</v>
      </c>
      <c r="B84" s="20"/>
      <c r="C84" s="20"/>
      <c r="D84" s="20"/>
      <c r="E84" s="25">
        <f>E54+E59+E66+E72+E82</f>
        <v>131749.71544029997</v>
      </c>
      <c r="F84" s="26">
        <f>F54+F59+F66+F72+F82</f>
        <v>97.788081062275879</v>
      </c>
      <c r="G84" s="25"/>
      <c r="H84" s="14"/>
      <c r="I84" s="14"/>
    </row>
    <row r="85" spans="1:9" x14ac:dyDescent="0.2">
      <c r="A85" s="20"/>
      <c r="B85" s="20"/>
      <c r="C85" s="20"/>
      <c r="D85" s="20"/>
      <c r="E85" s="25"/>
      <c r="F85" s="26"/>
      <c r="G85" s="25"/>
      <c r="H85" s="14"/>
      <c r="I85" s="14"/>
    </row>
    <row r="86" spans="1:9" x14ac:dyDescent="0.2">
      <c r="A86" s="20" t="s">
        <v>32</v>
      </c>
      <c r="B86" s="20"/>
      <c r="C86" s="20"/>
      <c r="D86" s="20"/>
      <c r="E86" s="25">
        <f>E88-(E54+E59+E66+E72+E82)</f>
        <v>2980.1146260000241</v>
      </c>
      <c r="F86" s="26">
        <f>F88-(F54+F59+F66+F72+F82)</f>
        <v>2.2119189377241213</v>
      </c>
      <c r="G86" s="25"/>
      <c r="H86" s="14"/>
      <c r="I86" s="14"/>
    </row>
    <row r="87" spans="1:9" x14ac:dyDescent="0.2">
      <c r="A87" s="20"/>
      <c r="B87" s="20"/>
      <c r="C87" s="20"/>
      <c r="D87" s="20"/>
      <c r="E87" s="25"/>
      <c r="F87" s="26"/>
      <c r="G87" s="25"/>
      <c r="H87" s="14"/>
      <c r="I87" s="14"/>
    </row>
    <row r="88" spans="1:9" x14ac:dyDescent="0.2">
      <c r="A88" s="27" t="s">
        <v>31</v>
      </c>
      <c r="B88" s="27"/>
      <c r="C88" s="27"/>
      <c r="D88" s="27"/>
      <c r="E88" s="28">
        <v>134729.8300663</v>
      </c>
      <c r="F88" s="29">
        <v>100</v>
      </c>
      <c r="G88" s="28"/>
      <c r="H88" s="14"/>
      <c r="I88" s="14"/>
    </row>
    <row r="90" spans="1:9" x14ac:dyDescent="0.2">
      <c r="A90" s="14" t="s">
        <v>58</v>
      </c>
    </row>
    <row r="91" spans="1:9" x14ac:dyDescent="0.2">
      <c r="A91" s="14" t="s">
        <v>34</v>
      </c>
    </row>
    <row r="92" spans="1:9" x14ac:dyDescent="0.2">
      <c r="A92" s="14" t="s">
        <v>44</v>
      </c>
    </row>
    <row r="94" spans="1:9" x14ac:dyDescent="0.2">
      <c r="A94" s="14" t="s">
        <v>35</v>
      </c>
    </row>
    <row r="95" spans="1:9" x14ac:dyDescent="0.2">
      <c r="A95" s="14" t="s">
        <v>36</v>
      </c>
    </row>
    <row r="96" spans="1:9" x14ac:dyDescent="0.2">
      <c r="A96" s="14" t="s">
        <v>37</v>
      </c>
      <c r="B96" s="14"/>
      <c r="C96" s="30" t="s">
        <v>39</v>
      </c>
      <c r="D96" s="14" t="s">
        <v>38</v>
      </c>
    </row>
    <row r="97" spans="1:5" x14ac:dyDescent="0.2">
      <c r="A97" s="7" t="s">
        <v>72</v>
      </c>
      <c r="C97" s="31">
        <v>178.64019999999999</v>
      </c>
      <c r="D97" s="31">
        <v>177.64609999999999</v>
      </c>
    </row>
    <row r="98" spans="1:5" x14ac:dyDescent="0.2">
      <c r="A98" s="7" t="s">
        <v>74</v>
      </c>
      <c r="C98" s="31">
        <v>24.3813</v>
      </c>
      <c r="D98" s="31">
        <v>24.245699999999999</v>
      </c>
    </row>
    <row r="99" spans="1:5" x14ac:dyDescent="0.2">
      <c r="A99" s="7" t="s">
        <v>73</v>
      </c>
      <c r="C99" s="31">
        <v>197.9896</v>
      </c>
      <c r="D99" s="31">
        <v>197.87530000000001</v>
      </c>
    </row>
    <row r="100" spans="1:5" x14ac:dyDescent="0.2">
      <c r="A100" s="7" t="s">
        <v>75</v>
      </c>
      <c r="C100" s="31">
        <v>28.341200000000001</v>
      </c>
      <c r="D100" s="31">
        <v>28.3218</v>
      </c>
    </row>
    <row r="102" spans="1:5" x14ac:dyDescent="0.2">
      <c r="A102" s="7" t="s">
        <v>40</v>
      </c>
    </row>
    <row r="104" spans="1:5" x14ac:dyDescent="0.2">
      <c r="A104" s="14" t="s">
        <v>41</v>
      </c>
      <c r="D104" s="30" t="s">
        <v>42</v>
      </c>
    </row>
    <row r="106" spans="1:5" x14ac:dyDescent="0.2">
      <c r="A106" s="14" t="s">
        <v>245</v>
      </c>
      <c r="D106" s="50">
        <v>0.20413760894699501</v>
      </c>
    </row>
    <row r="108" spans="1:5" x14ac:dyDescent="0.2">
      <c r="A108" s="14" t="s">
        <v>246</v>
      </c>
      <c r="D108" s="32">
        <v>2.4553182020305102</v>
      </c>
      <c r="E108" s="10" t="s">
        <v>43</v>
      </c>
    </row>
    <row r="110" spans="1:5" x14ac:dyDescent="0.2">
      <c r="A110" s="14" t="s">
        <v>247</v>
      </c>
      <c r="D110" s="30" t="s">
        <v>42</v>
      </c>
    </row>
    <row r="112" spans="1:5" x14ac:dyDescent="0.2">
      <c r="A112" s="14" t="s">
        <v>794</v>
      </c>
    </row>
    <row r="113" spans="1:1" x14ac:dyDescent="0.2">
      <c r="A113" s="14"/>
    </row>
    <row r="114" spans="1:1" x14ac:dyDescent="0.2">
      <c r="A114" s="52" t="s">
        <v>792</v>
      </c>
    </row>
    <row r="115" spans="1:1" x14ac:dyDescent="0.2">
      <c r="A115" s="53"/>
    </row>
    <row r="116" spans="1:1" x14ac:dyDescent="0.2">
      <c r="A116" s="54"/>
    </row>
    <row r="117" spans="1:1" x14ac:dyDescent="0.2">
      <c r="A117" s="54"/>
    </row>
    <row r="118" spans="1:1" x14ac:dyDescent="0.2">
      <c r="A118" s="54"/>
    </row>
    <row r="119" spans="1:1" x14ac:dyDescent="0.2">
      <c r="A119" s="54"/>
    </row>
    <row r="120" spans="1:1" x14ac:dyDescent="0.2">
      <c r="A120" s="54"/>
    </row>
    <row r="121" spans="1:1" x14ac:dyDescent="0.2">
      <c r="A121" s="54"/>
    </row>
    <row r="122" spans="1:1" x14ac:dyDescent="0.2">
      <c r="A122" s="54"/>
    </row>
    <row r="123" spans="1:1" x14ac:dyDescent="0.2">
      <c r="A123" s="54"/>
    </row>
    <row r="124" spans="1:1" x14ac:dyDescent="0.2">
      <c r="A124" s="54"/>
    </row>
    <row r="125" spans="1:1" x14ac:dyDescent="0.2">
      <c r="A125" s="54"/>
    </row>
    <row r="126" spans="1:1" x14ac:dyDescent="0.2">
      <c r="A126" s="54"/>
    </row>
    <row r="127" spans="1:1" x14ac:dyDescent="0.2">
      <c r="A127" s="52" t="s">
        <v>795</v>
      </c>
    </row>
    <row r="128" spans="1:1" x14ac:dyDescent="0.2">
      <c r="A128" s="54"/>
    </row>
    <row r="129" spans="1:1" x14ac:dyDescent="0.2">
      <c r="A129" s="52" t="s">
        <v>793</v>
      </c>
    </row>
    <row r="130" spans="1:1" x14ac:dyDescent="0.2">
      <c r="A130" s="54"/>
    </row>
    <row r="131" spans="1:1" x14ac:dyDescent="0.2">
      <c r="A131" s="54"/>
    </row>
    <row r="132" spans="1:1" x14ac:dyDescent="0.2">
      <c r="A132" s="54"/>
    </row>
    <row r="133" spans="1:1" x14ac:dyDescent="0.2">
      <c r="A133" s="54"/>
    </row>
    <row r="134" spans="1:1" x14ac:dyDescent="0.2">
      <c r="A134" s="54"/>
    </row>
    <row r="135" spans="1:1" x14ac:dyDescent="0.2">
      <c r="A135" s="54"/>
    </row>
    <row r="136" spans="1:1" x14ac:dyDescent="0.2">
      <c r="A136" s="54"/>
    </row>
    <row r="137" spans="1:1" x14ac:dyDescent="0.2">
      <c r="A137" s="54"/>
    </row>
    <row r="138" spans="1:1" x14ac:dyDescent="0.2">
      <c r="A138" s="54"/>
    </row>
    <row r="139" spans="1:1" x14ac:dyDescent="0.2">
      <c r="A139" s="54"/>
    </row>
    <row r="140" spans="1:1" x14ac:dyDescent="0.2">
      <c r="A140" s="54"/>
    </row>
    <row r="141" spans="1:1" x14ac:dyDescent="0.2">
      <c r="A141" s="54"/>
    </row>
  </sheetData>
  <mergeCells count="1">
    <mergeCell ref="A1:G1"/>
  </mergeCells>
  <conditionalFormatting sqref="F2:F3 F5:F111 F244:F65536">
    <cfRule type="cellIs" dxfId="60" priority="2" stopIfTrue="1" operator="between">
      <formula>0.009</formula>
      <formula>-0.009</formula>
    </cfRule>
  </conditionalFormatting>
  <conditionalFormatting sqref="F112:F243">
    <cfRule type="cellIs" dxfId="5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550"/>
  <sheetViews>
    <sheetView workbookViewId="0">
      <selection sqref="A1:I1"/>
    </sheetView>
  </sheetViews>
  <sheetFormatPr defaultRowHeight="11.25" x14ac:dyDescent="0.2"/>
  <cols>
    <col min="1" max="1" width="38.7109375" style="7" bestFit="1" customWidth="1"/>
    <col min="2" max="2" width="50.85546875" style="7" bestFit="1" customWidth="1"/>
    <col min="3" max="3" width="35.42578125" style="7" bestFit="1" customWidth="1"/>
    <col min="4" max="4" width="15.28515625" style="7" bestFit="1" customWidth="1"/>
    <col min="5" max="5" width="23.42578125" style="10" customWidth="1"/>
    <col min="6" max="6" width="16.7109375" style="11" customWidth="1"/>
    <col min="7" max="7" width="16.5703125" style="10" customWidth="1"/>
    <col min="8" max="8" width="17" style="7" customWidth="1"/>
    <col min="9" max="16384" width="9.140625" style="7"/>
  </cols>
  <sheetData>
    <row r="1" spans="1:11" s="1" customFormat="1" ht="15" customHeight="1" x14ac:dyDescent="0.2">
      <c r="A1" s="85" t="s">
        <v>10</v>
      </c>
      <c r="B1" s="86"/>
      <c r="C1" s="86"/>
      <c r="D1" s="86"/>
      <c r="E1" s="86"/>
      <c r="F1" s="86"/>
      <c r="G1" s="86"/>
      <c r="H1" s="86"/>
      <c r="I1" s="86"/>
    </row>
    <row r="2" spans="1:11" s="1" customFormat="1" ht="12" x14ac:dyDescent="0.2">
      <c r="E2" s="5"/>
      <c r="F2" s="9"/>
      <c r="G2" s="10"/>
    </row>
    <row r="3" spans="1:11" s="1" customFormat="1" ht="12" x14ac:dyDescent="0.2">
      <c r="A3" s="8" t="s">
        <v>7</v>
      </c>
      <c r="B3" s="2"/>
      <c r="C3" s="3"/>
      <c r="D3" s="3"/>
      <c r="E3" s="4"/>
      <c r="F3" s="9"/>
      <c r="G3" s="10"/>
    </row>
    <row r="4" spans="1:11" s="1" customFormat="1" ht="67.5" x14ac:dyDescent="0.2">
      <c r="A4" s="36" t="s">
        <v>2</v>
      </c>
      <c r="B4" s="36" t="s">
        <v>0</v>
      </c>
      <c r="C4" s="37" t="s">
        <v>4</v>
      </c>
      <c r="D4" s="37" t="s">
        <v>1</v>
      </c>
      <c r="E4" s="56" t="s">
        <v>6</v>
      </c>
      <c r="F4" s="56" t="s">
        <v>217</v>
      </c>
      <c r="G4" s="56" t="s">
        <v>218</v>
      </c>
      <c r="H4" s="56" t="s">
        <v>219</v>
      </c>
      <c r="I4" s="38" t="s">
        <v>5</v>
      </c>
      <c r="J4" s="33"/>
      <c r="K4" s="33"/>
    </row>
    <row r="5" spans="1:11" x14ac:dyDescent="0.2">
      <c r="A5" s="39" t="s">
        <v>83</v>
      </c>
      <c r="B5" s="40"/>
      <c r="C5" s="40"/>
      <c r="D5" s="40"/>
      <c r="E5" s="41"/>
      <c r="F5" s="42"/>
      <c r="G5" s="41"/>
      <c r="H5" s="40"/>
      <c r="I5" s="40"/>
    </row>
    <row r="6" spans="1:11" x14ac:dyDescent="0.2">
      <c r="A6" s="39" t="s">
        <v>26</v>
      </c>
      <c r="B6" s="40"/>
      <c r="C6" s="40"/>
      <c r="D6" s="40"/>
      <c r="E6" s="41"/>
      <c r="F6" s="42"/>
      <c r="G6" s="41"/>
      <c r="H6" s="40"/>
      <c r="I6" s="40"/>
    </row>
    <row r="7" spans="1:11" x14ac:dyDescent="0.2">
      <c r="A7" s="40" t="s">
        <v>85</v>
      </c>
      <c r="B7" s="40" t="s">
        <v>84</v>
      </c>
      <c r="C7" s="40" t="s">
        <v>86</v>
      </c>
      <c r="D7" s="43">
        <v>392200</v>
      </c>
      <c r="E7" s="41">
        <v>6273.6311999999998</v>
      </c>
      <c r="F7" s="42">
        <v>6.07462504431762</v>
      </c>
      <c r="G7" s="41"/>
      <c r="H7" s="41"/>
      <c r="I7" s="44"/>
    </row>
    <row r="8" spans="1:11" x14ac:dyDescent="0.2">
      <c r="A8" s="40" t="s">
        <v>88</v>
      </c>
      <c r="B8" s="40" t="s">
        <v>87</v>
      </c>
      <c r="C8" s="40" t="s">
        <v>86</v>
      </c>
      <c r="D8" s="43">
        <v>571200</v>
      </c>
      <c r="E8" s="41">
        <v>4882.9031999999997</v>
      </c>
      <c r="F8" s="42">
        <v>4.7280123937949403</v>
      </c>
      <c r="G8" s="41"/>
      <c r="H8" s="41"/>
      <c r="I8" s="44"/>
    </row>
    <row r="9" spans="1:11" x14ac:dyDescent="0.2">
      <c r="A9" s="40" t="s">
        <v>90</v>
      </c>
      <c r="B9" s="40" t="s">
        <v>89</v>
      </c>
      <c r="C9" s="40" t="s">
        <v>91</v>
      </c>
      <c r="D9" s="43">
        <v>285300</v>
      </c>
      <c r="E9" s="41">
        <v>4243.9801500000003</v>
      </c>
      <c r="F9" s="42">
        <v>4.10935665245621</v>
      </c>
      <c r="G9" s="41"/>
      <c r="H9" s="41"/>
      <c r="I9" s="44"/>
    </row>
    <row r="10" spans="1:11" x14ac:dyDescent="0.2">
      <c r="A10" s="40" t="s">
        <v>93</v>
      </c>
      <c r="B10" s="40" t="s">
        <v>92</v>
      </c>
      <c r="C10" s="40" t="s">
        <v>94</v>
      </c>
      <c r="D10" s="43">
        <v>157700</v>
      </c>
      <c r="E10" s="41">
        <v>3326.1295500000001</v>
      </c>
      <c r="F10" s="42">
        <v>3.2206212352863299</v>
      </c>
      <c r="G10" s="41"/>
      <c r="H10" s="41"/>
      <c r="I10" s="44"/>
    </row>
    <row r="11" spans="1:11" x14ac:dyDescent="0.2">
      <c r="A11" s="40" t="s">
        <v>96</v>
      </c>
      <c r="B11" s="40" t="s">
        <v>95</v>
      </c>
      <c r="C11" s="40" t="s">
        <v>86</v>
      </c>
      <c r="D11" s="43">
        <v>358000</v>
      </c>
      <c r="E11" s="41">
        <v>3021.8780000000002</v>
      </c>
      <c r="F11" s="42">
        <v>2.9260208632717299</v>
      </c>
      <c r="G11" s="41"/>
      <c r="H11" s="41"/>
      <c r="I11" s="44"/>
    </row>
    <row r="12" spans="1:11" x14ac:dyDescent="0.2">
      <c r="A12" s="40" t="s">
        <v>101</v>
      </c>
      <c r="B12" s="40" t="s">
        <v>100</v>
      </c>
      <c r="C12" s="40" t="s">
        <v>102</v>
      </c>
      <c r="D12" s="43">
        <v>114100</v>
      </c>
      <c r="E12" s="41">
        <v>2650.0295500000002</v>
      </c>
      <c r="F12" s="42">
        <v>2.5659678357586202</v>
      </c>
      <c r="G12" s="41"/>
      <c r="H12" s="41"/>
      <c r="I12" s="44"/>
    </row>
    <row r="13" spans="1:11" x14ac:dyDescent="0.2">
      <c r="A13" s="40" t="s">
        <v>98</v>
      </c>
      <c r="B13" s="40" t="s">
        <v>97</v>
      </c>
      <c r="C13" s="40" t="s">
        <v>99</v>
      </c>
      <c r="D13" s="43">
        <v>311800</v>
      </c>
      <c r="E13" s="41">
        <v>2314.3355000000001</v>
      </c>
      <c r="F13" s="42">
        <v>2.2409223527920101</v>
      </c>
      <c r="G13" s="41"/>
      <c r="H13" s="41"/>
      <c r="I13" s="44"/>
    </row>
    <row r="14" spans="1:11" x14ac:dyDescent="0.2">
      <c r="A14" s="40" t="s">
        <v>108</v>
      </c>
      <c r="B14" s="40" t="s">
        <v>107</v>
      </c>
      <c r="C14" s="40" t="s">
        <v>109</v>
      </c>
      <c r="D14" s="43">
        <v>208400</v>
      </c>
      <c r="E14" s="41">
        <v>1993.5544</v>
      </c>
      <c r="F14" s="42">
        <v>1.9303167654244</v>
      </c>
      <c r="G14" s="41"/>
      <c r="H14" s="41"/>
      <c r="I14" s="44"/>
    </row>
    <row r="15" spans="1:11" x14ac:dyDescent="0.2">
      <c r="A15" s="40" t="s">
        <v>106</v>
      </c>
      <c r="B15" s="40" t="s">
        <v>105</v>
      </c>
      <c r="C15" s="40" t="s">
        <v>86</v>
      </c>
      <c r="D15" s="43">
        <v>370000</v>
      </c>
      <c r="E15" s="41">
        <v>1934.36</v>
      </c>
      <c r="F15" s="42">
        <v>1.8730000738210799</v>
      </c>
      <c r="G15" s="41"/>
      <c r="H15" s="41"/>
      <c r="I15" s="44"/>
    </row>
    <row r="16" spans="1:11" x14ac:dyDescent="0.2">
      <c r="A16" s="40" t="s">
        <v>104</v>
      </c>
      <c r="B16" s="40" t="s">
        <v>103</v>
      </c>
      <c r="C16" s="40" t="s">
        <v>91</v>
      </c>
      <c r="D16" s="43">
        <v>179300</v>
      </c>
      <c r="E16" s="41">
        <v>1932.1368</v>
      </c>
      <c r="F16" s="42">
        <v>1.87084739605473</v>
      </c>
      <c r="G16" s="41"/>
      <c r="H16" s="41"/>
      <c r="I16" s="44"/>
    </row>
    <row r="17" spans="1:9" x14ac:dyDescent="0.2">
      <c r="A17" s="40" t="s">
        <v>111</v>
      </c>
      <c r="B17" s="40" t="s">
        <v>110</v>
      </c>
      <c r="C17" s="40" t="s">
        <v>112</v>
      </c>
      <c r="D17" s="43">
        <v>961300</v>
      </c>
      <c r="E17" s="41">
        <v>1639.0165</v>
      </c>
      <c r="F17" s="42">
        <v>1.5870251791259</v>
      </c>
      <c r="G17" s="41"/>
      <c r="H17" s="41"/>
      <c r="I17" s="44"/>
    </row>
    <row r="18" spans="1:9" x14ac:dyDescent="0.2">
      <c r="A18" s="40" t="s">
        <v>114</v>
      </c>
      <c r="B18" s="40" t="s">
        <v>113</v>
      </c>
      <c r="C18" s="40" t="s">
        <v>115</v>
      </c>
      <c r="D18" s="43">
        <v>305600</v>
      </c>
      <c r="E18" s="41">
        <v>1627.6256000000001</v>
      </c>
      <c r="F18" s="42">
        <v>1.5759956104102</v>
      </c>
      <c r="G18" s="41"/>
      <c r="H18" s="41"/>
      <c r="I18" s="44"/>
    </row>
    <row r="19" spans="1:9" x14ac:dyDescent="0.2">
      <c r="A19" s="40" t="s">
        <v>166</v>
      </c>
      <c r="B19" s="40" t="s">
        <v>165</v>
      </c>
      <c r="C19" s="40" t="s">
        <v>121</v>
      </c>
      <c r="D19" s="43">
        <v>335400</v>
      </c>
      <c r="E19" s="41">
        <v>1478.6108999999999</v>
      </c>
      <c r="F19" s="42">
        <v>1.4317078128438601</v>
      </c>
      <c r="G19" s="41"/>
      <c r="H19" s="41"/>
      <c r="I19" s="44"/>
    </row>
    <row r="20" spans="1:9" x14ac:dyDescent="0.2">
      <c r="A20" s="40" t="s">
        <v>120</v>
      </c>
      <c r="B20" s="40" t="s">
        <v>119</v>
      </c>
      <c r="C20" s="40" t="s">
        <v>121</v>
      </c>
      <c r="D20" s="43">
        <v>118200</v>
      </c>
      <c r="E20" s="41">
        <v>1464.3797999999999</v>
      </c>
      <c r="F20" s="42">
        <v>1.4179281382483599</v>
      </c>
      <c r="G20" s="41"/>
      <c r="H20" s="41"/>
      <c r="I20" s="44"/>
    </row>
    <row r="21" spans="1:9" x14ac:dyDescent="0.2">
      <c r="A21" s="40" t="s">
        <v>123</v>
      </c>
      <c r="B21" s="40" t="s">
        <v>122</v>
      </c>
      <c r="C21" s="40" t="s">
        <v>124</v>
      </c>
      <c r="D21" s="43">
        <v>1396400</v>
      </c>
      <c r="E21" s="41">
        <v>1433.4046000000001</v>
      </c>
      <c r="F21" s="42">
        <v>1.38793550405068</v>
      </c>
      <c r="G21" s="41"/>
      <c r="H21" s="41"/>
      <c r="I21" s="44"/>
    </row>
    <row r="22" spans="1:9" x14ac:dyDescent="0.2">
      <c r="A22" s="40" t="s">
        <v>249</v>
      </c>
      <c r="B22" s="40" t="s">
        <v>248</v>
      </c>
      <c r="C22" s="40" t="s">
        <v>164</v>
      </c>
      <c r="D22" s="43">
        <v>7700</v>
      </c>
      <c r="E22" s="41">
        <v>1385.7112500000001</v>
      </c>
      <c r="F22" s="42">
        <v>1.3417550370896301</v>
      </c>
      <c r="G22" s="41"/>
      <c r="H22" s="41"/>
      <c r="I22" s="44"/>
    </row>
    <row r="23" spans="1:9" x14ac:dyDescent="0.2">
      <c r="A23" s="40" t="s">
        <v>117</v>
      </c>
      <c r="B23" s="40" t="s">
        <v>116</v>
      </c>
      <c r="C23" s="40" t="s">
        <v>118</v>
      </c>
      <c r="D23" s="43">
        <v>18800</v>
      </c>
      <c r="E23" s="41">
        <v>1365.1243999999999</v>
      </c>
      <c r="F23" s="42">
        <v>1.3218212235442</v>
      </c>
      <c r="G23" s="41"/>
      <c r="H23" s="41"/>
      <c r="I23" s="44"/>
    </row>
    <row r="24" spans="1:9" x14ac:dyDescent="0.2">
      <c r="A24" s="40" t="s">
        <v>145</v>
      </c>
      <c r="B24" s="40" t="s">
        <v>144</v>
      </c>
      <c r="C24" s="40" t="s">
        <v>130</v>
      </c>
      <c r="D24" s="43">
        <v>15700</v>
      </c>
      <c r="E24" s="41">
        <v>1354.02295</v>
      </c>
      <c r="F24" s="42">
        <v>1.3110719231712</v>
      </c>
      <c r="G24" s="41"/>
      <c r="H24" s="41"/>
      <c r="I24" s="44"/>
    </row>
    <row r="25" spans="1:9" x14ac:dyDescent="0.2">
      <c r="A25" s="40" t="s">
        <v>129</v>
      </c>
      <c r="B25" s="40" t="s">
        <v>128</v>
      </c>
      <c r="C25" s="40" t="s">
        <v>130</v>
      </c>
      <c r="D25" s="43">
        <v>310700</v>
      </c>
      <c r="E25" s="41">
        <v>1307.1149</v>
      </c>
      <c r="F25" s="42">
        <v>1.26565184567125</v>
      </c>
      <c r="G25" s="41"/>
      <c r="H25" s="41"/>
      <c r="I25" s="44"/>
    </row>
    <row r="26" spans="1:9" x14ac:dyDescent="0.2">
      <c r="A26" s="40" t="s">
        <v>132</v>
      </c>
      <c r="B26" s="40" t="s">
        <v>131</v>
      </c>
      <c r="C26" s="40" t="s">
        <v>86</v>
      </c>
      <c r="D26" s="43">
        <v>119600</v>
      </c>
      <c r="E26" s="41">
        <v>1288.9292</v>
      </c>
      <c r="F26" s="42">
        <v>1.2480430151316899</v>
      </c>
      <c r="G26" s="41"/>
      <c r="H26" s="41"/>
      <c r="I26" s="44"/>
    </row>
    <row r="27" spans="1:9" x14ac:dyDescent="0.2">
      <c r="A27" s="40" t="s">
        <v>137</v>
      </c>
      <c r="B27" s="40" t="s">
        <v>136</v>
      </c>
      <c r="C27" s="40" t="s">
        <v>102</v>
      </c>
      <c r="D27" s="43">
        <v>565200</v>
      </c>
      <c r="E27" s="41">
        <v>1216.5930000000001</v>
      </c>
      <c r="F27" s="42">
        <v>1.17800139519542</v>
      </c>
      <c r="G27" s="41"/>
      <c r="H27" s="41"/>
      <c r="I27" s="44"/>
    </row>
    <row r="28" spans="1:9" x14ac:dyDescent="0.2">
      <c r="A28" s="40" t="s">
        <v>134</v>
      </c>
      <c r="B28" s="40" t="s">
        <v>133</v>
      </c>
      <c r="C28" s="40" t="s">
        <v>135</v>
      </c>
      <c r="D28" s="43">
        <v>161500</v>
      </c>
      <c r="E28" s="41">
        <v>1196.069</v>
      </c>
      <c r="F28" s="42">
        <v>1.1581284379821299</v>
      </c>
      <c r="G28" s="41"/>
      <c r="H28" s="41"/>
      <c r="I28" s="44"/>
    </row>
    <row r="29" spans="1:9" x14ac:dyDescent="0.2">
      <c r="A29" s="40" t="s">
        <v>126</v>
      </c>
      <c r="B29" s="40" t="s">
        <v>125</v>
      </c>
      <c r="C29" s="40" t="s">
        <v>127</v>
      </c>
      <c r="D29" s="43">
        <v>358600</v>
      </c>
      <c r="E29" s="41">
        <v>1130.1279</v>
      </c>
      <c r="F29" s="42">
        <v>1.0942790587725499</v>
      </c>
      <c r="G29" s="41"/>
      <c r="H29" s="41"/>
      <c r="I29" s="44"/>
    </row>
    <row r="30" spans="1:9" x14ac:dyDescent="0.2">
      <c r="A30" s="40" t="s">
        <v>139</v>
      </c>
      <c r="B30" s="40" t="s">
        <v>138</v>
      </c>
      <c r="C30" s="40" t="s">
        <v>140</v>
      </c>
      <c r="D30" s="43">
        <v>143000</v>
      </c>
      <c r="E30" s="41">
        <v>1073.1434999999999</v>
      </c>
      <c r="F30" s="42">
        <v>1.03910226365341</v>
      </c>
      <c r="G30" s="41"/>
      <c r="H30" s="41"/>
      <c r="I30" s="44"/>
    </row>
    <row r="31" spans="1:9" x14ac:dyDescent="0.2">
      <c r="A31" s="40" t="s">
        <v>142</v>
      </c>
      <c r="B31" s="40" t="s">
        <v>141</v>
      </c>
      <c r="C31" s="40" t="s">
        <v>143</v>
      </c>
      <c r="D31" s="43">
        <v>344000</v>
      </c>
      <c r="E31" s="41">
        <v>1045.2439999999999</v>
      </c>
      <c r="F31" s="42">
        <v>1.0120877650287601</v>
      </c>
      <c r="G31" s="41"/>
      <c r="H31" s="41"/>
      <c r="I31" s="44"/>
    </row>
    <row r="32" spans="1:9" x14ac:dyDescent="0.2">
      <c r="A32" s="40" t="s">
        <v>158</v>
      </c>
      <c r="B32" s="40" t="s">
        <v>157</v>
      </c>
      <c r="C32" s="40" t="s">
        <v>159</v>
      </c>
      <c r="D32" s="43">
        <v>45400</v>
      </c>
      <c r="E32" s="41">
        <v>942.20889999999997</v>
      </c>
      <c r="F32" s="42">
        <v>0.91232104636927902</v>
      </c>
      <c r="G32" s="41"/>
      <c r="H32" s="41"/>
      <c r="I32" s="44"/>
    </row>
    <row r="33" spans="1:9" x14ac:dyDescent="0.2">
      <c r="A33" s="40" t="s">
        <v>150</v>
      </c>
      <c r="B33" s="40" t="s">
        <v>149</v>
      </c>
      <c r="C33" s="40" t="s">
        <v>151</v>
      </c>
      <c r="D33" s="43">
        <v>211400</v>
      </c>
      <c r="E33" s="41">
        <v>864.41459999999995</v>
      </c>
      <c r="F33" s="42">
        <v>0.83699446308444003</v>
      </c>
      <c r="G33" s="41"/>
      <c r="H33" s="41"/>
      <c r="I33" s="44"/>
    </row>
    <row r="34" spans="1:9" x14ac:dyDescent="0.2">
      <c r="A34" s="40" t="s">
        <v>156</v>
      </c>
      <c r="B34" s="40" t="s">
        <v>155</v>
      </c>
      <c r="C34" s="40" t="s">
        <v>118</v>
      </c>
      <c r="D34" s="43">
        <v>230300</v>
      </c>
      <c r="E34" s="41">
        <v>806.16515000000004</v>
      </c>
      <c r="F34" s="42">
        <v>0.78059274667692702</v>
      </c>
      <c r="G34" s="41"/>
      <c r="H34" s="41"/>
      <c r="I34" s="44"/>
    </row>
    <row r="35" spans="1:9" x14ac:dyDescent="0.2">
      <c r="A35" s="40" t="s">
        <v>147</v>
      </c>
      <c r="B35" s="40" t="s">
        <v>146</v>
      </c>
      <c r="C35" s="40" t="s">
        <v>148</v>
      </c>
      <c r="D35" s="43">
        <v>83600</v>
      </c>
      <c r="E35" s="41">
        <v>789.4348</v>
      </c>
      <c r="F35" s="42">
        <v>0.76439310091034196</v>
      </c>
      <c r="G35" s="41"/>
      <c r="H35" s="41"/>
      <c r="I35" s="44"/>
    </row>
    <row r="36" spans="1:9" x14ac:dyDescent="0.2">
      <c r="A36" s="40" t="s">
        <v>153</v>
      </c>
      <c r="B36" s="40" t="s">
        <v>152</v>
      </c>
      <c r="C36" s="40" t="s">
        <v>154</v>
      </c>
      <c r="D36" s="43">
        <v>334800</v>
      </c>
      <c r="E36" s="41">
        <v>769.03560000000004</v>
      </c>
      <c r="F36" s="42">
        <v>0.74464098491027397</v>
      </c>
      <c r="G36" s="41"/>
      <c r="H36" s="41"/>
      <c r="I36" s="44"/>
    </row>
    <row r="37" spans="1:9" x14ac:dyDescent="0.2">
      <c r="A37" s="40" t="s">
        <v>183</v>
      </c>
      <c r="B37" s="40" t="s">
        <v>182</v>
      </c>
      <c r="C37" s="40" t="s">
        <v>184</v>
      </c>
      <c r="D37" s="43">
        <v>136800</v>
      </c>
      <c r="E37" s="41">
        <v>763.68600000000004</v>
      </c>
      <c r="F37" s="42">
        <v>0.73946107982801801</v>
      </c>
      <c r="G37" s="41"/>
      <c r="H37" s="41"/>
      <c r="I37" s="44"/>
    </row>
    <row r="38" spans="1:9" x14ac:dyDescent="0.2">
      <c r="A38" s="40" t="s">
        <v>161</v>
      </c>
      <c r="B38" s="40" t="s">
        <v>160</v>
      </c>
      <c r="C38" s="40" t="s">
        <v>154</v>
      </c>
      <c r="D38" s="43">
        <v>1408000</v>
      </c>
      <c r="E38" s="41">
        <v>753.28</v>
      </c>
      <c r="F38" s="42">
        <v>0.72938516905226702</v>
      </c>
      <c r="G38" s="41"/>
      <c r="H38" s="41"/>
      <c r="I38" s="44"/>
    </row>
    <row r="39" spans="1:9" x14ac:dyDescent="0.2">
      <c r="A39" s="40" t="s">
        <v>168</v>
      </c>
      <c r="B39" s="40" t="s">
        <v>167</v>
      </c>
      <c r="C39" s="40" t="s">
        <v>91</v>
      </c>
      <c r="D39" s="43">
        <v>64000</v>
      </c>
      <c r="E39" s="41">
        <v>704.16</v>
      </c>
      <c r="F39" s="42">
        <v>0.68182330692417703</v>
      </c>
      <c r="G39" s="41"/>
      <c r="H39" s="41"/>
      <c r="I39" s="44"/>
    </row>
    <row r="40" spans="1:9" x14ac:dyDescent="0.2">
      <c r="A40" s="40" t="s">
        <v>178</v>
      </c>
      <c r="B40" s="40" t="s">
        <v>177</v>
      </c>
      <c r="C40" s="40" t="s">
        <v>143</v>
      </c>
      <c r="D40" s="43">
        <v>75000</v>
      </c>
      <c r="E40" s="41">
        <v>669</v>
      </c>
      <c r="F40" s="42">
        <v>0.64777861896766997</v>
      </c>
      <c r="G40" s="41"/>
      <c r="H40" s="41"/>
      <c r="I40" s="44"/>
    </row>
    <row r="41" spans="1:9" x14ac:dyDescent="0.2">
      <c r="A41" s="40" t="s">
        <v>202</v>
      </c>
      <c r="B41" s="40" t="s">
        <v>201</v>
      </c>
      <c r="C41" s="40" t="s">
        <v>109</v>
      </c>
      <c r="D41" s="43">
        <v>45000</v>
      </c>
      <c r="E41" s="41">
        <v>656.9325</v>
      </c>
      <c r="F41" s="42">
        <v>0.636093912712973</v>
      </c>
      <c r="G41" s="41"/>
      <c r="H41" s="41"/>
      <c r="I41" s="44"/>
    </row>
    <row r="42" spans="1:9" x14ac:dyDescent="0.2">
      <c r="A42" s="40" t="s">
        <v>186</v>
      </c>
      <c r="B42" s="40" t="s">
        <v>185</v>
      </c>
      <c r="C42" s="40" t="s">
        <v>109</v>
      </c>
      <c r="D42" s="43">
        <v>15200</v>
      </c>
      <c r="E42" s="41">
        <v>656.1232</v>
      </c>
      <c r="F42" s="42">
        <v>0.63531028455702299</v>
      </c>
      <c r="G42" s="41"/>
      <c r="H42" s="41"/>
      <c r="I42" s="44"/>
    </row>
    <row r="43" spans="1:9" x14ac:dyDescent="0.2">
      <c r="A43" s="40" t="s">
        <v>180</v>
      </c>
      <c r="B43" s="40" t="s">
        <v>179</v>
      </c>
      <c r="C43" s="40" t="s">
        <v>181</v>
      </c>
      <c r="D43" s="43">
        <v>48100</v>
      </c>
      <c r="E43" s="41">
        <v>630.66314999999997</v>
      </c>
      <c r="F43" s="42">
        <v>0.61065785402212303</v>
      </c>
      <c r="G43" s="41"/>
      <c r="H43" s="41"/>
      <c r="I43" s="44"/>
    </row>
    <row r="44" spans="1:9" x14ac:dyDescent="0.2">
      <c r="A44" s="40" t="s">
        <v>188</v>
      </c>
      <c r="B44" s="40" t="s">
        <v>187</v>
      </c>
      <c r="C44" s="40" t="s">
        <v>109</v>
      </c>
      <c r="D44" s="43">
        <v>69500</v>
      </c>
      <c r="E44" s="41">
        <v>629.94799999999998</v>
      </c>
      <c r="F44" s="42">
        <v>0.60996538932951505</v>
      </c>
      <c r="G44" s="41"/>
      <c r="H44" s="41"/>
      <c r="I44" s="44"/>
    </row>
    <row r="45" spans="1:9" x14ac:dyDescent="0.2">
      <c r="A45" s="40" t="s">
        <v>170</v>
      </c>
      <c r="B45" s="40" t="s">
        <v>169</v>
      </c>
      <c r="C45" s="40" t="s">
        <v>171</v>
      </c>
      <c r="D45" s="43">
        <v>24700</v>
      </c>
      <c r="E45" s="41">
        <v>620.61220000000003</v>
      </c>
      <c r="F45" s="42">
        <v>0.600925730688322</v>
      </c>
      <c r="G45" s="41"/>
      <c r="H45" s="41"/>
      <c r="I45" s="44"/>
    </row>
    <row r="46" spans="1:9" x14ac:dyDescent="0.2">
      <c r="A46" s="40" t="s">
        <v>197</v>
      </c>
      <c r="B46" s="40" t="s">
        <v>196</v>
      </c>
      <c r="C46" s="40" t="s">
        <v>135</v>
      </c>
      <c r="D46" s="43">
        <v>42300</v>
      </c>
      <c r="E46" s="41">
        <v>612.03869999999995</v>
      </c>
      <c r="F46" s="42">
        <v>0.592624191092329</v>
      </c>
      <c r="G46" s="41"/>
      <c r="H46" s="41"/>
      <c r="I46" s="44"/>
    </row>
    <row r="47" spans="1:9" x14ac:dyDescent="0.2">
      <c r="A47" s="40" t="s">
        <v>175</v>
      </c>
      <c r="B47" s="40" t="s">
        <v>174</v>
      </c>
      <c r="C47" s="40" t="s">
        <v>176</v>
      </c>
      <c r="D47" s="43">
        <v>311000</v>
      </c>
      <c r="E47" s="41">
        <v>591.67750000000001</v>
      </c>
      <c r="F47" s="42">
        <v>0.57290886969244204</v>
      </c>
      <c r="G47" s="41"/>
      <c r="H47" s="41"/>
      <c r="I47" s="44"/>
    </row>
    <row r="48" spans="1:9" x14ac:dyDescent="0.2">
      <c r="A48" s="40" t="s">
        <v>173</v>
      </c>
      <c r="B48" s="40" t="s">
        <v>172</v>
      </c>
      <c r="C48" s="40" t="s">
        <v>143</v>
      </c>
      <c r="D48" s="43">
        <v>142800</v>
      </c>
      <c r="E48" s="41">
        <v>575.05560000000003</v>
      </c>
      <c r="F48" s="42">
        <v>0.55681423377821304</v>
      </c>
      <c r="G48" s="41"/>
      <c r="H48" s="41"/>
      <c r="I48" s="44"/>
    </row>
    <row r="49" spans="1:9" x14ac:dyDescent="0.2">
      <c r="A49" s="40" t="s">
        <v>163</v>
      </c>
      <c r="B49" s="40" t="s">
        <v>162</v>
      </c>
      <c r="C49" s="40" t="s">
        <v>164</v>
      </c>
      <c r="D49" s="43">
        <v>316377</v>
      </c>
      <c r="E49" s="41">
        <v>554.76706950000005</v>
      </c>
      <c r="F49" s="42">
        <v>0.53716927672563697</v>
      </c>
      <c r="G49" s="41"/>
      <c r="H49" s="41"/>
      <c r="I49" s="44"/>
    </row>
    <row r="50" spans="1:9" x14ac:dyDescent="0.2">
      <c r="A50" s="40" t="s">
        <v>190</v>
      </c>
      <c r="B50" s="40" t="s">
        <v>189</v>
      </c>
      <c r="C50" s="40" t="s">
        <v>191</v>
      </c>
      <c r="D50" s="43">
        <v>39300</v>
      </c>
      <c r="E50" s="41">
        <v>551.24144999999999</v>
      </c>
      <c r="F50" s="42">
        <v>0.53375549357060703</v>
      </c>
      <c r="G50" s="41"/>
      <c r="H50" s="41"/>
      <c r="I50" s="44"/>
    </row>
    <row r="51" spans="1:9" x14ac:dyDescent="0.2">
      <c r="A51" s="40" t="s">
        <v>204</v>
      </c>
      <c r="B51" s="40" t="s">
        <v>203</v>
      </c>
      <c r="C51" s="40" t="s">
        <v>148</v>
      </c>
      <c r="D51" s="43">
        <v>46300</v>
      </c>
      <c r="E51" s="41">
        <v>474.18144999999998</v>
      </c>
      <c r="F51" s="42">
        <v>0.45913991752031003</v>
      </c>
      <c r="G51" s="41"/>
      <c r="H51" s="41"/>
      <c r="I51" s="44"/>
    </row>
    <row r="52" spans="1:9" x14ac:dyDescent="0.2">
      <c r="A52" s="40" t="s">
        <v>195</v>
      </c>
      <c r="B52" s="40" t="s">
        <v>194</v>
      </c>
      <c r="C52" s="40" t="s">
        <v>118</v>
      </c>
      <c r="D52" s="43">
        <v>26000</v>
      </c>
      <c r="E52" s="41">
        <v>450.24200000000002</v>
      </c>
      <c r="F52" s="42">
        <v>0.43595985196000198</v>
      </c>
      <c r="G52" s="41"/>
      <c r="H52" s="41"/>
      <c r="I52" s="44"/>
    </row>
    <row r="53" spans="1:9" x14ac:dyDescent="0.2">
      <c r="A53" s="40" t="s">
        <v>199</v>
      </c>
      <c r="B53" s="40" t="s">
        <v>198</v>
      </c>
      <c r="C53" s="40" t="s">
        <v>200</v>
      </c>
      <c r="D53" s="43">
        <v>90200</v>
      </c>
      <c r="E53" s="41">
        <v>311.7312</v>
      </c>
      <c r="F53" s="42">
        <v>0.30184275967882601</v>
      </c>
      <c r="G53" s="41"/>
      <c r="H53" s="41"/>
      <c r="I53" s="44"/>
    </row>
    <row r="54" spans="1:9" x14ac:dyDescent="0.2">
      <c r="A54" s="39" t="s">
        <v>27</v>
      </c>
      <c r="B54" s="39"/>
      <c r="C54" s="39"/>
      <c r="D54" s="39"/>
      <c r="E54" s="45">
        <f>SUM(E7:E53)</f>
        <v>66954.654919499997</v>
      </c>
      <c r="F54" s="46">
        <f>SUM(F7:F53)</f>
        <v>64.830783104948637</v>
      </c>
      <c r="G54" s="45">
        <f>SUM(G7:G53)</f>
        <v>0</v>
      </c>
      <c r="H54" s="45">
        <f>SUM(H7:H53)</f>
        <v>0</v>
      </c>
      <c r="I54" s="39"/>
    </row>
    <row r="55" spans="1:9" x14ac:dyDescent="0.2">
      <c r="A55" s="40"/>
      <c r="B55" s="40"/>
      <c r="C55" s="40"/>
      <c r="D55" s="40"/>
      <c r="E55" s="41"/>
      <c r="F55" s="42"/>
      <c r="G55" s="41"/>
      <c r="H55" s="40"/>
      <c r="I55" s="40"/>
    </row>
    <row r="56" spans="1:9" x14ac:dyDescent="0.2">
      <c r="A56" s="39" t="s">
        <v>250</v>
      </c>
      <c r="B56" s="40"/>
      <c r="C56" s="40"/>
      <c r="D56" s="40"/>
      <c r="E56" s="41"/>
      <c r="F56" s="42"/>
      <c r="G56" s="41"/>
      <c r="H56" s="40"/>
      <c r="I56" s="40"/>
    </row>
    <row r="57" spans="1:9" x14ac:dyDescent="0.2">
      <c r="A57" s="40"/>
      <c r="B57" s="21" t="s">
        <v>1183</v>
      </c>
      <c r="C57" s="40"/>
      <c r="D57" s="40"/>
      <c r="E57" s="41"/>
      <c r="F57" s="42"/>
      <c r="G57" s="41">
        <v>-11085.9658</v>
      </c>
      <c r="H57" s="41">
        <v>-10.734307348052001</v>
      </c>
      <c r="I57" s="44"/>
    </row>
    <row r="58" spans="1:9" x14ac:dyDescent="0.2">
      <c r="A58" s="39" t="s">
        <v>27</v>
      </c>
      <c r="B58" s="39"/>
      <c r="C58" s="39"/>
      <c r="D58" s="39"/>
      <c r="E58" s="45"/>
      <c r="F58" s="46"/>
      <c r="G58" s="45">
        <f>SUM(G56:G57)</f>
        <v>-11085.9658</v>
      </c>
      <c r="H58" s="45">
        <f>SUM(H56:H57)</f>
        <v>-10.734307348052001</v>
      </c>
      <c r="I58" s="39"/>
    </row>
    <row r="59" spans="1:9" x14ac:dyDescent="0.2">
      <c r="A59" s="40"/>
      <c r="B59" s="40"/>
      <c r="C59" s="40"/>
      <c r="D59" s="40"/>
      <c r="E59" s="41"/>
      <c r="F59" s="42"/>
      <c r="G59" s="41"/>
      <c r="H59" s="40"/>
      <c r="I59" s="40"/>
    </row>
    <row r="60" spans="1:9" x14ac:dyDescent="0.2">
      <c r="A60" s="39" t="s">
        <v>25</v>
      </c>
      <c r="B60" s="40"/>
      <c r="C60" s="40"/>
      <c r="D60" s="40"/>
      <c r="E60" s="41"/>
      <c r="F60" s="42"/>
      <c r="G60" s="41"/>
      <c r="H60" s="40"/>
      <c r="I60" s="40"/>
    </row>
    <row r="61" spans="1:9" x14ac:dyDescent="0.2">
      <c r="A61" s="39" t="s">
        <v>26</v>
      </c>
      <c r="B61" s="40"/>
      <c r="C61" s="40"/>
      <c r="D61" s="40"/>
      <c r="E61" s="41"/>
      <c r="F61" s="42"/>
      <c r="G61" s="41"/>
      <c r="H61" s="40"/>
      <c r="I61" s="40"/>
    </row>
    <row r="62" spans="1:9" x14ac:dyDescent="0.2">
      <c r="A62" s="40" t="s">
        <v>244</v>
      </c>
      <c r="B62" s="40" t="s">
        <v>243</v>
      </c>
      <c r="C62" s="40" t="s">
        <v>76</v>
      </c>
      <c r="D62" s="43">
        <v>150</v>
      </c>
      <c r="E62" s="41">
        <v>1564.5753082000001</v>
      </c>
      <c r="F62" s="42">
        <v>1.5149453399352999</v>
      </c>
      <c r="G62" s="44"/>
      <c r="H62" s="44"/>
      <c r="I62" s="44">
        <v>7.98</v>
      </c>
    </row>
    <row r="63" spans="1:9" x14ac:dyDescent="0.2">
      <c r="A63" s="40" t="s">
        <v>242</v>
      </c>
      <c r="B63" s="40" t="s">
        <v>241</v>
      </c>
      <c r="C63" s="40" t="s">
        <v>76</v>
      </c>
      <c r="D63" s="43">
        <v>150</v>
      </c>
      <c r="E63" s="41">
        <v>1553.7803014000001</v>
      </c>
      <c r="F63" s="42">
        <v>1.5044927620628701</v>
      </c>
      <c r="G63" s="44"/>
      <c r="H63" s="44"/>
      <c r="I63" s="44">
        <v>7.99</v>
      </c>
    </row>
    <row r="64" spans="1:9" x14ac:dyDescent="0.2">
      <c r="A64" s="39" t="s">
        <v>27</v>
      </c>
      <c r="B64" s="39"/>
      <c r="C64" s="39"/>
      <c r="D64" s="39"/>
      <c r="E64" s="45">
        <f>SUM(E61:E63)</f>
        <v>3118.3556096000002</v>
      </c>
      <c r="F64" s="46">
        <f>SUM(F61:F63)</f>
        <v>3.01943810199817</v>
      </c>
      <c r="G64" s="45"/>
      <c r="H64" s="39"/>
      <c r="I64" s="39"/>
    </row>
    <row r="65" spans="1:9" x14ac:dyDescent="0.2">
      <c r="A65" s="40"/>
      <c r="B65" s="40"/>
      <c r="C65" s="40"/>
      <c r="D65" s="40"/>
      <c r="E65" s="41"/>
      <c r="F65" s="42"/>
      <c r="G65" s="41"/>
      <c r="H65" s="40"/>
      <c r="I65" s="40"/>
    </row>
    <row r="66" spans="1:9" x14ac:dyDescent="0.2">
      <c r="A66" s="39" t="s">
        <v>45</v>
      </c>
      <c r="B66" s="40"/>
      <c r="C66" s="40"/>
      <c r="D66" s="40"/>
      <c r="E66" s="41"/>
      <c r="F66" s="42"/>
      <c r="G66" s="41"/>
      <c r="H66" s="40"/>
      <c r="I66" s="40"/>
    </row>
    <row r="67" spans="1:9" x14ac:dyDescent="0.2">
      <c r="A67" s="39" t="s">
        <v>46</v>
      </c>
      <c r="B67" s="40"/>
      <c r="C67" s="40"/>
      <c r="D67" s="40"/>
      <c r="E67" s="41"/>
      <c r="F67" s="42"/>
      <c r="G67" s="41"/>
      <c r="H67" s="40"/>
      <c r="I67" s="40"/>
    </row>
    <row r="68" spans="1:9" x14ac:dyDescent="0.2">
      <c r="A68" s="40" t="s">
        <v>252</v>
      </c>
      <c r="B68" s="40" t="s">
        <v>251</v>
      </c>
      <c r="C68" s="40" t="s">
        <v>47</v>
      </c>
      <c r="D68" s="43">
        <v>500</v>
      </c>
      <c r="E68" s="41">
        <v>2490.59</v>
      </c>
      <c r="F68" s="42">
        <v>2.4115858753582802</v>
      </c>
      <c r="G68" s="44"/>
      <c r="H68" s="44"/>
      <c r="I68" s="44">
        <v>6.8952999999999998</v>
      </c>
    </row>
    <row r="69" spans="1:9" x14ac:dyDescent="0.2">
      <c r="A69" s="40" t="s">
        <v>254</v>
      </c>
      <c r="B69" s="40" t="s">
        <v>253</v>
      </c>
      <c r="C69" s="40" t="s">
        <v>47</v>
      </c>
      <c r="D69" s="43">
        <v>500</v>
      </c>
      <c r="E69" s="41">
        <v>2403.2975000000001</v>
      </c>
      <c r="F69" s="42">
        <v>2.3270623849304202</v>
      </c>
      <c r="G69" s="44"/>
      <c r="H69" s="44"/>
      <c r="I69" s="44">
        <v>7.7298999999999998</v>
      </c>
    </row>
    <row r="70" spans="1:9" x14ac:dyDescent="0.2">
      <c r="A70" s="40" t="s">
        <v>51</v>
      </c>
      <c r="B70" s="40" t="s">
        <v>50</v>
      </c>
      <c r="C70" s="40" t="s">
        <v>48</v>
      </c>
      <c r="D70" s="43">
        <v>500</v>
      </c>
      <c r="E70" s="41">
        <v>2401.69</v>
      </c>
      <c r="F70" s="42">
        <v>2.3255058765148902</v>
      </c>
      <c r="G70" s="44"/>
      <c r="H70" s="44"/>
      <c r="I70" s="44">
        <v>7.6619000000000002</v>
      </c>
    </row>
    <row r="71" spans="1:9" x14ac:dyDescent="0.2">
      <c r="A71" s="40" t="s">
        <v>256</v>
      </c>
      <c r="B71" s="40" t="s">
        <v>255</v>
      </c>
      <c r="C71" s="40" t="s">
        <v>49</v>
      </c>
      <c r="D71" s="43">
        <v>500</v>
      </c>
      <c r="E71" s="41">
        <v>2400.605</v>
      </c>
      <c r="F71" s="42">
        <v>2.3244552938518401</v>
      </c>
      <c r="G71" s="44"/>
      <c r="H71" s="44"/>
      <c r="I71" s="44">
        <v>7.75</v>
      </c>
    </row>
    <row r="72" spans="1:9" x14ac:dyDescent="0.2">
      <c r="A72" s="40" t="s">
        <v>54</v>
      </c>
      <c r="B72" s="40" t="s">
        <v>53</v>
      </c>
      <c r="C72" s="40" t="s">
        <v>49</v>
      </c>
      <c r="D72" s="43">
        <v>500</v>
      </c>
      <c r="E72" s="41">
        <v>2323.9549999999999</v>
      </c>
      <c r="F72" s="42">
        <v>2.25023671217191</v>
      </c>
      <c r="G72" s="44"/>
      <c r="H72" s="44"/>
      <c r="I72" s="44">
        <v>7.8550000000000004</v>
      </c>
    </row>
    <row r="73" spans="1:9" x14ac:dyDescent="0.2">
      <c r="A73" s="40" t="s">
        <v>258</v>
      </c>
      <c r="B73" s="40" t="s">
        <v>257</v>
      </c>
      <c r="C73" s="40" t="s">
        <v>48</v>
      </c>
      <c r="D73" s="43">
        <v>500</v>
      </c>
      <c r="E73" s="41">
        <v>2323.9524999999999</v>
      </c>
      <c r="F73" s="42">
        <v>2.2502342914745301</v>
      </c>
      <c r="G73" s="44"/>
      <c r="H73" s="44"/>
      <c r="I73" s="44">
        <v>7.9</v>
      </c>
    </row>
    <row r="74" spans="1:9" x14ac:dyDescent="0.2">
      <c r="A74" s="39" t="s">
        <v>27</v>
      </c>
      <c r="B74" s="39"/>
      <c r="C74" s="39"/>
      <c r="D74" s="39"/>
      <c r="E74" s="45">
        <f>SUM(E67:E73)</f>
        <v>14344.09</v>
      </c>
      <c r="F74" s="46">
        <f>SUM(F67:F73)</f>
        <v>13.889080434301873</v>
      </c>
      <c r="G74" s="45"/>
      <c r="H74" s="39"/>
      <c r="I74" s="39"/>
    </row>
    <row r="75" spans="1:9" x14ac:dyDescent="0.2">
      <c r="A75" s="40"/>
      <c r="B75" s="40"/>
      <c r="C75" s="40"/>
      <c r="D75" s="40"/>
      <c r="E75" s="41"/>
      <c r="F75" s="42"/>
      <c r="G75" s="41"/>
      <c r="H75" s="40"/>
      <c r="I75" s="40"/>
    </row>
    <row r="76" spans="1:9" x14ac:dyDescent="0.2">
      <c r="A76" s="39" t="s">
        <v>55</v>
      </c>
      <c r="B76" s="40"/>
      <c r="C76" s="40"/>
      <c r="D76" s="40"/>
      <c r="E76" s="41"/>
      <c r="F76" s="42"/>
      <c r="G76" s="41"/>
      <c r="H76" s="40"/>
      <c r="I76" s="40"/>
    </row>
    <row r="77" spans="1:9" x14ac:dyDescent="0.2">
      <c r="A77" s="40" t="s">
        <v>260</v>
      </c>
      <c r="B77" s="40" t="s">
        <v>259</v>
      </c>
      <c r="C77" s="40" t="s">
        <v>52</v>
      </c>
      <c r="D77" s="43">
        <v>500</v>
      </c>
      <c r="E77" s="41">
        <v>2347.2824999999998</v>
      </c>
      <c r="F77" s="42">
        <v>2.2728242394274698</v>
      </c>
      <c r="G77" s="44"/>
      <c r="H77" s="44"/>
      <c r="I77" s="44">
        <v>8.1050000000000004</v>
      </c>
    </row>
    <row r="78" spans="1:9" x14ac:dyDescent="0.2">
      <c r="A78" s="40" t="s">
        <v>208</v>
      </c>
      <c r="B78" s="40" t="s">
        <v>207</v>
      </c>
      <c r="C78" s="40" t="s">
        <v>52</v>
      </c>
      <c r="D78" s="43">
        <v>400</v>
      </c>
      <c r="E78" s="41">
        <v>1953.2239999999999</v>
      </c>
      <c r="F78" s="42">
        <v>1.8912656879738501</v>
      </c>
      <c r="G78" s="44"/>
      <c r="H78" s="44"/>
      <c r="I78" s="44">
        <v>7.875</v>
      </c>
    </row>
    <row r="79" spans="1:9" x14ac:dyDescent="0.2">
      <c r="A79" s="40" t="s">
        <v>57</v>
      </c>
      <c r="B79" s="40" t="s">
        <v>56</v>
      </c>
      <c r="C79" s="40" t="s">
        <v>47</v>
      </c>
      <c r="D79" s="43">
        <v>400</v>
      </c>
      <c r="E79" s="41">
        <v>1909.808</v>
      </c>
      <c r="F79" s="42">
        <v>1.8492268889886501</v>
      </c>
      <c r="G79" s="44"/>
      <c r="H79" s="44"/>
      <c r="I79" s="44">
        <v>9.0249000000000006</v>
      </c>
    </row>
    <row r="80" spans="1:9" x14ac:dyDescent="0.2">
      <c r="A80" s="40" t="s">
        <v>216</v>
      </c>
      <c r="B80" s="40" t="s">
        <v>215</v>
      </c>
      <c r="C80" s="40" t="s">
        <v>52</v>
      </c>
      <c r="D80" s="43">
        <v>200</v>
      </c>
      <c r="E80" s="41">
        <v>993.19799999999998</v>
      </c>
      <c r="F80" s="42">
        <v>0.96169271868677397</v>
      </c>
      <c r="G80" s="44"/>
      <c r="H80" s="44"/>
      <c r="I80" s="44">
        <v>7.5749000000000004</v>
      </c>
    </row>
    <row r="81" spans="1:9" x14ac:dyDescent="0.2">
      <c r="A81" s="39" t="s">
        <v>27</v>
      </c>
      <c r="B81" s="39"/>
      <c r="C81" s="39"/>
      <c r="D81" s="39"/>
      <c r="E81" s="45">
        <f>SUM(E76:E80)</f>
        <v>7203.5124999999998</v>
      </c>
      <c r="F81" s="46">
        <f>SUM(F76:F80)</f>
        <v>6.9750095350767447</v>
      </c>
      <c r="G81" s="45"/>
      <c r="H81" s="39"/>
      <c r="I81" s="39"/>
    </row>
    <row r="82" spans="1:9" x14ac:dyDescent="0.2">
      <c r="A82" s="40"/>
      <c r="B82" s="40"/>
      <c r="C82" s="40"/>
      <c r="D82" s="40"/>
      <c r="E82" s="41"/>
      <c r="F82" s="42"/>
      <c r="G82" s="41"/>
      <c r="H82" s="40"/>
      <c r="I82" s="40"/>
    </row>
    <row r="83" spans="1:9" x14ac:dyDescent="0.2">
      <c r="A83" s="39" t="s">
        <v>62</v>
      </c>
      <c r="B83" s="40"/>
      <c r="C83" s="40"/>
      <c r="D83" s="40"/>
      <c r="E83" s="41"/>
      <c r="F83" s="42"/>
      <c r="G83" s="41"/>
      <c r="H83" s="40"/>
      <c r="I83" s="40"/>
    </row>
    <row r="84" spans="1:9" x14ac:dyDescent="0.2">
      <c r="A84" s="40" t="s">
        <v>71</v>
      </c>
      <c r="B84" s="40" t="s">
        <v>70</v>
      </c>
      <c r="C84" s="40" t="s">
        <v>65</v>
      </c>
      <c r="D84" s="43">
        <v>6750000</v>
      </c>
      <c r="E84" s="41">
        <v>6835.7047499999999</v>
      </c>
      <c r="F84" s="42">
        <v>6.6188690323254704</v>
      </c>
      <c r="G84" s="44"/>
      <c r="H84" s="44"/>
      <c r="I84" s="44">
        <v>7.5623466977999998</v>
      </c>
    </row>
    <row r="85" spans="1:9" x14ac:dyDescent="0.2">
      <c r="A85" s="39" t="s">
        <v>27</v>
      </c>
      <c r="B85" s="39"/>
      <c r="C85" s="39"/>
      <c r="D85" s="39"/>
      <c r="E85" s="45">
        <f>SUM(E84:E84)</f>
        <v>6835.7047499999999</v>
      </c>
      <c r="F85" s="46">
        <f>SUM(F84:F84)</f>
        <v>6.6188690323254704</v>
      </c>
      <c r="G85" s="45"/>
      <c r="H85" s="39"/>
      <c r="I85" s="39"/>
    </row>
    <row r="86" spans="1:9" x14ac:dyDescent="0.2">
      <c r="A86" s="40"/>
      <c r="B86" s="40"/>
      <c r="C86" s="40"/>
      <c r="D86" s="40"/>
      <c r="E86" s="41"/>
      <c r="F86" s="42"/>
      <c r="G86" s="41"/>
      <c r="H86" s="40"/>
      <c r="I86" s="40"/>
    </row>
    <row r="87" spans="1:9" x14ac:dyDescent="0.2">
      <c r="A87" s="39" t="s">
        <v>30</v>
      </c>
      <c r="B87" s="39"/>
      <c r="C87" s="39"/>
      <c r="D87" s="39"/>
      <c r="E87" s="45">
        <f>E54+E58+E64+E74+E81+E85</f>
        <v>98456.317779099991</v>
      </c>
      <c r="F87" s="46">
        <f>F54+F58+F64+F74+F81+F85</f>
        <v>95.333180208650901</v>
      </c>
      <c r="G87" s="45"/>
      <c r="H87" s="39"/>
      <c r="I87" s="39"/>
    </row>
    <row r="88" spans="1:9" x14ac:dyDescent="0.2">
      <c r="A88" s="39"/>
      <c r="B88" s="39"/>
      <c r="C88" s="39"/>
      <c r="D88" s="39"/>
      <c r="E88" s="45"/>
      <c r="F88" s="46"/>
      <c r="G88" s="45"/>
      <c r="H88" s="39"/>
      <c r="I88" s="39"/>
    </row>
    <row r="89" spans="1:9" x14ac:dyDescent="0.2">
      <c r="A89" s="39" t="s">
        <v>231</v>
      </c>
      <c r="B89" s="39"/>
      <c r="C89" s="39"/>
      <c r="D89" s="39"/>
      <c r="E89" s="45">
        <v>1777.2328749999999</v>
      </c>
      <c r="F89" s="46">
        <v>1.720857185876594</v>
      </c>
      <c r="G89" s="45"/>
      <c r="H89" s="39"/>
      <c r="I89" s="39"/>
    </row>
    <row r="90" spans="1:9" x14ac:dyDescent="0.2">
      <c r="A90" s="39"/>
      <c r="B90" s="39"/>
      <c r="C90" s="39"/>
      <c r="D90" s="39"/>
      <c r="E90" s="45"/>
      <c r="F90" s="46"/>
      <c r="G90" s="45"/>
      <c r="H90" s="39"/>
      <c r="I90" s="39"/>
    </row>
    <row r="91" spans="1:9" x14ac:dyDescent="0.2">
      <c r="A91" s="39" t="s">
        <v>32</v>
      </c>
      <c r="B91" s="39"/>
      <c r="C91" s="39"/>
      <c r="D91" s="39"/>
      <c r="E91" s="45">
        <f>E93-(E54+E58+E64+E74+E81+E85+E89)</f>
        <v>3042.473038400014</v>
      </c>
      <c r="F91" s="46">
        <f>F93-(F54+F58+F64+F74+F81+F85+F89)</f>
        <v>2.9459626054725021</v>
      </c>
      <c r="G91" s="45"/>
      <c r="H91" s="39"/>
      <c r="I91" s="39"/>
    </row>
    <row r="92" spans="1:9" x14ac:dyDescent="0.2">
      <c r="A92" s="40"/>
      <c r="B92" s="40"/>
      <c r="C92" s="40"/>
      <c r="D92" s="40"/>
      <c r="E92" s="41"/>
      <c r="F92" s="42"/>
      <c r="G92" s="41"/>
      <c r="H92" s="40"/>
      <c r="I92" s="40"/>
    </row>
    <row r="93" spans="1:9" x14ac:dyDescent="0.2">
      <c r="A93" s="47" t="s">
        <v>31</v>
      </c>
      <c r="B93" s="47"/>
      <c r="C93" s="47"/>
      <c r="D93" s="47"/>
      <c r="E93" s="48">
        <v>103276.02369250001</v>
      </c>
      <c r="F93" s="49">
        <v>100</v>
      </c>
      <c r="G93" s="48"/>
      <c r="H93" s="47"/>
      <c r="I93" s="47"/>
    </row>
    <row r="95" spans="1:9" x14ac:dyDescent="0.2">
      <c r="A95" s="14" t="s">
        <v>58</v>
      </c>
    </row>
    <row r="96" spans="1:9" x14ac:dyDescent="0.2">
      <c r="A96" s="14" t="s">
        <v>34</v>
      </c>
    </row>
    <row r="98" spans="1:4" x14ac:dyDescent="0.2">
      <c r="A98" s="14" t="s">
        <v>35</v>
      </c>
    </row>
    <row r="99" spans="1:4" x14ac:dyDescent="0.2">
      <c r="A99" s="14" t="s">
        <v>36</v>
      </c>
    </row>
    <row r="100" spans="1:4" x14ac:dyDescent="0.2">
      <c r="A100" s="14" t="s">
        <v>37</v>
      </c>
      <c r="B100" s="14"/>
      <c r="C100" s="30" t="s">
        <v>1178</v>
      </c>
      <c r="D100" s="14" t="s">
        <v>38</v>
      </c>
    </row>
    <row r="101" spans="1:4" x14ac:dyDescent="0.2">
      <c r="A101" s="7" t="s">
        <v>72</v>
      </c>
      <c r="C101" s="82" t="s">
        <v>1098</v>
      </c>
      <c r="D101" s="31">
        <v>9.99</v>
      </c>
    </row>
    <row r="102" spans="1:4" x14ac:dyDescent="0.2">
      <c r="A102" s="7" t="s">
        <v>74</v>
      </c>
      <c r="C102" s="82" t="s">
        <v>1098</v>
      </c>
      <c r="D102" s="31">
        <v>9.99</v>
      </c>
    </row>
    <row r="103" spans="1:4" x14ac:dyDescent="0.2">
      <c r="A103" s="7" t="s">
        <v>73</v>
      </c>
      <c r="C103" s="82" t="s">
        <v>1098</v>
      </c>
      <c r="D103" s="31">
        <v>10.0791</v>
      </c>
    </row>
    <row r="104" spans="1:4" x14ac:dyDescent="0.2">
      <c r="A104" s="7" t="s">
        <v>75</v>
      </c>
      <c r="C104" s="82" t="s">
        <v>1098</v>
      </c>
      <c r="D104" s="31">
        <v>10.0791</v>
      </c>
    </row>
    <row r="106" spans="1:4" x14ac:dyDescent="0.2">
      <c r="A106" s="7" t="s">
        <v>1179</v>
      </c>
    </row>
    <row r="108" spans="1:4" x14ac:dyDescent="0.2">
      <c r="A108" s="7" t="s">
        <v>40</v>
      </c>
    </row>
    <row r="110" spans="1:4" x14ac:dyDescent="0.2">
      <c r="A110" s="14" t="s">
        <v>41</v>
      </c>
      <c r="D110" s="30" t="s">
        <v>42</v>
      </c>
    </row>
    <row r="112" spans="1:4" x14ac:dyDescent="0.2">
      <c r="A112" s="14" t="s">
        <v>232</v>
      </c>
      <c r="D112" s="32" t="s">
        <v>819</v>
      </c>
    </row>
    <row r="114" spans="1:9" x14ac:dyDescent="0.2">
      <c r="A114" s="14" t="s">
        <v>233</v>
      </c>
      <c r="D114" s="32">
        <f>ABS(+H54+H58)</f>
        <v>10.734307348052001</v>
      </c>
    </row>
    <row r="116" spans="1:9" x14ac:dyDescent="0.2">
      <c r="A116" s="14" t="s">
        <v>234</v>
      </c>
      <c r="D116" s="50">
        <v>1.0476601337893101</v>
      </c>
    </row>
    <row r="118" spans="1:9" x14ac:dyDescent="0.2">
      <c r="A118" s="14" t="s">
        <v>235</v>
      </c>
      <c r="D118" s="32">
        <v>1.3685370607149101</v>
      </c>
      <c r="E118" s="10" t="s">
        <v>43</v>
      </c>
    </row>
    <row r="120" spans="1:9" x14ac:dyDescent="0.2">
      <c r="A120" s="14" t="s">
        <v>236</v>
      </c>
      <c r="D120" s="30" t="s">
        <v>42</v>
      </c>
    </row>
    <row r="122" spans="1:9" x14ac:dyDescent="0.2">
      <c r="A122" s="14" t="s">
        <v>790</v>
      </c>
      <c r="G122" s="11"/>
      <c r="H122" s="11"/>
      <c r="I122" s="11"/>
    </row>
    <row r="123" spans="1:9" x14ac:dyDescent="0.2">
      <c r="G123" s="11"/>
      <c r="H123" s="11"/>
      <c r="I123" s="11"/>
    </row>
    <row r="124" spans="1:9" x14ac:dyDescent="0.2">
      <c r="A124" s="52" t="s">
        <v>792</v>
      </c>
      <c r="G124" s="11"/>
      <c r="H124" s="11"/>
      <c r="I124" s="11"/>
    </row>
    <row r="125" spans="1:9" x14ac:dyDescent="0.2">
      <c r="G125" s="11"/>
      <c r="H125" s="11"/>
      <c r="I125" s="11"/>
    </row>
    <row r="126" spans="1:9" x14ac:dyDescent="0.2">
      <c r="G126" s="11"/>
      <c r="H126" s="11"/>
      <c r="I126" s="11"/>
    </row>
    <row r="127" spans="1:9" x14ac:dyDescent="0.2">
      <c r="G127" s="11"/>
      <c r="H127" s="11"/>
      <c r="I127" s="11"/>
    </row>
    <row r="128" spans="1:9" x14ac:dyDescent="0.2">
      <c r="G128" s="11"/>
      <c r="H128" s="11"/>
      <c r="I128" s="11"/>
    </row>
    <row r="129" spans="1:9" x14ac:dyDescent="0.2">
      <c r="G129" s="11"/>
      <c r="H129" s="11"/>
      <c r="I129" s="11"/>
    </row>
    <row r="130" spans="1:9" x14ac:dyDescent="0.2">
      <c r="G130" s="11"/>
      <c r="H130" s="11"/>
      <c r="I130" s="11"/>
    </row>
    <row r="131" spans="1:9" x14ac:dyDescent="0.2">
      <c r="G131" s="11"/>
      <c r="H131" s="11"/>
      <c r="I131" s="11"/>
    </row>
    <row r="132" spans="1:9" x14ac:dyDescent="0.2">
      <c r="G132" s="11"/>
      <c r="H132" s="11"/>
      <c r="I132" s="11"/>
    </row>
    <row r="133" spans="1:9" x14ac:dyDescent="0.2">
      <c r="G133" s="11"/>
      <c r="H133" s="11"/>
      <c r="I133" s="11"/>
    </row>
    <row r="134" spans="1:9" x14ac:dyDescent="0.2">
      <c r="G134" s="11"/>
      <c r="H134" s="11"/>
      <c r="I134" s="11"/>
    </row>
    <row r="135" spans="1:9" x14ac:dyDescent="0.2">
      <c r="G135" s="11"/>
      <c r="H135" s="11"/>
      <c r="I135" s="11"/>
    </row>
    <row r="136" spans="1:9" x14ac:dyDescent="0.2">
      <c r="G136" s="11"/>
      <c r="H136" s="11"/>
      <c r="I136" s="11"/>
    </row>
    <row r="137" spans="1:9" x14ac:dyDescent="0.2">
      <c r="G137" s="11"/>
      <c r="H137" s="11"/>
      <c r="I137" s="11"/>
    </row>
    <row r="138" spans="1:9" x14ac:dyDescent="0.2">
      <c r="G138" s="11"/>
      <c r="H138" s="11"/>
      <c r="I138" s="11"/>
    </row>
    <row r="139" spans="1:9" x14ac:dyDescent="0.2">
      <c r="G139" s="11"/>
      <c r="H139" s="11"/>
      <c r="I139" s="11"/>
    </row>
    <row r="140" spans="1:9" x14ac:dyDescent="0.2">
      <c r="A140" s="52" t="s">
        <v>796</v>
      </c>
      <c r="G140" s="11"/>
      <c r="H140" s="11"/>
      <c r="I140" s="11"/>
    </row>
    <row r="141" spans="1:9" x14ac:dyDescent="0.2">
      <c r="G141" s="11"/>
      <c r="H141" s="11"/>
      <c r="I141" s="11"/>
    </row>
    <row r="142" spans="1:9" x14ac:dyDescent="0.2">
      <c r="A142" s="52" t="s">
        <v>793</v>
      </c>
      <c r="G142" s="11"/>
      <c r="H142" s="11"/>
      <c r="I142" s="11"/>
    </row>
    <row r="143" spans="1:9" x14ac:dyDescent="0.2">
      <c r="G143" s="11"/>
      <c r="H143" s="11"/>
      <c r="I143" s="11"/>
    </row>
    <row r="144" spans="1:9" x14ac:dyDescent="0.2">
      <c r="G144" s="11"/>
      <c r="H144" s="11"/>
      <c r="I144" s="11"/>
    </row>
    <row r="145" spans="7:9" x14ac:dyDescent="0.2">
      <c r="G145" s="11"/>
      <c r="H145" s="11"/>
      <c r="I145" s="11"/>
    </row>
    <row r="146" spans="7:9" x14ac:dyDescent="0.2">
      <c r="G146" s="11"/>
      <c r="H146" s="11"/>
      <c r="I146" s="11"/>
    </row>
    <row r="147" spans="7:9" x14ac:dyDescent="0.2">
      <c r="G147" s="11"/>
      <c r="H147" s="11"/>
      <c r="I147" s="11"/>
    </row>
    <row r="148" spans="7:9" x14ac:dyDescent="0.2">
      <c r="G148" s="11"/>
      <c r="H148" s="11"/>
      <c r="I148" s="11"/>
    </row>
    <row r="149" spans="7:9" x14ac:dyDescent="0.2">
      <c r="G149" s="11"/>
      <c r="H149" s="11"/>
      <c r="I149" s="11"/>
    </row>
    <row r="150" spans="7:9" x14ac:dyDescent="0.2">
      <c r="G150" s="11"/>
      <c r="H150" s="11"/>
      <c r="I150" s="11"/>
    </row>
    <row r="151" spans="7:9" x14ac:dyDescent="0.2">
      <c r="G151" s="11"/>
      <c r="H151" s="11"/>
      <c r="I151" s="11"/>
    </row>
    <row r="152" spans="7:9" x14ac:dyDescent="0.2">
      <c r="G152" s="11"/>
      <c r="H152" s="11"/>
      <c r="I152" s="11"/>
    </row>
    <row r="153" spans="7:9" x14ac:dyDescent="0.2">
      <c r="G153" s="11"/>
      <c r="H153" s="11"/>
      <c r="I153" s="11"/>
    </row>
    <row r="154" spans="7:9" x14ac:dyDescent="0.2">
      <c r="G154" s="11"/>
      <c r="H154" s="11"/>
      <c r="I154" s="11"/>
    </row>
    <row r="155" spans="7:9" x14ac:dyDescent="0.2">
      <c r="G155" s="11"/>
      <c r="H155" s="11"/>
      <c r="I155" s="11"/>
    </row>
    <row r="156" spans="7:9" x14ac:dyDescent="0.2">
      <c r="G156" s="11"/>
      <c r="H156" s="11"/>
      <c r="I156" s="11"/>
    </row>
    <row r="157" spans="7:9" x14ac:dyDescent="0.2">
      <c r="G157" s="11"/>
      <c r="H157" s="11"/>
      <c r="I157" s="11"/>
    </row>
    <row r="158" spans="7:9" x14ac:dyDescent="0.2">
      <c r="G158" s="11"/>
      <c r="H158" s="11"/>
      <c r="I158" s="11"/>
    </row>
    <row r="159" spans="7:9" x14ac:dyDescent="0.2">
      <c r="G159" s="11"/>
      <c r="H159" s="11"/>
      <c r="I159" s="11"/>
    </row>
    <row r="160" spans="7:9" x14ac:dyDescent="0.2">
      <c r="G160" s="11"/>
      <c r="H160" s="11"/>
      <c r="I160" s="11"/>
    </row>
    <row r="161" spans="7:9" x14ac:dyDescent="0.2">
      <c r="G161" s="11"/>
      <c r="H161" s="11"/>
      <c r="I161" s="11"/>
    </row>
    <row r="162" spans="7:9" x14ac:dyDescent="0.2">
      <c r="G162" s="11"/>
      <c r="H162" s="11"/>
      <c r="I162" s="11"/>
    </row>
    <row r="163" spans="7:9" x14ac:dyDescent="0.2">
      <c r="G163" s="11"/>
      <c r="H163" s="11"/>
      <c r="I163" s="11"/>
    </row>
    <row r="164" spans="7:9" x14ac:dyDescent="0.2">
      <c r="G164" s="11"/>
      <c r="H164" s="11"/>
      <c r="I164" s="11"/>
    </row>
    <row r="165" spans="7:9" x14ac:dyDescent="0.2">
      <c r="G165" s="11"/>
      <c r="H165" s="11"/>
      <c r="I165" s="11"/>
    </row>
    <row r="166" spans="7:9" x14ac:dyDescent="0.2">
      <c r="G166" s="11"/>
      <c r="H166" s="11"/>
      <c r="I166" s="11"/>
    </row>
    <row r="167" spans="7:9" x14ac:dyDescent="0.2">
      <c r="G167" s="11"/>
      <c r="H167" s="11"/>
      <c r="I167" s="11"/>
    </row>
    <row r="168" spans="7:9" x14ac:dyDescent="0.2">
      <c r="G168" s="11"/>
      <c r="H168" s="11"/>
      <c r="I168" s="11"/>
    </row>
    <row r="169" spans="7:9" x14ac:dyDescent="0.2">
      <c r="G169" s="11"/>
      <c r="H169" s="11"/>
      <c r="I169" s="11"/>
    </row>
    <row r="170" spans="7:9" x14ac:dyDescent="0.2">
      <c r="G170" s="11"/>
      <c r="H170" s="11"/>
      <c r="I170" s="11"/>
    </row>
    <row r="171" spans="7:9" x14ac:dyDescent="0.2">
      <c r="G171" s="11"/>
      <c r="H171" s="11"/>
      <c r="I171" s="11"/>
    </row>
    <row r="172" spans="7:9" x14ac:dyDescent="0.2">
      <c r="G172" s="11"/>
      <c r="H172" s="11"/>
      <c r="I172" s="11"/>
    </row>
    <row r="173" spans="7:9" x14ac:dyDescent="0.2">
      <c r="G173" s="11"/>
      <c r="H173" s="11"/>
      <c r="I173" s="11"/>
    </row>
    <row r="174" spans="7:9" x14ac:dyDescent="0.2">
      <c r="G174" s="11"/>
      <c r="H174" s="11"/>
      <c r="I174" s="11"/>
    </row>
    <row r="175" spans="7:9" x14ac:dyDescent="0.2">
      <c r="G175" s="11"/>
      <c r="H175" s="11"/>
      <c r="I175" s="11"/>
    </row>
    <row r="176" spans="7:9" x14ac:dyDescent="0.2">
      <c r="G176" s="11"/>
      <c r="H176" s="11"/>
      <c r="I176" s="11"/>
    </row>
    <row r="177" spans="7:9" x14ac:dyDescent="0.2">
      <c r="G177" s="11"/>
      <c r="H177" s="11"/>
      <c r="I177" s="11"/>
    </row>
    <row r="178" spans="7:9" x14ac:dyDescent="0.2">
      <c r="G178" s="11"/>
      <c r="H178" s="11"/>
      <c r="I178" s="11"/>
    </row>
    <row r="179" spans="7:9" x14ac:dyDescent="0.2">
      <c r="G179" s="11"/>
      <c r="H179" s="11"/>
      <c r="I179" s="11"/>
    </row>
    <row r="180" spans="7:9" x14ac:dyDescent="0.2">
      <c r="G180" s="11"/>
      <c r="H180" s="11"/>
      <c r="I180" s="11"/>
    </row>
    <row r="181" spans="7:9" x14ac:dyDescent="0.2">
      <c r="G181" s="11"/>
      <c r="H181" s="11"/>
      <c r="I181" s="11"/>
    </row>
    <row r="182" spans="7:9" x14ac:dyDescent="0.2">
      <c r="G182" s="11"/>
      <c r="H182" s="11"/>
      <c r="I182" s="11"/>
    </row>
    <row r="183" spans="7:9" x14ac:dyDescent="0.2">
      <c r="G183" s="11"/>
      <c r="H183" s="11"/>
      <c r="I183" s="11"/>
    </row>
    <row r="184" spans="7:9" x14ac:dyDescent="0.2">
      <c r="G184" s="11"/>
      <c r="H184" s="11"/>
      <c r="I184" s="11"/>
    </row>
    <row r="185" spans="7:9" x14ac:dyDescent="0.2">
      <c r="G185" s="11"/>
      <c r="H185" s="11"/>
      <c r="I185" s="11"/>
    </row>
    <row r="186" spans="7:9" x14ac:dyDescent="0.2">
      <c r="G186" s="11"/>
      <c r="H186" s="11"/>
      <c r="I186" s="11"/>
    </row>
    <row r="187" spans="7:9" x14ac:dyDescent="0.2">
      <c r="G187" s="11"/>
      <c r="H187" s="11"/>
      <c r="I187" s="11"/>
    </row>
    <row r="188" spans="7:9" x14ac:dyDescent="0.2">
      <c r="G188" s="11"/>
      <c r="H188" s="11"/>
      <c r="I188" s="11"/>
    </row>
    <row r="189" spans="7:9" x14ac:dyDescent="0.2">
      <c r="G189" s="11"/>
      <c r="H189" s="11"/>
      <c r="I189" s="11"/>
    </row>
    <row r="190" spans="7:9" x14ac:dyDescent="0.2">
      <c r="G190" s="11"/>
      <c r="H190" s="11"/>
      <c r="I190" s="11"/>
    </row>
    <row r="191" spans="7:9" x14ac:dyDescent="0.2">
      <c r="G191" s="11"/>
      <c r="H191" s="11"/>
      <c r="I191" s="11"/>
    </row>
    <row r="192" spans="7:9" x14ac:dyDescent="0.2">
      <c r="G192" s="11"/>
      <c r="H192" s="11"/>
      <c r="I192" s="11"/>
    </row>
    <row r="193" spans="7:9" x14ac:dyDescent="0.2">
      <c r="G193" s="11"/>
      <c r="H193" s="11"/>
      <c r="I193" s="11"/>
    </row>
    <row r="194" spans="7:9" x14ac:dyDescent="0.2">
      <c r="G194" s="11"/>
      <c r="H194" s="11"/>
      <c r="I194" s="11"/>
    </row>
    <row r="195" spans="7:9" x14ac:dyDescent="0.2">
      <c r="G195" s="11"/>
      <c r="H195" s="11"/>
      <c r="I195" s="11"/>
    </row>
    <row r="196" spans="7:9" x14ac:dyDescent="0.2">
      <c r="G196" s="11"/>
      <c r="H196" s="11"/>
      <c r="I196" s="11"/>
    </row>
    <row r="197" spans="7:9" x14ac:dyDescent="0.2">
      <c r="G197" s="11"/>
      <c r="H197" s="11"/>
      <c r="I197" s="11"/>
    </row>
    <row r="198" spans="7:9" x14ac:dyDescent="0.2">
      <c r="G198" s="11"/>
      <c r="H198" s="11"/>
      <c r="I198" s="11"/>
    </row>
    <row r="199" spans="7:9" x14ac:dyDescent="0.2">
      <c r="G199" s="11"/>
      <c r="H199" s="11"/>
      <c r="I199" s="11"/>
    </row>
    <row r="200" spans="7:9" x14ac:dyDescent="0.2">
      <c r="G200" s="11"/>
      <c r="H200" s="11"/>
      <c r="I200" s="11"/>
    </row>
    <row r="201" spans="7:9" x14ac:dyDescent="0.2">
      <c r="G201" s="11"/>
      <c r="H201" s="11"/>
      <c r="I201" s="11"/>
    </row>
    <row r="202" spans="7:9" x14ac:dyDescent="0.2">
      <c r="G202" s="11"/>
      <c r="H202" s="11"/>
      <c r="I202" s="11"/>
    </row>
    <row r="203" spans="7:9" x14ac:dyDescent="0.2">
      <c r="G203" s="11"/>
      <c r="H203" s="11"/>
      <c r="I203" s="11"/>
    </row>
    <row r="204" spans="7:9" x14ac:dyDescent="0.2">
      <c r="G204" s="11"/>
      <c r="H204" s="11"/>
      <c r="I204" s="11"/>
    </row>
    <row r="205" spans="7:9" x14ac:dyDescent="0.2">
      <c r="G205" s="11"/>
      <c r="H205" s="11"/>
      <c r="I205" s="11"/>
    </row>
    <row r="206" spans="7:9" x14ac:dyDescent="0.2">
      <c r="G206" s="11"/>
      <c r="H206" s="11"/>
      <c r="I206" s="11"/>
    </row>
    <row r="207" spans="7:9" x14ac:dyDescent="0.2">
      <c r="G207" s="11"/>
      <c r="H207" s="11"/>
      <c r="I207" s="11"/>
    </row>
    <row r="208" spans="7:9" x14ac:dyDescent="0.2">
      <c r="G208" s="11"/>
      <c r="H208" s="11"/>
      <c r="I208" s="11"/>
    </row>
    <row r="209" spans="7:9" x14ac:dyDescent="0.2">
      <c r="G209" s="11"/>
      <c r="H209" s="11"/>
      <c r="I209" s="11"/>
    </row>
    <row r="210" spans="7:9" x14ac:dyDescent="0.2">
      <c r="G210" s="11"/>
      <c r="H210" s="11"/>
      <c r="I210" s="11"/>
    </row>
    <row r="211" spans="7:9" x14ac:dyDescent="0.2">
      <c r="G211" s="11"/>
      <c r="H211" s="11"/>
      <c r="I211" s="11"/>
    </row>
    <row r="212" spans="7:9" x14ac:dyDescent="0.2">
      <c r="G212" s="11"/>
      <c r="H212" s="11"/>
      <c r="I212" s="11"/>
    </row>
    <row r="213" spans="7:9" x14ac:dyDescent="0.2">
      <c r="G213" s="11"/>
      <c r="H213" s="11"/>
      <c r="I213" s="11"/>
    </row>
    <row r="214" spans="7:9" x14ac:dyDescent="0.2">
      <c r="G214" s="11"/>
      <c r="H214" s="11"/>
      <c r="I214" s="11"/>
    </row>
    <row r="215" spans="7:9" x14ac:dyDescent="0.2">
      <c r="G215" s="11"/>
      <c r="H215" s="11"/>
      <c r="I215" s="11"/>
    </row>
    <row r="216" spans="7:9" x14ac:dyDescent="0.2">
      <c r="G216" s="11"/>
      <c r="H216" s="11"/>
      <c r="I216" s="11"/>
    </row>
    <row r="217" spans="7:9" x14ac:dyDescent="0.2">
      <c r="G217" s="11"/>
      <c r="H217" s="11"/>
      <c r="I217" s="11"/>
    </row>
    <row r="218" spans="7:9" x14ac:dyDescent="0.2">
      <c r="G218" s="11"/>
      <c r="H218" s="11"/>
      <c r="I218" s="11"/>
    </row>
    <row r="219" spans="7:9" x14ac:dyDescent="0.2">
      <c r="G219" s="11"/>
      <c r="H219" s="11"/>
      <c r="I219" s="11"/>
    </row>
    <row r="220" spans="7:9" x14ac:dyDescent="0.2">
      <c r="G220" s="11"/>
      <c r="H220" s="11"/>
      <c r="I220" s="11"/>
    </row>
    <row r="221" spans="7:9" x14ac:dyDescent="0.2">
      <c r="G221" s="11"/>
      <c r="H221" s="11"/>
      <c r="I221" s="11"/>
    </row>
    <row r="222" spans="7:9" x14ac:dyDescent="0.2">
      <c r="G222" s="11"/>
      <c r="H222" s="11"/>
      <c r="I222" s="11"/>
    </row>
    <row r="223" spans="7:9" x14ac:dyDescent="0.2">
      <c r="G223" s="11"/>
      <c r="H223" s="11"/>
      <c r="I223" s="11"/>
    </row>
    <row r="224" spans="7:9" x14ac:dyDescent="0.2">
      <c r="G224" s="11"/>
      <c r="H224" s="11"/>
      <c r="I224" s="11"/>
    </row>
    <row r="225" spans="7:9" x14ac:dyDescent="0.2">
      <c r="G225" s="11"/>
      <c r="H225" s="11"/>
      <c r="I225" s="11"/>
    </row>
    <row r="226" spans="7:9" x14ac:dyDescent="0.2">
      <c r="G226" s="11"/>
      <c r="H226" s="11"/>
      <c r="I226" s="11"/>
    </row>
    <row r="227" spans="7:9" x14ac:dyDescent="0.2">
      <c r="G227" s="11"/>
      <c r="H227" s="11"/>
      <c r="I227" s="11"/>
    </row>
    <row r="228" spans="7:9" x14ac:dyDescent="0.2">
      <c r="G228" s="11"/>
      <c r="H228" s="11"/>
      <c r="I228" s="11"/>
    </row>
    <row r="229" spans="7:9" x14ac:dyDescent="0.2">
      <c r="G229" s="11"/>
      <c r="H229" s="11"/>
      <c r="I229" s="11"/>
    </row>
    <row r="230" spans="7:9" x14ac:dyDescent="0.2">
      <c r="G230" s="11"/>
      <c r="H230" s="11"/>
      <c r="I230" s="11"/>
    </row>
    <row r="231" spans="7:9" x14ac:dyDescent="0.2">
      <c r="G231" s="11"/>
      <c r="H231" s="11"/>
      <c r="I231" s="11"/>
    </row>
    <row r="232" spans="7:9" x14ac:dyDescent="0.2">
      <c r="G232" s="11"/>
      <c r="H232" s="11"/>
      <c r="I232" s="11"/>
    </row>
    <row r="233" spans="7:9" x14ac:dyDescent="0.2">
      <c r="G233" s="11"/>
      <c r="H233" s="11"/>
      <c r="I233" s="11"/>
    </row>
    <row r="234" spans="7:9" x14ac:dyDescent="0.2">
      <c r="G234" s="11"/>
      <c r="H234" s="11"/>
      <c r="I234" s="11"/>
    </row>
    <row r="235" spans="7:9" x14ac:dyDescent="0.2">
      <c r="G235" s="11"/>
      <c r="H235" s="11"/>
      <c r="I235" s="11"/>
    </row>
    <row r="236" spans="7:9" x14ac:dyDescent="0.2">
      <c r="G236" s="11"/>
      <c r="H236" s="11"/>
      <c r="I236" s="11"/>
    </row>
    <row r="237" spans="7:9" x14ac:dyDescent="0.2">
      <c r="G237" s="11"/>
      <c r="H237" s="11"/>
      <c r="I237" s="11"/>
    </row>
    <row r="238" spans="7:9" x14ac:dyDescent="0.2">
      <c r="G238" s="11"/>
      <c r="H238" s="11"/>
      <c r="I238" s="11"/>
    </row>
    <row r="239" spans="7:9" x14ac:dyDescent="0.2">
      <c r="G239" s="11"/>
      <c r="H239" s="11"/>
      <c r="I239" s="11"/>
    </row>
    <row r="240" spans="7:9" x14ac:dyDescent="0.2">
      <c r="G240" s="11"/>
      <c r="H240" s="11"/>
      <c r="I240" s="11"/>
    </row>
    <row r="241" spans="7:9" x14ac:dyDescent="0.2">
      <c r="G241" s="11"/>
      <c r="H241" s="11"/>
      <c r="I241" s="11"/>
    </row>
    <row r="242" spans="7:9" x14ac:dyDescent="0.2">
      <c r="G242" s="11"/>
      <c r="H242" s="11"/>
      <c r="I242" s="11"/>
    </row>
    <row r="243" spans="7:9" x14ac:dyDescent="0.2">
      <c r="G243" s="11"/>
      <c r="H243" s="11"/>
      <c r="I243" s="11"/>
    </row>
    <row r="244" spans="7:9" x14ac:dyDescent="0.2">
      <c r="G244" s="11"/>
      <c r="H244" s="11"/>
      <c r="I244" s="11"/>
    </row>
    <row r="245" spans="7:9" x14ac:dyDescent="0.2">
      <c r="G245" s="11"/>
      <c r="H245" s="11"/>
      <c r="I245" s="11"/>
    </row>
    <row r="246" spans="7:9" x14ac:dyDescent="0.2">
      <c r="G246" s="11"/>
      <c r="H246" s="11"/>
      <c r="I246" s="11"/>
    </row>
    <row r="247" spans="7:9" x14ac:dyDescent="0.2">
      <c r="G247" s="11"/>
      <c r="H247" s="11"/>
      <c r="I247" s="11"/>
    </row>
    <row r="248" spans="7:9" x14ac:dyDescent="0.2">
      <c r="G248" s="11"/>
      <c r="H248" s="11"/>
      <c r="I248" s="11"/>
    </row>
    <row r="249" spans="7:9" x14ac:dyDescent="0.2">
      <c r="G249" s="11"/>
      <c r="H249" s="11"/>
      <c r="I249" s="11"/>
    </row>
    <row r="250" spans="7:9" x14ac:dyDescent="0.2">
      <c r="G250" s="11"/>
      <c r="H250" s="11"/>
      <c r="I250" s="11"/>
    </row>
    <row r="251" spans="7:9" x14ac:dyDescent="0.2">
      <c r="G251" s="11"/>
      <c r="H251" s="11"/>
      <c r="I251" s="11"/>
    </row>
    <row r="252" spans="7:9" x14ac:dyDescent="0.2">
      <c r="G252" s="11"/>
      <c r="H252" s="11"/>
      <c r="I252" s="11"/>
    </row>
    <row r="253" spans="7:9" x14ac:dyDescent="0.2">
      <c r="G253" s="11"/>
      <c r="H253" s="11"/>
      <c r="I253" s="11"/>
    </row>
    <row r="254" spans="7:9" x14ac:dyDescent="0.2">
      <c r="G254" s="11"/>
      <c r="H254" s="11"/>
      <c r="I254" s="11"/>
    </row>
    <row r="255" spans="7:9" x14ac:dyDescent="0.2">
      <c r="G255" s="11"/>
      <c r="H255" s="11"/>
      <c r="I255" s="11"/>
    </row>
    <row r="256" spans="7:9" x14ac:dyDescent="0.2">
      <c r="G256" s="11"/>
      <c r="H256" s="11"/>
      <c r="I256" s="11"/>
    </row>
    <row r="257" spans="7:9" x14ac:dyDescent="0.2">
      <c r="G257" s="11"/>
      <c r="H257" s="11"/>
      <c r="I257" s="11"/>
    </row>
    <row r="258" spans="7:9" x14ac:dyDescent="0.2">
      <c r="G258" s="11"/>
      <c r="H258" s="11"/>
      <c r="I258" s="11"/>
    </row>
    <row r="259" spans="7:9" x14ac:dyDescent="0.2">
      <c r="G259" s="11"/>
      <c r="H259" s="11"/>
      <c r="I259" s="11"/>
    </row>
    <row r="260" spans="7:9" x14ac:dyDescent="0.2">
      <c r="G260" s="11"/>
      <c r="H260" s="11"/>
      <c r="I260" s="11"/>
    </row>
    <row r="261" spans="7:9" x14ac:dyDescent="0.2">
      <c r="G261" s="11"/>
      <c r="H261" s="11"/>
      <c r="I261" s="11"/>
    </row>
    <row r="262" spans="7:9" x14ac:dyDescent="0.2">
      <c r="G262" s="11"/>
      <c r="H262" s="11"/>
      <c r="I262" s="11"/>
    </row>
    <row r="263" spans="7:9" x14ac:dyDescent="0.2">
      <c r="G263" s="11"/>
      <c r="H263" s="11"/>
      <c r="I263" s="11"/>
    </row>
    <row r="264" spans="7:9" x14ac:dyDescent="0.2">
      <c r="G264" s="11"/>
      <c r="H264" s="11"/>
      <c r="I264" s="11"/>
    </row>
    <row r="265" spans="7:9" x14ac:dyDescent="0.2">
      <c r="G265" s="11"/>
      <c r="H265" s="11"/>
      <c r="I265" s="11"/>
    </row>
    <row r="266" spans="7:9" x14ac:dyDescent="0.2">
      <c r="G266" s="11"/>
      <c r="H266" s="11"/>
      <c r="I266" s="11"/>
    </row>
    <row r="267" spans="7:9" x14ac:dyDescent="0.2">
      <c r="G267" s="11"/>
      <c r="H267" s="11"/>
      <c r="I267" s="11"/>
    </row>
    <row r="268" spans="7:9" x14ac:dyDescent="0.2">
      <c r="G268" s="11"/>
      <c r="H268" s="11"/>
      <c r="I268" s="11"/>
    </row>
    <row r="269" spans="7:9" x14ac:dyDescent="0.2">
      <c r="G269" s="11"/>
      <c r="H269" s="11"/>
      <c r="I269" s="11"/>
    </row>
    <row r="270" spans="7:9" x14ac:dyDescent="0.2">
      <c r="G270" s="11"/>
      <c r="H270" s="11"/>
      <c r="I270" s="11"/>
    </row>
    <row r="271" spans="7:9" x14ac:dyDescent="0.2">
      <c r="G271" s="11"/>
      <c r="H271" s="11"/>
      <c r="I271" s="11"/>
    </row>
    <row r="272" spans="7:9" x14ac:dyDescent="0.2">
      <c r="G272" s="11"/>
      <c r="H272" s="11"/>
      <c r="I272" s="11"/>
    </row>
    <row r="273" spans="7:9" x14ac:dyDescent="0.2">
      <c r="G273" s="11"/>
      <c r="H273" s="11"/>
      <c r="I273" s="11"/>
    </row>
    <row r="274" spans="7:9" x14ac:dyDescent="0.2">
      <c r="G274" s="11"/>
      <c r="H274" s="11"/>
      <c r="I274" s="11"/>
    </row>
    <row r="275" spans="7:9" x14ac:dyDescent="0.2">
      <c r="G275" s="11"/>
      <c r="H275" s="11"/>
      <c r="I275" s="11"/>
    </row>
    <row r="276" spans="7:9" x14ac:dyDescent="0.2">
      <c r="G276" s="11"/>
      <c r="H276" s="11"/>
      <c r="I276" s="11"/>
    </row>
    <row r="277" spans="7:9" x14ac:dyDescent="0.2">
      <c r="G277" s="11"/>
      <c r="H277" s="11"/>
      <c r="I277" s="11"/>
    </row>
    <row r="278" spans="7:9" x14ac:dyDescent="0.2">
      <c r="G278" s="11"/>
      <c r="H278" s="11"/>
      <c r="I278" s="11"/>
    </row>
    <row r="279" spans="7:9" x14ac:dyDescent="0.2">
      <c r="G279" s="11"/>
      <c r="H279" s="11"/>
      <c r="I279" s="11"/>
    </row>
    <row r="280" spans="7:9" x14ac:dyDescent="0.2">
      <c r="G280" s="11"/>
      <c r="H280" s="11"/>
      <c r="I280" s="11"/>
    </row>
    <row r="281" spans="7:9" x14ac:dyDescent="0.2">
      <c r="G281" s="11"/>
      <c r="H281" s="11"/>
      <c r="I281" s="11"/>
    </row>
    <row r="282" spans="7:9" x14ac:dyDescent="0.2">
      <c r="G282" s="11"/>
      <c r="H282" s="11"/>
      <c r="I282" s="11"/>
    </row>
    <row r="283" spans="7:9" x14ac:dyDescent="0.2">
      <c r="G283" s="11"/>
      <c r="H283" s="11"/>
      <c r="I283" s="11"/>
    </row>
    <row r="284" spans="7:9" x14ac:dyDescent="0.2">
      <c r="G284" s="11"/>
      <c r="H284" s="11"/>
      <c r="I284" s="11"/>
    </row>
    <row r="285" spans="7:9" x14ac:dyDescent="0.2">
      <c r="G285" s="11"/>
      <c r="H285" s="11"/>
      <c r="I285" s="11"/>
    </row>
    <row r="286" spans="7:9" x14ac:dyDescent="0.2">
      <c r="G286" s="11"/>
      <c r="H286" s="11"/>
      <c r="I286" s="11"/>
    </row>
    <row r="287" spans="7:9" x14ac:dyDescent="0.2">
      <c r="G287" s="11"/>
      <c r="H287" s="11"/>
      <c r="I287" s="11"/>
    </row>
    <row r="288" spans="7:9" x14ac:dyDescent="0.2">
      <c r="G288" s="11"/>
      <c r="H288" s="11"/>
      <c r="I288" s="11"/>
    </row>
    <row r="289" spans="7:9" x14ac:dyDescent="0.2">
      <c r="G289" s="11"/>
      <c r="H289" s="11"/>
      <c r="I289" s="11"/>
    </row>
    <row r="290" spans="7:9" x14ac:dyDescent="0.2">
      <c r="G290" s="11"/>
      <c r="H290" s="11"/>
      <c r="I290" s="11"/>
    </row>
    <row r="291" spans="7:9" x14ac:dyDescent="0.2">
      <c r="G291" s="11"/>
      <c r="H291" s="11"/>
      <c r="I291" s="11"/>
    </row>
    <row r="292" spans="7:9" x14ac:dyDescent="0.2">
      <c r="G292" s="11"/>
      <c r="H292" s="11"/>
      <c r="I292" s="11"/>
    </row>
    <row r="293" spans="7:9" x14ac:dyDescent="0.2">
      <c r="G293" s="11"/>
      <c r="H293" s="11"/>
      <c r="I293" s="11"/>
    </row>
    <row r="294" spans="7:9" x14ac:dyDescent="0.2">
      <c r="G294" s="11"/>
      <c r="H294" s="11"/>
      <c r="I294" s="11"/>
    </row>
    <row r="295" spans="7:9" x14ac:dyDescent="0.2">
      <c r="G295" s="11"/>
      <c r="H295" s="11"/>
      <c r="I295" s="11"/>
    </row>
    <row r="296" spans="7:9" x14ac:dyDescent="0.2">
      <c r="G296" s="11"/>
      <c r="H296" s="11"/>
      <c r="I296" s="11"/>
    </row>
    <row r="297" spans="7:9" x14ac:dyDescent="0.2">
      <c r="G297" s="11"/>
      <c r="H297" s="11"/>
      <c r="I297" s="11"/>
    </row>
    <row r="298" spans="7:9" x14ac:dyDescent="0.2">
      <c r="G298" s="11"/>
      <c r="H298" s="11"/>
      <c r="I298" s="11"/>
    </row>
    <row r="299" spans="7:9" x14ac:dyDescent="0.2">
      <c r="G299" s="11"/>
      <c r="H299" s="11"/>
      <c r="I299" s="11"/>
    </row>
    <row r="300" spans="7:9" x14ac:dyDescent="0.2">
      <c r="G300" s="11"/>
      <c r="H300" s="11"/>
      <c r="I300" s="11"/>
    </row>
    <row r="301" spans="7:9" x14ac:dyDescent="0.2">
      <c r="G301" s="11"/>
      <c r="H301" s="11"/>
      <c r="I301" s="11"/>
    </row>
    <row r="302" spans="7:9" x14ac:dyDescent="0.2">
      <c r="G302" s="11"/>
      <c r="H302" s="11"/>
      <c r="I302" s="11"/>
    </row>
    <row r="303" spans="7:9" x14ac:dyDescent="0.2">
      <c r="G303" s="11"/>
      <c r="H303" s="11"/>
      <c r="I303" s="11"/>
    </row>
    <row r="304" spans="7:9" x14ac:dyDescent="0.2">
      <c r="G304" s="11"/>
      <c r="H304" s="11"/>
      <c r="I304" s="11"/>
    </row>
    <row r="305" spans="7:9" x14ac:dyDescent="0.2">
      <c r="G305" s="11"/>
      <c r="H305" s="11"/>
      <c r="I305" s="11"/>
    </row>
    <row r="306" spans="7:9" x14ac:dyDescent="0.2">
      <c r="G306" s="11"/>
      <c r="H306" s="11"/>
      <c r="I306" s="11"/>
    </row>
    <row r="307" spans="7:9" x14ac:dyDescent="0.2">
      <c r="G307" s="11"/>
      <c r="H307" s="11"/>
      <c r="I307" s="11"/>
    </row>
    <row r="308" spans="7:9" x14ac:dyDescent="0.2">
      <c r="G308" s="11"/>
      <c r="H308" s="11"/>
      <c r="I308" s="11"/>
    </row>
    <row r="309" spans="7:9" x14ac:dyDescent="0.2">
      <c r="G309" s="11"/>
      <c r="H309" s="11"/>
      <c r="I309" s="11"/>
    </row>
    <row r="310" spans="7:9" x14ac:dyDescent="0.2">
      <c r="G310" s="11"/>
      <c r="H310" s="11"/>
      <c r="I310" s="11"/>
    </row>
    <row r="311" spans="7:9" x14ac:dyDescent="0.2">
      <c r="G311" s="11"/>
      <c r="H311" s="11"/>
      <c r="I311" s="11"/>
    </row>
    <row r="312" spans="7:9" x14ac:dyDescent="0.2">
      <c r="G312" s="11"/>
      <c r="H312" s="11"/>
      <c r="I312" s="11"/>
    </row>
    <row r="313" spans="7:9" x14ac:dyDescent="0.2">
      <c r="G313" s="11"/>
      <c r="H313" s="11"/>
      <c r="I313" s="11"/>
    </row>
    <row r="314" spans="7:9" x14ac:dyDescent="0.2">
      <c r="G314" s="11"/>
      <c r="H314" s="11"/>
      <c r="I314" s="11"/>
    </row>
    <row r="315" spans="7:9" x14ac:dyDescent="0.2">
      <c r="G315" s="11"/>
      <c r="H315" s="11"/>
      <c r="I315" s="11"/>
    </row>
    <row r="316" spans="7:9" x14ac:dyDescent="0.2">
      <c r="G316" s="11"/>
      <c r="H316" s="11"/>
      <c r="I316" s="11"/>
    </row>
    <row r="317" spans="7:9" x14ac:dyDescent="0.2">
      <c r="G317" s="11"/>
      <c r="H317" s="11"/>
      <c r="I317" s="11"/>
    </row>
    <row r="318" spans="7:9" x14ac:dyDescent="0.2">
      <c r="G318" s="11"/>
      <c r="H318" s="11"/>
      <c r="I318" s="11"/>
    </row>
    <row r="319" spans="7:9" x14ac:dyDescent="0.2">
      <c r="G319" s="11"/>
      <c r="H319" s="11"/>
      <c r="I319" s="11"/>
    </row>
    <row r="320" spans="7:9" x14ac:dyDescent="0.2">
      <c r="G320" s="11"/>
      <c r="H320" s="11"/>
      <c r="I320" s="11"/>
    </row>
    <row r="321" spans="7:9" x14ac:dyDescent="0.2">
      <c r="G321" s="11"/>
      <c r="H321" s="11"/>
      <c r="I321" s="11"/>
    </row>
    <row r="322" spans="7:9" x14ac:dyDescent="0.2">
      <c r="G322" s="11"/>
      <c r="H322" s="11"/>
      <c r="I322" s="11"/>
    </row>
    <row r="323" spans="7:9" x14ac:dyDescent="0.2">
      <c r="G323" s="11"/>
      <c r="H323" s="11"/>
      <c r="I323" s="11"/>
    </row>
    <row r="324" spans="7:9" x14ac:dyDescent="0.2">
      <c r="G324" s="11"/>
      <c r="H324" s="11"/>
      <c r="I324" s="11"/>
    </row>
    <row r="325" spans="7:9" x14ac:dyDescent="0.2">
      <c r="G325" s="11"/>
      <c r="H325" s="11"/>
      <c r="I325" s="11"/>
    </row>
    <row r="326" spans="7:9" x14ac:dyDescent="0.2">
      <c r="G326" s="11"/>
      <c r="H326" s="11"/>
      <c r="I326" s="11"/>
    </row>
    <row r="327" spans="7:9" x14ac:dyDescent="0.2">
      <c r="G327" s="11"/>
      <c r="H327" s="11"/>
      <c r="I327" s="11"/>
    </row>
    <row r="328" spans="7:9" x14ac:dyDescent="0.2">
      <c r="G328" s="11"/>
      <c r="H328" s="11"/>
      <c r="I328" s="11"/>
    </row>
    <row r="329" spans="7:9" x14ac:dyDescent="0.2">
      <c r="G329" s="11"/>
      <c r="H329" s="11"/>
      <c r="I329" s="11"/>
    </row>
    <row r="330" spans="7:9" x14ac:dyDescent="0.2">
      <c r="G330" s="11"/>
      <c r="H330" s="11"/>
      <c r="I330" s="11"/>
    </row>
    <row r="331" spans="7:9" x14ac:dyDescent="0.2">
      <c r="G331" s="11"/>
      <c r="H331" s="11"/>
      <c r="I331" s="11"/>
    </row>
    <row r="332" spans="7:9" x14ac:dyDescent="0.2">
      <c r="G332" s="11"/>
      <c r="H332" s="11"/>
      <c r="I332" s="11"/>
    </row>
    <row r="333" spans="7:9" x14ac:dyDescent="0.2">
      <c r="G333" s="11"/>
      <c r="H333" s="11"/>
      <c r="I333" s="11"/>
    </row>
    <row r="334" spans="7:9" x14ac:dyDescent="0.2">
      <c r="G334" s="11"/>
      <c r="H334" s="11"/>
      <c r="I334" s="11"/>
    </row>
    <row r="335" spans="7:9" x14ac:dyDescent="0.2">
      <c r="G335" s="11"/>
      <c r="H335" s="11"/>
      <c r="I335" s="11"/>
    </row>
    <row r="336" spans="7:9" x14ac:dyDescent="0.2">
      <c r="G336" s="11"/>
      <c r="H336" s="11"/>
      <c r="I336" s="11"/>
    </row>
    <row r="337" spans="7:9" x14ac:dyDescent="0.2">
      <c r="G337" s="11"/>
      <c r="H337" s="11"/>
      <c r="I337" s="11"/>
    </row>
    <row r="338" spans="7:9" x14ac:dyDescent="0.2">
      <c r="G338" s="11"/>
      <c r="H338" s="11"/>
      <c r="I338" s="11"/>
    </row>
    <row r="339" spans="7:9" x14ac:dyDescent="0.2">
      <c r="G339" s="11"/>
      <c r="H339" s="11"/>
      <c r="I339" s="11"/>
    </row>
    <row r="340" spans="7:9" x14ac:dyDescent="0.2">
      <c r="G340" s="11"/>
      <c r="H340" s="11"/>
      <c r="I340" s="11"/>
    </row>
    <row r="341" spans="7:9" x14ac:dyDescent="0.2">
      <c r="G341" s="11"/>
      <c r="H341" s="11"/>
      <c r="I341" s="11"/>
    </row>
    <row r="342" spans="7:9" x14ac:dyDescent="0.2">
      <c r="G342" s="11"/>
      <c r="H342" s="11"/>
      <c r="I342" s="11"/>
    </row>
    <row r="343" spans="7:9" x14ac:dyDescent="0.2">
      <c r="G343" s="11"/>
      <c r="H343" s="11"/>
      <c r="I343" s="11"/>
    </row>
    <row r="344" spans="7:9" x14ac:dyDescent="0.2">
      <c r="G344" s="11"/>
      <c r="H344" s="11"/>
      <c r="I344" s="11"/>
    </row>
    <row r="345" spans="7:9" x14ac:dyDescent="0.2">
      <c r="G345" s="11"/>
      <c r="H345" s="11"/>
      <c r="I345" s="11"/>
    </row>
    <row r="346" spans="7:9" x14ac:dyDescent="0.2">
      <c r="G346" s="11"/>
      <c r="H346" s="11"/>
      <c r="I346" s="11"/>
    </row>
    <row r="347" spans="7:9" x14ac:dyDescent="0.2">
      <c r="G347" s="11"/>
      <c r="H347" s="11"/>
      <c r="I347" s="11"/>
    </row>
    <row r="348" spans="7:9" x14ac:dyDescent="0.2">
      <c r="G348" s="11"/>
      <c r="H348" s="11"/>
      <c r="I348" s="11"/>
    </row>
    <row r="349" spans="7:9" x14ac:dyDescent="0.2">
      <c r="G349" s="11"/>
      <c r="H349" s="11"/>
      <c r="I349" s="11"/>
    </row>
    <row r="350" spans="7:9" x14ac:dyDescent="0.2">
      <c r="G350" s="11"/>
      <c r="H350" s="11"/>
      <c r="I350" s="11"/>
    </row>
    <row r="351" spans="7:9" x14ac:dyDescent="0.2">
      <c r="G351" s="11"/>
      <c r="H351" s="11"/>
      <c r="I351" s="11"/>
    </row>
    <row r="352" spans="7:9" x14ac:dyDescent="0.2">
      <c r="G352" s="11"/>
      <c r="H352" s="11"/>
      <c r="I352" s="11"/>
    </row>
    <row r="353" spans="7:9" x14ac:dyDescent="0.2">
      <c r="G353" s="11"/>
      <c r="H353" s="11"/>
      <c r="I353" s="11"/>
    </row>
    <row r="354" spans="7:9" x14ac:dyDescent="0.2">
      <c r="G354" s="11"/>
      <c r="H354" s="11"/>
      <c r="I354" s="11"/>
    </row>
    <row r="355" spans="7:9" x14ac:dyDescent="0.2">
      <c r="G355" s="11"/>
      <c r="H355" s="11"/>
      <c r="I355" s="11"/>
    </row>
    <row r="356" spans="7:9" x14ac:dyDescent="0.2">
      <c r="G356" s="11"/>
      <c r="H356" s="11"/>
      <c r="I356" s="11"/>
    </row>
    <row r="357" spans="7:9" x14ac:dyDescent="0.2">
      <c r="G357" s="11"/>
      <c r="H357" s="11"/>
      <c r="I357" s="11"/>
    </row>
    <row r="358" spans="7:9" x14ac:dyDescent="0.2">
      <c r="G358" s="11"/>
      <c r="H358" s="11"/>
      <c r="I358" s="11"/>
    </row>
    <row r="359" spans="7:9" x14ac:dyDescent="0.2">
      <c r="G359" s="11"/>
      <c r="H359" s="11"/>
      <c r="I359" s="11"/>
    </row>
    <row r="360" spans="7:9" x14ac:dyDescent="0.2">
      <c r="G360" s="11"/>
      <c r="H360" s="11"/>
      <c r="I360" s="11"/>
    </row>
    <row r="361" spans="7:9" x14ac:dyDescent="0.2">
      <c r="G361" s="11"/>
      <c r="H361" s="11"/>
      <c r="I361" s="11"/>
    </row>
    <row r="362" spans="7:9" x14ac:dyDescent="0.2">
      <c r="G362" s="11"/>
      <c r="H362" s="11"/>
      <c r="I362" s="11"/>
    </row>
    <row r="363" spans="7:9" x14ac:dyDescent="0.2">
      <c r="G363" s="11"/>
      <c r="H363" s="11"/>
      <c r="I363" s="11"/>
    </row>
    <row r="364" spans="7:9" x14ac:dyDescent="0.2">
      <c r="G364" s="11"/>
      <c r="H364" s="11"/>
      <c r="I364" s="11"/>
    </row>
    <row r="365" spans="7:9" x14ac:dyDescent="0.2">
      <c r="G365" s="11"/>
      <c r="H365" s="11"/>
      <c r="I365" s="11"/>
    </row>
    <row r="366" spans="7:9" x14ac:dyDescent="0.2">
      <c r="G366" s="11"/>
      <c r="H366" s="11"/>
      <c r="I366" s="11"/>
    </row>
    <row r="367" spans="7:9" x14ac:dyDescent="0.2">
      <c r="G367" s="11"/>
      <c r="H367" s="11"/>
      <c r="I367" s="11"/>
    </row>
    <row r="368" spans="7:9" x14ac:dyDescent="0.2">
      <c r="G368" s="11"/>
      <c r="H368" s="11"/>
      <c r="I368" s="11"/>
    </row>
    <row r="369" spans="7:9" x14ac:dyDescent="0.2">
      <c r="G369" s="11"/>
      <c r="H369" s="11"/>
      <c r="I369" s="11"/>
    </row>
    <row r="370" spans="7:9" x14ac:dyDescent="0.2">
      <c r="G370" s="11"/>
      <c r="H370" s="11"/>
      <c r="I370" s="11"/>
    </row>
    <row r="371" spans="7:9" x14ac:dyDescent="0.2">
      <c r="G371" s="11"/>
      <c r="H371" s="11"/>
      <c r="I371" s="11"/>
    </row>
    <row r="372" spans="7:9" x14ac:dyDescent="0.2">
      <c r="G372" s="11"/>
      <c r="H372" s="11"/>
      <c r="I372" s="11"/>
    </row>
    <row r="373" spans="7:9" x14ac:dyDescent="0.2">
      <c r="G373" s="11"/>
      <c r="H373" s="11"/>
      <c r="I373" s="11"/>
    </row>
    <row r="374" spans="7:9" x14ac:dyDescent="0.2">
      <c r="G374" s="11"/>
      <c r="H374" s="11"/>
      <c r="I374" s="11"/>
    </row>
    <row r="375" spans="7:9" x14ac:dyDescent="0.2">
      <c r="G375" s="11"/>
      <c r="H375" s="11"/>
      <c r="I375" s="11"/>
    </row>
    <row r="376" spans="7:9" x14ac:dyDescent="0.2">
      <c r="G376" s="11"/>
      <c r="H376" s="11"/>
      <c r="I376" s="11"/>
    </row>
    <row r="377" spans="7:9" x14ac:dyDescent="0.2">
      <c r="G377" s="11"/>
      <c r="H377" s="11"/>
      <c r="I377" s="11"/>
    </row>
    <row r="378" spans="7:9" x14ac:dyDescent="0.2">
      <c r="G378" s="11"/>
      <c r="H378" s="11"/>
      <c r="I378" s="11"/>
    </row>
    <row r="379" spans="7:9" x14ac:dyDescent="0.2">
      <c r="G379" s="11"/>
      <c r="H379" s="11"/>
      <c r="I379" s="11"/>
    </row>
    <row r="380" spans="7:9" x14ac:dyDescent="0.2">
      <c r="G380" s="11"/>
      <c r="H380" s="11"/>
      <c r="I380" s="11"/>
    </row>
    <row r="381" spans="7:9" x14ac:dyDescent="0.2">
      <c r="G381" s="11"/>
      <c r="H381" s="11"/>
      <c r="I381" s="11"/>
    </row>
    <row r="382" spans="7:9" x14ac:dyDescent="0.2">
      <c r="G382" s="11"/>
      <c r="H382" s="11"/>
      <c r="I382" s="11"/>
    </row>
    <row r="383" spans="7:9" x14ac:dyDescent="0.2">
      <c r="G383" s="11"/>
      <c r="H383" s="11"/>
      <c r="I383" s="11"/>
    </row>
    <row r="384" spans="7:9" x14ac:dyDescent="0.2">
      <c r="G384" s="11"/>
      <c r="H384" s="11"/>
      <c r="I384" s="11"/>
    </row>
    <row r="385" spans="7:9" x14ac:dyDescent="0.2">
      <c r="G385" s="11"/>
      <c r="H385" s="11"/>
      <c r="I385" s="11"/>
    </row>
    <row r="386" spans="7:9" x14ac:dyDescent="0.2">
      <c r="G386" s="11"/>
      <c r="H386" s="11"/>
      <c r="I386" s="11"/>
    </row>
    <row r="387" spans="7:9" x14ac:dyDescent="0.2">
      <c r="G387" s="11"/>
      <c r="H387" s="11"/>
      <c r="I387" s="11"/>
    </row>
    <row r="388" spans="7:9" x14ac:dyDescent="0.2">
      <c r="G388" s="11"/>
      <c r="H388" s="11"/>
      <c r="I388" s="11"/>
    </row>
    <row r="389" spans="7:9" x14ac:dyDescent="0.2">
      <c r="G389" s="11"/>
      <c r="H389" s="11"/>
      <c r="I389" s="11"/>
    </row>
    <row r="390" spans="7:9" x14ac:dyDescent="0.2">
      <c r="G390" s="11"/>
      <c r="H390" s="11"/>
      <c r="I390" s="11"/>
    </row>
    <row r="391" spans="7:9" x14ac:dyDescent="0.2">
      <c r="G391" s="11"/>
      <c r="H391" s="11"/>
      <c r="I391" s="11"/>
    </row>
    <row r="392" spans="7:9" x14ac:dyDescent="0.2">
      <c r="G392" s="11"/>
      <c r="H392" s="11"/>
      <c r="I392" s="11"/>
    </row>
    <row r="393" spans="7:9" x14ac:dyDescent="0.2">
      <c r="G393" s="11"/>
      <c r="H393" s="11"/>
      <c r="I393" s="11"/>
    </row>
    <row r="394" spans="7:9" x14ac:dyDescent="0.2">
      <c r="G394" s="11"/>
      <c r="H394" s="11"/>
      <c r="I394" s="11"/>
    </row>
    <row r="395" spans="7:9" x14ac:dyDescent="0.2">
      <c r="G395" s="11"/>
      <c r="H395" s="11"/>
      <c r="I395" s="11"/>
    </row>
    <row r="396" spans="7:9" x14ac:dyDescent="0.2">
      <c r="G396" s="11"/>
      <c r="H396" s="11"/>
      <c r="I396" s="11"/>
    </row>
    <row r="397" spans="7:9" x14ac:dyDescent="0.2">
      <c r="G397" s="11"/>
      <c r="H397" s="11"/>
      <c r="I397" s="11"/>
    </row>
    <row r="398" spans="7:9" x14ac:dyDescent="0.2">
      <c r="G398" s="11"/>
      <c r="H398" s="11"/>
      <c r="I398" s="11"/>
    </row>
    <row r="399" spans="7:9" x14ac:dyDescent="0.2">
      <c r="G399" s="11"/>
      <c r="H399" s="11"/>
      <c r="I399" s="11"/>
    </row>
    <row r="400" spans="7:9" x14ac:dyDescent="0.2">
      <c r="G400" s="11"/>
      <c r="H400" s="11"/>
      <c r="I400" s="11"/>
    </row>
    <row r="401" spans="7:9" x14ac:dyDescent="0.2">
      <c r="G401" s="11"/>
      <c r="H401" s="11"/>
      <c r="I401" s="11"/>
    </row>
    <row r="402" spans="7:9" x14ac:dyDescent="0.2">
      <c r="G402" s="11"/>
      <c r="H402" s="11"/>
      <c r="I402" s="11"/>
    </row>
    <row r="403" spans="7:9" x14ac:dyDescent="0.2">
      <c r="G403" s="11"/>
      <c r="H403" s="11"/>
      <c r="I403" s="11"/>
    </row>
    <row r="404" spans="7:9" x14ac:dyDescent="0.2">
      <c r="G404" s="11"/>
      <c r="H404" s="11"/>
      <c r="I404" s="11"/>
    </row>
    <row r="405" spans="7:9" x14ac:dyDescent="0.2">
      <c r="G405" s="11"/>
      <c r="H405" s="11"/>
      <c r="I405" s="11"/>
    </row>
    <row r="406" spans="7:9" x14ac:dyDescent="0.2">
      <c r="G406" s="11"/>
      <c r="H406" s="11"/>
      <c r="I406" s="11"/>
    </row>
    <row r="407" spans="7:9" x14ac:dyDescent="0.2">
      <c r="G407" s="11"/>
      <c r="H407" s="11"/>
      <c r="I407" s="11"/>
    </row>
    <row r="408" spans="7:9" x14ac:dyDescent="0.2">
      <c r="G408" s="11"/>
      <c r="H408" s="11"/>
      <c r="I408" s="11"/>
    </row>
    <row r="409" spans="7:9" x14ac:dyDescent="0.2">
      <c r="G409" s="11"/>
      <c r="H409" s="11"/>
      <c r="I409" s="11"/>
    </row>
    <row r="410" spans="7:9" x14ac:dyDescent="0.2">
      <c r="G410" s="11"/>
      <c r="H410" s="11"/>
      <c r="I410" s="11"/>
    </row>
    <row r="411" spans="7:9" x14ac:dyDescent="0.2">
      <c r="G411" s="11"/>
      <c r="H411" s="11"/>
      <c r="I411" s="11"/>
    </row>
    <row r="412" spans="7:9" x14ac:dyDescent="0.2">
      <c r="G412" s="11"/>
      <c r="H412" s="11"/>
      <c r="I412" s="11"/>
    </row>
    <row r="413" spans="7:9" x14ac:dyDescent="0.2">
      <c r="G413" s="11"/>
      <c r="H413" s="11"/>
      <c r="I413" s="11"/>
    </row>
    <row r="414" spans="7:9" x14ac:dyDescent="0.2">
      <c r="G414" s="11"/>
      <c r="H414" s="11"/>
      <c r="I414" s="11"/>
    </row>
    <row r="415" spans="7:9" x14ac:dyDescent="0.2">
      <c r="G415" s="11"/>
      <c r="H415" s="11"/>
      <c r="I415" s="11"/>
    </row>
    <row r="416" spans="7:9" x14ac:dyDescent="0.2">
      <c r="G416" s="11"/>
      <c r="H416" s="11"/>
      <c r="I416" s="11"/>
    </row>
    <row r="417" spans="7:9" x14ac:dyDescent="0.2">
      <c r="G417" s="11"/>
      <c r="H417" s="11"/>
      <c r="I417" s="11"/>
    </row>
    <row r="418" spans="7:9" x14ac:dyDescent="0.2">
      <c r="G418" s="11"/>
      <c r="H418" s="11"/>
      <c r="I418" s="11"/>
    </row>
    <row r="419" spans="7:9" x14ac:dyDescent="0.2">
      <c r="G419" s="11"/>
      <c r="H419" s="11"/>
      <c r="I419" s="11"/>
    </row>
    <row r="420" spans="7:9" x14ac:dyDescent="0.2">
      <c r="G420" s="11"/>
      <c r="H420" s="11"/>
      <c r="I420" s="11"/>
    </row>
    <row r="421" spans="7:9" x14ac:dyDescent="0.2">
      <c r="G421" s="11"/>
      <c r="H421" s="11"/>
      <c r="I421" s="11"/>
    </row>
    <row r="422" spans="7:9" x14ac:dyDescent="0.2">
      <c r="G422" s="11"/>
      <c r="H422" s="11"/>
      <c r="I422" s="11"/>
    </row>
    <row r="423" spans="7:9" x14ac:dyDescent="0.2">
      <c r="G423" s="11"/>
      <c r="H423" s="11"/>
      <c r="I423" s="11"/>
    </row>
    <row r="424" spans="7:9" x14ac:dyDescent="0.2">
      <c r="G424" s="11"/>
      <c r="H424" s="11"/>
      <c r="I424" s="11"/>
    </row>
    <row r="425" spans="7:9" x14ac:dyDescent="0.2">
      <c r="G425" s="11"/>
      <c r="H425" s="11"/>
      <c r="I425" s="11"/>
    </row>
    <row r="426" spans="7:9" x14ac:dyDescent="0.2">
      <c r="G426" s="11"/>
      <c r="H426" s="11"/>
      <c r="I426" s="11"/>
    </row>
    <row r="427" spans="7:9" x14ac:dyDescent="0.2">
      <c r="G427" s="11"/>
      <c r="H427" s="11"/>
      <c r="I427" s="11"/>
    </row>
    <row r="428" spans="7:9" x14ac:dyDescent="0.2">
      <c r="G428" s="11"/>
      <c r="H428" s="11"/>
      <c r="I428" s="11"/>
    </row>
    <row r="429" spans="7:9" x14ac:dyDescent="0.2">
      <c r="G429" s="11"/>
      <c r="H429" s="11"/>
      <c r="I429" s="11"/>
    </row>
    <row r="430" spans="7:9" x14ac:dyDescent="0.2">
      <c r="G430" s="11"/>
      <c r="H430" s="11"/>
      <c r="I430" s="11"/>
    </row>
    <row r="431" spans="7:9" x14ac:dyDescent="0.2">
      <c r="G431" s="11"/>
      <c r="H431" s="11"/>
      <c r="I431" s="11"/>
    </row>
    <row r="432" spans="7:9" x14ac:dyDescent="0.2">
      <c r="G432" s="11"/>
      <c r="H432" s="11"/>
      <c r="I432" s="11"/>
    </row>
    <row r="433" spans="7:9" x14ac:dyDescent="0.2">
      <c r="G433" s="11"/>
      <c r="H433" s="11"/>
      <c r="I433" s="11"/>
    </row>
    <row r="434" spans="7:9" x14ac:dyDescent="0.2">
      <c r="G434" s="11"/>
      <c r="H434" s="11"/>
      <c r="I434" s="11"/>
    </row>
    <row r="435" spans="7:9" x14ac:dyDescent="0.2">
      <c r="G435" s="11"/>
      <c r="H435" s="11"/>
      <c r="I435" s="11"/>
    </row>
    <row r="436" spans="7:9" x14ac:dyDescent="0.2">
      <c r="G436" s="11"/>
      <c r="H436" s="11"/>
      <c r="I436" s="11"/>
    </row>
    <row r="437" spans="7:9" x14ac:dyDescent="0.2">
      <c r="G437" s="11"/>
      <c r="H437" s="11"/>
      <c r="I437" s="11"/>
    </row>
    <row r="438" spans="7:9" x14ac:dyDescent="0.2">
      <c r="G438" s="11"/>
      <c r="H438" s="11"/>
      <c r="I438" s="11"/>
    </row>
    <row r="439" spans="7:9" x14ac:dyDescent="0.2">
      <c r="G439" s="11"/>
      <c r="H439" s="11"/>
      <c r="I439" s="11"/>
    </row>
    <row r="440" spans="7:9" x14ac:dyDescent="0.2">
      <c r="G440" s="11"/>
      <c r="H440" s="11"/>
      <c r="I440" s="11"/>
    </row>
    <row r="441" spans="7:9" x14ac:dyDescent="0.2">
      <c r="G441" s="11"/>
      <c r="H441" s="11"/>
      <c r="I441" s="11"/>
    </row>
    <row r="442" spans="7:9" x14ac:dyDescent="0.2">
      <c r="G442" s="11"/>
      <c r="H442" s="11"/>
      <c r="I442" s="11"/>
    </row>
    <row r="443" spans="7:9" x14ac:dyDescent="0.2">
      <c r="G443" s="11"/>
      <c r="H443" s="11"/>
      <c r="I443" s="11"/>
    </row>
    <row r="444" spans="7:9" x14ac:dyDescent="0.2">
      <c r="G444" s="11"/>
      <c r="H444" s="11"/>
      <c r="I444" s="11"/>
    </row>
    <row r="445" spans="7:9" x14ac:dyDescent="0.2">
      <c r="G445" s="11"/>
      <c r="H445" s="11"/>
      <c r="I445" s="11"/>
    </row>
    <row r="446" spans="7:9" x14ac:dyDescent="0.2">
      <c r="G446" s="11"/>
      <c r="H446" s="11"/>
      <c r="I446" s="11"/>
    </row>
    <row r="447" spans="7:9" x14ac:dyDescent="0.2">
      <c r="G447" s="11"/>
      <c r="H447" s="11"/>
      <c r="I447" s="11"/>
    </row>
    <row r="448" spans="7:9" x14ac:dyDescent="0.2">
      <c r="G448" s="11"/>
      <c r="H448" s="11"/>
      <c r="I448" s="11"/>
    </row>
    <row r="449" spans="7:9" x14ac:dyDescent="0.2">
      <c r="G449" s="11"/>
      <c r="H449" s="11"/>
      <c r="I449" s="10"/>
    </row>
    <row r="450" spans="7:9" x14ac:dyDescent="0.2">
      <c r="G450" s="11"/>
      <c r="H450" s="11"/>
      <c r="I450" s="10"/>
    </row>
    <row r="451" spans="7:9" x14ac:dyDescent="0.2">
      <c r="G451" s="11"/>
      <c r="H451" s="11"/>
      <c r="I451" s="10"/>
    </row>
    <row r="452" spans="7:9" x14ac:dyDescent="0.2">
      <c r="G452" s="11"/>
      <c r="H452" s="11"/>
      <c r="I452" s="10"/>
    </row>
    <row r="453" spans="7:9" x14ac:dyDescent="0.2">
      <c r="G453" s="11"/>
      <c r="H453" s="11"/>
      <c r="I453" s="10"/>
    </row>
    <row r="454" spans="7:9" x14ac:dyDescent="0.2">
      <c r="G454" s="11"/>
      <c r="H454" s="11"/>
      <c r="I454" s="10"/>
    </row>
    <row r="455" spans="7:9" x14ac:dyDescent="0.2">
      <c r="G455" s="11"/>
      <c r="H455" s="11"/>
      <c r="I455" s="10"/>
    </row>
    <row r="456" spans="7:9" x14ac:dyDescent="0.2">
      <c r="G456" s="11"/>
      <c r="H456" s="11"/>
      <c r="I456" s="10"/>
    </row>
    <row r="457" spans="7:9" x14ac:dyDescent="0.2">
      <c r="G457" s="11"/>
      <c r="H457" s="11"/>
      <c r="I457" s="10"/>
    </row>
    <row r="458" spans="7:9" x14ac:dyDescent="0.2">
      <c r="G458" s="11"/>
      <c r="H458" s="11"/>
      <c r="I458" s="10"/>
    </row>
    <row r="459" spans="7:9" x14ac:dyDescent="0.2">
      <c r="G459" s="11"/>
      <c r="H459" s="11"/>
      <c r="I459" s="10"/>
    </row>
    <row r="460" spans="7:9" x14ac:dyDescent="0.2">
      <c r="G460" s="11"/>
      <c r="H460" s="11"/>
      <c r="I460" s="10"/>
    </row>
    <row r="461" spans="7:9" x14ac:dyDescent="0.2">
      <c r="G461" s="11"/>
      <c r="H461" s="11"/>
      <c r="I461" s="10"/>
    </row>
    <row r="462" spans="7:9" x14ac:dyDescent="0.2">
      <c r="G462" s="11"/>
      <c r="H462" s="11"/>
      <c r="I462" s="10"/>
    </row>
    <row r="463" spans="7:9" x14ac:dyDescent="0.2">
      <c r="G463" s="11"/>
      <c r="H463" s="11"/>
      <c r="I463" s="10"/>
    </row>
    <row r="464" spans="7:9" x14ac:dyDescent="0.2">
      <c r="G464" s="11"/>
      <c r="H464" s="11"/>
      <c r="I464" s="10"/>
    </row>
    <row r="465" spans="7:9" x14ac:dyDescent="0.2">
      <c r="G465" s="11"/>
      <c r="H465" s="11"/>
      <c r="I465" s="10"/>
    </row>
    <row r="466" spans="7:9" x14ac:dyDescent="0.2">
      <c r="G466" s="11"/>
      <c r="H466" s="11"/>
      <c r="I466" s="10"/>
    </row>
    <row r="467" spans="7:9" x14ac:dyDescent="0.2">
      <c r="G467" s="11"/>
      <c r="H467" s="11"/>
      <c r="I467" s="10"/>
    </row>
    <row r="468" spans="7:9" x14ac:dyDescent="0.2">
      <c r="G468" s="11"/>
      <c r="H468" s="11"/>
      <c r="I468" s="10"/>
    </row>
    <row r="469" spans="7:9" x14ac:dyDescent="0.2">
      <c r="G469" s="11"/>
      <c r="H469" s="11"/>
      <c r="I469" s="10"/>
    </row>
    <row r="470" spans="7:9" x14ac:dyDescent="0.2">
      <c r="G470" s="11"/>
      <c r="H470" s="11"/>
      <c r="I470" s="10"/>
    </row>
    <row r="471" spans="7:9" x14ac:dyDescent="0.2">
      <c r="G471" s="11"/>
      <c r="H471" s="11"/>
      <c r="I471" s="10"/>
    </row>
    <row r="472" spans="7:9" x14ac:dyDescent="0.2">
      <c r="G472" s="11"/>
      <c r="H472" s="11"/>
      <c r="I472" s="10"/>
    </row>
    <row r="473" spans="7:9" x14ac:dyDescent="0.2">
      <c r="G473" s="11"/>
      <c r="H473" s="11"/>
      <c r="I473" s="10"/>
    </row>
    <row r="474" spans="7:9" x14ac:dyDescent="0.2">
      <c r="G474" s="11"/>
      <c r="H474" s="11"/>
      <c r="I474" s="10"/>
    </row>
    <row r="475" spans="7:9" x14ac:dyDescent="0.2">
      <c r="G475" s="11"/>
      <c r="H475" s="11"/>
      <c r="I475" s="10"/>
    </row>
    <row r="476" spans="7:9" x14ac:dyDescent="0.2">
      <c r="G476" s="11"/>
      <c r="H476" s="11"/>
      <c r="I476" s="10"/>
    </row>
    <row r="477" spans="7:9" x14ac:dyDescent="0.2">
      <c r="G477" s="11"/>
      <c r="H477" s="11"/>
      <c r="I477" s="10"/>
    </row>
    <row r="478" spans="7:9" x14ac:dyDescent="0.2">
      <c r="G478" s="11"/>
      <c r="H478" s="11"/>
      <c r="I478" s="10"/>
    </row>
    <row r="479" spans="7:9" x14ac:dyDescent="0.2">
      <c r="G479" s="11"/>
      <c r="H479" s="11"/>
      <c r="I479" s="10"/>
    </row>
    <row r="480" spans="7:9" x14ac:dyDescent="0.2">
      <c r="G480" s="11"/>
      <c r="H480" s="11"/>
      <c r="I480" s="10"/>
    </row>
    <row r="481" spans="7:9" x14ac:dyDescent="0.2">
      <c r="G481" s="11"/>
      <c r="H481" s="11"/>
      <c r="I481" s="10"/>
    </row>
    <row r="482" spans="7:9" x14ac:dyDescent="0.2">
      <c r="G482" s="11"/>
      <c r="H482" s="11"/>
      <c r="I482" s="10"/>
    </row>
    <row r="483" spans="7:9" x14ac:dyDescent="0.2">
      <c r="G483" s="11"/>
      <c r="H483" s="11"/>
      <c r="I483" s="10"/>
    </row>
    <row r="484" spans="7:9" x14ac:dyDescent="0.2">
      <c r="G484" s="11"/>
      <c r="H484" s="11"/>
      <c r="I484" s="10"/>
    </row>
    <row r="485" spans="7:9" x14ac:dyDescent="0.2">
      <c r="G485" s="11"/>
      <c r="H485" s="11"/>
      <c r="I485" s="10"/>
    </row>
    <row r="486" spans="7:9" x14ac:dyDescent="0.2">
      <c r="G486" s="11"/>
      <c r="H486" s="11"/>
      <c r="I486" s="10"/>
    </row>
    <row r="487" spans="7:9" x14ac:dyDescent="0.2">
      <c r="G487" s="11"/>
      <c r="H487" s="11"/>
      <c r="I487" s="10"/>
    </row>
    <row r="488" spans="7:9" x14ac:dyDescent="0.2">
      <c r="G488" s="11"/>
      <c r="H488" s="11"/>
      <c r="I488" s="10"/>
    </row>
    <row r="489" spans="7:9" x14ac:dyDescent="0.2">
      <c r="G489" s="11"/>
      <c r="H489" s="11"/>
      <c r="I489" s="10"/>
    </row>
    <row r="490" spans="7:9" x14ac:dyDescent="0.2">
      <c r="G490" s="11"/>
      <c r="H490" s="11"/>
      <c r="I490" s="10"/>
    </row>
    <row r="491" spans="7:9" x14ac:dyDescent="0.2">
      <c r="G491" s="11"/>
      <c r="H491" s="11"/>
      <c r="I491" s="10"/>
    </row>
    <row r="492" spans="7:9" x14ac:dyDescent="0.2">
      <c r="G492" s="11"/>
      <c r="H492" s="11"/>
      <c r="I492" s="10"/>
    </row>
    <row r="493" spans="7:9" x14ac:dyDescent="0.2">
      <c r="G493" s="11"/>
      <c r="H493" s="11"/>
      <c r="I493" s="10"/>
    </row>
    <row r="494" spans="7:9" x14ac:dyDescent="0.2">
      <c r="G494" s="11"/>
      <c r="H494" s="11"/>
      <c r="I494" s="10"/>
    </row>
    <row r="495" spans="7:9" x14ac:dyDescent="0.2">
      <c r="G495" s="11"/>
      <c r="H495" s="11"/>
      <c r="I495" s="10"/>
    </row>
    <row r="496" spans="7:9" x14ac:dyDescent="0.2">
      <c r="G496" s="11"/>
      <c r="H496" s="11"/>
      <c r="I496" s="10"/>
    </row>
    <row r="497" spans="7:9" x14ac:dyDescent="0.2">
      <c r="G497" s="11"/>
      <c r="H497" s="11"/>
      <c r="I497" s="10"/>
    </row>
    <row r="498" spans="7:9" x14ac:dyDescent="0.2">
      <c r="G498" s="11"/>
      <c r="H498" s="11"/>
      <c r="I498" s="10"/>
    </row>
    <row r="499" spans="7:9" x14ac:dyDescent="0.2">
      <c r="G499" s="11"/>
      <c r="H499" s="11"/>
      <c r="I499" s="10"/>
    </row>
    <row r="500" spans="7:9" x14ac:dyDescent="0.2">
      <c r="G500" s="11"/>
      <c r="H500" s="11"/>
      <c r="I500" s="10"/>
    </row>
    <row r="501" spans="7:9" x14ac:dyDescent="0.2">
      <c r="G501" s="11"/>
      <c r="H501" s="11"/>
      <c r="I501" s="10"/>
    </row>
    <row r="502" spans="7:9" x14ac:dyDescent="0.2">
      <c r="G502" s="11"/>
      <c r="H502" s="11"/>
      <c r="I502" s="10"/>
    </row>
    <row r="503" spans="7:9" x14ac:dyDescent="0.2">
      <c r="G503" s="11"/>
      <c r="H503" s="11"/>
      <c r="I503" s="10"/>
    </row>
    <row r="504" spans="7:9" x14ac:dyDescent="0.2">
      <c r="G504" s="11"/>
      <c r="H504" s="11"/>
      <c r="I504" s="10"/>
    </row>
    <row r="505" spans="7:9" x14ac:dyDescent="0.2">
      <c r="G505" s="11"/>
      <c r="H505" s="11"/>
      <c r="I505" s="10"/>
    </row>
    <row r="506" spans="7:9" x14ac:dyDescent="0.2">
      <c r="G506" s="11"/>
      <c r="H506" s="11"/>
      <c r="I506" s="10"/>
    </row>
    <row r="507" spans="7:9" x14ac:dyDescent="0.2">
      <c r="G507" s="11"/>
      <c r="H507" s="11"/>
      <c r="I507" s="10"/>
    </row>
    <row r="508" spans="7:9" x14ac:dyDescent="0.2">
      <c r="G508" s="11"/>
      <c r="H508" s="11"/>
      <c r="I508" s="10"/>
    </row>
    <row r="509" spans="7:9" x14ac:dyDescent="0.2">
      <c r="G509" s="11"/>
      <c r="H509" s="11"/>
      <c r="I509" s="10"/>
    </row>
    <row r="510" spans="7:9" x14ac:dyDescent="0.2">
      <c r="G510" s="11"/>
      <c r="H510" s="11"/>
      <c r="I510" s="10"/>
    </row>
    <row r="511" spans="7:9" x14ac:dyDescent="0.2">
      <c r="G511" s="11"/>
      <c r="H511" s="11"/>
      <c r="I511" s="10"/>
    </row>
    <row r="512" spans="7:9" x14ac:dyDescent="0.2">
      <c r="G512" s="11"/>
      <c r="H512" s="11"/>
      <c r="I512" s="10"/>
    </row>
    <row r="513" spans="7:9" x14ac:dyDescent="0.2">
      <c r="G513" s="11"/>
      <c r="H513" s="11"/>
      <c r="I513" s="10"/>
    </row>
    <row r="514" spans="7:9" x14ac:dyDescent="0.2">
      <c r="G514" s="11"/>
      <c r="H514" s="11"/>
      <c r="I514" s="10"/>
    </row>
    <row r="515" spans="7:9" x14ac:dyDescent="0.2">
      <c r="G515" s="11"/>
      <c r="H515" s="11"/>
      <c r="I515" s="10"/>
    </row>
    <row r="516" spans="7:9" x14ac:dyDescent="0.2">
      <c r="G516" s="11"/>
      <c r="H516" s="11"/>
      <c r="I516" s="10"/>
    </row>
    <row r="517" spans="7:9" x14ac:dyDescent="0.2">
      <c r="G517" s="11"/>
      <c r="H517" s="11"/>
      <c r="I517" s="10"/>
    </row>
    <row r="518" spans="7:9" x14ac:dyDescent="0.2">
      <c r="G518" s="11"/>
      <c r="H518" s="11"/>
      <c r="I518" s="10"/>
    </row>
    <row r="519" spans="7:9" x14ac:dyDescent="0.2">
      <c r="G519" s="11"/>
      <c r="H519" s="11"/>
      <c r="I519" s="10"/>
    </row>
    <row r="520" spans="7:9" x14ac:dyDescent="0.2">
      <c r="G520" s="11"/>
      <c r="H520" s="11"/>
      <c r="I520" s="10"/>
    </row>
    <row r="521" spans="7:9" x14ac:dyDescent="0.2">
      <c r="G521" s="11"/>
      <c r="H521" s="11"/>
      <c r="I521" s="10"/>
    </row>
    <row r="522" spans="7:9" x14ac:dyDescent="0.2">
      <c r="G522" s="11"/>
      <c r="H522" s="11"/>
      <c r="I522" s="10"/>
    </row>
    <row r="523" spans="7:9" x14ac:dyDescent="0.2">
      <c r="G523" s="11"/>
      <c r="H523" s="11"/>
      <c r="I523" s="10"/>
    </row>
    <row r="524" spans="7:9" x14ac:dyDescent="0.2">
      <c r="G524" s="11"/>
      <c r="H524" s="11"/>
      <c r="I524" s="10"/>
    </row>
    <row r="525" spans="7:9" x14ac:dyDescent="0.2">
      <c r="G525" s="11"/>
      <c r="H525" s="11"/>
      <c r="I525" s="10"/>
    </row>
    <row r="526" spans="7:9" x14ac:dyDescent="0.2">
      <c r="G526" s="11"/>
      <c r="H526" s="11"/>
      <c r="I526" s="10"/>
    </row>
    <row r="527" spans="7:9" x14ac:dyDescent="0.2">
      <c r="G527" s="11"/>
      <c r="H527" s="11"/>
      <c r="I527" s="10"/>
    </row>
    <row r="528" spans="7:9" x14ac:dyDescent="0.2">
      <c r="G528" s="11"/>
      <c r="H528" s="11"/>
      <c r="I528" s="10"/>
    </row>
    <row r="529" spans="7:9" x14ac:dyDescent="0.2">
      <c r="G529" s="11"/>
      <c r="H529" s="11"/>
      <c r="I529" s="10"/>
    </row>
    <row r="530" spans="7:9" x14ac:dyDescent="0.2">
      <c r="G530" s="11"/>
      <c r="H530" s="11"/>
      <c r="I530" s="10"/>
    </row>
    <row r="531" spans="7:9" x14ac:dyDescent="0.2">
      <c r="G531" s="11"/>
      <c r="H531" s="11"/>
      <c r="I531" s="10"/>
    </row>
    <row r="532" spans="7:9" x14ac:dyDescent="0.2">
      <c r="G532" s="11"/>
      <c r="H532" s="11"/>
      <c r="I532" s="10"/>
    </row>
    <row r="533" spans="7:9" x14ac:dyDescent="0.2">
      <c r="G533" s="11"/>
      <c r="H533" s="11"/>
      <c r="I533" s="10"/>
    </row>
    <row r="534" spans="7:9" x14ac:dyDescent="0.2">
      <c r="G534" s="11"/>
      <c r="H534" s="11"/>
      <c r="I534" s="10"/>
    </row>
    <row r="535" spans="7:9" x14ac:dyDescent="0.2">
      <c r="G535" s="11"/>
      <c r="H535" s="11"/>
      <c r="I535" s="10"/>
    </row>
    <row r="536" spans="7:9" x14ac:dyDescent="0.2">
      <c r="G536" s="11"/>
      <c r="H536" s="11"/>
      <c r="I536" s="10"/>
    </row>
    <row r="537" spans="7:9" x14ac:dyDescent="0.2">
      <c r="G537" s="11"/>
      <c r="H537" s="11"/>
      <c r="I537" s="10"/>
    </row>
    <row r="538" spans="7:9" x14ac:dyDescent="0.2">
      <c r="G538" s="11"/>
      <c r="H538" s="11"/>
      <c r="I538" s="10"/>
    </row>
    <row r="539" spans="7:9" x14ac:dyDescent="0.2">
      <c r="G539" s="11"/>
      <c r="H539" s="11"/>
      <c r="I539" s="10"/>
    </row>
    <row r="540" spans="7:9" x14ac:dyDescent="0.2">
      <c r="G540" s="11"/>
      <c r="H540" s="11"/>
      <c r="I540" s="10"/>
    </row>
    <row r="541" spans="7:9" x14ac:dyDescent="0.2">
      <c r="G541" s="11"/>
      <c r="H541" s="11"/>
      <c r="I541" s="10"/>
    </row>
    <row r="542" spans="7:9" x14ac:dyDescent="0.2">
      <c r="G542" s="11"/>
      <c r="H542" s="11"/>
      <c r="I542" s="10"/>
    </row>
    <row r="543" spans="7:9" x14ac:dyDescent="0.2">
      <c r="G543" s="11"/>
      <c r="H543" s="11"/>
      <c r="I543" s="10"/>
    </row>
    <row r="544" spans="7:9" x14ac:dyDescent="0.2">
      <c r="G544" s="11"/>
      <c r="H544" s="11"/>
      <c r="I544" s="10"/>
    </row>
    <row r="545" spans="7:9" x14ac:dyDescent="0.2">
      <c r="G545" s="11"/>
      <c r="H545" s="11"/>
      <c r="I545" s="10"/>
    </row>
    <row r="546" spans="7:9" x14ac:dyDescent="0.2">
      <c r="G546" s="11"/>
      <c r="H546" s="11"/>
      <c r="I546" s="10"/>
    </row>
    <row r="547" spans="7:9" x14ac:dyDescent="0.2">
      <c r="G547" s="11"/>
      <c r="H547" s="11"/>
      <c r="I547" s="10"/>
    </row>
    <row r="548" spans="7:9" x14ac:dyDescent="0.2">
      <c r="G548" s="11"/>
      <c r="H548" s="11"/>
      <c r="I548" s="10"/>
    </row>
    <row r="549" spans="7:9" x14ac:dyDescent="0.2">
      <c r="G549" s="11"/>
      <c r="H549" s="11"/>
      <c r="I549" s="10"/>
    </row>
    <row r="550" spans="7:9" x14ac:dyDescent="0.2">
      <c r="G550" s="11"/>
      <c r="H550" s="11"/>
      <c r="I550" s="10"/>
    </row>
  </sheetData>
  <mergeCells count="1">
    <mergeCell ref="A1:I1"/>
  </mergeCells>
  <conditionalFormatting sqref="F2:F3 F5:F88 F653:F65538 F90:F121">
    <cfRule type="cellIs" dxfId="58" priority="3" stopIfTrue="1" operator="between">
      <formula>0.009</formula>
      <formula>-0.009</formula>
    </cfRule>
  </conditionalFormatting>
  <conditionalFormatting sqref="F122:I244">
    <cfRule type="cellIs" dxfId="57" priority="2" stopIfTrue="1" operator="between">
      <formula>0.009</formula>
      <formula>-0.009</formula>
    </cfRule>
  </conditionalFormatting>
  <conditionalFormatting sqref="F89">
    <cfRule type="cellIs" dxfId="5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13"/>
  <sheetViews>
    <sheetView workbookViewId="0">
      <selection sqref="A1:F1"/>
    </sheetView>
  </sheetViews>
  <sheetFormatPr defaultRowHeight="11.25" x14ac:dyDescent="0.2"/>
  <cols>
    <col min="1" max="1" width="38.7109375" style="7" bestFit="1" customWidth="1"/>
    <col min="2" max="2" width="33.42578125" style="7" bestFit="1" customWidth="1"/>
    <col min="3" max="3" width="24.7109375" style="7" bestFit="1" customWidth="1"/>
    <col min="4" max="4" width="15.28515625" style="7" bestFit="1" customWidth="1"/>
    <col min="5" max="5" width="23.42578125" style="10" customWidth="1"/>
    <col min="6" max="6" width="13.5703125" style="11" bestFit="1" customWidth="1"/>
    <col min="7" max="16384" width="9.140625" style="7"/>
  </cols>
  <sheetData>
    <row r="1" spans="1:6" s="1" customFormat="1" ht="15" x14ac:dyDescent="0.2">
      <c r="A1" s="85" t="s">
        <v>11</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5" t="s">
        <v>6</v>
      </c>
      <c r="F4" s="12" t="s">
        <v>3</v>
      </c>
    </row>
    <row r="5" spans="1:6" x14ac:dyDescent="0.2">
      <c r="A5" s="16" t="s">
        <v>83</v>
      </c>
      <c r="B5" s="17"/>
      <c r="C5" s="17"/>
      <c r="D5" s="17"/>
      <c r="E5" s="18"/>
      <c r="F5" s="19"/>
    </row>
    <row r="6" spans="1:6" x14ac:dyDescent="0.2">
      <c r="A6" s="20" t="s">
        <v>26</v>
      </c>
      <c r="B6" s="21"/>
      <c r="C6" s="21"/>
      <c r="D6" s="21"/>
      <c r="E6" s="22"/>
      <c r="F6" s="23"/>
    </row>
    <row r="7" spans="1:6" x14ac:dyDescent="0.2">
      <c r="A7" s="21" t="s">
        <v>88</v>
      </c>
      <c r="B7" s="21" t="s">
        <v>87</v>
      </c>
      <c r="C7" s="21" t="s">
        <v>86</v>
      </c>
      <c r="D7" s="24">
        <v>700000</v>
      </c>
      <c r="E7" s="22">
        <v>5983.95</v>
      </c>
      <c r="F7" s="23">
        <v>7.0807740752249702</v>
      </c>
    </row>
    <row r="8" spans="1:6" x14ac:dyDescent="0.2">
      <c r="A8" s="21" t="s">
        <v>85</v>
      </c>
      <c r="B8" s="21" t="s">
        <v>84</v>
      </c>
      <c r="C8" s="21" t="s">
        <v>86</v>
      </c>
      <c r="D8" s="24">
        <v>290000</v>
      </c>
      <c r="E8" s="22">
        <v>4638.84</v>
      </c>
      <c r="F8" s="23">
        <v>5.4891130459172599</v>
      </c>
    </row>
    <row r="9" spans="1:6" x14ac:dyDescent="0.2">
      <c r="A9" s="21" t="s">
        <v>106</v>
      </c>
      <c r="B9" s="21" t="s">
        <v>105</v>
      </c>
      <c r="C9" s="21" t="s">
        <v>86</v>
      </c>
      <c r="D9" s="24">
        <v>800000</v>
      </c>
      <c r="E9" s="22">
        <v>4182.3999999999996</v>
      </c>
      <c r="F9" s="23">
        <v>4.9490101842797696</v>
      </c>
    </row>
    <row r="10" spans="1:6" x14ac:dyDescent="0.2">
      <c r="A10" s="21" t="s">
        <v>111</v>
      </c>
      <c r="B10" s="21" t="s">
        <v>110</v>
      </c>
      <c r="C10" s="21" t="s">
        <v>112</v>
      </c>
      <c r="D10" s="24">
        <v>1900000</v>
      </c>
      <c r="E10" s="22">
        <v>3239.5</v>
      </c>
      <c r="F10" s="23">
        <v>3.83328196537258</v>
      </c>
    </row>
    <row r="11" spans="1:6" x14ac:dyDescent="0.2">
      <c r="A11" s="21" t="s">
        <v>104</v>
      </c>
      <c r="B11" s="21" t="s">
        <v>103</v>
      </c>
      <c r="C11" s="21" t="s">
        <v>91</v>
      </c>
      <c r="D11" s="24">
        <v>300000</v>
      </c>
      <c r="E11" s="22">
        <v>3232.8</v>
      </c>
      <c r="F11" s="23">
        <v>3.8253538933960498</v>
      </c>
    </row>
    <row r="12" spans="1:6" x14ac:dyDescent="0.2">
      <c r="A12" s="21" t="s">
        <v>96</v>
      </c>
      <c r="B12" s="21" t="s">
        <v>95</v>
      </c>
      <c r="C12" s="21" t="s">
        <v>86</v>
      </c>
      <c r="D12" s="24">
        <v>380000</v>
      </c>
      <c r="E12" s="22">
        <v>3207.58</v>
      </c>
      <c r="F12" s="23">
        <v>3.7955112105231699</v>
      </c>
    </row>
    <row r="13" spans="1:6" x14ac:dyDescent="0.2">
      <c r="A13" s="21" t="s">
        <v>262</v>
      </c>
      <c r="B13" s="21" t="s">
        <v>261</v>
      </c>
      <c r="C13" s="21" t="s">
        <v>118</v>
      </c>
      <c r="D13" s="24">
        <v>190000</v>
      </c>
      <c r="E13" s="22">
        <v>2999.2449999999999</v>
      </c>
      <c r="F13" s="23">
        <v>3.5489895873541899</v>
      </c>
    </row>
    <row r="14" spans="1:6" x14ac:dyDescent="0.2">
      <c r="A14" s="21" t="s">
        <v>264</v>
      </c>
      <c r="B14" s="21" t="s">
        <v>263</v>
      </c>
      <c r="C14" s="21" t="s">
        <v>224</v>
      </c>
      <c r="D14" s="24">
        <v>700000</v>
      </c>
      <c r="E14" s="22">
        <v>2636.9</v>
      </c>
      <c r="F14" s="23">
        <v>3.1202288052140701</v>
      </c>
    </row>
    <row r="15" spans="1:6" x14ac:dyDescent="0.2">
      <c r="A15" s="21" t="s">
        <v>168</v>
      </c>
      <c r="B15" s="21" t="s">
        <v>167</v>
      </c>
      <c r="C15" s="21" t="s">
        <v>91</v>
      </c>
      <c r="D15" s="24">
        <v>225000</v>
      </c>
      <c r="E15" s="22">
        <v>2475.5625</v>
      </c>
      <c r="F15" s="23">
        <v>2.9293190570775298</v>
      </c>
    </row>
    <row r="16" spans="1:6" x14ac:dyDescent="0.2">
      <c r="A16" s="21" t="s">
        <v>266</v>
      </c>
      <c r="B16" s="21" t="s">
        <v>265</v>
      </c>
      <c r="C16" s="21" t="s">
        <v>130</v>
      </c>
      <c r="D16" s="24">
        <v>1000000</v>
      </c>
      <c r="E16" s="22">
        <v>2198.5</v>
      </c>
      <c r="F16" s="23">
        <v>2.6014725731969799</v>
      </c>
    </row>
    <row r="17" spans="1:6" x14ac:dyDescent="0.2">
      <c r="A17" s="21" t="s">
        <v>268</v>
      </c>
      <c r="B17" s="21" t="s">
        <v>267</v>
      </c>
      <c r="C17" s="21" t="s">
        <v>269</v>
      </c>
      <c r="D17" s="24">
        <v>1400000</v>
      </c>
      <c r="E17" s="22">
        <v>2128.6999999999998</v>
      </c>
      <c r="F17" s="23">
        <v>2.5188786293219998</v>
      </c>
    </row>
    <row r="18" spans="1:6" x14ac:dyDescent="0.2">
      <c r="A18" s="21" t="s">
        <v>271</v>
      </c>
      <c r="B18" s="21" t="s">
        <v>270</v>
      </c>
      <c r="C18" s="21" t="s">
        <v>272</v>
      </c>
      <c r="D18" s="24">
        <v>2200000</v>
      </c>
      <c r="E18" s="22">
        <v>2081.1999999999998</v>
      </c>
      <c r="F18" s="23">
        <v>2.4626721488913201</v>
      </c>
    </row>
    <row r="19" spans="1:6" x14ac:dyDescent="0.2">
      <c r="A19" s="21" t="s">
        <v>123</v>
      </c>
      <c r="B19" s="21" t="s">
        <v>122</v>
      </c>
      <c r="C19" s="21" t="s">
        <v>124</v>
      </c>
      <c r="D19" s="24">
        <v>2000000</v>
      </c>
      <c r="E19" s="22">
        <v>2053</v>
      </c>
      <c r="F19" s="23">
        <v>2.4293032489303599</v>
      </c>
    </row>
    <row r="20" spans="1:6" x14ac:dyDescent="0.2">
      <c r="A20" s="21" t="s">
        <v>274</v>
      </c>
      <c r="B20" s="21" t="s">
        <v>273</v>
      </c>
      <c r="C20" s="21" t="s">
        <v>140</v>
      </c>
      <c r="D20" s="24">
        <v>70000</v>
      </c>
      <c r="E20" s="22">
        <v>1826.615</v>
      </c>
      <c r="F20" s="23">
        <v>2.1614231631977301</v>
      </c>
    </row>
    <row r="21" spans="1:6" x14ac:dyDescent="0.2">
      <c r="A21" s="21" t="s">
        <v>276</v>
      </c>
      <c r="B21" s="21" t="s">
        <v>275</v>
      </c>
      <c r="C21" s="21" t="s">
        <v>112</v>
      </c>
      <c r="D21" s="24">
        <v>800000</v>
      </c>
      <c r="E21" s="22">
        <v>1778</v>
      </c>
      <c r="F21" s="23">
        <v>2.1038973095948301</v>
      </c>
    </row>
    <row r="22" spans="1:6" x14ac:dyDescent="0.2">
      <c r="A22" s="21" t="s">
        <v>126</v>
      </c>
      <c r="B22" s="21" t="s">
        <v>125</v>
      </c>
      <c r="C22" s="21" t="s">
        <v>127</v>
      </c>
      <c r="D22" s="24">
        <v>550000</v>
      </c>
      <c r="E22" s="22">
        <v>1733.325</v>
      </c>
      <c r="F22" s="23">
        <v>2.0510336356318701</v>
      </c>
    </row>
    <row r="23" spans="1:6" x14ac:dyDescent="0.2">
      <c r="A23" s="21" t="s">
        <v>278</v>
      </c>
      <c r="B23" s="21" t="s">
        <v>277</v>
      </c>
      <c r="C23" s="21" t="s">
        <v>140</v>
      </c>
      <c r="D23" s="24">
        <v>300000</v>
      </c>
      <c r="E23" s="22">
        <v>1724.85</v>
      </c>
      <c r="F23" s="23">
        <v>2.0410052162287098</v>
      </c>
    </row>
    <row r="24" spans="1:6" x14ac:dyDescent="0.2">
      <c r="A24" s="21" t="s">
        <v>280</v>
      </c>
      <c r="B24" s="21" t="s">
        <v>279</v>
      </c>
      <c r="C24" s="21" t="s">
        <v>124</v>
      </c>
      <c r="D24" s="24">
        <v>600000</v>
      </c>
      <c r="E24" s="22">
        <v>1697.1</v>
      </c>
      <c r="F24" s="23">
        <v>2.0081687987139398</v>
      </c>
    </row>
    <row r="25" spans="1:6" x14ac:dyDescent="0.2">
      <c r="A25" s="21" t="s">
        <v>156</v>
      </c>
      <c r="B25" s="21" t="s">
        <v>155</v>
      </c>
      <c r="C25" s="21" t="s">
        <v>118</v>
      </c>
      <c r="D25" s="24">
        <v>480000</v>
      </c>
      <c r="E25" s="22">
        <v>1680.24</v>
      </c>
      <c r="F25" s="23">
        <v>1.9882184563968599</v>
      </c>
    </row>
    <row r="26" spans="1:6" x14ac:dyDescent="0.2">
      <c r="A26" s="21" t="s">
        <v>98</v>
      </c>
      <c r="B26" s="21" t="s">
        <v>97</v>
      </c>
      <c r="C26" s="21" t="s">
        <v>99</v>
      </c>
      <c r="D26" s="24">
        <v>220000</v>
      </c>
      <c r="E26" s="22">
        <v>1632.95</v>
      </c>
      <c r="F26" s="23">
        <v>1.9322604677744</v>
      </c>
    </row>
    <row r="27" spans="1:6" x14ac:dyDescent="0.2">
      <c r="A27" s="21" t="s">
        <v>180</v>
      </c>
      <c r="B27" s="21" t="s">
        <v>179</v>
      </c>
      <c r="C27" s="21" t="s">
        <v>181</v>
      </c>
      <c r="D27" s="24">
        <v>120000</v>
      </c>
      <c r="E27" s="22">
        <v>1573.38</v>
      </c>
      <c r="F27" s="23">
        <v>1.8617716248427001</v>
      </c>
    </row>
    <row r="28" spans="1:6" x14ac:dyDescent="0.2">
      <c r="A28" s="21" t="s">
        <v>282</v>
      </c>
      <c r="B28" s="21" t="s">
        <v>281</v>
      </c>
      <c r="C28" s="21" t="s">
        <v>102</v>
      </c>
      <c r="D28" s="24">
        <v>2000000</v>
      </c>
      <c r="E28" s="22">
        <v>1521</v>
      </c>
      <c r="F28" s="23">
        <v>1.79979066810671</v>
      </c>
    </row>
    <row r="29" spans="1:6" x14ac:dyDescent="0.2">
      <c r="A29" s="21" t="s">
        <v>284</v>
      </c>
      <c r="B29" s="21" t="s">
        <v>283</v>
      </c>
      <c r="C29" s="21" t="s">
        <v>285</v>
      </c>
      <c r="D29" s="24">
        <v>700000</v>
      </c>
      <c r="E29" s="22">
        <v>1507.8</v>
      </c>
      <c r="F29" s="23">
        <v>1.78417118301861</v>
      </c>
    </row>
    <row r="30" spans="1:6" x14ac:dyDescent="0.2">
      <c r="A30" s="21" t="s">
        <v>188</v>
      </c>
      <c r="B30" s="21" t="s">
        <v>187</v>
      </c>
      <c r="C30" s="21" t="s">
        <v>109</v>
      </c>
      <c r="D30" s="24">
        <v>165000</v>
      </c>
      <c r="E30" s="22">
        <v>1495.56</v>
      </c>
      <c r="F30" s="23">
        <v>1.7696876604823699</v>
      </c>
    </row>
    <row r="31" spans="1:6" x14ac:dyDescent="0.2">
      <c r="A31" s="21" t="s">
        <v>287</v>
      </c>
      <c r="B31" s="21" t="s">
        <v>286</v>
      </c>
      <c r="C31" s="21" t="s">
        <v>102</v>
      </c>
      <c r="D31" s="24">
        <v>1262900</v>
      </c>
      <c r="E31" s="22">
        <v>1449.1777500000001</v>
      </c>
      <c r="F31" s="23">
        <v>1.7148038072832901</v>
      </c>
    </row>
    <row r="32" spans="1:6" x14ac:dyDescent="0.2">
      <c r="A32" s="21" t="s">
        <v>132</v>
      </c>
      <c r="B32" s="21" t="s">
        <v>131</v>
      </c>
      <c r="C32" s="21" t="s">
        <v>86</v>
      </c>
      <c r="D32" s="24">
        <v>130000</v>
      </c>
      <c r="E32" s="22">
        <v>1401.01</v>
      </c>
      <c r="F32" s="23">
        <v>1.65780718206718</v>
      </c>
    </row>
    <row r="33" spans="1:6" x14ac:dyDescent="0.2">
      <c r="A33" s="21" t="s">
        <v>142</v>
      </c>
      <c r="B33" s="21" t="s">
        <v>141</v>
      </c>
      <c r="C33" s="21" t="s">
        <v>143</v>
      </c>
      <c r="D33" s="24">
        <v>420000</v>
      </c>
      <c r="E33" s="22">
        <v>1276.17</v>
      </c>
      <c r="F33" s="23">
        <v>1.5100847185521</v>
      </c>
    </row>
    <row r="34" spans="1:6" x14ac:dyDescent="0.2">
      <c r="A34" s="21" t="s">
        <v>170</v>
      </c>
      <c r="B34" s="21" t="s">
        <v>169</v>
      </c>
      <c r="C34" s="21" t="s">
        <v>171</v>
      </c>
      <c r="D34" s="24">
        <v>50000</v>
      </c>
      <c r="E34" s="22">
        <v>1256.3</v>
      </c>
      <c r="F34" s="23">
        <v>1.4865726603172</v>
      </c>
    </row>
    <row r="35" spans="1:6" x14ac:dyDescent="0.2">
      <c r="A35" s="21" t="s">
        <v>150</v>
      </c>
      <c r="B35" s="21" t="s">
        <v>149</v>
      </c>
      <c r="C35" s="21" t="s">
        <v>151</v>
      </c>
      <c r="D35" s="24">
        <v>300000</v>
      </c>
      <c r="E35" s="22">
        <v>1226.7</v>
      </c>
      <c r="F35" s="23">
        <v>1.4515471483014499</v>
      </c>
    </row>
    <row r="36" spans="1:6" x14ac:dyDescent="0.2">
      <c r="A36" s="21" t="s">
        <v>147</v>
      </c>
      <c r="B36" s="21" t="s">
        <v>146</v>
      </c>
      <c r="C36" s="21" t="s">
        <v>148</v>
      </c>
      <c r="D36" s="24">
        <v>120000</v>
      </c>
      <c r="E36" s="22">
        <v>1133.1600000000001</v>
      </c>
      <c r="F36" s="23">
        <v>1.3408617971543799</v>
      </c>
    </row>
    <row r="37" spans="1:6" x14ac:dyDescent="0.2">
      <c r="A37" s="21" t="s">
        <v>289</v>
      </c>
      <c r="B37" s="21" t="s">
        <v>288</v>
      </c>
      <c r="C37" s="21" t="s">
        <v>143</v>
      </c>
      <c r="D37" s="24">
        <v>50000</v>
      </c>
      <c r="E37" s="22">
        <v>1075.2249999999999</v>
      </c>
      <c r="F37" s="23">
        <v>1.2723076404438101</v>
      </c>
    </row>
    <row r="38" spans="1:6" x14ac:dyDescent="0.2">
      <c r="A38" s="21" t="s">
        <v>163</v>
      </c>
      <c r="B38" s="21" t="s">
        <v>162</v>
      </c>
      <c r="C38" s="21" t="s">
        <v>164</v>
      </c>
      <c r="D38" s="24">
        <v>600000</v>
      </c>
      <c r="E38" s="22">
        <v>1052.0999999999999</v>
      </c>
      <c r="F38" s="23">
        <v>1.2449439591815099</v>
      </c>
    </row>
    <row r="39" spans="1:6" x14ac:dyDescent="0.2">
      <c r="A39" s="21" t="s">
        <v>291</v>
      </c>
      <c r="B39" s="21" t="s">
        <v>290</v>
      </c>
      <c r="C39" s="21" t="s">
        <v>121</v>
      </c>
      <c r="D39" s="24">
        <v>1000000</v>
      </c>
      <c r="E39" s="22">
        <v>934</v>
      </c>
      <c r="F39" s="23">
        <v>1.10519689941596</v>
      </c>
    </row>
    <row r="40" spans="1:6" x14ac:dyDescent="0.2">
      <c r="A40" s="21" t="s">
        <v>293</v>
      </c>
      <c r="B40" s="21" t="s">
        <v>292</v>
      </c>
      <c r="C40" s="21" t="s">
        <v>294</v>
      </c>
      <c r="D40" s="24">
        <v>150000</v>
      </c>
      <c r="E40" s="22">
        <v>912</v>
      </c>
      <c r="F40" s="23">
        <v>1.0791644242691101</v>
      </c>
    </row>
    <row r="41" spans="1:6" x14ac:dyDescent="0.2">
      <c r="A41" s="21" t="s">
        <v>166</v>
      </c>
      <c r="B41" s="21" t="s">
        <v>165</v>
      </c>
      <c r="C41" s="21" t="s">
        <v>121</v>
      </c>
      <c r="D41" s="24">
        <v>200000</v>
      </c>
      <c r="E41" s="22">
        <v>881.7</v>
      </c>
      <c r="F41" s="23">
        <v>1.0433106062259601</v>
      </c>
    </row>
    <row r="42" spans="1:6" x14ac:dyDescent="0.2">
      <c r="A42" s="21" t="s">
        <v>195</v>
      </c>
      <c r="B42" s="21" t="s">
        <v>194</v>
      </c>
      <c r="C42" s="21" t="s">
        <v>118</v>
      </c>
      <c r="D42" s="24">
        <v>50000</v>
      </c>
      <c r="E42" s="22">
        <v>865.85</v>
      </c>
      <c r="F42" s="23">
        <v>1.02455539117699</v>
      </c>
    </row>
    <row r="43" spans="1:6" x14ac:dyDescent="0.2">
      <c r="A43" s="21" t="s">
        <v>199</v>
      </c>
      <c r="B43" s="21" t="s">
        <v>198</v>
      </c>
      <c r="C43" s="21" t="s">
        <v>200</v>
      </c>
      <c r="D43" s="24">
        <v>250000</v>
      </c>
      <c r="E43" s="22">
        <v>864</v>
      </c>
      <c r="F43" s="23">
        <v>1.0223662966760001</v>
      </c>
    </row>
    <row r="44" spans="1:6" x14ac:dyDescent="0.2">
      <c r="A44" s="21" t="s">
        <v>296</v>
      </c>
      <c r="B44" s="21" t="s">
        <v>295</v>
      </c>
      <c r="C44" s="21" t="s">
        <v>297</v>
      </c>
      <c r="D44" s="24">
        <v>85000</v>
      </c>
      <c r="E44" s="22">
        <v>828.75</v>
      </c>
      <c r="F44" s="23">
        <v>0.98065517172481198</v>
      </c>
    </row>
    <row r="45" spans="1:6" x14ac:dyDescent="0.2">
      <c r="A45" s="21" t="s">
        <v>299</v>
      </c>
      <c r="B45" s="21" t="s">
        <v>298</v>
      </c>
      <c r="C45" s="21" t="s">
        <v>102</v>
      </c>
      <c r="D45" s="24">
        <v>250000</v>
      </c>
      <c r="E45" s="22">
        <v>793.375</v>
      </c>
      <c r="F45" s="23">
        <v>0.93879613498301395</v>
      </c>
    </row>
    <row r="46" spans="1:6" x14ac:dyDescent="0.2">
      <c r="A46" s="21" t="s">
        <v>301</v>
      </c>
      <c r="B46" s="21" t="s">
        <v>300</v>
      </c>
      <c r="C46" s="21" t="s">
        <v>109</v>
      </c>
      <c r="D46" s="24">
        <v>120000</v>
      </c>
      <c r="E46" s="22">
        <v>791.1</v>
      </c>
      <c r="F46" s="23">
        <v>0.93610414039396606</v>
      </c>
    </row>
    <row r="47" spans="1:6" x14ac:dyDescent="0.2">
      <c r="A47" s="21" t="s">
        <v>303</v>
      </c>
      <c r="B47" s="21" t="s">
        <v>302</v>
      </c>
      <c r="C47" s="21" t="s">
        <v>304</v>
      </c>
      <c r="D47" s="24">
        <v>230000</v>
      </c>
      <c r="E47" s="22">
        <v>708.28499999999997</v>
      </c>
      <c r="F47" s="23">
        <v>0.83810962088097596</v>
      </c>
    </row>
    <row r="48" spans="1:6" x14ac:dyDescent="0.2">
      <c r="A48" s="21" t="s">
        <v>306</v>
      </c>
      <c r="B48" s="21" t="s">
        <v>305</v>
      </c>
      <c r="C48" s="21" t="s">
        <v>86</v>
      </c>
      <c r="D48" s="24">
        <v>500000</v>
      </c>
      <c r="E48" s="22">
        <v>692.25</v>
      </c>
      <c r="F48" s="23">
        <v>0.81913549638190197</v>
      </c>
    </row>
    <row r="49" spans="1:9" x14ac:dyDescent="0.2">
      <c r="A49" s="21" t="s">
        <v>308</v>
      </c>
      <c r="B49" s="21" t="s">
        <v>307</v>
      </c>
      <c r="C49" s="21" t="s">
        <v>309</v>
      </c>
      <c r="D49" s="24">
        <v>300000</v>
      </c>
      <c r="E49" s="22">
        <v>586.79999999999995</v>
      </c>
      <c r="F49" s="23">
        <v>0.69435710982578602</v>
      </c>
    </row>
    <row r="50" spans="1:9" x14ac:dyDescent="0.2">
      <c r="A50" s="21" t="s">
        <v>311</v>
      </c>
      <c r="B50" s="21" t="s">
        <v>310</v>
      </c>
      <c r="C50" s="21" t="s">
        <v>312</v>
      </c>
      <c r="D50" s="24">
        <v>275000</v>
      </c>
      <c r="E50" s="22">
        <v>540.23749999999995</v>
      </c>
      <c r="F50" s="23">
        <v>0.63925996782465599</v>
      </c>
    </row>
    <row r="51" spans="1:9" x14ac:dyDescent="0.2">
      <c r="A51" s="21" t="s">
        <v>153</v>
      </c>
      <c r="B51" s="21" t="s">
        <v>152</v>
      </c>
      <c r="C51" s="21" t="s">
        <v>154</v>
      </c>
      <c r="D51" s="24">
        <v>200000</v>
      </c>
      <c r="E51" s="22">
        <v>459.4</v>
      </c>
      <c r="F51" s="23">
        <v>0.54360541283906905</v>
      </c>
    </row>
    <row r="52" spans="1:9" x14ac:dyDescent="0.2">
      <c r="A52" s="21" t="s">
        <v>314</v>
      </c>
      <c r="B52" s="21" t="s">
        <v>313</v>
      </c>
      <c r="C52" s="21" t="s">
        <v>124</v>
      </c>
      <c r="D52" s="24">
        <v>100000</v>
      </c>
      <c r="E52" s="22">
        <v>438.65</v>
      </c>
      <c r="F52" s="23">
        <v>0.51905205559829704</v>
      </c>
    </row>
    <row r="53" spans="1:9" x14ac:dyDescent="0.2">
      <c r="A53" s="21" t="s">
        <v>134</v>
      </c>
      <c r="B53" s="21" t="s">
        <v>133</v>
      </c>
      <c r="C53" s="21" t="s">
        <v>135</v>
      </c>
      <c r="D53" s="24">
        <v>50000</v>
      </c>
      <c r="E53" s="22">
        <v>370.3</v>
      </c>
      <c r="F53" s="23">
        <v>0.43817388849435701</v>
      </c>
    </row>
    <row r="54" spans="1:9" x14ac:dyDescent="0.2">
      <c r="A54" s="20" t="s">
        <v>27</v>
      </c>
      <c r="B54" s="20"/>
      <c r="C54" s="20"/>
      <c r="D54" s="20"/>
      <c r="E54" s="25">
        <f>SUM(E7:E53)</f>
        <v>79765.537750000003</v>
      </c>
      <c r="F54" s="26">
        <f>SUM(F7:F53)</f>
        <v>94.38610813870072</v>
      </c>
      <c r="G54" s="14"/>
      <c r="H54" s="14"/>
      <c r="I54" s="14"/>
    </row>
    <row r="55" spans="1:9" x14ac:dyDescent="0.2">
      <c r="A55" s="21"/>
      <c r="B55" s="21"/>
      <c r="C55" s="21"/>
      <c r="D55" s="21"/>
      <c r="E55" s="22"/>
      <c r="F55" s="23"/>
    </row>
    <row r="56" spans="1:9" x14ac:dyDescent="0.2">
      <c r="A56" s="20" t="s">
        <v>315</v>
      </c>
      <c r="B56" s="21"/>
      <c r="C56" s="21"/>
      <c r="D56" s="21"/>
      <c r="E56" s="22"/>
      <c r="F56" s="23"/>
    </row>
    <row r="57" spans="1:9" x14ac:dyDescent="0.2">
      <c r="A57" s="21" t="s">
        <v>317</v>
      </c>
      <c r="B57" s="21" t="s">
        <v>316</v>
      </c>
      <c r="C57" s="21" t="s">
        <v>148</v>
      </c>
      <c r="D57" s="24">
        <v>15300</v>
      </c>
      <c r="E57" s="22">
        <v>803.180385</v>
      </c>
      <c r="F57" s="23">
        <v>0.95039879140654704</v>
      </c>
    </row>
    <row r="58" spans="1:9" x14ac:dyDescent="0.2">
      <c r="A58" s="20" t="s">
        <v>27</v>
      </c>
      <c r="B58" s="20"/>
      <c r="C58" s="20"/>
      <c r="D58" s="20"/>
      <c r="E58" s="25">
        <f>SUM(E56:E57)</f>
        <v>803.180385</v>
      </c>
      <c r="F58" s="26">
        <f>SUM(F56:F57)</f>
        <v>0.95039879140654704</v>
      </c>
      <c r="G58" s="14"/>
      <c r="H58" s="14"/>
      <c r="I58" s="14"/>
    </row>
    <row r="59" spans="1:9" x14ac:dyDescent="0.2">
      <c r="A59" s="21"/>
      <c r="B59" s="21"/>
      <c r="C59" s="21"/>
      <c r="D59" s="21"/>
      <c r="E59" s="22"/>
      <c r="F59" s="23"/>
    </row>
    <row r="60" spans="1:9" x14ac:dyDescent="0.2">
      <c r="A60" s="20" t="s">
        <v>30</v>
      </c>
      <c r="B60" s="20"/>
      <c r="C60" s="20"/>
      <c r="D60" s="20"/>
      <c r="E60" s="25">
        <f>E54+E58</f>
        <v>80568.718135000003</v>
      </c>
      <c r="F60" s="26">
        <f>F54+F58</f>
        <v>95.336506930107262</v>
      </c>
      <c r="G60" s="14"/>
      <c r="H60" s="14"/>
      <c r="I60" s="14"/>
    </row>
    <row r="61" spans="1:9" x14ac:dyDescent="0.2">
      <c r="A61" s="20"/>
      <c r="B61" s="20"/>
      <c r="C61" s="20"/>
      <c r="D61" s="20"/>
      <c r="E61" s="25"/>
      <c r="F61" s="26"/>
      <c r="G61" s="14"/>
      <c r="H61" s="14"/>
      <c r="I61" s="14"/>
    </row>
    <row r="62" spans="1:9" x14ac:dyDescent="0.2">
      <c r="A62" s="20" t="s">
        <v>32</v>
      </c>
      <c r="B62" s="20"/>
      <c r="C62" s="20"/>
      <c r="D62" s="20"/>
      <c r="E62" s="25">
        <f>E64-(E54+E58)</f>
        <v>3941.1099774000031</v>
      </c>
      <c r="F62" s="26">
        <f>F64-(F54+F58)</f>
        <v>4.6634930698927377</v>
      </c>
      <c r="G62" s="14"/>
      <c r="H62" s="14"/>
      <c r="I62" s="14"/>
    </row>
    <row r="63" spans="1:9" x14ac:dyDescent="0.2">
      <c r="A63" s="20"/>
      <c r="B63" s="20"/>
      <c r="C63" s="20"/>
      <c r="D63" s="20"/>
      <c r="E63" s="25"/>
      <c r="F63" s="26"/>
      <c r="G63" s="14"/>
      <c r="H63" s="14"/>
      <c r="I63" s="14"/>
    </row>
    <row r="64" spans="1:9" x14ac:dyDescent="0.2">
      <c r="A64" s="27" t="s">
        <v>31</v>
      </c>
      <c r="B64" s="27"/>
      <c r="C64" s="27"/>
      <c r="D64" s="27"/>
      <c r="E64" s="28">
        <v>84509.828112400006</v>
      </c>
      <c r="F64" s="29">
        <v>100</v>
      </c>
      <c r="G64" s="14"/>
      <c r="H64" s="14"/>
      <c r="I64" s="14"/>
    </row>
    <row r="66" spans="1:4" x14ac:dyDescent="0.2">
      <c r="A66" s="14" t="s">
        <v>35</v>
      </c>
    </row>
    <row r="67" spans="1:4" x14ac:dyDescent="0.2">
      <c r="A67" s="14" t="s">
        <v>36</v>
      </c>
    </row>
    <row r="68" spans="1:4" x14ac:dyDescent="0.2">
      <c r="A68" s="14" t="s">
        <v>37</v>
      </c>
      <c r="B68" s="14"/>
      <c r="C68" s="30" t="s">
        <v>39</v>
      </c>
      <c r="D68" s="14" t="s">
        <v>38</v>
      </c>
    </row>
    <row r="69" spans="1:4" x14ac:dyDescent="0.2">
      <c r="A69" s="7" t="s">
        <v>72</v>
      </c>
      <c r="C69" s="31">
        <v>433.65690000000001</v>
      </c>
      <c r="D69" s="31">
        <v>438.9248</v>
      </c>
    </row>
    <row r="70" spans="1:4" x14ac:dyDescent="0.2">
      <c r="A70" s="7" t="s">
        <v>74</v>
      </c>
      <c r="C70" s="31">
        <v>79.977999999999994</v>
      </c>
      <c r="D70" s="31">
        <v>74.286500000000004</v>
      </c>
    </row>
    <row r="71" spans="1:4" x14ac:dyDescent="0.2">
      <c r="A71" s="7" t="s">
        <v>73</v>
      </c>
      <c r="C71" s="31">
        <v>467.27480000000003</v>
      </c>
      <c r="D71" s="31">
        <v>475.58920000000001</v>
      </c>
    </row>
    <row r="72" spans="1:4" x14ac:dyDescent="0.2">
      <c r="A72" s="7" t="s">
        <v>75</v>
      </c>
      <c r="C72" s="31">
        <v>88.989699999999999</v>
      </c>
      <c r="D72" s="31">
        <v>83.168000000000006</v>
      </c>
    </row>
    <row r="74" spans="1:4" x14ac:dyDescent="0.2">
      <c r="A74" s="14" t="s">
        <v>41</v>
      </c>
    </row>
    <row r="75" spans="1:4" x14ac:dyDescent="0.2">
      <c r="A75" s="87" t="s">
        <v>59</v>
      </c>
      <c r="B75" s="88"/>
      <c r="C75" s="34" t="s">
        <v>60</v>
      </c>
    </row>
    <row r="76" spans="1:4" x14ac:dyDescent="0.2">
      <c r="A76" s="83" t="s">
        <v>74</v>
      </c>
      <c r="B76" s="84"/>
      <c r="C76" s="35">
        <v>7</v>
      </c>
    </row>
    <row r="77" spans="1:4" x14ac:dyDescent="0.2">
      <c r="A77" s="83" t="s">
        <v>75</v>
      </c>
      <c r="B77" s="84"/>
      <c r="C77" s="35">
        <v>7.75</v>
      </c>
    </row>
    <row r="78" spans="1:4" x14ac:dyDescent="0.2">
      <c r="A78" s="7" t="s">
        <v>61</v>
      </c>
    </row>
    <row r="79" spans="1:4" x14ac:dyDescent="0.2">
      <c r="A79" s="7" t="s">
        <v>40</v>
      </c>
    </row>
    <row r="81" spans="1:4" x14ac:dyDescent="0.2">
      <c r="A81" s="14" t="s">
        <v>245</v>
      </c>
      <c r="D81" s="50">
        <v>0.184292728241432</v>
      </c>
    </row>
    <row r="83" spans="1:4" x14ac:dyDescent="0.2">
      <c r="A83" s="14" t="s">
        <v>797</v>
      </c>
    </row>
    <row r="84" spans="1:4" x14ac:dyDescent="0.2">
      <c r="A84" s="51"/>
    </row>
    <row r="85" spans="1:4" x14ac:dyDescent="0.2">
      <c r="A85" s="52" t="s">
        <v>792</v>
      </c>
    </row>
    <row r="86" spans="1:4" x14ac:dyDescent="0.2">
      <c r="A86" s="53"/>
    </row>
    <row r="87" spans="1:4" x14ac:dyDescent="0.2">
      <c r="A87" s="54"/>
    </row>
    <row r="88" spans="1:4" x14ac:dyDescent="0.2">
      <c r="A88" s="54"/>
    </row>
    <row r="89" spans="1:4" x14ac:dyDescent="0.2">
      <c r="A89" s="54"/>
    </row>
    <row r="90" spans="1:4" x14ac:dyDescent="0.2">
      <c r="A90" s="54"/>
    </row>
    <row r="91" spans="1:4" x14ac:dyDescent="0.2">
      <c r="A91" s="54"/>
    </row>
    <row r="92" spans="1:4" x14ac:dyDescent="0.2">
      <c r="A92" s="54"/>
    </row>
    <row r="93" spans="1:4" x14ac:dyDescent="0.2">
      <c r="A93" s="54"/>
    </row>
    <row r="94" spans="1:4" x14ac:dyDescent="0.2">
      <c r="A94" s="54"/>
    </row>
    <row r="95" spans="1:4" x14ac:dyDescent="0.2">
      <c r="A95" s="54"/>
    </row>
    <row r="96" spans="1:4" x14ac:dyDescent="0.2">
      <c r="A96" s="54"/>
    </row>
    <row r="97" spans="1:1" x14ac:dyDescent="0.2">
      <c r="A97" s="54"/>
    </row>
    <row r="98" spans="1:1" x14ac:dyDescent="0.2">
      <c r="A98" s="54"/>
    </row>
    <row r="99" spans="1:1" x14ac:dyDescent="0.2">
      <c r="A99" s="52" t="s">
        <v>798</v>
      </c>
    </row>
    <row r="100" spans="1:1" x14ac:dyDescent="0.2">
      <c r="A100" s="54"/>
    </row>
    <row r="101" spans="1:1" x14ac:dyDescent="0.2">
      <c r="A101" s="52" t="s">
        <v>793</v>
      </c>
    </row>
    <row r="102" spans="1:1" x14ac:dyDescent="0.2">
      <c r="A102" s="54"/>
    </row>
    <row r="103" spans="1:1" x14ac:dyDescent="0.2">
      <c r="A103" s="54"/>
    </row>
    <row r="104" spans="1:1" x14ac:dyDescent="0.2">
      <c r="A104" s="54"/>
    </row>
    <row r="105" spans="1:1" x14ac:dyDescent="0.2">
      <c r="A105" s="54"/>
    </row>
    <row r="106" spans="1:1" x14ac:dyDescent="0.2">
      <c r="A106" s="54"/>
    </row>
    <row r="107" spans="1:1" x14ac:dyDescent="0.2">
      <c r="A107" s="54"/>
    </row>
    <row r="108" spans="1:1" x14ac:dyDescent="0.2">
      <c r="A108" s="54"/>
    </row>
    <row r="109" spans="1:1" x14ac:dyDescent="0.2">
      <c r="A109" s="54"/>
    </row>
    <row r="110" spans="1:1" x14ac:dyDescent="0.2">
      <c r="A110" s="54"/>
    </row>
    <row r="111" spans="1:1" x14ac:dyDescent="0.2">
      <c r="A111" s="54"/>
    </row>
    <row r="112" spans="1:1" x14ac:dyDescent="0.2">
      <c r="A112" s="54"/>
    </row>
    <row r="113" spans="1:1" x14ac:dyDescent="0.2">
      <c r="A113" s="54"/>
    </row>
  </sheetData>
  <mergeCells count="4">
    <mergeCell ref="A1:F1"/>
    <mergeCell ref="A75:B75"/>
    <mergeCell ref="A76:B76"/>
    <mergeCell ref="A77:B77"/>
  </mergeCells>
  <conditionalFormatting sqref="F2:F3 F216:F65534 F5:F82">
    <cfRule type="cellIs" dxfId="55" priority="2" stopIfTrue="1" operator="between">
      <formula>0.009</formula>
      <formula>-0.009</formula>
    </cfRule>
  </conditionalFormatting>
  <conditionalFormatting sqref="F83:F215">
    <cfRule type="cellIs" dxfId="54"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11"/>
  <sheetViews>
    <sheetView workbookViewId="0">
      <selection sqref="A1:F1"/>
    </sheetView>
  </sheetViews>
  <sheetFormatPr defaultRowHeight="11.25" x14ac:dyDescent="0.2"/>
  <cols>
    <col min="1" max="1" width="40.5703125" style="7" bestFit="1" customWidth="1"/>
    <col min="2" max="2" width="33.42578125" style="7" bestFit="1" customWidth="1"/>
    <col min="3" max="3" width="24.7109375" style="7" bestFit="1" customWidth="1"/>
    <col min="4" max="4" width="15.28515625" style="7" bestFit="1" customWidth="1"/>
    <col min="5" max="5" width="23.42578125" style="10" customWidth="1"/>
    <col min="6" max="6" width="13.5703125" style="11" bestFit="1" customWidth="1"/>
    <col min="7" max="16384" width="9.140625" style="7"/>
  </cols>
  <sheetData>
    <row r="1" spans="1:6" s="1" customFormat="1" ht="15" x14ac:dyDescent="0.2">
      <c r="A1" s="85" t="s">
        <v>12</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5" t="s">
        <v>6</v>
      </c>
      <c r="F4" s="12" t="s">
        <v>3</v>
      </c>
    </row>
    <row r="5" spans="1:6" x14ac:dyDescent="0.2">
      <c r="A5" s="16" t="s">
        <v>83</v>
      </c>
      <c r="B5" s="17"/>
      <c r="C5" s="17"/>
      <c r="D5" s="17"/>
      <c r="E5" s="18"/>
      <c r="F5" s="19"/>
    </row>
    <row r="6" spans="1:6" x14ac:dyDescent="0.2">
      <c r="A6" s="20" t="s">
        <v>26</v>
      </c>
      <c r="B6" s="21"/>
      <c r="C6" s="21"/>
      <c r="D6" s="21"/>
      <c r="E6" s="22"/>
      <c r="F6" s="23"/>
    </row>
    <row r="7" spans="1:6" x14ac:dyDescent="0.2">
      <c r="A7" s="21" t="s">
        <v>276</v>
      </c>
      <c r="B7" s="21" t="s">
        <v>275</v>
      </c>
      <c r="C7" s="21" t="s">
        <v>112</v>
      </c>
      <c r="D7" s="24">
        <v>3500000</v>
      </c>
      <c r="E7" s="22">
        <v>7778.75</v>
      </c>
      <c r="F7" s="23">
        <v>5.7592144545778199</v>
      </c>
    </row>
    <row r="8" spans="1:6" x14ac:dyDescent="0.2">
      <c r="A8" s="21" t="s">
        <v>90</v>
      </c>
      <c r="B8" s="21" t="s">
        <v>89</v>
      </c>
      <c r="C8" s="21" t="s">
        <v>91</v>
      </c>
      <c r="D8" s="24">
        <v>500000</v>
      </c>
      <c r="E8" s="22">
        <v>7437.75</v>
      </c>
      <c r="F8" s="23">
        <v>5.5067455965979297</v>
      </c>
    </row>
    <row r="9" spans="1:6" x14ac:dyDescent="0.2">
      <c r="A9" s="21" t="s">
        <v>111</v>
      </c>
      <c r="B9" s="21" t="s">
        <v>110</v>
      </c>
      <c r="C9" s="21" t="s">
        <v>112</v>
      </c>
      <c r="D9" s="24">
        <v>3800000</v>
      </c>
      <c r="E9" s="22">
        <v>6479</v>
      </c>
      <c r="F9" s="23">
        <v>4.7969083016178304</v>
      </c>
    </row>
    <row r="10" spans="1:6" x14ac:dyDescent="0.2">
      <c r="A10" s="21" t="s">
        <v>104</v>
      </c>
      <c r="B10" s="21" t="s">
        <v>103</v>
      </c>
      <c r="C10" s="21" t="s">
        <v>91</v>
      </c>
      <c r="D10" s="24">
        <v>530000</v>
      </c>
      <c r="E10" s="22">
        <v>5711.28</v>
      </c>
      <c r="F10" s="23">
        <v>4.2285053935582404</v>
      </c>
    </row>
    <row r="11" spans="1:6" x14ac:dyDescent="0.2">
      <c r="A11" s="21" t="s">
        <v>264</v>
      </c>
      <c r="B11" s="21" t="s">
        <v>263</v>
      </c>
      <c r="C11" s="21" t="s">
        <v>224</v>
      </c>
      <c r="D11" s="24">
        <v>1500000</v>
      </c>
      <c r="E11" s="22">
        <v>5650.5</v>
      </c>
      <c r="F11" s="23">
        <v>4.1835052258514498</v>
      </c>
    </row>
    <row r="12" spans="1:6" x14ac:dyDescent="0.2">
      <c r="A12" s="21" t="s">
        <v>320</v>
      </c>
      <c r="B12" s="21" t="s">
        <v>319</v>
      </c>
      <c r="C12" s="21" t="s">
        <v>112</v>
      </c>
      <c r="D12" s="24">
        <v>14000000</v>
      </c>
      <c r="E12" s="22">
        <v>5481</v>
      </c>
      <c r="F12" s="23">
        <v>4.0580111747441396</v>
      </c>
    </row>
    <row r="13" spans="1:6" x14ac:dyDescent="0.2">
      <c r="A13" s="21" t="s">
        <v>123</v>
      </c>
      <c r="B13" s="21" t="s">
        <v>122</v>
      </c>
      <c r="C13" s="21" t="s">
        <v>124</v>
      </c>
      <c r="D13" s="24">
        <v>5250000</v>
      </c>
      <c r="E13" s="22">
        <v>5389.125</v>
      </c>
      <c r="F13" s="23">
        <v>3.9899889567766902</v>
      </c>
    </row>
    <row r="14" spans="1:6" x14ac:dyDescent="0.2">
      <c r="A14" s="21" t="s">
        <v>268</v>
      </c>
      <c r="B14" s="21" t="s">
        <v>267</v>
      </c>
      <c r="C14" s="21" t="s">
        <v>269</v>
      </c>
      <c r="D14" s="24">
        <v>3300000</v>
      </c>
      <c r="E14" s="22">
        <v>5017.6499999999996</v>
      </c>
      <c r="F14" s="23">
        <v>3.7149570828233802</v>
      </c>
    </row>
    <row r="15" spans="1:6" x14ac:dyDescent="0.2">
      <c r="A15" s="21" t="s">
        <v>274</v>
      </c>
      <c r="B15" s="21" t="s">
        <v>273</v>
      </c>
      <c r="C15" s="21" t="s">
        <v>140</v>
      </c>
      <c r="D15" s="24">
        <v>150000</v>
      </c>
      <c r="E15" s="22">
        <v>3914.1750000000002</v>
      </c>
      <c r="F15" s="23">
        <v>2.8979685987783501</v>
      </c>
    </row>
    <row r="16" spans="1:6" x14ac:dyDescent="0.2">
      <c r="A16" s="21" t="s">
        <v>168</v>
      </c>
      <c r="B16" s="21" t="s">
        <v>167</v>
      </c>
      <c r="C16" s="21" t="s">
        <v>91</v>
      </c>
      <c r="D16" s="24">
        <v>350000</v>
      </c>
      <c r="E16" s="22">
        <v>3850.875</v>
      </c>
      <c r="F16" s="23">
        <v>2.8511026788073099</v>
      </c>
    </row>
    <row r="17" spans="1:6" x14ac:dyDescent="0.2">
      <c r="A17" s="21" t="s">
        <v>322</v>
      </c>
      <c r="B17" s="21" t="s">
        <v>321</v>
      </c>
      <c r="C17" s="21" t="s">
        <v>124</v>
      </c>
      <c r="D17" s="24">
        <v>1700000</v>
      </c>
      <c r="E17" s="22">
        <v>3783.35</v>
      </c>
      <c r="F17" s="23">
        <v>2.8011086622821102</v>
      </c>
    </row>
    <row r="18" spans="1:6" x14ac:dyDescent="0.2">
      <c r="A18" s="21" t="s">
        <v>223</v>
      </c>
      <c r="B18" s="21" t="s">
        <v>222</v>
      </c>
      <c r="C18" s="21" t="s">
        <v>224</v>
      </c>
      <c r="D18" s="24">
        <v>150000</v>
      </c>
      <c r="E18" s="22">
        <v>3690.9749999999999</v>
      </c>
      <c r="F18" s="23">
        <v>2.7327162553733402</v>
      </c>
    </row>
    <row r="19" spans="1:6" x14ac:dyDescent="0.2">
      <c r="A19" s="21" t="s">
        <v>284</v>
      </c>
      <c r="B19" s="21" t="s">
        <v>283</v>
      </c>
      <c r="C19" s="21" t="s">
        <v>285</v>
      </c>
      <c r="D19" s="24">
        <v>1600000</v>
      </c>
      <c r="E19" s="22">
        <v>3446.4</v>
      </c>
      <c r="F19" s="23">
        <v>2.5516383347269098</v>
      </c>
    </row>
    <row r="20" spans="1:6" x14ac:dyDescent="0.2">
      <c r="A20" s="21" t="s">
        <v>262</v>
      </c>
      <c r="B20" s="21" t="s">
        <v>261</v>
      </c>
      <c r="C20" s="21" t="s">
        <v>118</v>
      </c>
      <c r="D20" s="24">
        <v>200000</v>
      </c>
      <c r="E20" s="22">
        <v>3157.1</v>
      </c>
      <c r="F20" s="23">
        <v>2.3374470132794598</v>
      </c>
    </row>
    <row r="21" spans="1:6" x14ac:dyDescent="0.2">
      <c r="A21" s="21" t="s">
        <v>324</v>
      </c>
      <c r="B21" s="21" t="s">
        <v>323</v>
      </c>
      <c r="C21" s="21" t="s">
        <v>130</v>
      </c>
      <c r="D21" s="24">
        <v>80000</v>
      </c>
      <c r="E21" s="22">
        <v>2928.96</v>
      </c>
      <c r="F21" s="23">
        <v>2.1685372031342101</v>
      </c>
    </row>
    <row r="22" spans="1:6" x14ac:dyDescent="0.2">
      <c r="A22" s="21" t="s">
        <v>289</v>
      </c>
      <c r="B22" s="21" t="s">
        <v>288</v>
      </c>
      <c r="C22" s="21" t="s">
        <v>143</v>
      </c>
      <c r="D22" s="24">
        <v>135700</v>
      </c>
      <c r="E22" s="22">
        <v>2918.1606499999998</v>
      </c>
      <c r="F22" s="23">
        <v>2.1605416032473301</v>
      </c>
    </row>
    <row r="23" spans="1:6" x14ac:dyDescent="0.2">
      <c r="A23" s="21" t="s">
        <v>326</v>
      </c>
      <c r="B23" s="21" t="s">
        <v>325</v>
      </c>
      <c r="C23" s="21" t="s">
        <v>91</v>
      </c>
      <c r="D23" s="24">
        <v>80000</v>
      </c>
      <c r="E23" s="22">
        <v>2650.28</v>
      </c>
      <c r="F23" s="23">
        <v>1.9622086948003801</v>
      </c>
    </row>
    <row r="24" spans="1:6" x14ac:dyDescent="0.2">
      <c r="A24" s="21" t="s">
        <v>137</v>
      </c>
      <c r="B24" s="21" t="s">
        <v>136</v>
      </c>
      <c r="C24" s="21" t="s">
        <v>102</v>
      </c>
      <c r="D24" s="24">
        <v>1200000</v>
      </c>
      <c r="E24" s="22">
        <v>2583</v>
      </c>
      <c r="F24" s="23">
        <v>1.91239607085644</v>
      </c>
    </row>
    <row r="25" spans="1:6" x14ac:dyDescent="0.2">
      <c r="A25" s="21" t="s">
        <v>287</v>
      </c>
      <c r="B25" s="21" t="s">
        <v>286</v>
      </c>
      <c r="C25" s="21" t="s">
        <v>102</v>
      </c>
      <c r="D25" s="24">
        <v>2083100</v>
      </c>
      <c r="E25" s="22">
        <v>2390.35725</v>
      </c>
      <c r="F25" s="23">
        <v>1.76976763950569</v>
      </c>
    </row>
    <row r="26" spans="1:6" x14ac:dyDescent="0.2">
      <c r="A26" s="21" t="s">
        <v>328</v>
      </c>
      <c r="B26" s="21" t="s">
        <v>327</v>
      </c>
      <c r="C26" s="21" t="s">
        <v>115</v>
      </c>
      <c r="D26" s="24">
        <v>160000</v>
      </c>
      <c r="E26" s="22">
        <v>2357.6</v>
      </c>
      <c r="F26" s="23">
        <v>1.7455148961096101</v>
      </c>
    </row>
    <row r="27" spans="1:6" x14ac:dyDescent="0.2">
      <c r="A27" s="21" t="s">
        <v>282</v>
      </c>
      <c r="B27" s="21" t="s">
        <v>281</v>
      </c>
      <c r="C27" s="21" t="s">
        <v>102</v>
      </c>
      <c r="D27" s="24">
        <v>2550000</v>
      </c>
      <c r="E27" s="22">
        <v>1939.2750000000001</v>
      </c>
      <c r="F27" s="23">
        <v>1.43579631835467</v>
      </c>
    </row>
    <row r="28" spans="1:6" x14ac:dyDescent="0.2">
      <c r="A28" s="21" t="s">
        <v>271</v>
      </c>
      <c r="B28" s="21" t="s">
        <v>270</v>
      </c>
      <c r="C28" s="21" t="s">
        <v>272</v>
      </c>
      <c r="D28" s="24">
        <v>2000000</v>
      </c>
      <c r="E28" s="22">
        <v>1892</v>
      </c>
      <c r="F28" s="23">
        <v>1.4007949539529101</v>
      </c>
    </row>
    <row r="29" spans="1:6" x14ac:dyDescent="0.2">
      <c r="A29" s="21" t="s">
        <v>330</v>
      </c>
      <c r="B29" s="21" t="s">
        <v>329</v>
      </c>
      <c r="C29" s="21" t="s">
        <v>191</v>
      </c>
      <c r="D29" s="24">
        <v>400000</v>
      </c>
      <c r="E29" s="22">
        <v>1864.8</v>
      </c>
      <c r="F29" s="23">
        <v>1.3806566755451299</v>
      </c>
    </row>
    <row r="30" spans="1:6" x14ac:dyDescent="0.2">
      <c r="A30" s="21" t="s">
        <v>280</v>
      </c>
      <c r="B30" s="21" t="s">
        <v>279</v>
      </c>
      <c r="C30" s="21" t="s">
        <v>124</v>
      </c>
      <c r="D30" s="24">
        <v>600000</v>
      </c>
      <c r="E30" s="22">
        <v>1697.1</v>
      </c>
      <c r="F30" s="23">
        <v>1.2564953046265801</v>
      </c>
    </row>
    <row r="31" spans="1:6" x14ac:dyDescent="0.2">
      <c r="A31" s="21" t="s">
        <v>230</v>
      </c>
      <c r="B31" s="21" t="s">
        <v>229</v>
      </c>
      <c r="C31" s="21" t="s">
        <v>112</v>
      </c>
      <c r="D31" s="24">
        <v>700000</v>
      </c>
      <c r="E31" s="22">
        <v>1417.85</v>
      </c>
      <c r="F31" s="23">
        <v>1.0497447808996501</v>
      </c>
    </row>
    <row r="32" spans="1:6" x14ac:dyDescent="0.2">
      <c r="A32" s="21" t="s">
        <v>332</v>
      </c>
      <c r="B32" s="21" t="s">
        <v>331</v>
      </c>
      <c r="C32" s="21" t="s">
        <v>127</v>
      </c>
      <c r="D32" s="24">
        <v>700000</v>
      </c>
      <c r="E32" s="22">
        <v>1183.3499999999999</v>
      </c>
      <c r="F32" s="23">
        <v>0.87612616742081395</v>
      </c>
    </row>
    <row r="33" spans="1:9" x14ac:dyDescent="0.2">
      <c r="A33" s="21" t="s">
        <v>334</v>
      </c>
      <c r="B33" s="21" t="s">
        <v>333</v>
      </c>
      <c r="C33" s="21" t="s">
        <v>112</v>
      </c>
      <c r="D33" s="24">
        <v>1500000</v>
      </c>
      <c r="E33" s="22">
        <v>1040.25</v>
      </c>
      <c r="F33" s="23">
        <v>0.77017809241517898</v>
      </c>
    </row>
    <row r="34" spans="1:9" x14ac:dyDescent="0.2">
      <c r="A34" s="21" t="s">
        <v>311</v>
      </c>
      <c r="B34" s="21" t="s">
        <v>310</v>
      </c>
      <c r="C34" s="21" t="s">
        <v>312</v>
      </c>
      <c r="D34" s="24">
        <v>500000</v>
      </c>
      <c r="E34" s="22">
        <v>982.25</v>
      </c>
      <c r="F34" s="23">
        <v>0.72723617522211903</v>
      </c>
    </row>
    <row r="35" spans="1:9" x14ac:dyDescent="0.2">
      <c r="A35" s="20" t="s">
        <v>27</v>
      </c>
      <c r="B35" s="20"/>
      <c r="C35" s="20"/>
      <c r="D35" s="20"/>
      <c r="E35" s="25">
        <f>SUM(E7:E34)</f>
        <v>98633.162900000039</v>
      </c>
      <c r="F35" s="26">
        <f>SUM(F7:F34)</f>
        <v>73.025812305885651</v>
      </c>
      <c r="G35" s="14"/>
      <c r="H35" s="14"/>
      <c r="I35" s="14"/>
    </row>
    <row r="36" spans="1:9" x14ac:dyDescent="0.2">
      <c r="A36" s="21"/>
      <c r="B36" s="21"/>
      <c r="C36" s="21"/>
      <c r="D36" s="21"/>
      <c r="E36" s="22"/>
      <c r="F36" s="23"/>
    </row>
    <row r="37" spans="1:9" x14ac:dyDescent="0.2">
      <c r="A37" s="20" t="s">
        <v>335</v>
      </c>
      <c r="B37" s="21"/>
      <c r="C37" s="21"/>
      <c r="D37" s="21"/>
      <c r="E37" s="22"/>
      <c r="F37" s="23"/>
    </row>
    <row r="38" spans="1:9" x14ac:dyDescent="0.2">
      <c r="A38" s="21" t="s">
        <v>337</v>
      </c>
      <c r="B38" s="21" t="s">
        <v>336</v>
      </c>
      <c r="C38" s="21"/>
      <c r="D38" s="24">
        <v>1500000</v>
      </c>
      <c r="E38" s="22">
        <v>3996</v>
      </c>
      <c r="F38" s="23">
        <v>2.95855001902529</v>
      </c>
    </row>
    <row r="39" spans="1:9" x14ac:dyDescent="0.2">
      <c r="A39" s="21" t="s">
        <v>339</v>
      </c>
      <c r="B39" s="21" t="s">
        <v>338</v>
      </c>
      <c r="C39" s="21"/>
      <c r="D39" s="24">
        <v>1300000</v>
      </c>
      <c r="E39" s="22">
        <v>3965</v>
      </c>
      <c r="F39" s="23">
        <v>2.9355983046634799</v>
      </c>
    </row>
    <row r="40" spans="1:9" x14ac:dyDescent="0.2">
      <c r="A40" s="20" t="s">
        <v>27</v>
      </c>
      <c r="B40" s="20"/>
      <c r="C40" s="20"/>
      <c r="D40" s="20"/>
      <c r="E40" s="25">
        <f>SUM(E37:E39)</f>
        <v>7961</v>
      </c>
      <c r="F40" s="26">
        <f>SUM(F37:F39)</f>
        <v>5.8941483236887695</v>
      </c>
      <c r="G40" s="14"/>
      <c r="H40" s="14"/>
      <c r="I40" s="14"/>
    </row>
    <row r="41" spans="1:9" x14ac:dyDescent="0.2">
      <c r="A41" s="21"/>
      <c r="B41" s="21"/>
      <c r="C41" s="21"/>
      <c r="D41" s="21"/>
      <c r="E41" s="22"/>
      <c r="F41" s="23"/>
    </row>
    <row r="42" spans="1:9" x14ac:dyDescent="0.2">
      <c r="A42" s="20" t="s">
        <v>315</v>
      </c>
      <c r="B42" s="21"/>
      <c r="C42" s="21"/>
      <c r="D42" s="21"/>
      <c r="E42" s="22"/>
      <c r="F42" s="23"/>
    </row>
    <row r="43" spans="1:9" x14ac:dyDescent="0.2">
      <c r="A43" s="21" t="s">
        <v>341</v>
      </c>
      <c r="B43" s="21" t="s">
        <v>340</v>
      </c>
      <c r="C43" s="21" t="s">
        <v>342</v>
      </c>
      <c r="D43" s="24">
        <v>86900</v>
      </c>
      <c r="E43" s="22">
        <v>3627.931615</v>
      </c>
      <c r="F43" s="23">
        <v>2.6860403274726501</v>
      </c>
    </row>
    <row r="44" spans="1:9" x14ac:dyDescent="0.2">
      <c r="A44" s="21" t="s">
        <v>344</v>
      </c>
      <c r="B44" s="21" t="s">
        <v>343</v>
      </c>
      <c r="C44" s="21" t="s">
        <v>345</v>
      </c>
      <c r="D44" s="24">
        <v>123000</v>
      </c>
      <c r="E44" s="22">
        <v>2392.3724149999998</v>
      </c>
      <c r="F44" s="23">
        <v>1.77125962310156</v>
      </c>
    </row>
    <row r="45" spans="1:9" x14ac:dyDescent="0.2">
      <c r="A45" s="21" t="s">
        <v>347</v>
      </c>
      <c r="B45" s="21" t="s">
        <v>346</v>
      </c>
      <c r="C45" s="21" t="s">
        <v>143</v>
      </c>
      <c r="D45" s="24">
        <v>2297307</v>
      </c>
      <c r="E45" s="22">
        <v>2143.673808</v>
      </c>
      <c r="F45" s="23">
        <v>1.5871286750356399</v>
      </c>
    </row>
    <row r="46" spans="1:9" x14ac:dyDescent="0.2">
      <c r="A46" s="21" t="s">
        <v>349</v>
      </c>
      <c r="B46" s="21" t="s">
        <v>348</v>
      </c>
      <c r="C46" s="21" t="s">
        <v>345</v>
      </c>
      <c r="D46" s="24">
        <v>187038</v>
      </c>
      <c r="E46" s="22">
        <v>2050.4200519999999</v>
      </c>
      <c r="F46" s="23">
        <v>1.5180856566202301</v>
      </c>
    </row>
    <row r="47" spans="1:9" x14ac:dyDescent="0.2">
      <c r="A47" s="21" t="s">
        <v>351</v>
      </c>
      <c r="B47" s="21" t="s">
        <v>350</v>
      </c>
      <c r="C47" s="21" t="s">
        <v>143</v>
      </c>
      <c r="D47" s="24">
        <v>65000</v>
      </c>
      <c r="E47" s="22">
        <v>1584.446872</v>
      </c>
      <c r="F47" s="23">
        <v>1.17308942024528</v>
      </c>
    </row>
    <row r="48" spans="1:9" x14ac:dyDescent="0.2">
      <c r="A48" s="21" t="s">
        <v>353</v>
      </c>
      <c r="B48" s="21" t="s">
        <v>352</v>
      </c>
      <c r="C48" s="21" t="s">
        <v>354</v>
      </c>
      <c r="D48" s="24">
        <v>1575983</v>
      </c>
      <c r="E48" s="22">
        <v>1390.9178830000001</v>
      </c>
      <c r="F48" s="23">
        <v>1.02980483714021</v>
      </c>
    </row>
    <row r="49" spans="1:9" x14ac:dyDescent="0.2">
      <c r="A49" s="21" t="s">
        <v>317</v>
      </c>
      <c r="B49" s="21" t="s">
        <v>316</v>
      </c>
      <c r="C49" s="21" t="s">
        <v>148</v>
      </c>
      <c r="D49" s="24">
        <v>25300</v>
      </c>
      <c r="E49" s="22">
        <v>1328.1348849999999</v>
      </c>
      <c r="F49" s="23">
        <v>0.98332169401524006</v>
      </c>
    </row>
    <row r="50" spans="1:9" x14ac:dyDescent="0.2">
      <c r="A50" s="21" t="s">
        <v>356</v>
      </c>
      <c r="B50" s="21" t="s">
        <v>355</v>
      </c>
      <c r="C50" s="21" t="s">
        <v>99</v>
      </c>
      <c r="D50" s="24">
        <v>43300</v>
      </c>
      <c r="E50" s="22">
        <v>1221.9273029999999</v>
      </c>
      <c r="F50" s="23">
        <v>0.90468794933387597</v>
      </c>
    </row>
    <row r="51" spans="1:9" x14ac:dyDescent="0.2">
      <c r="A51" s="21" t="s">
        <v>358</v>
      </c>
      <c r="B51" s="21" t="s">
        <v>357</v>
      </c>
      <c r="C51" s="21" t="s">
        <v>345</v>
      </c>
      <c r="D51" s="24">
        <v>500000</v>
      </c>
      <c r="E51" s="22">
        <v>803.02619589999995</v>
      </c>
      <c r="F51" s="23">
        <v>0.59454283462406099</v>
      </c>
    </row>
    <row r="52" spans="1:9" x14ac:dyDescent="0.2">
      <c r="A52" s="21" t="s">
        <v>360</v>
      </c>
      <c r="B52" s="21" t="s">
        <v>359</v>
      </c>
      <c r="C52" s="21" t="s">
        <v>354</v>
      </c>
      <c r="D52" s="24">
        <v>244000</v>
      </c>
      <c r="E52" s="22">
        <v>662.97412299999996</v>
      </c>
      <c r="F52" s="23">
        <v>0.49085137743116197</v>
      </c>
    </row>
    <row r="53" spans="1:9" x14ac:dyDescent="0.2">
      <c r="A53" s="20" t="s">
        <v>27</v>
      </c>
      <c r="B53" s="20"/>
      <c r="C53" s="20"/>
      <c r="D53" s="20"/>
      <c r="E53" s="25">
        <f>SUM(E42:E52)</f>
        <v>17205.825151899997</v>
      </c>
      <c r="F53" s="26">
        <f>SUM(F42:F52)</f>
        <v>12.738812395019909</v>
      </c>
      <c r="G53" s="14"/>
      <c r="H53" s="14"/>
      <c r="I53" s="14"/>
    </row>
    <row r="54" spans="1:9" x14ac:dyDescent="0.2">
      <c r="A54" s="21"/>
      <c r="B54" s="21"/>
      <c r="C54" s="21"/>
      <c r="D54" s="21"/>
      <c r="E54" s="22"/>
      <c r="F54" s="23"/>
    </row>
    <row r="55" spans="1:9" x14ac:dyDescent="0.2">
      <c r="A55" s="20" t="s">
        <v>361</v>
      </c>
      <c r="B55" s="21"/>
      <c r="C55" s="21"/>
      <c r="D55" s="21"/>
      <c r="E55" s="22"/>
      <c r="F55" s="23"/>
    </row>
    <row r="56" spans="1:9" x14ac:dyDescent="0.2">
      <c r="A56" s="21" t="s">
        <v>363</v>
      </c>
      <c r="B56" s="21" t="s">
        <v>362</v>
      </c>
      <c r="C56" s="21" t="s">
        <v>364</v>
      </c>
      <c r="D56" s="24">
        <v>3408000</v>
      </c>
      <c r="E56" s="22">
        <v>2536.8461080000002</v>
      </c>
      <c r="F56" s="23">
        <v>1.87822475002193</v>
      </c>
    </row>
    <row r="57" spans="1:9" x14ac:dyDescent="0.2">
      <c r="A57" s="20" t="s">
        <v>27</v>
      </c>
      <c r="B57" s="20"/>
      <c r="C57" s="20"/>
      <c r="D57" s="20"/>
      <c r="E57" s="25">
        <f>SUM(E56:E56)</f>
        <v>2536.8461080000002</v>
      </c>
      <c r="F57" s="26">
        <f>SUM(F56:F56)</f>
        <v>1.87822475002193</v>
      </c>
      <c r="G57" s="14"/>
      <c r="H57" s="14"/>
      <c r="I57" s="14"/>
    </row>
    <row r="58" spans="1:9" x14ac:dyDescent="0.2">
      <c r="A58" s="21"/>
      <c r="B58" s="21"/>
      <c r="C58" s="21"/>
      <c r="D58" s="21"/>
      <c r="E58" s="22"/>
      <c r="F58" s="23"/>
    </row>
    <row r="59" spans="1:9" x14ac:dyDescent="0.2">
      <c r="A59" s="20" t="s">
        <v>30</v>
      </c>
      <c r="B59" s="20"/>
      <c r="C59" s="20"/>
      <c r="D59" s="20"/>
      <c r="E59" s="25">
        <f>E35+E40+E53+E57</f>
        <v>126336.83415990003</v>
      </c>
      <c r="F59" s="26">
        <f>F35+F40+F53+F57</f>
        <v>93.536997774616253</v>
      </c>
      <c r="G59" s="14"/>
      <c r="H59" s="14"/>
      <c r="I59" s="14"/>
    </row>
    <row r="60" spans="1:9" x14ac:dyDescent="0.2">
      <c r="A60" s="20"/>
      <c r="B60" s="20"/>
      <c r="C60" s="20"/>
      <c r="D60" s="20"/>
      <c r="E60" s="25"/>
      <c r="F60" s="26"/>
      <c r="G60" s="14"/>
      <c r="H60" s="14"/>
      <c r="I60" s="14"/>
    </row>
    <row r="61" spans="1:9" x14ac:dyDescent="0.2">
      <c r="A61" s="20" t="s">
        <v>32</v>
      </c>
      <c r="B61" s="20"/>
      <c r="C61" s="20"/>
      <c r="D61" s="20"/>
      <c r="E61" s="25">
        <f>E63-(E35+E40+E53+E57)</f>
        <v>8729.3291397999856</v>
      </c>
      <c r="F61" s="26">
        <f>F63-(F35+F40+F53+F57)</f>
        <v>6.4630022253837467</v>
      </c>
      <c r="G61" s="14"/>
      <c r="H61" s="14"/>
      <c r="I61" s="14"/>
    </row>
    <row r="62" spans="1:9" x14ac:dyDescent="0.2">
      <c r="A62" s="20"/>
      <c r="B62" s="20"/>
      <c r="C62" s="20"/>
      <c r="D62" s="20"/>
      <c r="E62" s="25"/>
      <c r="F62" s="26"/>
      <c r="G62" s="14"/>
      <c r="H62" s="14"/>
      <c r="I62" s="14"/>
    </row>
    <row r="63" spans="1:9" x14ac:dyDescent="0.2">
      <c r="A63" s="27" t="s">
        <v>31</v>
      </c>
      <c r="B63" s="27"/>
      <c r="C63" s="27"/>
      <c r="D63" s="27"/>
      <c r="E63" s="28">
        <v>135066.16329970001</v>
      </c>
      <c r="F63" s="29">
        <v>100</v>
      </c>
      <c r="G63" s="14"/>
      <c r="H63" s="14"/>
      <c r="I63" s="14"/>
    </row>
    <row r="65" spans="1:4" x14ac:dyDescent="0.2">
      <c r="A65" s="14" t="s">
        <v>35</v>
      </c>
    </row>
    <row r="66" spans="1:4" x14ac:dyDescent="0.2">
      <c r="A66" s="14" t="s">
        <v>36</v>
      </c>
    </row>
    <row r="67" spans="1:4" x14ac:dyDescent="0.2">
      <c r="A67" s="14" t="s">
        <v>37</v>
      </c>
      <c r="B67" s="14"/>
      <c r="C67" s="30" t="s">
        <v>39</v>
      </c>
      <c r="D67" s="14" t="s">
        <v>38</v>
      </c>
    </row>
    <row r="68" spans="1:4" x14ac:dyDescent="0.2">
      <c r="A68" s="7" t="s">
        <v>72</v>
      </c>
      <c r="C68" s="31">
        <v>85.692099999999996</v>
      </c>
      <c r="D68" s="31">
        <v>86.818799999999996</v>
      </c>
    </row>
    <row r="69" spans="1:4" x14ac:dyDescent="0.2">
      <c r="A69" s="7" t="s">
        <v>74</v>
      </c>
      <c r="C69" s="31">
        <v>20.691299999999998</v>
      </c>
      <c r="D69" s="31">
        <v>20.0502</v>
      </c>
    </row>
    <row r="70" spans="1:4" x14ac:dyDescent="0.2">
      <c r="A70" s="7" t="s">
        <v>73</v>
      </c>
      <c r="C70" s="31">
        <v>91.564599999999999</v>
      </c>
      <c r="D70" s="31">
        <v>93.111000000000004</v>
      </c>
    </row>
    <row r="71" spans="1:4" x14ac:dyDescent="0.2">
      <c r="A71" s="7" t="s">
        <v>75</v>
      </c>
      <c r="C71" s="31">
        <v>22.785499999999999</v>
      </c>
      <c r="D71" s="31">
        <v>22.1419</v>
      </c>
    </row>
    <row r="73" spans="1:4" x14ac:dyDescent="0.2">
      <c r="A73" s="14" t="s">
        <v>41</v>
      </c>
    </row>
    <row r="74" spans="1:4" x14ac:dyDescent="0.2">
      <c r="A74" s="87" t="s">
        <v>59</v>
      </c>
      <c r="B74" s="88"/>
      <c r="C74" s="34" t="s">
        <v>60</v>
      </c>
    </row>
    <row r="75" spans="1:4" x14ac:dyDescent="0.2">
      <c r="A75" s="83" t="s">
        <v>74</v>
      </c>
      <c r="B75" s="84"/>
      <c r="C75" s="35">
        <v>0.85</v>
      </c>
    </row>
    <row r="76" spans="1:4" x14ac:dyDescent="0.2">
      <c r="A76" s="83" t="s">
        <v>75</v>
      </c>
      <c r="B76" s="84"/>
      <c r="C76" s="35">
        <v>0.95</v>
      </c>
    </row>
    <row r="77" spans="1:4" x14ac:dyDescent="0.2">
      <c r="A77" s="7" t="s">
        <v>61</v>
      </c>
    </row>
    <row r="78" spans="1:4" x14ac:dyDescent="0.2">
      <c r="A78" s="7" t="s">
        <v>40</v>
      </c>
    </row>
    <row r="80" spans="1:4" x14ac:dyDescent="0.2">
      <c r="A80" s="14" t="s">
        <v>245</v>
      </c>
      <c r="D80" s="50">
        <v>0.114523395746731</v>
      </c>
    </row>
    <row r="82" spans="1:1" x14ac:dyDescent="0.2">
      <c r="A82" s="14" t="s">
        <v>797</v>
      </c>
    </row>
    <row r="83" spans="1:1" x14ac:dyDescent="0.2">
      <c r="A83" s="51"/>
    </row>
    <row r="84" spans="1:1" x14ac:dyDescent="0.2">
      <c r="A84" s="52" t="s">
        <v>792</v>
      </c>
    </row>
    <row r="85" spans="1:1" x14ac:dyDescent="0.2">
      <c r="A85" s="53"/>
    </row>
    <row r="86" spans="1:1" x14ac:dyDescent="0.2">
      <c r="A86" s="54"/>
    </row>
    <row r="87" spans="1:1" x14ac:dyDescent="0.2">
      <c r="A87" s="54"/>
    </row>
    <row r="88" spans="1:1" x14ac:dyDescent="0.2">
      <c r="A88" s="54"/>
    </row>
    <row r="89" spans="1:1" x14ac:dyDescent="0.2">
      <c r="A89" s="54"/>
    </row>
    <row r="90" spans="1:1" x14ac:dyDescent="0.2">
      <c r="A90" s="54"/>
    </row>
    <row r="91" spans="1:1" x14ac:dyDescent="0.2">
      <c r="A91" s="54"/>
    </row>
    <row r="92" spans="1:1" x14ac:dyDescent="0.2">
      <c r="A92" s="54"/>
    </row>
    <row r="93" spans="1:1" x14ac:dyDescent="0.2">
      <c r="A93" s="54"/>
    </row>
    <row r="94" spans="1:1" x14ac:dyDescent="0.2">
      <c r="A94" s="54"/>
    </row>
    <row r="95" spans="1:1" x14ac:dyDescent="0.2">
      <c r="A95" s="54"/>
    </row>
    <row r="96" spans="1:1" x14ac:dyDescent="0.2">
      <c r="A96" s="54"/>
    </row>
    <row r="97" spans="1:1" x14ac:dyDescent="0.2">
      <c r="A97" s="52" t="s">
        <v>799</v>
      </c>
    </row>
    <row r="98" spans="1:1" x14ac:dyDescent="0.2">
      <c r="A98" s="54"/>
    </row>
    <row r="99" spans="1:1" x14ac:dyDescent="0.2">
      <c r="A99" s="52" t="s">
        <v>793</v>
      </c>
    </row>
    <row r="100" spans="1:1" x14ac:dyDescent="0.2">
      <c r="A100" s="54"/>
    </row>
    <row r="101" spans="1:1" x14ac:dyDescent="0.2">
      <c r="A101" s="54"/>
    </row>
    <row r="102" spans="1:1" x14ac:dyDescent="0.2">
      <c r="A102" s="54"/>
    </row>
    <row r="103" spans="1:1" x14ac:dyDescent="0.2">
      <c r="A103" s="54"/>
    </row>
    <row r="104" spans="1:1" x14ac:dyDescent="0.2">
      <c r="A104" s="54"/>
    </row>
    <row r="105" spans="1:1" x14ac:dyDescent="0.2">
      <c r="A105" s="54"/>
    </row>
    <row r="106" spans="1:1" x14ac:dyDescent="0.2">
      <c r="A106" s="54"/>
    </row>
    <row r="107" spans="1:1" x14ac:dyDescent="0.2">
      <c r="A107" s="54"/>
    </row>
    <row r="108" spans="1:1" x14ac:dyDescent="0.2">
      <c r="A108" s="54"/>
    </row>
    <row r="109" spans="1:1" x14ac:dyDescent="0.2">
      <c r="A109" s="54"/>
    </row>
    <row r="110" spans="1:1" x14ac:dyDescent="0.2">
      <c r="A110" s="54"/>
    </row>
    <row r="111" spans="1:1" x14ac:dyDescent="0.2">
      <c r="A111" s="54"/>
    </row>
  </sheetData>
  <mergeCells count="4">
    <mergeCell ref="A1:F1"/>
    <mergeCell ref="A74:B74"/>
    <mergeCell ref="A75:B75"/>
    <mergeCell ref="A76:B76"/>
  </mergeCells>
  <conditionalFormatting sqref="F2:F3 F214:F65534 F5:F81">
    <cfRule type="cellIs" dxfId="53" priority="2" stopIfTrue="1" operator="between">
      <formula>0.009</formula>
      <formula>-0.009</formula>
    </cfRule>
  </conditionalFormatting>
  <conditionalFormatting sqref="F82:F213">
    <cfRule type="cellIs" dxfId="52" priority="1" stopIfTrue="1" operator="between">
      <formula>0.009</formula>
      <formula>-0.009</formula>
    </cfRule>
  </conditionalFormatting>
  <hyperlinks>
    <hyperlink ref="A85"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15"/>
  <sheetViews>
    <sheetView workbookViewId="0">
      <selection sqref="A1:F1"/>
    </sheetView>
  </sheetViews>
  <sheetFormatPr defaultRowHeight="11.25" x14ac:dyDescent="0.2"/>
  <cols>
    <col min="1" max="1" width="38.7109375" style="7" bestFit="1" customWidth="1"/>
    <col min="2" max="2" width="33.140625" style="7" bestFit="1" customWidth="1"/>
    <col min="3" max="3" width="24.7109375" style="7" bestFit="1" customWidth="1"/>
    <col min="4" max="4" width="15.28515625" style="7" bestFit="1" customWidth="1"/>
    <col min="5" max="5" width="23.42578125" style="10" customWidth="1"/>
    <col min="6" max="6" width="13.5703125" style="11" bestFit="1" customWidth="1"/>
    <col min="7" max="16384" width="9.140625" style="7"/>
  </cols>
  <sheetData>
    <row r="1" spans="1:6" s="1" customFormat="1" ht="15" x14ac:dyDescent="0.2">
      <c r="A1" s="85" t="s">
        <v>13</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5" t="s">
        <v>6</v>
      </c>
      <c r="F4" s="12" t="s">
        <v>3</v>
      </c>
    </row>
    <row r="5" spans="1:6" x14ac:dyDescent="0.2">
      <c r="A5" s="16" t="s">
        <v>83</v>
      </c>
      <c r="B5" s="17"/>
      <c r="C5" s="17"/>
      <c r="D5" s="17"/>
      <c r="E5" s="18"/>
      <c r="F5" s="19"/>
    </row>
    <row r="6" spans="1:6" x14ac:dyDescent="0.2">
      <c r="A6" s="20" t="s">
        <v>26</v>
      </c>
      <c r="B6" s="21"/>
      <c r="C6" s="21"/>
      <c r="D6" s="21"/>
      <c r="E6" s="22"/>
      <c r="F6" s="23"/>
    </row>
    <row r="7" spans="1:6" x14ac:dyDescent="0.2">
      <c r="A7" s="21" t="s">
        <v>90</v>
      </c>
      <c r="B7" s="21" t="s">
        <v>89</v>
      </c>
      <c r="C7" s="21" t="s">
        <v>91</v>
      </c>
      <c r="D7" s="24">
        <v>657408</v>
      </c>
      <c r="E7" s="22">
        <v>9779.2727040000009</v>
      </c>
      <c r="F7" s="23">
        <v>13.7270955677513</v>
      </c>
    </row>
    <row r="8" spans="1:6" x14ac:dyDescent="0.2">
      <c r="A8" s="21" t="s">
        <v>326</v>
      </c>
      <c r="B8" s="21" t="s">
        <v>325</v>
      </c>
      <c r="C8" s="21" t="s">
        <v>91</v>
      </c>
      <c r="D8" s="24">
        <v>264394</v>
      </c>
      <c r="E8" s="22">
        <v>8758.9766290000007</v>
      </c>
      <c r="F8" s="23">
        <v>12.294913221185</v>
      </c>
    </row>
    <row r="9" spans="1:6" x14ac:dyDescent="0.2">
      <c r="A9" s="21" t="s">
        <v>104</v>
      </c>
      <c r="B9" s="21" t="s">
        <v>103</v>
      </c>
      <c r="C9" s="21" t="s">
        <v>91</v>
      </c>
      <c r="D9" s="24">
        <v>628738</v>
      </c>
      <c r="E9" s="22">
        <v>6775.2806879999998</v>
      </c>
      <c r="F9" s="23">
        <v>9.5104133321156095</v>
      </c>
    </row>
    <row r="10" spans="1:6" x14ac:dyDescent="0.2">
      <c r="A10" s="21" t="s">
        <v>98</v>
      </c>
      <c r="B10" s="21" t="s">
        <v>97</v>
      </c>
      <c r="C10" s="21" t="s">
        <v>99</v>
      </c>
      <c r="D10" s="24">
        <v>509988</v>
      </c>
      <c r="E10" s="22">
        <v>3785.3859299999999</v>
      </c>
      <c r="F10" s="23">
        <v>5.3135193173084501</v>
      </c>
    </row>
    <row r="11" spans="1:6" x14ac:dyDescent="0.2">
      <c r="A11" s="21" t="s">
        <v>168</v>
      </c>
      <c r="B11" s="21" t="s">
        <v>167</v>
      </c>
      <c r="C11" s="21" t="s">
        <v>91</v>
      </c>
      <c r="D11" s="24">
        <v>284336</v>
      </c>
      <c r="E11" s="22">
        <v>3128.4068400000001</v>
      </c>
      <c r="F11" s="23">
        <v>4.3913224395431403</v>
      </c>
    </row>
    <row r="12" spans="1:6" x14ac:dyDescent="0.2">
      <c r="A12" s="21" t="s">
        <v>183</v>
      </c>
      <c r="B12" s="21" t="s">
        <v>182</v>
      </c>
      <c r="C12" s="21" t="s">
        <v>184</v>
      </c>
      <c r="D12" s="24">
        <v>390516</v>
      </c>
      <c r="E12" s="22">
        <v>2180.05557</v>
      </c>
      <c r="F12" s="23">
        <v>3.0601285042555402</v>
      </c>
    </row>
    <row r="13" spans="1:6" x14ac:dyDescent="0.2">
      <c r="A13" s="21" t="s">
        <v>147</v>
      </c>
      <c r="B13" s="21" t="s">
        <v>146</v>
      </c>
      <c r="C13" s="21" t="s">
        <v>148</v>
      </c>
      <c r="D13" s="24">
        <v>216190</v>
      </c>
      <c r="E13" s="22">
        <v>2041.48217</v>
      </c>
      <c r="F13" s="23">
        <v>2.8656140078789201</v>
      </c>
    </row>
    <row r="14" spans="1:6" x14ac:dyDescent="0.2">
      <c r="A14" s="21" t="s">
        <v>366</v>
      </c>
      <c r="B14" s="21" t="s">
        <v>365</v>
      </c>
      <c r="C14" s="21" t="s">
        <v>154</v>
      </c>
      <c r="D14" s="24">
        <v>56186</v>
      </c>
      <c r="E14" s="22">
        <v>1961.8465619999999</v>
      </c>
      <c r="F14" s="23">
        <v>2.7538300711077501</v>
      </c>
    </row>
    <row r="15" spans="1:6" x14ac:dyDescent="0.2">
      <c r="A15" s="21" t="s">
        <v>161</v>
      </c>
      <c r="B15" s="21" t="s">
        <v>160</v>
      </c>
      <c r="C15" s="21" t="s">
        <v>154</v>
      </c>
      <c r="D15" s="24">
        <v>3642768</v>
      </c>
      <c r="E15" s="22">
        <v>1948.8808799999999</v>
      </c>
      <c r="F15" s="23">
        <v>2.7356302354653401</v>
      </c>
    </row>
    <row r="16" spans="1:6" x14ac:dyDescent="0.2">
      <c r="A16" s="21" t="s">
        <v>368</v>
      </c>
      <c r="B16" s="21" t="s">
        <v>367</v>
      </c>
      <c r="C16" s="21" t="s">
        <v>91</v>
      </c>
      <c r="D16" s="24">
        <v>501391</v>
      </c>
      <c r="E16" s="22">
        <v>1455.5380729999999</v>
      </c>
      <c r="F16" s="23">
        <v>2.0431284447563298</v>
      </c>
    </row>
    <row r="17" spans="1:9" x14ac:dyDescent="0.2">
      <c r="A17" s="21" t="s">
        <v>370</v>
      </c>
      <c r="B17" s="21" t="s">
        <v>369</v>
      </c>
      <c r="C17" s="21" t="s">
        <v>184</v>
      </c>
      <c r="D17" s="24">
        <v>188516</v>
      </c>
      <c r="E17" s="22">
        <v>1125.9118100000001</v>
      </c>
      <c r="F17" s="23">
        <v>1.5804344028987101</v>
      </c>
    </row>
    <row r="18" spans="1:9" x14ac:dyDescent="0.2">
      <c r="A18" s="21" t="s">
        <v>170</v>
      </c>
      <c r="B18" s="21" t="s">
        <v>169</v>
      </c>
      <c r="C18" s="21" t="s">
        <v>171</v>
      </c>
      <c r="D18" s="24">
        <v>44451</v>
      </c>
      <c r="E18" s="22">
        <v>1116.875826</v>
      </c>
      <c r="F18" s="23">
        <v>1.5677506564002599</v>
      </c>
    </row>
    <row r="19" spans="1:9" x14ac:dyDescent="0.2">
      <c r="A19" s="21" t="s">
        <v>372</v>
      </c>
      <c r="B19" s="21" t="s">
        <v>371</v>
      </c>
      <c r="C19" s="21" t="s">
        <v>154</v>
      </c>
      <c r="D19" s="24">
        <v>15929</v>
      </c>
      <c r="E19" s="22">
        <v>772.38924550000002</v>
      </c>
      <c r="F19" s="23">
        <v>1.08419729251901</v>
      </c>
    </row>
    <row r="20" spans="1:9" x14ac:dyDescent="0.2">
      <c r="A20" s="21" t="s">
        <v>374</v>
      </c>
      <c r="B20" s="21" t="s">
        <v>373</v>
      </c>
      <c r="C20" s="21" t="s">
        <v>91</v>
      </c>
      <c r="D20" s="24">
        <v>35523</v>
      </c>
      <c r="E20" s="22">
        <v>723.03514199999995</v>
      </c>
      <c r="F20" s="23">
        <v>1.01491928832468</v>
      </c>
    </row>
    <row r="21" spans="1:9" x14ac:dyDescent="0.2">
      <c r="A21" s="21" t="s">
        <v>376</v>
      </c>
      <c r="B21" s="21" t="s">
        <v>375</v>
      </c>
      <c r="C21" s="21" t="s">
        <v>91</v>
      </c>
      <c r="D21" s="24">
        <v>158282</v>
      </c>
      <c r="E21" s="22">
        <v>712.11071800000002</v>
      </c>
      <c r="F21" s="23">
        <v>0.99958475202431696</v>
      </c>
    </row>
    <row r="22" spans="1:9" x14ac:dyDescent="0.2">
      <c r="A22" s="21" t="s">
        <v>204</v>
      </c>
      <c r="B22" s="21" t="s">
        <v>203</v>
      </c>
      <c r="C22" s="21" t="s">
        <v>148</v>
      </c>
      <c r="D22" s="24">
        <v>67217</v>
      </c>
      <c r="E22" s="22">
        <v>688.40290549999997</v>
      </c>
      <c r="F22" s="23">
        <v>0.96630626417146104</v>
      </c>
    </row>
    <row r="23" spans="1:9" x14ac:dyDescent="0.2">
      <c r="A23" s="21" t="s">
        <v>378</v>
      </c>
      <c r="B23" s="21" t="s">
        <v>377</v>
      </c>
      <c r="C23" s="21" t="s">
        <v>91</v>
      </c>
      <c r="D23" s="24">
        <v>160474</v>
      </c>
      <c r="E23" s="22">
        <v>565.18942800000002</v>
      </c>
      <c r="F23" s="23">
        <v>0.79335238180496703</v>
      </c>
    </row>
    <row r="24" spans="1:9" x14ac:dyDescent="0.2">
      <c r="A24" s="21" t="s">
        <v>380</v>
      </c>
      <c r="B24" s="21" t="s">
        <v>379</v>
      </c>
      <c r="C24" s="21" t="s">
        <v>154</v>
      </c>
      <c r="D24" s="24">
        <v>390108</v>
      </c>
      <c r="E24" s="22">
        <v>545.95614599999999</v>
      </c>
      <c r="F24" s="23">
        <v>0.76635476060277696</v>
      </c>
    </row>
    <row r="25" spans="1:9" x14ac:dyDescent="0.2">
      <c r="A25" s="21" t="s">
        <v>382</v>
      </c>
      <c r="B25" s="21" t="s">
        <v>381</v>
      </c>
      <c r="C25" s="21" t="s">
        <v>171</v>
      </c>
      <c r="D25" s="24">
        <v>375996</v>
      </c>
      <c r="E25" s="22">
        <v>423.55949399999997</v>
      </c>
      <c r="F25" s="23">
        <v>0.59454745038332002</v>
      </c>
    </row>
    <row r="26" spans="1:9" x14ac:dyDescent="0.2">
      <c r="A26" s="21" t="s">
        <v>384</v>
      </c>
      <c r="B26" s="21" t="s">
        <v>383</v>
      </c>
      <c r="C26" s="21" t="s">
        <v>171</v>
      </c>
      <c r="D26" s="24">
        <v>469502</v>
      </c>
      <c r="E26" s="22">
        <v>350.48324300000002</v>
      </c>
      <c r="F26" s="23">
        <v>0.49197083639855199</v>
      </c>
    </row>
    <row r="27" spans="1:9" x14ac:dyDescent="0.2">
      <c r="A27" s="21" t="s">
        <v>386</v>
      </c>
      <c r="B27" s="21" t="s">
        <v>385</v>
      </c>
      <c r="C27" s="21" t="s">
        <v>91</v>
      </c>
      <c r="D27" s="24">
        <v>63629</v>
      </c>
      <c r="E27" s="22">
        <v>77.245605999999995</v>
      </c>
      <c r="F27" s="23">
        <v>0.10842910795576299</v>
      </c>
    </row>
    <row r="28" spans="1:9" x14ac:dyDescent="0.2">
      <c r="A28" s="20" t="s">
        <v>27</v>
      </c>
      <c r="B28" s="20"/>
      <c r="C28" s="20"/>
      <c r="D28" s="20"/>
      <c r="E28" s="25">
        <f>SUM(E7:E27)</f>
        <v>48916.285609999999</v>
      </c>
      <c r="F28" s="26">
        <f>SUM(F7:F27)</f>
        <v>68.663442334851169</v>
      </c>
      <c r="G28" s="14"/>
      <c r="H28" s="14"/>
      <c r="I28" s="14"/>
    </row>
    <row r="29" spans="1:9" x14ac:dyDescent="0.2">
      <c r="A29" s="21"/>
      <c r="B29" s="21"/>
      <c r="C29" s="21"/>
      <c r="D29" s="21"/>
      <c r="E29" s="22"/>
      <c r="F29" s="23"/>
    </row>
    <row r="30" spans="1:9" x14ac:dyDescent="0.2">
      <c r="A30" s="20" t="s">
        <v>315</v>
      </c>
      <c r="B30" s="21"/>
      <c r="C30" s="21"/>
      <c r="D30" s="21"/>
      <c r="E30" s="22"/>
      <c r="F30" s="23"/>
    </row>
    <row r="31" spans="1:9" x14ac:dyDescent="0.2">
      <c r="A31" s="21" t="s">
        <v>317</v>
      </c>
      <c r="B31" s="21" t="s">
        <v>316</v>
      </c>
      <c r="C31" s="21" t="s">
        <v>148</v>
      </c>
      <c r="D31" s="24">
        <v>54229</v>
      </c>
      <c r="E31" s="22">
        <v>2807.7726889999999</v>
      </c>
      <c r="F31" s="23">
        <v>3.9412505613694702</v>
      </c>
    </row>
    <row r="32" spans="1:9" x14ac:dyDescent="0.2">
      <c r="A32" s="21" t="s">
        <v>388</v>
      </c>
      <c r="B32" s="21" t="s">
        <v>387</v>
      </c>
      <c r="C32" s="21" t="s">
        <v>154</v>
      </c>
      <c r="D32" s="24">
        <v>14487</v>
      </c>
      <c r="E32" s="22">
        <v>1128.536445</v>
      </c>
      <c r="F32" s="23">
        <v>1.5841185843880701</v>
      </c>
    </row>
    <row r="33" spans="1:6" x14ac:dyDescent="0.2">
      <c r="A33" s="21" t="s">
        <v>390</v>
      </c>
      <c r="B33" s="21" t="s">
        <v>389</v>
      </c>
      <c r="C33" s="21" t="s">
        <v>148</v>
      </c>
      <c r="D33" s="24">
        <v>90474</v>
      </c>
      <c r="E33" s="22">
        <v>1117.435146</v>
      </c>
      <c r="F33" s="23">
        <v>1.56853576990772</v>
      </c>
    </row>
    <row r="34" spans="1:6" x14ac:dyDescent="0.2">
      <c r="A34" s="21" t="s">
        <v>392</v>
      </c>
      <c r="B34" s="21" t="s">
        <v>391</v>
      </c>
      <c r="C34" s="21" t="s">
        <v>154</v>
      </c>
      <c r="D34" s="24">
        <v>111883</v>
      </c>
      <c r="E34" s="22">
        <v>1019.262753</v>
      </c>
      <c r="F34" s="23">
        <v>1.4307318798214299</v>
      </c>
    </row>
    <row r="35" spans="1:6" x14ac:dyDescent="0.2">
      <c r="A35" s="21" t="s">
        <v>394</v>
      </c>
      <c r="B35" s="21" t="s">
        <v>393</v>
      </c>
      <c r="C35" s="21" t="s">
        <v>91</v>
      </c>
      <c r="D35" s="24">
        <v>25217</v>
      </c>
      <c r="E35" s="22">
        <v>912.54127579999999</v>
      </c>
      <c r="F35" s="23">
        <v>1.2809277010242901</v>
      </c>
    </row>
    <row r="36" spans="1:6" x14ac:dyDescent="0.2">
      <c r="A36" s="21" t="s">
        <v>396</v>
      </c>
      <c r="B36" s="21" t="s">
        <v>395</v>
      </c>
      <c r="C36" s="21" t="s">
        <v>345</v>
      </c>
      <c r="D36" s="24">
        <v>22900</v>
      </c>
      <c r="E36" s="22">
        <v>867.37684509999997</v>
      </c>
      <c r="F36" s="23">
        <v>1.2175307107523701</v>
      </c>
    </row>
    <row r="37" spans="1:6" x14ac:dyDescent="0.2">
      <c r="A37" s="21" t="s">
        <v>344</v>
      </c>
      <c r="B37" s="21" t="s">
        <v>343</v>
      </c>
      <c r="C37" s="21" t="s">
        <v>345</v>
      </c>
      <c r="D37" s="24">
        <v>37000</v>
      </c>
      <c r="E37" s="22">
        <v>719.65674260000003</v>
      </c>
      <c r="F37" s="23">
        <v>1.0101770531060199</v>
      </c>
    </row>
    <row r="38" spans="1:6" x14ac:dyDescent="0.2">
      <c r="A38" s="21" t="s">
        <v>398</v>
      </c>
      <c r="B38" s="21" t="s">
        <v>397</v>
      </c>
      <c r="C38" s="21" t="s">
        <v>148</v>
      </c>
      <c r="D38" s="24">
        <v>5173</v>
      </c>
      <c r="E38" s="22">
        <v>699.68128999999999</v>
      </c>
      <c r="F38" s="23">
        <v>0.98213765230915095</v>
      </c>
    </row>
    <row r="39" spans="1:6" x14ac:dyDescent="0.2">
      <c r="A39" s="21" t="s">
        <v>400</v>
      </c>
      <c r="B39" s="21" t="s">
        <v>399</v>
      </c>
      <c r="C39" s="21" t="s">
        <v>121</v>
      </c>
      <c r="D39" s="24">
        <v>30808</v>
      </c>
      <c r="E39" s="22">
        <v>660.1557957</v>
      </c>
      <c r="F39" s="23">
        <v>0.92665599697124601</v>
      </c>
    </row>
    <row r="40" spans="1:6" x14ac:dyDescent="0.2">
      <c r="A40" s="21" t="s">
        <v>402</v>
      </c>
      <c r="B40" s="21" t="s">
        <v>401</v>
      </c>
      <c r="C40" s="21" t="s">
        <v>91</v>
      </c>
      <c r="D40" s="24">
        <v>3100</v>
      </c>
      <c r="E40" s="22">
        <v>639.20609339999999</v>
      </c>
      <c r="F40" s="23">
        <v>0.89724904879703204</v>
      </c>
    </row>
    <row r="41" spans="1:6" x14ac:dyDescent="0.2">
      <c r="A41" s="21" t="s">
        <v>404</v>
      </c>
      <c r="B41" s="21" t="s">
        <v>403</v>
      </c>
      <c r="C41" s="21" t="s">
        <v>297</v>
      </c>
      <c r="D41" s="24">
        <v>1273</v>
      </c>
      <c r="E41" s="22">
        <v>541.0495426</v>
      </c>
      <c r="F41" s="23">
        <v>0.75946739629425297</v>
      </c>
    </row>
    <row r="42" spans="1:6" x14ac:dyDescent="0.2">
      <c r="A42" s="21" t="s">
        <v>406</v>
      </c>
      <c r="B42" s="21" t="s">
        <v>405</v>
      </c>
      <c r="C42" s="21" t="s">
        <v>345</v>
      </c>
      <c r="D42" s="24">
        <v>1149</v>
      </c>
      <c r="E42" s="22">
        <v>499.83767319999998</v>
      </c>
      <c r="F42" s="23">
        <v>0.70161858821795398</v>
      </c>
    </row>
    <row r="43" spans="1:6" x14ac:dyDescent="0.2">
      <c r="A43" s="21" t="s">
        <v>408</v>
      </c>
      <c r="B43" s="21" t="s">
        <v>407</v>
      </c>
      <c r="C43" s="21" t="s">
        <v>91</v>
      </c>
      <c r="D43" s="24">
        <v>7250</v>
      </c>
      <c r="E43" s="22">
        <v>447.06075929999997</v>
      </c>
      <c r="F43" s="23">
        <v>0.62753600940000598</v>
      </c>
    </row>
    <row r="44" spans="1:6" x14ac:dyDescent="0.2">
      <c r="A44" s="21" t="s">
        <v>410</v>
      </c>
      <c r="B44" s="21" t="s">
        <v>409</v>
      </c>
      <c r="C44" s="21" t="s">
        <v>91</v>
      </c>
      <c r="D44" s="24">
        <v>3000</v>
      </c>
      <c r="E44" s="22">
        <v>433.868694</v>
      </c>
      <c r="F44" s="23">
        <v>0.60901840112888805</v>
      </c>
    </row>
    <row r="45" spans="1:6" x14ac:dyDescent="0.2">
      <c r="A45" s="21" t="s">
        <v>412</v>
      </c>
      <c r="B45" s="21" t="s">
        <v>411</v>
      </c>
      <c r="C45" s="21" t="s">
        <v>345</v>
      </c>
      <c r="D45" s="24">
        <v>19982</v>
      </c>
      <c r="E45" s="22">
        <v>411.82164660000001</v>
      </c>
      <c r="F45" s="23">
        <v>0.57807111743950301</v>
      </c>
    </row>
    <row r="46" spans="1:6" x14ac:dyDescent="0.2">
      <c r="A46" s="21" t="s">
        <v>414</v>
      </c>
      <c r="B46" s="21" t="s">
        <v>413</v>
      </c>
      <c r="C46" s="21" t="s">
        <v>345</v>
      </c>
      <c r="D46" s="24">
        <v>25000</v>
      </c>
      <c r="E46" s="22">
        <v>343.67369020000001</v>
      </c>
      <c r="F46" s="23">
        <v>0.48241231554648301</v>
      </c>
    </row>
    <row r="47" spans="1:6" x14ac:dyDescent="0.2">
      <c r="A47" s="21" t="s">
        <v>416</v>
      </c>
      <c r="B47" s="21" t="s">
        <v>415</v>
      </c>
      <c r="C47" s="21" t="s">
        <v>345</v>
      </c>
      <c r="D47" s="24">
        <v>2300</v>
      </c>
      <c r="E47" s="22">
        <v>280.28684809999999</v>
      </c>
      <c r="F47" s="23">
        <v>0.39343665594668897</v>
      </c>
    </row>
    <row r="48" spans="1:6" x14ac:dyDescent="0.2">
      <c r="A48" s="21" t="s">
        <v>418</v>
      </c>
      <c r="B48" s="21" t="s">
        <v>417</v>
      </c>
      <c r="C48" s="21" t="s">
        <v>154</v>
      </c>
      <c r="D48" s="24">
        <v>2521</v>
      </c>
      <c r="E48" s="22">
        <v>36.135736799999997</v>
      </c>
      <c r="F48" s="23">
        <v>5.0723476835022097E-2</v>
      </c>
    </row>
    <row r="49" spans="1:9" x14ac:dyDescent="0.2">
      <c r="A49" s="20" t="s">
        <v>27</v>
      </c>
      <c r="B49" s="20"/>
      <c r="C49" s="20"/>
      <c r="D49" s="20"/>
      <c r="E49" s="25">
        <f>SUM(E30:E48)</f>
        <v>13565.359666400002</v>
      </c>
      <c r="F49" s="26">
        <f>SUM(F30:F48)</f>
        <v>19.041598919255598</v>
      </c>
      <c r="G49" s="14"/>
      <c r="H49" s="14"/>
      <c r="I49" s="14"/>
    </row>
    <row r="50" spans="1:9" x14ac:dyDescent="0.2">
      <c r="A50" s="21"/>
      <c r="B50" s="21"/>
      <c r="C50" s="21"/>
      <c r="D50" s="21"/>
      <c r="E50" s="22"/>
      <c r="F50" s="23"/>
    </row>
    <row r="51" spans="1:9" x14ac:dyDescent="0.2">
      <c r="A51" s="20" t="s">
        <v>361</v>
      </c>
      <c r="B51" s="21"/>
      <c r="C51" s="21"/>
      <c r="D51" s="21"/>
      <c r="E51" s="22"/>
      <c r="F51" s="23"/>
    </row>
    <row r="52" spans="1:9" x14ac:dyDescent="0.2">
      <c r="A52" s="21" t="s">
        <v>420</v>
      </c>
      <c r="B52" s="21" t="s">
        <v>419</v>
      </c>
      <c r="C52" s="21" t="s">
        <v>364</v>
      </c>
      <c r="D52" s="24">
        <v>175810.12400000001</v>
      </c>
      <c r="E52" s="22">
        <v>6243.9021819999998</v>
      </c>
      <c r="F52" s="23">
        <v>8.7645211011394402</v>
      </c>
    </row>
    <row r="53" spans="1:9" x14ac:dyDescent="0.2">
      <c r="A53" s="21" t="s">
        <v>422</v>
      </c>
      <c r="B53" s="21" t="s">
        <v>421</v>
      </c>
      <c r="C53" s="21" t="s">
        <v>364</v>
      </c>
      <c r="D53" s="24">
        <v>8931</v>
      </c>
      <c r="E53" s="22">
        <v>341.54950120000001</v>
      </c>
      <c r="F53" s="23">
        <v>0.47943060654934699</v>
      </c>
    </row>
    <row r="54" spans="1:9" x14ac:dyDescent="0.2">
      <c r="A54" s="21" t="s">
        <v>424</v>
      </c>
      <c r="B54" s="21" t="s">
        <v>423</v>
      </c>
      <c r="C54" s="21" t="s">
        <v>364</v>
      </c>
      <c r="D54" s="24">
        <v>2989</v>
      </c>
      <c r="E54" s="22">
        <v>338.18192219999997</v>
      </c>
      <c r="F54" s="23">
        <v>0.47470355984923401</v>
      </c>
    </row>
    <row r="55" spans="1:9" x14ac:dyDescent="0.2">
      <c r="A55" s="21" t="s">
        <v>426</v>
      </c>
      <c r="B55" s="21" t="s">
        <v>425</v>
      </c>
      <c r="C55" s="21" t="s">
        <v>364</v>
      </c>
      <c r="D55" s="24">
        <v>6000</v>
      </c>
      <c r="E55" s="22">
        <v>312.88941599999998</v>
      </c>
      <c r="F55" s="23">
        <v>0.43920064871624798</v>
      </c>
    </row>
    <row r="56" spans="1:9" x14ac:dyDescent="0.2">
      <c r="A56" s="20" t="s">
        <v>27</v>
      </c>
      <c r="B56" s="20"/>
      <c r="C56" s="20"/>
      <c r="D56" s="20"/>
      <c r="E56" s="25">
        <f>SUM(E52:E55)</f>
        <v>7236.5230214000003</v>
      </c>
      <c r="F56" s="26">
        <f>SUM(F52:F55)</f>
        <v>10.157855916254269</v>
      </c>
      <c r="G56" s="14"/>
      <c r="H56" s="14"/>
      <c r="I56" s="14"/>
    </row>
    <row r="57" spans="1:9" x14ac:dyDescent="0.2">
      <c r="A57" s="21"/>
      <c r="B57" s="21"/>
      <c r="C57" s="21"/>
      <c r="D57" s="21"/>
      <c r="E57" s="22"/>
      <c r="F57" s="23"/>
    </row>
    <row r="58" spans="1:9" x14ac:dyDescent="0.2">
      <c r="A58" s="20" t="s">
        <v>30</v>
      </c>
      <c r="B58" s="20"/>
      <c r="C58" s="20"/>
      <c r="D58" s="20"/>
      <c r="E58" s="25">
        <f>E28+E49+E56</f>
        <v>69718.168297800003</v>
      </c>
      <c r="F58" s="26">
        <f>F28+F49+F56</f>
        <v>97.862897170361023</v>
      </c>
      <c r="G58" s="14"/>
      <c r="H58" s="14"/>
      <c r="I58" s="14"/>
    </row>
    <row r="59" spans="1:9" x14ac:dyDescent="0.2">
      <c r="A59" s="20"/>
      <c r="B59" s="20"/>
      <c r="C59" s="20"/>
      <c r="D59" s="20"/>
      <c r="E59" s="25"/>
      <c r="F59" s="26"/>
      <c r="G59" s="14"/>
      <c r="H59" s="14"/>
      <c r="I59" s="14"/>
    </row>
    <row r="60" spans="1:9" x14ac:dyDescent="0.2">
      <c r="A60" s="20" t="s">
        <v>32</v>
      </c>
      <c r="B60" s="20"/>
      <c r="C60" s="20"/>
      <c r="D60" s="20"/>
      <c r="E60" s="25">
        <f>E62-(E28+E49+E56)</f>
        <v>1522.4860397000011</v>
      </c>
      <c r="F60" s="26">
        <f>F62-(F28+F49+F56)</f>
        <v>2.1371028296389767</v>
      </c>
      <c r="G60" s="14"/>
      <c r="H60" s="14"/>
      <c r="I60" s="14"/>
    </row>
    <row r="61" spans="1:9" x14ac:dyDescent="0.2">
      <c r="A61" s="20"/>
      <c r="B61" s="20"/>
      <c r="C61" s="20"/>
      <c r="D61" s="20"/>
      <c r="E61" s="25"/>
      <c r="F61" s="26"/>
      <c r="G61" s="14"/>
      <c r="H61" s="14"/>
      <c r="I61" s="14"/>
    </row>
    <row r="62" spans="1:9" x14ac:dyDescent="0.2">
      <c r="A62" s="27" t="s">
        <v>31</v>
      </c>
      <c r="B62" s="27"/>
      <c r="C62" s="27"/>
      <c r="D62" s="27"/>
      <c r="E62" s="28">
        <v>71240.654337500004</v>
      </c>
      <c r="F62" s="29">
        <v>100</v>
      </c>
      <c r="G62" s="14"/>
      <c r="H62" s="14"/>
      <c r="I62" s="14"/>
    </row>
    <row r="64" spans="1:9" x14ac:dyDescent="0.2">
      <c r="A64" s="14" t="s">
        <v>35</v>
      </c>
    </row>
    <row r="65" spans="1:4" x14ac:dyDescent="0.2">
      <c r="A65" s="14" t="s">
        <v>36</v>
      </c>
    </row>
    <row r="66" spans="1:4" x14ac:dyDescent="0.2">
      <c r="A66" s="14" t="s">
        <v>37</v>
      </c>
      <c r="B66" s="14"/>
      <c r="C66" s="30" t="s">
        <v>39</v>
      </c>
      <c r="D66" s="14" t="s">
        <v>38</v>
      </c>
    </row>
    <row r="67" spans="1:4" x14ac:dyDescent="0.2">
      <c r="A67" s="7" t="s">
        <v>72</v>
      </c>
      <c r="C67" s="31">
        <v>285.71140000000003</v>
      </c>
      <c r="D67" s="31">
        <v>291.57979999999998</v>
      </c>
    </row>
    <row r="68" spans="1:4" x14ac:dyDescent="0.2">
      <c r="A68" s="7" t="s">
        <v>74</v>
      </c>
      <c r="C68" s="31">
        <v>35.293700000000001</v>
      </c>
      <c r="D68" s="31">
        <v>32.618600000000001</v>
      </c>
    </row>
    <row r="69" spans="1:4" x14ac:dyDescent="0.2">
      <c r="A69" s="7" t="s">
        <v>73</v>
      </c>
      <c r="C69" s="31">
        <v>305.20519999999999</v>
      </c>
      <c r="D69" s="31">
        <v>313.0471</v>
      </c>
    </row>
    <row r="70" spans="1:4" x14ac:dyDescent="0.2">
      <c r="A70" s="7" t="s">
        <v>75</v>
      </c>
      <c r="C70" s="31">
        <v>38.395600000000002</v>
      </c>
      <c r="D70" s="31">
        <v>35.704500000000003</v>
      </c>
    </row>
    <row r="72" spans="1:4" x14ac:dyDescent="0.2">
      <c r="A72" s="14" t="s">
        <v>41</v>
      </c>
    </row>
    <row r="73" spans="1:4" x14ac:dyDescent="0.2">
      <c r="A73" s="87" t="s">
        <v>59</v>
      </c>
      <c r="B73" s="88"/>
      <c r="C73" s="34" t="s">
        <v>60</v>
      </c>
    </row>
    <row r="74" spans="1:4" x14ac:dyDescent="0.2">
      <c r="A74" s="83" t="s">
        <v>74</v>
      </c>
      <c r="B74" s="84"/>
      <c r="C74" s="35">
        <v>3.25</v>
      </c>
    </row>
    <row r="75" spans="1:4" x14ac:dyDescent="0.2">
      <c r="A75" s="83" t="s">
        <v>75</v>
      </c>
      <c r="B75" s="84"/>
      <c r="C75" s="35">
        <v>3.5</v>
      </c>
    </row>
    <row r="76" spans="1:4" x14ac:dyDescent="0.2">
      <c r="A76" s="7" t="s">
        <v>61</v>
      </c>
    </row>
    <row r="77" spans="1:4" x14ac:dyDescent="0.2">
      <c r="A77" s="7" t="s">
        <v>40</v>
      </c>
    </row>
    <row r="79" spans="1:4" x14ac:dyDescent="0.2">
      <c r="A79" s="14" t="s">
        <v>245</v>
      </c>
      <c r="D79" s="50">
        <v>0.18045529896138901</v>
      </c>
    </row>
    <row r="81" spans="1:4" x14ac:dyDescent="0.2">
      <c r="A81" s="14" t="s">
        <v>820</v>
      </c>
      <c r="D81" s="30" t="s">
        <v>42</v>
      </c>
    </row>
    <row r="82" spans="1:4" x14ac:dyDescent="0.2">
      <c r="A82" s="7" t="s">
        <v>821</v>
      </c>
    </row>
    <row r="83" spans="1:4" x14ac:dyDescent="0.2">
      <c r="A83" s="51" t="s">
        <v>822</v>
      </c>
    </row>
    <row r="85" spans="1:4" x14ac:dyDescent="0.2">
      <c r="A85" s="14" t="s">
        <v>800</v>
      </c>
    </row>
    <row r="86" spans="1:4" x14ac:dyDescent="0.2">
      <c r="A86" s="14"/>
    </row>
    <row r="87" spans="1:4" x14ac:dyDescent="0.2">
      <c r="A87" s="52" t="s">
        <v>792</v>
      </c>
    </row>
    <row r="88" spans="1:4" x14ac:dyDescent="0.2">
      <c r="A88" s="53"/>
    </row>
    <row r="89" spans="1:4" x14ac:dyDescent="0.2">
      <c r="A89" s="54"/>
    </row>
    <row r="90" spans="1:4" x14ac:dyDescent="0.2">
      <c r="A90" s="54"/>
    </row>
    <row r="91" spans="1:4" x14ac:dyDescent="0.2">
      <c r="A91" s="54"/>
    </row>
    <row r="92" spans="1:4" x14ac:dyDescent="0.2">
      <c r="A92" s="54"/>
    </row>
    <row r="93" spans="1:4" x14ac:dyDescent="0.2">
      <c r="A93" s="54"/>
    </row>
    <row r="94" spans="1:4" x14ac:dyDescent="0.2">
      <c r="A94" s="54"/>
    </row>
    <row r="95" spans="1:4" x14ac:dyDescent="0.2">
      <c r="A95" s="54"/>
    </row>
    <row r="96" spans="1:4" x14ac:dyDescent="0.2">
      <c r="A96" s="54"/>
    </row>
    <row r="97" spans="1:1" x14ac:dyDescent="0.2">
      <c r="A97" s="54"/>
    </row>
    <row r="98" spans="1:1" x14ac:dyDescent="0.2">
      <c r="A98" s="54"/>
    </row>
    <row r="99" spans="1:1" x14ac:dyDescent="0.2">
      <c r="A99" s="54"/>
    </row>
    <row r="100" spans="1:1" x14ac:dyDescent="0.2">
      <c r="A100" s="54"/>
    </row>
    <row r="101" spans="1:1" x14ac:dyDescent="0.2">
      <c r="A101" s="52" t="s">
        <v>801</v>
      </c>
    </row>
    <row r="102" spans="1:1" x14ac:dyDescent="0.2">
      <c r="A102" s="54"/>
    </row>
    <row r="103" spans="1:1" x14ac:dyDescent="0.2">
      <c r="A103" s="52" t="s">
        <v>793</v>
      </c>
    </row>
    <row r="104" spans="1:1" x14ac:dyDescent="0.2">
      <c r="A104" s="54"/>
    </row>
    <row r="105" spans="1:1" x14ac:dyDescent="0.2">
      <c r="A105" s="54"/>
    </row>
    <row r="106" spans="1:1" x14ac:dyDescent="0.2">
      <c r="A106" s="54"/>
    </row>
    <row r="107" spans="1:1" x14ac:dyDescent="0.2">
      <c r="A107" s="54"/>
    </row>
    <row r="108" spans="1:1" x14ac:dyDescent="0.2">
      <c r="A108" s="54"/>
    </row>
    <row r="109" spans="1:1" x14ac:dyDescent="0.2">
      <c r="A109" s="54"/>
    </row>
    <row r="110" spans="1:1" x14ac:dyDescent="0.2">
      <c r="A110" s="54"/>
    </row>
    <row r="111" spans="1:1" x14ac:dyDescent="0.2">
      <c r="A111" s="54"/>
    </row>
    <row r="112" spans="1:1" x14ac:dyDescent="0.2">
      <c r="A112" s="54"/>
    </row>
    <row r="113" spans="1:1" x14ac:dyDescent="0.2">
      <c r="A113" s="54"/>
    </row>
    <row r="114" spans="1:1" x14ac:dyDescent="0.2">
      <c r="A114" s="54"/>
    </row>
    <row r="115" spans="1:1" x14ac:dyDescent="0.2">
      <c r="A115" s="54"/>
    </row>
  </sheetData>
  <mergeCells count="4">
    <mergeCell ref="A1:F1"/>
    <mergeCell ref="A73:B73"/>
    <mergeCell ref="A74:B74"/>
    <mergeCell ref="A75:B75"/>
  </mergeCells>
  <conditionalFormatting sqref="F2:F3 F5:F84 F218:F65538">
    <cfRule type="cellIs" dxfId="51" priority="2" stopIfTrue="1" operator="between">
      <formula>0.009</formula>
      <formula>-0.009</formula>
    </cfRule>
  </conditionalFormatting>
  <conditionalFormatting sqref="F85:F217">
    <cfRule type="cellIs" dxfId="50" priority="1" stopIfTrue="1" operator="between">
      <formula>0.009</formula>
      <formula>-0.009</formula>
    </cfRule>
  </conditionalFormatting>
  <hyperlinks>
    <hyperlink ref="A83" r:id="rId1" tooltip="https://www.franklintempletonindia.com/investor/reports" xr:uid="{00000000-0004-0000-0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41"/>
  <sheetViews>
    <sheetView workbookViewId="0">
      <selection sqref="A1:F1"/>
    </sheetView>
  </sheetViews>
  <sheetFormatPr defaultRowHeight="11.25" x14ac:dyDescent="0.2"/>
  <cols>
    <col min="1" max="1" width="38.7109375" style="7" bestFit="1" customWidth="1"/>
    <col min="2" max="2" width="34.140625" style="7" bestFit="1" customWidth="1"/>
    <col min="3" max="3" width="25.5703125" style="7" bestFit="1" customWidth="1"/>
    <col min="4" max="4" width="15.28515625" style="7" bestFit="1" customWidth="1"/>
    <col min="5" max="5" width="23.42578125" style="10" customWidth="1"/>
    <col min="6" max="6" width="14.7109375" style="11" bestFit="1" customWidth="1"/>
    <col min="7" max="16384" width="9.140625" style="7"/>
  </cols>
  <sheetData>
    <row r="1" spans="1:6" s="1" customFormat="1" ht="15" x14ac:dyDescent="0.2">
      <c r="A1" s="85" t="s">
        <v>14</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5" t="s">
        <v>6</v>
      </c>
      <c r="F4" s="12" t="s">
        <v>3</v>
      </c>
    </row>
    <row r="5" spans="1:6" x14ac:dyDescent="0.2">
      <c r="A5" s="16" t="s">
        <v>83</v>
      </c>
      <c r="B5" s="17"/>
      <c r="C5" s="17"/>
      <c r="D5" s="17"/>
      <c r="E5" s="18"/>
      <c r="F5" s="19"/>
    </row>
    <row r="6" spans="1:6" x14ac:dyDescent="0.2">
      <c r="A6" s="20" t="s">
        <v>26</v>
      </c>
      <c r="B6" s="21"/>
      <c r="C6" s="21"/>
      <c r="D6" s="21"/>
      <c r="E6" s="22"/>
      <c r="F6" s="23"/>
    </row>
    <row r="7" spans="1:6" x14ac:dyDescent="0.2">
      <c r="A7" s="21" t="s">
        <v>428</v>
      </c>
      <c r="B7" s="21" t="s">
        <v>427</v>
      </c>
      <c r="C7" s="21" t="s">
        <v>86</v>
      </c>
      <c r="D7" s="24">
        <v>53877158</v>
      </c>
      <c r="E7" s="22">
        <v>38522.167970000002</v>
      </c>
      <c r="F7" s="23">
        <v>5.27063928994896</v>
      </c>
    </row>
    <row r="8" spans="1:6" x14ac:dyDescent="0.2">
      <c r="A8" s="21" t="s">
        <v>430</v>
      </c>
      <c r="B8" s="21" t="s">
        <v>429</v>
      </c>
      <c r="C8" s="21" t="s">
        <v>431</v>
      </c>
      <c r="D8" s="24">
        <v>6589292</v>
      </c>
      <c r="E8" s="22">
        <v>32132.68244</v>
      </c>
      <c r="F8" s="23">
        <v>4.39642386408807</v>
      </c>
    </row>
    <row r="9" spans="1:6" x14ac:dyDescent="0.2">
      <c r="A9" s="21" t="s">
        <v>433</v>
      </c>
      <c r="B9" s="21" t="s">
        <v>432</v>
      </c>
      <c r="C9" s="21" t="s">
        <v>297</v>
      </c>
      <c r="D9" s="24">
        <v>1387967</v>
      </c>
      <c r="E9" s="22">
        <v>24971.60828</v>
      </c>
      <c r="F9" s="23">
        <v>3.41663895542644</v>
      </c>
    </row>
    <row r="10" spans="1:6" x14ac:dyDescent="0.2">
      <c r="A10" s="21" t="s">
        <v>435</v>
      </c>
      <c r="B10" s="21" t="s">
        <v>434</v>
      </c>
      <c r="C10" s="21" t="s">
        <v>109</v>
      </c>
      <c r="D10" s="24">
        <v>1111988</v>
      </c>
      <c r="E10" s="22">
        <v>21558.111359999999</v>
      </c>
      <c r="F10" s="23">
        <v>2.9496010930537202</v>
      </c>
    </row>
    <row r="11" spans="1:6" x14ac:dyDescent="0.2">
      <c r="A11" s="21" t="s">
        <v>437</v>
      </c>
      <c r="B11" s="21" t="s">
        <v>436</v>
      </c>
      <c r="C11" s="21" t="s">
        <v>86</v>
      </c>
      <c r="D11" s="24">
        <v>19398917</v>
      </c>
      <c r="E11" s="22">
        <v>19786.895339999999</v>
      </c>
      <c r="F11" s="23">
        <v>2.7072616496125002</v>
      </c>
    </row>
    <row r="12" spans="1:6" x14ac:dyDescent="0.2">
      <c r="A12" s="21" t="s">
        <v>439</v>
      </c>
      <c r="B12" s="21" t="s">
        <v>438</v>
      </c>
      <c r="C12" s="21" t="s">
        <v>143</v>
      </c>
      <c r="D12" s="24">
        <v>1351302</v>
      </c>
      <c r="E12" s="22">
        <v>19408.750629999999</v>
      </c>
      <c r="F12" s="23">
        <v>2.6555235343702699</v>
      </c>
    </row>
    <row r="13" spans="1:6" x14ac:dyDescent="0.2">
      <c r="A13" s="21" t="s">
        <v>88</v>
      </c>
      <c r="B13" s="21" t="s">
        <v>87</v>
      </c>
      <c r="C13" s="21" t="s">
        <v>86</v>
      </c>
      <c r="D13" s="24">
        <v>2259945</v>
      </c>
      <c r="E13" s="22">
        <v>19319.13983</v>
      </c>
      <c r="F13" s="23">
        <v>2.6432629003464601</v>
      </c>
    </row>
    <row r="14" spans="1:6" x14ac:dyDescent="0.2">
      <c r="A14" s="21" t="s">
        <v>441</v>
      </c>
      <c r="B14" s="21" t="s">
        <v>440</v>
      </c>
      <c r="C14" s="21" t="s">
        <v>127</v>
      </c>
      <c r="D14" s="24">
        <v>2709898</v>
      </c>
      <c r="E14" s="22">
        <v>19123.750189999999</v>
      </c>
      <c r="F14" s="23">
        <v>2.6165295058439799</v>
      </c>
    </row>
    <row r="15" spans="1:6" x14ac:dyDescent="0.2">
      <c r="A15" s="21" t="s">
        <v>443</v>
      </c>
      <c r="B15" s="21" t="s">
        <v>442</v>
      </c>
      <c r="C15" s="21" t="s">
        <v>444</v>
      </c>
      <c r="D15" s="24">
        <v>3460279</v>
      </c>
      <c r="E15" s="22">
        <v>18925.995989999999</v>
      </c>
      <c r="F15" s="23">
        <v>2.5894725900160802</v>
      </c>
    </row>
    <row r="16" spans="1:6" x14ac:dyDescent="0.2">
      <c r="A16" s="21" t="s">
        <v>175</v>
      </c>
      <c r="B16" s="21" t="s">
        <v>174</v>
      </c>
      <c r="C16" s="21" t="s">
        <v>176</v>
      </c>
      <c r="D16" s="24">
        <v>9706465</v>
      </c>
      <c r="E16" s="22">
        <v>18466.549660000001</v>
      </c>
      <c r="F16" s="23">
        <v>2.5266107105806701</v>
      </c>
    </row>
    <row r="17" spans="1:6" x14ac:dyDescent="0.2">
      <c r="A17" s="21" t="s">
        <v>446</v>
      </c>
      <c r="B17" s="21" t="s">
        <v>445</v>
      </c>
      <c r="C17" s="21" t="s">
        <v>127</v>
      </c>
      <c r="D17" s="24">
        <v>1812883</v>
      </c>
      <c r="E17" s="22">
        <v>17746.311689999999</v>
      </c>
      <c r="F17" s="23">
        <v>2.4280670734273402</v>
      </c>
    </row>
    <row r="18" spans="1:6" x14ac:dyDescent="0.2">
      <c r="A18" s="21" t="s">
        <v>85</v>
      </c>
      <c r="B18" s="21" t="s">
        <v>84</v>
      </c>
      <c r="C18" s="21" t="s">
        <v>86</v>
      </c>
      <c r="D18" s="24">
        <v>1036125</v>
      </c>
      <c r="E18" s="22">
        <v>16573.855500000001</v>
      </c>
      <c r="F18" s="23">
        <v>2.2676505136540102</v>
      </c>
    </row>
    <row r="19" spans="1:6" x14ac:dyDescent="0.2">
      <c r="A19" s="21" t="s">
        <v>448</v>
      </c>
      <c r="B19" s="21" t="s">
        <v>447</v>
      </c>
      <c r="C19" s="21" t="s">
        <v>91</v>
      </c>
      <c r="D19" s="24">
        <v>1922610</v>
      </c>
      <c r="E19" s="22">
        <v>15950.933870000001</v>
      </c>
      <c r="F19" s="23">
        <v>2.1824217897619902</v>
      </c>
    </row>
    <row r="20" spans="1:6" x14ac:dyDescent="0.2">
      <c r="A20" s="21" t="s">
        <v>450</v>
      </c>
      <c r="B20" s="21" t="s">
        <v>449</v>
      </c>
      <c r="C20" s="21" t="s">
        <v>164</v>
      </c>
      <c r="D20" s="24">
        <v>535000</v>
      </c>
      <c r="E20" s="22">
        <v>14829.13</v>
      </c>
      <c r="F20" s="23">
        <v>2.0289355280997898</v>
      </c>
    </row>
    <row r="21" spans="1:6" x14ac:dyDescent="0.2">
      <c r="A21" s="21" t="s">
        <v>190</v>
      </c>
      <c r="B21" s="21" t="s">
        <v>189</v>
      </c>
      <c r="C21" s="21" t="s">
        <v>191</v>
      </c>
      <c r="D21" s="24">
        <v>929140</v>
      </c>
      <c r="E21" s="22">
        <v>13032.58221</v>
      </c>
      <c r="F21" s="23">
        <v>1.78313016803752</v>
      </c>
    </row>
    <row r="22" spans="1:6" x14ac:dyDescent="0.2">
      <c r="A22" s="21" t="s">
        <v>452</v>
      </c>
      <c r="B22" s="21" t="s">
        <v>451</v>
      </c>
      <c r="C22" s="21" t="s">
        <v>94</v>
      </c>
      <c r="D22" s="24">
        <v>4997684</v>
      </c>
      <c r="E22" s="22">
        <v>12796.569879999999</v>
      </c>
      <c r="F22" s="23">
        <v>1.75083873884332</v>
      </c>
    </row>
    <row r="23" spans="1:6" x14ac:dyDescent="0.2">
      <c r="A23" s="21" t="s">
        <v>147</v>
      </c>
      <c r="B23" s="21" t="s">
        <v>146</v>
      </c>
      <c r="C23" s="21" t="s">
        <v>148</v>
      </c>
      <c r="D23" s="24">
        <v>1320911</v>
      </c>
      <c r="E23" s="22">
        <v>12473.362569999999</v>
      </c>
      <c r="F23" s="23">
        <v>1.7066172103921899</v>
      </c>
    </row>
    <row r="24" spans="1:6" x14ac:dyDescent="0.2">
      <c r="A24" s="21" t="s">
        <v>454</v>
      </c>
      <c r="B24" s="21" t="s">
        <v>453</v>
      </c>
      <c r="C24" s="21" t="s">
        <v>304</v>
      </c>
      <c r="D24" s="24">
        <v>2060963</v>
      </c>
      <c r="E24" s="22">
        <v>11861.87255</v>
      </c>
      <c r="F24" s="23">
        <v>1.62295257014313</v>
      </c>
    </row>
    <row r="25" spans="1:6" x14ac:dyDescent="0.2">
      <c r="A25" s="21" t="s">
        <v>456</v>
      </c>
      <c r="B25" s="21" t="s">
        <v>455</v>
      </c>
      <c r="C25" s="21" t="s">
        <v>86</v>
      </c>
      <c r="D25" s="24">
        <v>10449095</v>
      </c>
      <c r="E25" s="22">
        <v>11734.333689999999</v>
      </c>
      <c r="F25" s="23">
        <v>1.60550258324118</v>
      </c>
    </row>
    <row r="26" spans="1:6" x14ac:dyDescent="0.2">
      <c r="A26" s="21" t="s">
        <v>458</v>
      </c>
      <c r="B26" s="21" t="s">
        <v>457</v>
      </c>
      <c r="C26" s="21" t="s">
        <v>143</v>
      </c>
      <c r="D26" s="24">
        <v>1776602</v>
      </c>
      <c r="E26" s="22">
        <v>11334.72076</v>
      </c>
      <c r="F26" s="23">
        <v>1.5508271659264099</v>
      </c>
    </row>
    <row r="27" spans="1:6" x14ac:dyDescent="0.2">
      <c r="A27" s="21" t="s">
        <v>460</v>
      </c>
      <c r="B27" s="21" t="s">
        <v>459</v>
      </c>
      <c r="C27" s="21" t="s">
        <v>94</v>
      </c>
      <c r="D27" s="24">
        <v>2454035</v>
      </c>
      <c r="E27" s="22">
        <v>11299.604160000001</v>
      </c>
      <c r="F27" s="23">
        <v>1.54602247965243</v>
      </c>
    </row>
    <row r="28" spans="1:6" x14ac:dyDescent="0.2">
      <c r="A28" s="21" t="s">
        <v>462</v>
      </c>
      <c r="B28" s="21" t="s">
        <v>461</v>
      </c>
      <c r="C28" s="21" t="s">
        <v>121</v>
      </c>
      <c r="D28" s="24">
        <v>13986857</v>
      </c>
      <c r="E28" s="22">
        <v>10895.7616</v>
      </c>
      <c r="F28" s="23">
        <v>1.4907683603788899</v>
      </c>
    </row>
    <row r="29" spans="1:6" x14ac:dyDescent="0.2">
      <c r="A29" s="21" t="s">
        <v>464</v>
      </c>
      <c r="B29" s="21" t="s">
        <v>463</v>
      </c>
      <c r="C29" s="21" t="s">
        <v>109</v>
      </c>
      <c r="D29" s="24">
        <v>1710900</v>
      </c>
      <c r="E29" s="22">
        <v>10856.515950000001</v>
      </c>
      <c r="F29" s="23">
        <v>1.48539873359644</v>
      </c>
    </row>
    <row r="30" spans="1:6" x14ac:dyDescent="0.2">
      <c r="A30" s="21" t="s">
        <v>466</v>
      </c>
      <c r="B30" s="21" t="s">
        <v>465</v>
      </c>
      <c r="C30" s="21" t="s">
        <v>431</v>
      </c>
      <c r="D30" s="24">
        <v>1877633</v>
      </c>
      <c r="E30" s="22">
        <v>10818.921350000001</v>
      </c>
      <c r="F30" s="23">
        <v>1.4802550050294501</v>
      </c>
    </row>
    <row r="31" spans="1:6" x14ac:dyDescent="0.2">
      <c r="A31" s="21" t="s">
        <v>468</v>
      </c>
      <c r="B31" s="21" t="s">
        <v>467</v>
      </c>
      <c r="C31" s="21" t="s">
        <v>297</v>
      </c>
      <c r="D31" s="24">
        <v>2519678</v>
      </c>
      <c r="E31" s="22">
        <v>9766.2719280000001</v>
      </c>
      <c r="F31" s="23">
        <v>1.3362305200509299</v>
      </c>
    </row>
    <row r="32" spans="1:6" x14ac:dyDescent="0.2">
      <c r="A32" s="21" t="s">
        <v>170</v>
      </c>
      <c r="B32" s="21" t="s">
        <v>169</v>
      </c>
      <c r="C32" s="21" t="s">
        <v>171</v>
      </c>
      <c r="D32" s="24">
        <v>385274</v>
      </c>
      <c r="E32" s="22">
        <v>9680.3945239999994</v>
      </c>
      <c r="F32" s="23">
        <v>1.3244806927827999</v>
      </c>
    </row>
    <row r="33" spans="1:6" x14ac:dyDescent="0.2">
      <c r="A33" s="21" t="s">
        <v>470</v>
      </c>
      <c r="B33" s="21" t="s">
        <v>469</v>
      </c>
      <c r="C33" s="21" t="s">
        <v>94</v>
      </c>
      <c r="D33" s="24">
        <v>286704</v>
      </c>
      <c r="E33" s="22">
        <v>9664.5051359999998</v>
      </c>
      <c r="F33" s="23">
        <v>1.3223066917569199</v>
      </c>
    </row>
    <row r="34" spans="1:6" x14ac:dyDescent="0.2">
      <c r="A34" s="21" t="s">
        <v>472</v>
      </c>
      <c r="B34" s="21" t="s">
        <v>471</v>
      </c>
      <c r="C34" s="21" t="s">
        <v>127</v>
      </c>
      <c r="D34" s="24">
        <v>1122027</v>
      </c>
      <c r="E34" s="22">
        <v>9388.5609229999991</v>
      </c>
      <c r="F34" s="23">
        <v>1.28455174473513</v>
      </c>
    </row>
    <row r="35" spans="1:6" x14ac:dyDescent="0.2">
      <c r="A35" s="21" t="s">
        <v>474</v>
      </c>
      <c r="B35" s="21" t="s">
        <v>473</v>
      </c>
      <c r="C35" s="21" t="s">
        <v>297</v>
      </c>
      <c r="D35" s="24">
        <v>1799472</v>
      </c>
      <c r="E35" s="22">
        <v>9260.0829119999999</v>
      </c>
      <c r="F35" s="23">
        <v>1.2669732623091601</v>
      </c>
    </row>
    <row r="36" spans="1:6" x14ac:dyDescent="0.2">
      <c r="A36" s="21" t="s">
        <v>476</v>
      </c>
      <c r="B36" s="21" t="s">
        <v>475</v>
      </c>
      <c r="C36" s="21" t="s">
        <v>143</v>
      </c>
      <c r="D36" s="24">
        <v>7953034</v>
      </c>
      <c r="E36" s="22">
        <v>9038.623141</v>
      </c>
      <c r="F36" s="23">
        <v>1.2366729279384401</v>
      </c>
    </row>
    <row r="37" spans="1:6" x14ac:dyDescent="0.2">
      <c r="A37" s="21" t="s">
        <v>478</v>
      </c>
      <c r="B37" s="21" t="s">
        <v>477</v>
      </c>
      <c r="C37" s="21" t="s">
        <v>118</v>
      </c>
      <c r="D37" s="24">
        <v>1298727</v>
      </c>
      <c r="E37" s="22">
        <v>8733.9390750000002</v>
      </c>
      <c r="F37" s="23">
        <v>1.1949857671708699</v>
      </c>
    </row>
    <row r="38" spans="1:6" x14ac:dyDescent="0.2">
      <c r="A38" s="21" t="s">
        <v>193</v>
      </c>
      <c r="B38" s="21" t="s">
        <v>192</v>
      </c>
      <c r="C38" s="21" t="s">
        <v>121</v>
      </c>
      <c r="D38" s="24">
        <v>1340117</v>
      </c>
      <c r="E38" s="22">
        <v>8693.3389790000001</v>
      </c>
      <c r="F38" s="23">
        <v>1.1894308238114999</v>
      </c>
    </row>
    <row r="39" spans="1:6" x14ac:dyDescent="0.2">
      <c r="A39" s="21" t="s">
        <v>480</v>
      </c>
      <c r="B39" s="21" t="s">
        <v>479</v>
      </c>
      <c r="C39" s="21" t="s">
        <v>171</v>
      </c>
      <c r="D39" s="24">
        <v>1654164</v>
      </c>
      <c r="E39" s="22">
        <v>8581.8028319999994</v>
      </c>
      <c r="F39" s="23">
        <v>1.1741703431686299</v>
      </c>
    </row>
    <row r="40" spans="1:6" x14ac:dyDescent="0.2">
      <c r="A40" s="21" t="s">
        <v>120</v>
      </c>
      <c r="B40" s="21" t="s">
        <v>119</v>
      </c>
      <c r="C40" s="21" t="s">
        <v>121</v>
      </c>
      <c r="D40" s="24">
        <v>690258</v>
      </c>
      <c r="E40" s="22">
        <v>8551.6063620000004</v>
      </c>
      <c r="F40" s="23">
        <v>1.1700388337135099</v>
      </c>
    </row>
    <row r="41" spans="1:6" x14ac:dyDescent="0.2">
      <c r="A41" s="21" t="s">
        <v>482</v>
      </c>
      <c r="B41" s="21" t="s">
        <v>481</v>
      </c>
      <c r="C41" s="21" t="s">
        <v>342</v>
      </c>
      <c r="D41" s="24">
        <v>1667102</v>
      </c>
      <c r="E41" s="22">
        <v>8348.0132649999996</v>
      </c>
      <c r="F41" s="23">
        <v>1.1421830345007999</v>
      </c>
    </row>
    <row r="42" spans="1:6" x14ac:dyDescent="0.2">
      <c r="A42" s="21" t="s">
        <v>137</v>
      </c>
      <c r="B42" s="21" t="s">
        <v>136</v>
      </c>
      <c r="C42" s="21" t="s">
        <v>102</v>
      </c>
      <c r="D42" s="24">
        <v>3685734</v>
      </c>
      <c r="E42" s="22">
        <v>7933.5424350000003</v>
      </c>
      <c r="F42" s="23">
        <v>1.08547474531944</v>
      </c>
    </row>
    <row r="43" spans="1:6" x14ac:dyDescent="0.2">
      <c r="A43" s="21" t="s">
        <v>484</v>
      </c>
      <c r="B43" s="21" t="s">
        <v>483</v>
      </c>
      <c r="C43" s="21" t="s">
        <v>171</v>
      </c>
      <c r="D43" s="24">
        <v>2172601</v>
      </c>
      <c r="E43" s="22">
        <v>7680.1445350000004</v>
      </c>
      <c r="F43" s="23">
        <v>1.05080460606947</v>
      </c>
    </row>
    <row r="44" spans="1:6" x14ac:dyDescent="0.2">
      <c r="A44" s="21" t="s">
        <v>486</v>
      </c>
      <c r="B44" s="21" t="s">
        <v>485</v>
      </c>
      <c r="C44" s="21" t="s">
        <v>140</v>
      </c>
      <c r="D44" s="24">
        <v>988395</v>
      </c>
      <c r="E44" s="22">
        <v>7477.2081749999998</v>
      </c>
      <c r="F44" s="23">
        <v>1.02303866223141</v>
      </c>
    </row>
    <row r="45" spans="1:6" x14ac:dyDescent="0.2">
      <c r="A45" s="21" t="s">
        <v>488</v>
      </c>
      <c r="B45" s="21" t="s">
        <v>487</v>
      </c>
      <c r="C45" s="21" t="s">
        <v>354</v>
      </c>
      <c r="D45" s="24">
        <v>2668613</v>
      </c>
      <c r="E45" s="22">
        <v>7082.4989020000003</v>
      </c>
      <c r="F45" s="23">
        <v>0.96903416788412799</v>
      </c>
    </row>
    <row r="46" spans="1:6" x14ac:dyDescent="0.2">
      <c r="A46" s="21" t="s">
        <v>163</v>
      </c>
      <c r="B46" s="21" t="s">
        <v>162</v>
      </c>
      <c r="C46" s="21" t="s">
        <v>164</v>
      </c>
      <c r="D46" s="24">
        <v>3918888</v>
      </c>
      <c r="E46" s="22">
        <v>6871.7701079999997</v>
      </c>
      <c r="F46" s="23">
        <v>0.94020205588967998</v>
      </c>
    </row>
    <row r="47" spans="1:6" x14ac:dyDescent="0.2">
      <c r="A47" s="21" t="s">
        <v>306</v>
      </c>
      <c r="B47" s="21" t="s">
        <v>305</v>
      </c>
      <c r="C47" s="21" t="s">
        <v>86</v>
      </c>
      <c r="D47" s="24">
        <v>4908453</v>
      </c>
      <c r="E47" s="22">
        <v>6795.7531790000003</v>
      </c>
      <c r="F47" s="23">
        <v>0.92980134809460802</v>
      </c>
    </row>
    <row r="48" spans="1:6" x14ac:dyDescent="0.2">
      <c r="A48" s="21" t="s">
        <v>490</v>
      </c>
      <c r="B48" s="21" t="s">
        <v>489</v>
      </c>
      <c r="C48" s="21" t="s">
        <v>94</v>
      </c>
      <c r="D48" s="24">
        <v>1988022</v>
      </c>
      <c r="E48" s="22">
        <v>6438.2092469999998</v>
      </c>
      <c r="F48" s="23">
        <v>0.88088185069379699</v>
      </c>
    </row>
    <row r="49" spans="1:6" x14ac:dyDescent="0.2">
      <c r="A49" s="21" t="s">
        <v>178</v>
      </c>
      <c r="B49" s="21" t="s">
        <v>177</v>
      </c>
      <c r="C49" s="21" t="s">
        <v>143</v>
      </c>
      <c r="D49" s="24">
        <v>713321</v>
      </c>
      <c r="E49" s="22">
        <v>6362.8233200000004</v>
      </c>
      <c r="F49" s="23">
        <v>0.870567477186447</v>
      </c>
    </row>
    <row r="50" spans="1:6" x14ac:dyDescent="0.2">
      <c r="A50" s="21" t="s">
        <v>492</v>
      </c>
      <c r="B50" s="21" t="s">
        <v>491</v>
      </c>
      <c r="C50" s="21" t="s">
        <v>200</v>
      </c>
      <c r="D50" s="24">
        <v>10743660</v>
      </c>
      <c r="E50" s="22">
        <v>6344.13123</v>
      </c>
      <c r="F50" s="23">
        <v>0.86801000783420401</v>
      </c>
    </row>
    <row r="51" spans="1:6" x14ac:dyDescent="0.2">
      <c r="A51" s="21" t="s">
        <v>494</v>
      </c>
      <c r="B51" s="21" t="s">
        <v>493</v>
      </c>
      <c r="C51" s="21" t="s">
        <v>143</v>
      </c>
      <c r="D51" s="24">
        <v>812579</v>
      </c>
      <c r="E51" s="22">
        <v>6149.5978720000003</v>
      </c>
      <c r="F51" s="23">
        <v>0.84139377064114096</v>
      </c>
    </row>
    <row r="52" spans="1:6" x14ac:dyDescent="0.2">
      <c r="A52" s="21" t="s">
        <v>496</v>
      </c>
      <c r="B52" s="21" t="s">
        <v>495</v>
      </c>
      <c r="C52" s="21" t="s">
        <v>154</v>
      </c>
      <c r="D52" s="24">
        <v>846467</v>
      </c>
      <c r="E52" s="22">
        <v>5857.1284070000002</v>
      </c>
      <c r="F52" s="23">
        <v>0.80137782308232697</v>
      </c>
    </row>
    <row r="53" spans="1:6" x14ac:dyDescent="0.2">
      <c r="A53" s="21" t="s">
        <v>498</v>
      </c>
      <c r="B53" s="21" t="s">
        <v>497</v>
      </c>
      <c r="C53" s="21" t="s">
        <v>127</v>
      </c>
      <c r="D53" s="24">
        <v>937544</v>
      </c>
      <c r="E53" s="22">
        <v>5518.8527560000002</v>
      </c>
      <c r="F53" s="23">
        <v>0.75509463002885802</v>
      </c>
    </row>
    <row r="54" spans="1:6" x14ac:dyDescent="0.2">
      <c r="A54" s="21" t="s">
        <v>500</v>
      </c>
      <c r="B54" s="21" t="s">
        <v>499</v>
      </c>
      <c r="C54" s="21" t="s">
        <v>118</v>
      </c>
      <c r="D54" s="24">
        <v>3097798</v>
      </c>
      <c r="E54" s="22">
        <v>5326.6636609999996</v>
      </c>
      <c r="F54" s="23">
        <v>0.72879913710655997</v>
      </c>
    </row>
    <row r="55" spans="1:6" x14ac:dyDescent="0.2">
      <c r="A55" s="21" t="s">
        <v>502</v>
      </c>
      <c r="B55" s="21" t="s">
        <v>501</v>
      </c>
      <c r="C55" s="21" t="s">
        <v>309</v>
      </c>
      <c r="D55" s="24">
        <v>2464730</v>
      </c>
      <c r="E55" s="22">
        <v>5158.6798900000003</v>
      </c>
      <c r="F55" s="23">
        <v>0.70581543940304803</v>
      </c>
    </row>
    <row r="56" spans="1:6" x14ac:dyDescent="0.2">
      <c r="A56" s="21" t="s">
        <v>372</v>
      </c>
      <c r="B56" s="21" t="s">
        <v>371</v>
      </c>
      <c r="C56" s="21" t="s">
        <v>154</v>
      </c>
      <c r="D56" s="24">
        <v>102764</v>
      </c>
      <c r="E56" s="22">
        <v>4982.9749780000002</v>
      </c>
      <c r="F56" s="23">
        <v>0.68177532791852702</v>
      </c>
    </row>
    <row r="57" spans="1:6" x14ac:dyDescent="0.2">
      <c r="A57" s="21" t="s">
        <v>504</v>
      </c>
      <c r="B57" s="21" t="s">
        <v>503</v>
      </c>
      <c r="C57" s="21" t="s">
        <v>164</v>
      </c>
      <c r="D57" s="24">
        <v>1159745</v>
      </c>
      <c r="E57" s="22">
        <v>4821.6398380000001</v>
      </c>
      <c r="F57" s="23">
        <v>0.659701302168065</v>
      </c>
    </row>
    <row r="58" spans="1:6" x14ac:dyDescent="0.2">
      <c r="A58" s="21" t="s">
        <v>180</v>
      </c>
      <c r="B58" s="21" t="s">
        <v>179</v>
      </c>
      <c r="C58" s="21" t="s">
        <v>181</v>
      </c>
      <c r="D58" s="24">
        <v>364278</v>
      </c>
      <c r="E58" s="22">
        <v>4776.2309969999997</v>
      </c>
      <c r="F58" s="23">
        <v>0.653488421790407</v>
      </c>
    </row>
    <row r="59" spans="1:6" x14ac:dyDescent="0.2">
      <c r="A59" s="21" t="s">
        <v>126</v>
      </c>
      <c r="B59" s="21" t="s">
        <v>125</v>
      </c>
      <c r="C59" s="21" t="s">
        <v>127</v>
      </c>
      <c r="D59" s="24">
        <v>1460729</v>
      </c>
      <c r="E59" s="22">
        <v>4603.4874440000003</v>
      </c>
      <c r="F59" s="23">
        <v>0.62985348623236104</v>
      </c>
    </row>
    <row r="60" spans="1:6" x14ac:dyDescent="0.2">
      <c r="A60" s="21" t="s">
        <v>376</v>
      </c>
      <c r="B60" s="21" t="s">
        <v>375</v>
      </c>
      <c r="C60" s="21" t="s">
        <v>91</v>
      </c>
      <c r="D60" s="24">
        <v>1022468</v>
      </c>
      <c r="E60" s="22">
        <v>4600.0835319999996</v>
      </c>
      <c r="F60" s="23">
        <v>0.62938775978776695</v>
      </c>
    </row>
    <row r="61" spans="1:6" x14ac:dyDescent="0.2">
      <c r="A61" s="21" t="s">
        <v>506</v>
      </c>
      <c r="B61" s="21" t="s">
        <v>505</v>
      </c>
      <c r="C61" s="21" t="s">
        <v>109</v>
      </c>
      <c r="D61" s="24">
        <v>1262700</v>
      </c>
      <c r="E61" s="22">
        <v>4533.7243500000004</v>
      </c>
      <c r="F61" s="23">
        <v>0.62030843402992097</v>
      </c>
    </row>
    <row r="62" spans="1:6" x14ac:dyDescent="0.2">
      <c r="A62" s="21" t="s">
        <v>183</v>
      </c>
      <c r="B62" s="21" t="s">
        <v>182</v>
      </c>
      <c r="C62" s="21" t="s">
        <v>184</v>
      </c>
      <c r="D62" s="24">
        <v>800000</v>
      </c>
      <c r="E62" s="22">
        <v>4466</v>
      </c>
      <c r="F62" s="23">
        <v>0.61104232470102204</v>
      </c>
    </row>
    <row r="63" spans="1:6" x14ac:dyDescent="0.2">
      <c r="A63" s="21" t="s">
        <v>332</v>
      </c>
      <c r="B63" s="21" t="s">
        <v>331</v>
      </c>
      <c r="C63" s="21" t="s">
        <v>127</v>
      </c>
      <c r="D63" s="24">
        <v>2628843</v>
      </c>
      <c r="E63" s="22">
        <v>4444.0590920000004</v>
      </c>
      <c r="F63" s="23">
        <v>0.60804034901128301</v>
      </c>
    </row>
    <row r="64" spans="1:6" x14ac:dyDescent="0.2">
      <c r="A64" s="21" t="s">
        <v>508</v>
      </c>
      <c r="B64" s="21" t="s">
        <v>507</v>
      </c>
      <c r="C64" s="21" t="s">
        <v>297</v>
      </c>
      <c r="D64" s="24">
        <v>652661</v>
      </c>
      <c r="E64" s="22">
        <v>4210.6424420000003</v>
      </c>
      <c r="F64" s="23">
        <v>0.57610406319849305</v>
      </c>
    </row>
    <row r="65" spans="1:6" x14ac:dyDescent="0.2">
      <c r="A65" s="21" t="s">
        <v>510</v>
      </c>
      <c r="B65" s="21" t="s">
        <v>509</v>
      </c>
      <c r="C65" s="21" t="s">
        <v>272</v>
      </c>
      <c r="D65" s="24">
        <v>244243</v>
      </c>
      <c r="E65" s="22">
        <v>4144.4373459999997</v>
      </c>
      <c r="F65" s="23">
        <v>0.56704581963223799</v>
      </c>
    </row>
    <row r="66" spans="1:6" x14ac:dyDescent="0.2">
      <c r="A66" s="21" t="s">
        <v>512</v>
      </c>
      <c r="B66" s="21" t="s">
        <v>511</v>
      </c>
      <c r="C66" s="21" t="s">
        <v>102</v>
      </c>
      <c r="D66" s="24">
        <v>981119</v>
      </c>
      <c r="E66" s="22">
        <v>4073.606088</v>
      </c>
      <c r="F66" s="23">
        <v>0.55735462022565097</v>
      </c>
    </row>
    <row r="67" spans="1:6" x14ac:dyDescent="0.2">
      <c r="A67" s="21" t="s">
        <v>514</v>
      </c>
      <c r="B67" s="21" t="s">
        <v>513</v>
      </c>
      <c r="C67" s="21" t="s">
        <v>143</v>
      </c>
      <c r="D67" s="24">
        <v>300000</v>
      </c>
      <c r="E67" s="22">
        <v>3507.9</v>
      </c>
      <c r="F67" s="23">
        <v>0.47995418065801898</v>
      </c>
    </row>
    <row r="68" spans="1:6" x14ac:dyDescent="0.2">
      <c r="A68" s="21" t="s">
        <v>516</v>
      </c>
      <c r="B68" s="21" t="s">
        <v>515</v>
      </c>
      <c r="C68" s="21" t="s">
        <v>272</v>
      </c>
      <c r="D68" s="24">
        <v>252893</v>
      </c>
      <c r="E68" s="22">
        <v>3302.5296870000002</v>
      </c>
      <c r="F68" s="23">
        <v>0.45185522107895598</v>
      </c>
    </row>
    <row r="69" spans="1:6" x14ac:dyDescent="0.2">
      <c r="A69" s="21" t="s">
        <v>204</v>
      </c>
      <c r="B69" s="21" t="s">
        <v>203</v>
      </c>
      <c r="C69" s="21" t="s">
        <v>148</v>
      </c>
      <c r="D69" s="24">
        <v>303744</v>
      </c>
      <c r="E69" s="22">
        <v>3110.7941759999999</v>
      </c>
      <c r="F69" s="23">
        <v>0.42562178794658301</v>
      </c>
    </row>
    <row r="70" spans="1:6" x14ac:dyDescent="0.2">
      <c r="A70" s="21" t="s">
        <v>518</v>
      </c>
      <c r="B70" s="21" t="s">
        <v>517</v>
      </c>
      <c r="C70" s="21" t="s">
        <v>191</v>
      </c>
      <c r="D70" s="24">
        <v>383371</v>
      </c>
      <c r="E70" s="22">
        <v>2883.3332909999999</v>
      </c>
      <c r="F70" s="23">
        <v>0.39450037550839401</v>
      </c>
    </row>
    <row r="71" spans="1:6" x14ac:dyDescent="0.2">
      <c r="A71" s="21" t="s">
        <v>520</v>
      </c>
      <c r="B71" s="21" t="s">
        <v>519</v>
      </c>
      <c r="C71" s="21" t="s">
        <v>94</v>
      </c>
      <c r="D71" s="24">
        <v>3063159</v>
      </c>
      <c r="E71" s="22">
        <v>2283.5850350000001</v>
      </c>
      <c r="F71" s="23">
        <v>0.31244225446459101</v>
      </c>
    </row>
    <row r="72" spans="1:6" x14ac:dyDescent="0.2">
      <c r="A72" s="21" t="s">
        <v>368</v>
      </c>
      <c r="B72" s="21" t="s">
        <v>367</v>
      </c>
      <c r="C72" s="21" t="s">
        <v>91</v>
      </c>
      <c r="D72" s="24">
        <v>780032</v>
      </c>
      <c r="E72" s="22">
        <v>2264.4328959999998</v>
      </c>
      <c r="F72" s="23">
        <v>0.309821840775035</v>
      </c>
    </row>
    <row r="73" spans="1:6" x14ac:dyDescent="0.2">
      <c r="A73" s="21" t="s">
        <v>382</v>
      </c>
      <c r="B73" s="21" t="s">
        <v>381</v>
      </c>
      <c r="C73" s="21" t="s">
        <v>171</v>
      </c>
      <c r="D73" s="24">
        <v>2000000</v>
      </c>
      <c r="E73" s="22">
        <v>2253</v>
      </c>
      <c r="F73" s="23">
        <v>0.30825758118034102</v>
      </c>
    </row>
    <row r="74" spans="1:6" x14ac:dyDescent="0.2">
      <c r="A74" s="21" t="s">
        <v>522</v>
      </c>
      <c r="B74" s="21" t="s">
        <v>521</v>
      </c>
      <c r="C74" s="21" t="s">
        <v>143</v>
      </c>
      <c r="D74" s="24">
        <v>518764</v>
      </c>
      <c r="E74" s="22">
        <v>2098.6597619999998</v>
      </c>
      <c r="F74" s="23">
        <v>0.287140604507159</v>
      </c>
    </row>
    <row r="75" spans="1:6" x14ac:dyDescent="0.2">
      <c r="A75" s="21" t="s">
        <v>524</v>
      </c>
      <c r="B75" s="21" t="s">
        <v>523</v>
      </c>
      <c r="C75" s="21" t="s">
        <v>309</v>
      </c>
      <c r="D75" s="24">
        <v>17945477</v>
      </c>
      <c r="E75" s="22">
        <v>2054.7571170000001</v>
      </c>
      <c r="F75" s="23">
        <v>0.28113380328429199</v>
      </c>
    </row>
    <row r="76" spans="1:6" x14ac:dyDescent="0.2">
      <c r="A76" s="21" t="s">
        <v>526</v>
      </c>
      <c r="B76" s="21" t="s">
        <v>525</v>
      </c>
      <c r="C76" s="21" t="s">
        <v>354</v>
      </c>
      <c r="D76" s="24">
        <v>324891</v>
      </c>
      <c r="E76" s="22">
        <v>2036.741679</v>
      </c>
      <c r="F76" s="23">
        <v>0.27866891409575101</v>
      </c>
    </row>
    <row r="77" spans="1:6" x14ac:dyDescent="0.2">
      <c r="A77" s="21"/>
      <c r="B77" s="21" t="s">
        <v>523</v>
      </c>
      <c r="C77" s="21" t="s">
        <v>309</v>
      </c>
      <c r="D77" s="24">
        <v>1892146</v>
      </c>
      <c r="E77" s="22">
        <v>1892.146</v>
      </c>
      <c r="F77" s="23">
        <v>0.25888519715936797</v>
      </c>
    </row>
    <row r="78" spans="1:6" x14ac:dyDescent="0.2">
      <c r="A78" s="21" t="s">
        <v>384</v>
      </c>
      <c r="B78" s="21" t="s">
        <v>383</v>
      </c>
      <c r="C78" s="21" t="s">
        <v>171</v>
      </c>
      <c r="D78" s="24">
        <v>2000000</v>
      </c>
      <c r="E78" s="22">
        <v>1493</v>
      </c>
      <c r="F78" s="23">
        <v>0.20427366564680399</v>
      </c>
    </row>
    <row r="79" spans="1:6" x14ac:dyDescent="0.2">
      <c r="A79" s="21" t="s">
        <v>528</v>
      </c>
      <c r="B79" s="21" t="s">
        <v>527</v>
      </c>
      <c r="C79" s="21" t="s">
        <v>269</v>
      </c>
      <c r="D79" s="24">
        <v>1000000</v>
      </c>
      <c r="E79" s="22">
        <v>1383</v>
      </c>
      <c r="F79" s="23">
        <v>0.18922336208273899</v>
      </c>
    </row>
    <row r="80" spans="1:6" x14ac:dyDescent="0.2">
      <c r="A80" s="21" t="s">
        <v>530</v>
      </c>
      <c r="B80" s="21" t="s">
        <v>529</v>
      </c>
      <c r="C80" s="21" t="s">
        <v>181</v>
      </c>
      <c r="D80" s="24">
        <v>242660</v>
      </c>
      <c r="E80" s="22">
        <v>1263.53062</v>
      </c>
      <c r="F80" s="23">
        <v>0.17287744903173399</v>
      </c>
    </row>
    <row r="81" spans="1:9" x14ac:dyDescent="0.2">
      <c r="A81" s="21" t="s">
        <v>532</v>
      </c>
      <c r="B81" s="21" t="s">
        <v>531</v>
      </c>
      <c r="C81" s="21" t="s">
        <v>127</v>
      </c>
      <c r="D81" s="24">
        <v>314268</v>
      </c>
      <c r="E81" s="22">
        <v>1057.826088</v>
      </c>
      <c r="F81" s="23">
        <v>0.144732761294426</v>
      </c>
    </row>
    <row r="82" spans="1:9" x14ac:dyDescent="0.2">
      <c r="A82" s="21" t="s">
        <v>534</v>
      </c>
      <c r="B82" s="21" t="s">
        <v>533</v>
      </c>
      <c r="C82" s="21" t="s">
        <v>304</v>
      </c>
      <c r="D82" s="24">
        <v>273600</v>
      </c>
      <c r="E82" s="22">
        <v>857.05200000000002</v>
      </c>
      <c r="F82" s="23">
        <v>0.11726266154716999</v>
      </c>
    </row>
    <row r="83" spans="1:9" x14ac:dyDescent="0.2">
      <c r="A83" s="21" t="s">
        <v>536</v>
      </c>
      <c r="B83" s="21" t="s">
        <v>535</v>
      </c>
      <c r="C83" s="21" t="s">
        <v>91</v>
      </c>
      <c r="D83" s="24">
        <v>41037</v>
      </c>
      <c r="E83" s="22">
        <v>87.737105999999997</v>
      </c>
      <c r="F83" s="23">
        <v>1.20042734466592E-2</v>
      </c>
    </row>
    <row r="84" spans="1:9" x14ac:dyDescent="0.2">
      <c r="A84" s="21" t="s">
        <v>538</v>
      </c>
      <c r="B84" s="21" t="s">
        <v>537</v>
      </c>
      <c r="C84" s="21" t="s">
        <v>164</v>
      </c>
      <c r="D84" s="24">
        <v>1000</v>
      </c>
      <c r="E84" s="22">
        <v>13.836</v>
      </c>
      <c r="F84" s="23">
        <v>1.89305454647634E-3</v>
      </c>
    </row>
    <row r="85" spans="1:9" x14ac:dyDescent="0.2">
      <c r="A85" s="20" t="s">
        <v>27</v>
      </c>
      <c r="B85" s="20"/>
      <c r="C85" s="20"/>
      <c r="D85" s="20"/>
      <c r="E85" s="25">
        <f>SUM(E7:E84)</f>
        <v>688625.01782799989</v>
      </c>
      <c r="F85" s="26">
        <f>SUM(F7:F84)</f>
        <v>94.218323273825348</v>
      </c>
      <c r="G85" s="14"/>
      <c r="H85" s="14"/>
      <c r="I85" s="14"/>
    </row>
    <row r="86" spans="1:9" x14ac:dyDescent="0.2">
      <c r="A86" s="21"/>
      <c r="B86" s="21"/>
      <c r="C86" s="21"/>
      <c r="D86" s="21"/>
      <c r="E86" s="22"/>
      <c r="F86" s="23"/>
    </row>
    <row r="87" spans="1:9" x14ac:dyDescent="0.2">
      <c r="A87" s="20" t="s">
        <v>30</v>
      </c>
      <c r="B87" s="20"/>
      <c r="C87" s="20"/>
      <c r="D87" s="20"/>
      <c r="E87" s="25">
        <f>E85</f>
        <v>688625.01782799989</v>
      </c>
      <c r="F87" s="26">
        <f>F85</f>
        <v>94.218323273825348</v>
      </c>
      <c r="G87" s="14"/>
      <c r="H87" s="14"/>
      <c r="I87" s="14"/>
    </row>
    <row r="88" spans="1:9" x14ac:dyDescent="0.2">
      <c r="A88" s="20"/>
      <c r="B88" s="20"/>
      <c r="C88" s="20"/>
      <c r="D88" s="20"/>
      <c r="E88" s="25"/>
      <c r="F88" s="26"/>
      <c r="G88" s="14"/>
      <c r="H88" s="14"/>
      <c r="I88" s="14"/>
    </row>
    <row r="89" spans="1:9" x14ac:dyDescent="0.2">
      <c r="A89" s="20" t="s">
        <v>32</v>
      </c>
      <c r="B89" s="20"/>
      <c r="C89" s="20"/>
      <c r="D89" s="20"/>
      <c r="E89" s="25">
        <f>E91-(E85)</f>
        <v>42257.249973200145</v>
      </c>
      <c r="F89" s="26">
        <f>F91-(F85)</f>
        <v>5.781676726174652</v>
      </c>
      <c r="G89" s="14"/>
      <c r="H89" s="14"/>
      <c r="I89" s="14"/>
    </row>
    <row r="90" spans="1:9" x14ac:dyDescent="0.2">
      <c r="A90" s="20"/>
      <c r="B90" s="20"/>
      <c r="C90" s="20"/>
      <c r="D90" s="20"/>
      <c r="E90" s="25"/>
      <c r="F90" s="26"/>
      <c r="G90" s="14"/>
      <c r="H90" s="14"/>
      <c r="I90" s="14"/>
    </row>
    <row r="91" spans="1:9" x14ac:dyDescent="0.2">
      <c r="A91" s="27" t="s">
        <v>31</v>
      </c>
      <c r="B91" s="27"/>
      <c r="C91" s="27"/>
      <c r="D91" s="27"/>
      <c r="E91" s="28">
        <v>730882.26780120004</v>
      </c>
      <c r="F91" s="29">
        <v>100</v>
      </c>
      <c r="G91" s="14"/>
      <c r="H91" s="14"/>
      <c r="I91" s="14"/>
    </row>
    <row r="92" spans="1:9" x14ac:dyDescent="0.2">
      <c r="F92" s="15" t="s">
        <v>539</v>
      </c>
    </row>
    <row r="93" spans="1:9" x14ac:dyDescent="0.2">
      <c r="A93" s="14" t="s">
        <v>35</v>
      </c>
    </row>
    <row r="94" spans="1:9" x14ac:dyDescent="0.2">
      <c r="A94" s="14" t="s">
        <v>36</v>
      </c>
    </row>
    <row r="95" spans="1:9" x14ac:dyDescent="0.2">
      <c r="A95" s="14" t="s">
        <v>37</v>
      </c>
      <c r="B95" s="14"/>
      <c r="C95" s="30" t="s">
        <v>39</v>
      </c>
      <c r="D95" s="14" t="s">
        <v>38</v>
      </c>
    </row>
    <row r="96" spans="1:9" x14ac:dyDescent="0.2">
      <c r="A96" s="7" t="s">
        <v>72</v>
      </c>
      <c r="C96" s="31">
        <v>91.0047</v>
      </c>
      <c r="D96" s="31">
        <v>96.352400000000003</v>
      </c>
    </row>
    <row r="97" spans="1:4" x14ac:dyDescent="0.2">
      <c r="A97" s="7" t="s">
        <v>74</v>
      </c>
      <c r="C97" s="31">
        <v>33.346699999999998</v>
      </c>
      <c r="D97" s="31">
        <v>35.306199999999997</v>
      </c>
    </row>
    <row r="98" spans="1:4" x14ac:dyDescent="0.2">
      <c r="A98" s="7" t="s">
        <v>73</v>
      </c>
      <c r="C98" s="31">
        <v>100.52930000000001</v>
      </c>
      <c r="D98" s="31">
        <v>106.8755</v>
      </c>
    </row>
    <row r="99" spans="1:4" x14ac:dyDescent="0.2">
      <c r="A99" s="7" t="s">
        <v>75</v>
      </c>
      <c r="C99" s="31">
        <v>38.605200000000004</v>
      </c>
      <c r="D99" s="31">
        <v>41.040900000000001</v>
      </c>
    </row>
    <row r="101" spans="1:4" x14ac:dyDescent="0.2">
      <c r="A101" s="7" t="s">
        <v>40</v>
      </c>
    </row>
    <row r="103" spans="1:4" x14ac:dyDescent="0.2">
      <c r="A103" s="14" t="s">
        <v>41</v>
      </c>
      <c r="D103" s="30" t="s">
        <v>42</v>
      </c>
    </row>
    <row r="105" spans="1:4" x14ac:dyDescent="0.2">
      <c r="A105" s="14" t="s">
        <v>245</v>
      </c>
      <c r="D105" s="50">
        <v>6.2998204206388797E-2</v>
      </c>
    </row>
    <row r="107" spans="1:4" x14ac:dyDescent="0.2">
      <c r="A107" s="14" t="s">
        <v>820</v>
      </c>
      <c r="D107" s="30" t="s">
        <v>42</v>
      </c>
    </row>
    <row r="108" spans="1:4" x14ac:dyDescent="0.2">
      <c r="A108" s="7" t="s">
        <v>821</v>
      </c>
    </row>
    <row r="109" spans="1:4" x14ac:dyDescent="0.2">
      <c r="A109" s="51" t="s">
        <v>822</v>
      </c>
    </row>
    <row r="111" spans="1:4" x14ac:dyDescent="0.2">
      <c r="A111" s="14" t="s">
        <v>800</v>
      </c>
    </row>
    <row r="112" spans="1:4" x14ac:dyDescent="0.2">
      <c r="A112" s="51"/>
    </row>
    <row r="113" spans="1:1" x14ac:dyDescent="0.2">
      <c r="A113" s="52" t="s">
        <v>792</v>
      </c>
    </row>
    <row r="114" spans="1:1" x14ac:dyDescent="0.2">
      <c r="A114" s="53"/>
    </row>
    <row r="115" spans="1:1" x14ac:dyDescent="0.2">
      <c r="A115" s="54"/>
    </row>
    <row r="116" spans="1:1" x14ac:dyDescent="0.2">
      <c r="A116" s="54"/>
    </row>
    <row r="117" spans="1:1" x14ac:dyDescent="0.2">
      <c r="A117" s="54"/>
    </row>
    <row r="118" spans="1:1" x14ac:dyDescent="0.2">
      <c r="A118" s="54"/>
    </row>
    <row r="119" spans="1:1" x14ac:dyDescent="0.2">
      <c r="A119" s="54"/>
    </row>
    <row r="120" spans="1:1" x14ac:dyDescent="0.2">
      <c r="A120" s="54"/>
    </row>
    <row r="121" spans="1:1" x14ac:dyDescent="0.2">
      <c r="A121" s="54"/>
    </row>
    <row r="122" spans="1:1" x14ac:dyDescent="0.2">
      <c r="A122" s="54"/>
    </row>
    <row r="123" spans="1:1" x14ac:dyDescent="0.2">
      <c r="A123" s="54"/>
    </row>
    <row r="124" spans="1:1" x14ac:dyDescent="0.2">
      <c r="A124" s="54"/>
    </row>
    <row r="125" spans="1:1" x14ac:dyDescent="0.2">
      <c r="A125" s="54"/>
    </row>
    <row r="126" spans="1:1" x14ac:dyDescent="0.2">
      <c r="A126" s="54"/>
    </row>
    <row r="127" spans="1:1" x14ac:dyDescent="0.2">
      <c r="A127" s="52" t="s">
        <v>802</v>
      </c>
    </row>
    <row r="128" spans="1:1" x14ac:dyDescent="0.2">
      <c r="A128" s="54"/>
    </row>
    <row r="129" spans="1:1" x14ac:dyDescent="0.2">
      <c r="A129" s="52" t="s">
        <v>793</v>
      </c>
    </row>
    <row r="130" spans="1:1" x14ac:dyDescent="0.2">
      <c r="A130" s="54"/>
    </row>
    <row r="131" spans="1:1" x14ac:dyDescent="0.2">
      <c r="A131" s="54"/>
    </row>
    <row r="132" spans="1:1" x14ac:dyDescent="0.2">
      <c r="A132" s="54"/>
    </row>
    <row r="133" spans="1:1" x14ac:dyDescent="0.2">
      <c r="A133" s="54"/>
    </row>
    <row r="134" spans="1:1" x14ac:dyDescent="0.2">
      <c r="A134" s="54"/>
    </row>
    <row r="135" spans="1:1" x14ac:dyDescent="0.2">
      <c r="A135" s="54"/>
    </row>
    <row r="136" spans="1:1" x14ac:dyDescent="0.2">
      <c r="A136" s="54"/>
    </row>
    <row r="137" spans="1:1" x14ac:dyDescent="0.2">
      <c r="A137" s="54"/>
    </row>
    <row r="138" spans="1:1" x14ac:dyDescent="0.2">
      <c r="A138" s="54"/>
    </row>
    <row r="139" spans="1:1" x14ac:dyDescent="0.2">
      <c r="A139" s="54"/>
    </row>
    <row r="140" spans="1:1" x14ac:dyDescent="0.2">
      <c r="A140" s="54"/>
    </row>
    <row r="141" spans="1:1" x14ac:dyDescent="0.2">
      <c r="A141" s="54"/>
    </row>
  </sheetData>
  <mergeCells count="1">
    <mergeCell ref="A1:F1"/>
  </mergeCells>
  <conditionalFormatting sqref="F2:F3 F5:F110 F244:F65538">
    <cfRule type="cellIs" dxfId="49" priority="2" stopIfTrue="1" operator="between">
      <formula>0.009</formula>
      <formula>-0.009</formula>
    </cfRule>
  </conditionalFormatting>
  <conditionalFormatting sqref="F111:F243">
    <cfRule type="cellIs" dxfId="48" priority="1" stopIfTrue="1" operator="between">
      <formula>0.009</formula>
      <formula>-0.009</formula>
    </cfRule>
  </conditionalFormatting>
  <hyperlinks>
    <hyperlink ref="A112" r:id="rId1" tooltip="https://www.franklintempletonindia.com/downloadsServlet/pdf/product-labels-jg9o5k7l" display="https://www.franklintempletonindia.com/downloadsServlet/pdf/product-labels-jg9o5k7l" xr:uid="{00000000-0004-0000-0F00-000000000000}"/>
    <hyperlink ref="A109" r:id="rId2" tooltip="https://www.franklintempletonindia.com/investor/reports" xr:uid="{00000000-0004-0000-0F00-000001000000}"/>
  </hyperlinks>
  <pageMargins left="0.7" right="0.7" top="0.75" bottom="0.75" header="0.3" footer="0.3"/>
  <pageSetup paperSize="9" orientation="portrait" r:id="rId3"/>
  <headerFooter>
    <oddFooter>&amp;C&amp;1#&amp;"Calibri"&amp;10&amp;K000000PUBLIC</oddFooter>
    <evenFooter>&amp;LPUBLIC</evenFooter>
    <firstFooter>&amp;LPUBLIC</firstFooter>
  </headerFooter>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36"/>
  <sheetViews>
    <sheetView workbookViewId="0">
      <selection sqref="A1:F1"/>
    </sheetView>
  </sheetViews>
  <sheetFormatPr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3.42578125" style="10" customWidth="1"/>
    <col min="6" max="6" width="14.7109375" style="11" bestFit="1" customWidth="1"/>
    <col min="7" max="16384" width="9.140625" style="7"/>
  </cols>
  <sheetData>
    <row r="1" spans="1:6" s="1" customFormat="1" ht="15" x14ac:dyDescent="0.2">
      <c r="A1" s="85" t="s">
        <v>15</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5" t="s">
        <v>6</v>
      </c>
      <c r="F4" s="12" t="s">
        <v>3</v>
      </c>
    </row>
    <row r="5" spans="1:6" x14ac:dyDescent="0.2">
      <c r="A5" s="16" t="s">
        <v>83</v>
      </c>
      <c r="B5" s="17"/>
      <c r="C5" s="17"/>
      <c r="D5" s="17"/>
      <c r="E5" s="18"/>
      <c r="F5" s="19"/>
    </row>
    <row r="6" spans="1:6" x14ac:dyDescent="0.2">
      <c r="A6" s="20" t="s">
        <v>26</v>
      </c>
      <c r="B6" s="21"/>
      <c r="C6" s="21"/>
      <c r="D6" s="21"/>
      <c r="E6" s="22"/>
      <c r="F6" s="23"/>
    </row>
    <row r="7" spans="1:6" x14ac:dyDescent="0.2">
      <c r="A7" s="21" t="s">
        <v>541</v>
      </c>
      <c r="B7" s="21" t="s">
        <v>540</v>
      </c>
      <c r="C7" s="21" t="s">
        <v>86</v>
      </c>
      <c r="D7" s="24">
        <v>21069927</v>
      </c>
      <c r="E7" s="22">
        <v>27211.810720000001</v>
      </c>
      <c r="F7" s="23">
        <v>3.69728327621845</v>
      </c>
    </row>
    <row r="8" spans="1:6" x14ac:dyDescent="0.2">
      <c r="A8" s="21" t="s">
        <v>88</v>
      </c>
      <c r="B8" s="21" t="s">
        <v>87</v>
      </c>
      <c r="C8" s="21" t="s">
        <v>86</v>
      </c>
      <c r="D8" s="24">
        <v>2885566</v>
      </c>
      <c r="E8" s="22">
        <v>24667.26095</v>
      </c>
      <c r="F8" s="23">
        <v>3.35155393806706</v>
      </c>
    </row>
    <row r="9" spans="1:6" x14ac:dyDescent="0.2">
      <c r="A9" s="21" t="s">
        <v>142</v>
      </c>
      <c r="B9" s="21" t="s">
        <v>141</v>
      </c>
      <c r="C9" s="21" t="s">
        <v>143</v>
      </c>
      <c r="D9" s="24">
        <v>7141052</v>
      </c>
      <c r="E9" s="22">
        <v>21698.086500000001</v>
      </c>
      <c r="F9" s="23">
        <v>2.9481306175420601</v>
      </c>
    </row>
    <row r="10" spans="1:6" x14ac:dyDescent="0.2">
      <c r="A10" s="21" t="s">
        <v>543</v>
      </c>
      <c r="B10" s="21" t="s">
        <v>542</v>
      </c>
      <c r="C10" s="21" t="s">
        <v>164</v>
      </c>
      <c r="D10" s="24">
        <v>6794174</v>
      </c>
      <c r="E10" s="22">
        <v>21289.54423</v>
      </c>
      <c r="F10" s="23">
        <v>2.8926217608165099</v>
      </c>
    </row>
    <row r="11" spans="1:6" x14ac:dyDescent="0.2">
      <c r="A11" s="21" t="s">
        <v>85</v>
      </c>
      <c r="B11" s="21" t="s">
        <v>84</v>
      </c>
      <c r="C11" s="21" t="s">
        <v>86</v>
      </c>
      <c r="D11" s="24">
        <v>1223175</v>
      </c>
      <c r="E11" s="22">
        <v>19565.907299999999</v>
      </c>
      <c r="F11" s="23">
        <v>2.6584302892847198</v>
      </c>
    </row>
    <row r="12" spans="1:6" x14ac:dyDescent="0.2">
      <c r="A12" s="21" t="s">
        <v>433</v>
      </c>
      <c r="B12" s="21" t="s">
        <v>432</v>
      </c>
      <c r="C12" s="21" t="s">
        <v>297</v>
      </c>
      <c r="D12" s="24">
        <v>1050123</v>
      </c>
      <c r="E12" s="22">
        <v>18893.287950000002</v>
      </c>
      <c r="F12" s="23">
        <v>2.5670411384632299</v>
      </c>
    </row>
    <row r="13" spans="1:6" x14ac:dyDescent="0.2">
      <c r="A13" s="21" t="s">
        <v>545</v>
      </c>
      <c r="B13" s="21" t="s">
        <v>544</v>
      </c>
      <c r="C13" s="21" t="s">
        <v>181</v>
      </c>
      <c r="D13" s="24">
        <v>4409869</v>
      </c>
      <c r="E13" s="22">
        <v>18790.451809999999</v>
      </c>
      <c r="F13" s="23">
        <v>2.5530687371215799</v>
      </c>
    </row>
    <row r="14" spans="1:6" x14ac:dyDescent="0.2">
      <c r="A14" s="21" t="s">
        <v>428</v>
      </c>
      <c r="B14" s="21" t="s">
        <v>427</v>
      </c>
      <c r="C14" s="21" t="s">
        <v>86</v>
      </c>
      <c r="D14" s="24">
        <v>25995601</v>
      </c>
      <c r="E14" s="22">
        <v>18586.854719999999</v>
      </c>
      <c r="F14" s="23">
        <v>2.5254058916134499</v>
      </c>
    </row>
    <row r="15" spans="1:6" x14ac:dyDescent="0.2">
      <c r="A15" s="21" t="s">
        <v>547</v>
      </c>
      <c r="B15" s="21" t="s">
        <v>546</v>
      </c>
      <c r="C15" s="21" t="s">
        <v>312</v>
      </c>
      <c r="D15" s="24">
        <v>1986228</v>
      </c>
      <c r="E15" s="22">
        <v>17847.251690000001</v>
      </c>
      <c r="F15" s="23">
        <v>2.4249156323654799</v>
      </c>
    </row>
    <row r="16" spans="1:6" x14ac:dyDescent="0.2">
      <c r="A16" s="21" t="s">
        <v>549</v>
      </c>
      <c r="B16" s="21" t="s">
        <v>548</v>
      </c>
      <c r="C16" s="21" t="s">
        <v>164</v>
      </c>
      <c r="D16" s="24">
        <v>1798493</v>
      </c>
      <c r="E16" s="22">
        <v>17688.178660000001</v>
      </c>
      <c r="F16" s="23">
        <v>2.4033022947023501</v>
      </c>
    </row>
    <row r="17" spans="1:6" x14ac:dyDescent="0.2">
      <c r="A17" s="21" t="s">
        <v>551</v>
      </c>
      <c r="B17" s="21" t="s">
        <v>550</v>
      </c>
      <c r="C17" s="21" t="s">
        <v>154</v>
      </c>
      <c r="D17" s="24">
        <v>1273937</v>
      </c>
      <c r="E17" s="22">
        <v>16282.825769999999</v>
      </c>
      <c r="F17" s="23">
        <v>2.2123562459131998</v>
      </c>
    </row>
    <row r="18" spans="1:6" x14ac:dyDescent="0.2">
      <c r="A18" s="21" t="s">
        <v>553</v>
      </c>
      <c r="B18" s="21" t="s">
        <v>552</v>
      </c>
      <c r="C18" s="21" t="s">
        <v>121</v>
      </c>
      <c r="D18" s="24">
        <v>5089831</v>
      </c>
      <c r="E18" s="22">
        <v>15816.64983</v>
      </c>
      <c r="F18" s="23">
        <v>2.1490166716205401</v>
      </c>
    </row>
    <row r="19" spans="1:6" x14ac:dyDescent="0.2">
      <c r="A19" s="21" t="s">
        <v>555</v>
      </c>
      <c r="B19" s="21" t="s">
        <v>554</v>
      </c>
      <c r="C19" s="21" t="s">
        <v>127</v>
      </c>
      <c r="D19" s="24">
        <v>992366</v>
      </c>
      <c r="E19" s="22">
        <v>15581.138569999999</v>
      </c>
      <c r="F19" s="23">
        <v>2.1170176307658601</v>
      </c>
    </row>
    <row r="20" spans="1:6" x14ac:dyDescent="0.2">
      <c r="A20" s="21" t="s">
        <v>374</v>
      </c>
      <c r="B20" s="21" t="s">
        <v>373</v>
      </c>
      <c r="C20" s="21" t="s">
        <v>91</v>
      </c>
      <c r="D20" s="24">
        <v>762190</v>
      </c>
      <c r="E20" s="22">
        <v>15513.61526</v>
      </c>
      <c r="F20" s="23">
        <v>2.1078432025226599</v>
      </c>
    </row>
    <row r="21" spans="1:6" x14ac:dyDescent="0.2">
      <c r="A21" s="21" t="s">
        <v>557</v>
      </c>
      <c r="B21" s="21" t="s">
        <v>556</v>
      </c>
      <c r="C21" s="21" t="s">
        <v>115</v>
      </c>
      <c r="D21" s="24">
        <v>3651225</v>
      </c>
      <c r="E21" s="22">
        <v>14581.16704</v>
      </c>
      <c r="F21" s="23">
        <v>1.98115096417001</v>
      </c>
    </row>
    <row r="22" spans="1:6" x14ac:dyDescent="0.2">
      <c r="A22" s="21" t="s">
        <v>559</v>
      </c>
      <c r="B22" s="21" t="s">
        <v>558</v>
      </c>
      <c r="C22" s="21" t="s">
        <v>159</v>
      </c>
      <c r="D22" s="24">
        <v>9989858</v>
      </c>
      <c r="E22" s="22">
        <v>14535.24339</v>
      </c>
      <c r="F22" s="23">
        <v>1.9749112932831601</v>
      </c>
    </row>
    <row r="23" spans="1:6" x14ac:dyDescent="0.2">
      <c r="A23" s="21" t="s">
        <v>561</v>
      </c>
      <c r="B23" s="21" t="s">
        <v>560</v>
      </c>
      <c r="C23" s="21" t="s">
        <v>91</v>
      </c>
      <c r="D23" s="24">
        <v>294995</v>
      </c>
      <c r="E23" s="22">
        <v>14139.405350000001</v>
      </c>
      <c r="F23" s="23">
        <v>1.9211285670823099</v>
      </c>
    </row>
    <row r="24" spans="1:6" x14ac:dyDescent="0.2">
      <c r="A24" s="21" t="s">
        <v>271</v>
      </c>
      <c r="B24" s="21" t="s">
        <v>270</v>
      </c>
      <c r="C24" s="21" t="s">
        <v>272</v>
      </c>
      <c r="D24" s="24">
        <v>14617750</v>
      </c>
      <c r="E24" s="22">
        <v>13828.3915</v>
      </c>
      <c r="F24" s="23">
        <v>1.87887094894328</v>
      </c>
    </row>
    <row r="25" spans="1:6" x14ac:dyDescent="0.2">
      <c r="A25" s="21" t="s">
        <v>173</v>
      </c>
      <c r="B25" s="21" t="s">
        <v>172</v>
      </c>
      <c r="C25" s="21" t="s">
        <v>143</v>
      </c>
      <c r="D25" s="24">
        <v>3296838</v>
      </c>
      <c r="E25" s="22">
        <v>13276.36663</v>
      </c>
      <c r="F25" s="23">
        <v>1.8038670346169401</v>
      </c>
    </row>
    <row r="26" spans="1:6" x14ac:dyDescent="0.2">
      <c r="A26" s="21" t="s">
        <v>306</v>
      </c>
      <c r="B26" s="21" t="s">
        <v>305</v>
      </c>
      <c r="C26" s="21" t="s">
        <v>86</v>
      </c>
      <c r="D26" s="24">
        <v>8960416</v>
      </c>
      <c r="E26" s="22">
        <v>12405.695949999999</v>
      </c>
      <c r="F26" s="23">
        <v>1.68556854366456</v>
      </c>
    </row>
    <row r="27" spans="1:6" x14ac:dyDescent="0.2">
      <c r="A27" s="21" t="s">
        <v>249</v>
      </c>
      <c r="B27" s="21" t="s">
        <v>248</v>
      </c>
      <c r="C27" s="21" t="s">
        <v>164</v>
      </c>
      <c r="D27" s="24">
        <v>68736</v>
      </c>
      <c r="E27" s="22">
        <v>12369.902400000001</v>
      </c>
      <c r="F27" s="23">
        <v>1.68070525488259</v>
      </c>
    </row>
    <row r="28" spans="1:6" x14ac:dyDescent="0.2">
      <c r="A28" s="21" t="s">
        <v>563</v>
      </c>
      <c r="B28" s="21" t="s">
        <v>562</v>
      </c>
      <c r="C28" s="21" t="s">
        <v>118</v>
      </c>
      <c r="D28" s="24">
        <v>444764</v>
      </c>
      <c r="E28" s="22">
        <v>12295.945540000001</v>
      </c>
      <c r="F28" s="23">
        <v>1.67065669676005</v>
      </c>
    </row>
    <row r="29" spans="1:6" x14ac:dyDescent="0.2">
      <c r="A29" s="21" t="s">
        <v>565</v>
      </c>
      <c r="B29" s="21" t="s">
        <v>564</v>
      </c>
      <c r="C29" s="21" t="s">
        <v>140</v>
      </c>
      <c r="D29" s="24">
        <v>4850000</v>
      </c>
      <c r="E29" s="22">
        <v>12212.3</v>
      </c>
      <c r="F29" s="23">
        <v>1.6592917325041101</v>
      </c>
    </row>
    <row r="30" spans="1:6" x14ac:dyDescent="0.2">
      <c r="A30" s="21" t="s">
        <v>314</v>
      </c>
      <c r="B30" s="21" t="s">
        <v>313</v>
      </c>
      <c r="C30" s="21" t="s">
        <v>124</v>
      </c>
      <c r="D30" s="24">
        <v>2753992</v>
      </c>
      <c r="E30" s="22">
        <v>12080.385910000001</v>
      </c>
      <c r="F30" s="23">
        <v>1.6413684945442</v>
      </c>
    </row>
    <row r="31" spans="1:6" x14ac:dyDescent="0.2">
      <c r="A31" s="21" t="s">
        <v>567</v>
      </c>
      <c r="B31" s="21" t="s">
        <v>566</v>
      </c>
      <c r="C31" s="21" t="s">
        <v>109</v>
      </c>
      <c r="D31" s="24">
        <v>1491580</v>
      </c>
      <c r="E31" s="22">
        <v>12051.22061</v>
      </c>
      <c r="F31" s="23">
        <v>1.6374057896347201</v>
      </c>
    </row>
    <row r="32" spans="1:6" x14ac:dyDescent="0.2">
      <c r="A32" s="21" t="s">
        <v>569</v>
      </c>
      <c r="B32" s="21" t="s">
        <v>568</v>
      </c>
      <c r="C32" s="21" t="s">
        <v>200</v>
      </c>
      <c r="D32" s="24">
        <v>2015127</v>
      </c>
      <c r="E32" s="22">
        <v>11899.32494</v>
      </c>
      <c r="F32" s="23">
        <v>1.6167676437134599</v>
      </c>
    </row>
    <row r="33" spans="1:6" x14ac:dyDescent="0.2">
      <c r="A33" s="21" t="s">
        <v>571</v>
      </c>
      <c r="B33" s="21" t="s">
        <v>570</v>
      </c>
      <c r="C33" s="21" t="s">
        <v>151</v>
      </c>
      <c r="D33" s="24">
        <v>1717030</v>
      </c>
      <c r="E33" s="22">
        <v>11889.57424</v>
      </c>
      <c r="F33" s="23">
        <v>1.6154428108895</v>
      </c>
    </row>
    <row r="34" spans="1:6" x14ac:dyDescent="0.2">
      <c r="A34" s="21" t="s">
        <v>437</v>
      </c>
      <c r="B34" s="21" t="s">
        <v>436</v>
      </c>
      <c r="C34" s="21" t="s">
        <v>86</v>
      </c>
      <c r="D34" s="24">
        <v>11380441</v>
      </c>
      <c r="E34" s="22">
        <v>11608.04982</v>
      </c>
      <c r="F34" s="23">
        <v>1.5771919373764001</v>
      </c>
    </row>
    <row r="35" spans="1:6" x14ac:dyDescent="0.2">
      <c r="A35" s="21" t="s">
        <v>183</v>
      </c>
      <c r="B35" s="21" t="s">
        <v>182</v>
      </c>
      <c r="C35" s="21" t="s">
        <v>184</v>
      </c>
      <c r="D35" s="24">
        <v>2075578</v>
      </c>
      <c r="E35" s="22">
        <v>11586.91419</v>
      </c>
      <c r="F35" s="23">
        <v>1.57432022802433</v>
      </c>
    </row>
    <row r="36" spans="1:6" x14ac:dyDescent="0.2">
      <c r="A36" s="21" t="s">
        <v>573</v>
      </c>
      <c r="B36" s="21" t="s">
        <v>572</v>
      </c>
      <c r="C36" s="21" t="s">
        <v>431</v>
      </c>
      <c r="D36" s="24">
        <v>1333135</v>
      </c>
      <c r="E36" s="22">
        <v>11430.299489999999</v>
      </c>
      <c r="F36" s="23">
        <v>1.55304090497309</v>
      </c>
    </row>
    <row r="37" spans="1:6" x14ac:dyDescent="0.2">
      <c r="A37" s="21" t="s">
        <v>575</v>
      </c>
      <c r="B37" s="21" t="s">
        <v>574</v>
      </c>
      <c r="C37" s="21" t="s">
        <v>576</v>
      </c>
      <c r="D37" s="24">
        <v>3620695</v>
      </c>
      <c r="E37" s="22">
        <v>11052.171490000001</v>
      </c>
      <c r="F37" s="23">
        <v>1.5016644513788999</v>
      </c>
    </row>
    <row r="38" spans="1:6" x14ac:dyDescent="0.2">
      <c r="A38" s="21" t="s">
        <v>578</v>
      </c>
      <c r="B38" s="21" t="s">
        <v>577</v>
      </c>
      <c r="C38" s="21" t="s">
        <v>118</v>
      </c>
      <c r="D38" s="24">
        <v>1502334</v>
      </c>
      <c r="E38" s="22">
        <v>10734.17643</v>
      </c>
      <c r="F38" s="23">
        <v>1.45845829250341</v>
      </c>
    </row>
    <row r="39" spans="1:6" x14ac:dyDescent="0.2">
      <c r="A39" s="21" t="s">
        <v>580</v>
      </c>
      <c r="B39" s="21" t="s">
        <v>579</v>
      </c>
      <c r="C39" s="21" t="s">
        <v>109</v>
      </c>
      <c r="D39" s="24">
        <v>52304</v>
      </c>
      <c r="E39" s="22">
        <v>10570.92607</v>
      </c>
      <c r="F39" s="23">
        <v>1.4362773787790299</v>
      </c>
    </row>
    <row r="40" spans="1:6" x14ac:dyDescent="0.2">
      <c r="A40" s="21" t="s">
        <v>280</v>
      </c>
      <c r="B40" s="21" t="s">
        <v>279</v>
      </c>
      <c r="C40" s="21" t="s">
        <v>124</v>
      </c>
      <c r="D40" s="24">
        <v>3725151</v>
      </c>
      <c r="E40" s="22">
        <v>10536.589599999999</v>
      </c>
      <c r="F40" s="23">
        <v>1.43161206423595</v>
      </c>
    </row>
    <row r="41" spans="1:6" x14ac:dyDescent="0.2">
      <c r="A41" s="21" t="s">
        <v>156</v>
      </c>
      <c r="B41" s="21" t="s">
        <v>155</v>
      </c>
      <c r="C41" s="21" t="s">
        <v>118</v>
      </c>
      <c r="D41" s="24">
        <v>2902529</v>
      </c>
      <c r="E41" s="22">
        <v>10160.30276</v>
      </c>
      <c r="F41" s="23">
        <v>1.3804857700356701</v>
      </c>
    </row>
    <row r="42" spans="1:6" x14ac:dyDescent="0.2">
      <c r="A42" s="21" t="s">
        <v>582</v>
      </c>
      <c r="B42" s="21" t="s">
        <v>581</v>
      </c>
      <c r="C42" s="21" t="s">
        <v>431</v>
      </c>
      <c r="D42" s="24">
        <v>2447000</v>
      </c>
      <c r="E42" s="22">
        <v>9933.5964999999997</v>
      </c>
      <c r="F42" s="23">
        <v>1.34968306924017</v>
      </c>
    </row>
    <row r="43" spans="1:6" x14ac:dyDescent="0.2">
      <c r="A43" s="21" t="s">
        <v>584</v>
      </c>
      <c r="B43" s="21" t="s">
        <v>583</v>
      </c>
      <c r="C43" s="21" t="s">
        <v>272</v>
      </c>
      <c r="D43" s="24">
        <v>350000</v>
      </c>
      <c r="E43" s="22">
        <v>9010.0499999999993</v>
      </c>
      <c r="F43" s="23">
        <v>1.22420031234482</v>
      </c>
    </row>
    <row r="44" spans="1:6" x14ac:dyDescent="0.2">
      <c r="A44" s="21" t="s">
        <v>153</v>
      </c>
      <c r="B44" s="21" t="s">
        <v>152</v>
      </c>
      <c r="C44" s="21" t="s">
        <v>154</v>
      </c>
      <c r="D44" s="24">
        <v>3856067</v>
      </c>
      <c r="E44" s="22">
        <v>8857.3858990000008</v>
      </c>
      <c r="F44" s="23">
        <v>1.2034577592926099</v>
      </c>
    </row>
    <row r="45" spans="1:6" x14ac:dyDescent="0.2">
      <c r="A45" s="21" t="s">
        <v>158</v>
      </c>
      <c r="B45" s="21" t="s">
        <v>157</v>
      </c>
      <c r="C45" s="21" t="s">
        <v>159</v>
      </c>
      <c r="D45" s="24">
        <v>415909</v>
      </c>
      <c r="E45" s="22">
        <v>8631.5674319999998</v>
      </c>
      <c r="F45" s="23">
        <v>1.1727756834068399</v>
      </c>
    </row>
    <row r="46" spans="1:6" x14ac:dyDescent="0.2">
      <c r="A46" s="21" t="s">
        <v>586</v>
      </c>
      <c r="B46" s="21" t="s">
        <v>585</v>
      </c>
      <c r="C46" s="21" t="s">
        <v>91</v>
      </c>
      <c r="D46" s="24">
        <v>195484</v>
      </c>
      <c r="E46" s="22">
        <v>8403.1729660000001</v>
      </c>
      <c r="F46" s="23">
        <v>1.14174360515921</v>
      </c>
    </row>
    <row r="47" spans="1:6" x14ac:dyDescent="0.2">
      <c r="A47" s="21" t="s">
        <v>178</v>
      </c>
      <c r="B47" s="21" t="s">
        <v>177</v>
      </c>
      <c r="C47" s="21" t="s">
        <v>143</v>
      </c>
      <c r="D47" s="24">
        <v>934057</v>
      </c>
      <c r="E47" s="22">
        <v>8331.7884400000003</v>
      </c>
      <c r="F47" s="23">
        <v>1.132044551433</v>
      </c>
    </row>
    <row r="48" spans="1:6" x14ac:dyDescent="0.2">
      <c r="A48" s="21" t="s">
        <v>588</v>
      </c>
      <c r="B48" s="21" t="s">
        <v>587</v>
      </c>
      <c r="C48" s="21" t="s">
        <v>589</v>
      </c>
      <c r="D48" s="24">
        <v>8000000</v>
      </c>
      <c r="E48" s="22">
        <v>8316</v>
      </c>
      <c r="F48" s="23">
        <v>1.12989936764607</v>
      </c>
    </row>
    <row r="49" spans="1:6" x14ac:dyDescent="0.2">
      <c r="A49" s="21" t="s">
        <v>591</v>
      </c>
      <c r="B49" s="21" t="s">
        <v>590</v>
      </c>
      <c r="C49" s="21" t="s">
        <v>127</v>
      </c>
      <c r="D49" s="24">
        <v>670000</v>
      </c>
      <c r="E49" s="22">
        <v>7967.9750000000004</v>
      </c>
      <c r="F49" s="23">
        <v>1.0826130247618699</v>
      </c>
    </row>
    <row r="50" spans="1:6" x14ac:dyDescent="0.2">
      <c r="A50" s="21" t="s">
        <v>450</v>
      </c>
      <c r="B50" s="21" t="s">
        <v>449</v>
      </c>
      <c r="C50" s="21" t="s">
        <v>164</v>
      </c>
      <c r="D50" s="24">
        <v>286027</v>
      </c>
      <c r="E50" s="22">
        <v>7928.0963860000002</v>
      </c>
      <c r="F50" s="23">
        <v>1.0771946961494101</v>
      </c>
    </row>
    <row r="51" spans="1:6" x14ac:dyDescent="0.2">
      <c r="A51" s="21" t="s">
        <v>593</v>
      </c>
      <c r="B51" s="21" t="s">
        <v>592</v>
      </c>
      <c r="C51" s="21" t="s">
        <v>431</v>
      </c>
      <c r="D51" s="24">
        <v>566062</v>
      </c>
      <c r="E51" s="22">
        <v>7829.2035219999998</v>
      </c>
      <c r="F51" s="23">
        <v>1.06375806982687</v>
      </c>
    </row>
    <row r="52" spans="1:6" x14ac:dyDescent="0.2">
      <c r="A52" s="21" t="s">
        <v>197</v>
      </c>
      <c r="B52" s="21" t="s">
        <v>196</v>
      </c>
      <c r="C52" s="21" t="s">
        <v>135</v>
      </c>
      <c r="D52" s="24">
        <v>533231</v>
      </c>
      <c r="E52" s="22">
        <v>7715.3193389999997</v>
      </c>
      <c r="F52" s="23">
        <v>1.04828456497398</v>
      </c>
    </row>
    <row r="53" spans="1:6" x14ac:dyDescent="0.2">
      <c r="A53" s="21" t="s">
        <v>595</v>
      </c>
      <c r="B53" s="21" t="s">
        <v>594</v>
      </c>
      <c r="C53" s="21" t="s">
        <v>109</v>
      </c>
      <c r="D53" s="24">
        <v>637149</v>
      </c>
      <c r="E53" s="22">
        <v>7532.3754779999999</v>
      </c>
      <c r="F53" s="23">
        <v>1.0234278847360501</v>
      </c>
    </row>
    <row r="54" spans="1:6" x14ac:dyDescent="0.2">
      <c r="A54" s="21" t="s">
        <v>166</v>
      </c>
      <c r="B54" s="21" t="s">
        <v>165</v>
      </c>
      <c r="C54" s="21" t="s">
        <v>121</v>
      </c>
      <c r="D54" s="24">
        <v>1637180</v>
      </c>
      <c r="E54" s="22">
        <v>7217.50803</v>
      </c>
      <c r="F54" s="23">
        <v>0.98064667617574097</v>
      </c>
    </row>
    <row r="55" spans="1:6" x14ac:dyDescent="0.2">
      <c r="A55" s="21" t="s">
        <v>161</v>
      </c>
      <c r="B55" s="21" t="s">
        <v>160</v>
      </c>
      <c r="C55" s="21" t="s">
        <v>154</v>
      </c>
      <c r="D55" s="24">
        <v>13362074</v>
      </c>
      <c r="E55" s="22">
        <v>7148.7095900000004</v>
      </c>
      <c r="F55" s="23">
        <v>0.97129899533747299</v>
      </c>
    </row>
    <row r="56" spans="1:6" x14ac:dyDescent="0.2">
      <c r="A56" s="21" t="s">
        <v>597</v>
      </c>
      <c r="B56" s="21" t="s">
        <v>596</v>
      </c>
      <c r="C56" s="21" t="s">
        <v>164</v>
      </c>
      <c r="D56" s="24">
        <v>14219870</v>
      </c>
      <c r="E56" s="22">
        <v>7038.83565</v>
      </c>
      <c r="F56" s="23">
        <v>0.95637036434579603</v>
      </c>
    </row>
    <row r="57" spans="1:6" x14ac:dyDescent="0.2">
      <c r="A57" s="21" t="s">
        <v>599</v>
      </c>
      <c r="B57" s="21" t="s">
        <v>598</v>
      </c>
      <c r="C57" s="21" t="s">
        <v>312</v>
      </c>
      <c r="D57" s="24">
        <v>224936</v>
      </c>
      <c r="E57" s="22">
        <v>6972.003788</v>
      </c>
      <c r="F57" s="23">
        <v>0.94728988351217303</v>
      </c>
    </row>
    <row r="58" spans="1:6" x14ac:dyDescent="0.2">
      <c r="A58" s="21" t="s">
        <v>601</v>
      </c>
      <c r="B58" s="21" t="s">
        <v>600</v>
      </c>
      <c r="C58" s="21" t="s">
        <v>143</v>
      </c>
      <c r="D58" s="24">
        <v>419825</v>
      </c>
      <c r="E58" s="22">
        <v>5475.5675629999996</v>
      </c>
      <c r="F58" s="23">
        <v>0.74396829328247405</v>
      </c>
    </row>
    <row r="59" spans="1:6" x14ac:dyDescent="0.2">
      <c r="A59" s="21" t="s">
        <v>106</v>
      </c>
      <c r="B59" s="21" t="s">
        <v>105</v>
      </c>
      <c r="C59" s="21" t="s">
        <v>86</v>
      </c>
      <c r="D59" s="24">
        <v>868164</v>
      </c>
      <c r="E59" s="22">
        <v>4538.7613920000003</v>
      </c>
      <c r="F59" s="23">
        <v>0.61668393779668296</v>
      </c>
    </row>
    <row r="60" spans="1:6" x14ac:dyDescent="0.2">
      <c r="A60" s="21" t="s">
        <v>603</v>
      </c>
      <c r="B60" s="21" t="s">
        <v>602</v>
      </c>
      <c r="C60" s="21" t="s">
        <v>127</v>
      </c>
      <c r="D60" s="24">
        <v>532747</v>
      </c>
      <c r="E60" s="22">
        <v>4347.2155199999997</v>
      </c>
      <c r="F60" s="23">
        <v>0.59065849772356904</v>
      </c>
    </row>
    <row r="61" spans="1:6" x14ac:dyDescent="0.2">
      <c r="A61" s="21" t="s">
        <v>605</v>
      </c>
      <c r="B61" s="21" t="s">
        <v>604</v>
      </c>
      <c r="C61" s="21" t="s">
        <v>140</v>
      </c>
      <c r="D61" s="24">
        <v>185023</v>
      </c>
      <c r="E61" s="22">
        <v>4231.2909870000003</v>
      </c>
      <c r="F61" s="23">
        <v>0.57490776942494404</v>
      </c>
    </row>
    <row r="62" spans="1:6" x14ac:dyDescent="0.2">
      <c r="A62" s="21" t="s">
        <v>370</v>
      </c>
      <c r="B62" s="21" t="s">
        <v>369</v>
      </c>
      <c r="C62" s="21" t="s">
        <v>184</v>
      </c>
      <c r="D62" s="24">
        <v>650000</v>
      </c>
      <c r="E62" s="22">
        <v>3882.125</v>
      </c>
      <c r="F62" s="23">
        <v>0.52746640002681699</v>
      </c>
    </row>
    <row r="63" spans="1:6" x14ac:dyDescent="0.2">
      <c r="A63" s="21" t="s">
        <v>195</v>
      </c>
      <c r="B63" s="21" t="s">
        <v>194</v>
      </c>
      <c r="C63" s="21" t="s">
        <v>118</v>
      </c>
      <c r="D63" s="24">
        <v>220000</v>
      </c>
      <c r="E63" s="22">
        <v>3809.74</v>
      </c>
      <c r="F63" s="23">
        <v>0.51763141136315005</v>
      </c>
    </row>
    <row r="64" spans="1:6" x14ac:dyDescent="0.2">
      <c r="A64" s="21" t="s">
        <v>607</v>
      </c>
      <c r="B64" s="21" t="s">
        <v>606</v>
      </c>
      <c r="C64" s="21" t="s">
        <v>354</v>
      </c>
      <c r="D64" s="24">
        <v>11000</v>
      </c>
      <c r="E64" s="22">
        <v>3793.5974999999999</v>
      </c>
      <c r="F64" s="23">
        <v>0.51543812125465704</v>
      </c>
    </row>
    <row r="65" spans="1:9" x14ac:dyDescent="0.2">
      <c r="A65" s="21" t="s">
        <v>308</v>
      </c>
      <c r="B65" s="21" t="s">
        <v>307</v>
      </c>
      <c r="C65" s="21" t="s">
        <v>309</v>
      </c>
      <c r="D65" s="24">
        <v>1927265</v>
      </c>
      <c r="E65" s="22">
        <v>3769.7303400000001</v>
      </c>
      <c r="F65" s="23">
        <v>0.51219527746058402</v>
      </c>
    </row>
    <row r="66" spans="1:9" x14ac:dyDescent="0.2">
      <c r="A66" s="21" t="s">
        <v>609</v>
      </c>
      <c r="B66" s="21" t="s">
        <v>608</v>
      </c>
      <c r="C66" s="21" t="s">
        <v>143</v>
      </c>
      <c r="D66" s="24">
        <v>350000</v>
      </c>
      <c r="E66" s="22">
        <v>3761.2750000000001</v>
      </c>
      <c r="F66" s="23">
        <v>0.51104644589261505</v>
      </c>
    </row>
    <row r="67" spans="1:9" x14ac:dyDescent="0.2">
      <c r="A67" s="21" t="s">
        <v>132</v>
      </c>
      <c r="B67" s="21" t="s">
        <v>131</v>
      </c>
      <c r="C67" s="21" t="s">
        <v>86</v>
      </c>
      <c r="D67" s="24">
        <v>345366</v>
      </c>
      <c r="E67" s="22">
        <v>3722.0093820000002</v>
      </c>
      <c r="F67" s="23">
        <v>0.50571140537452497</v>
      </c>
    </row>
    <row r="68" spans="1:9" x14ac:dyDescent="0.2">
      <c r="A68" s="21" t="s">
        <v>328</v>
      </c>
      <c r="B68" s="21" t="s">
        <v>327</v>
      </c>
      <c r="C68" s="21" t="s">
        <v>115</v>
      </c>
      <c r="D68" s="24">
        <v>250000</v>
      </c>
      <c r="E68" s="22">
        <v>3683.75</v>
      </c>
      <c r="F68" s="23">
        <v>0.50051308267992101</v>
      </c>
    </row>
    <row r="69" spans="1:9" x14ac:dyDescent="0.2">
      <c r="A69" s="21" t="s">
        <v>611</v>
      </c>
      <c r="B69" s="21" t="s">
        <v>610</v>
      </c>
      <c r="C69" s="21" t="s">
        <v>127</v>
      </c>
      <c r="D69" s="24">
        <v>2053763</v>
      </c>
      <c r="E69" s="22">
        <v>3295.2627339999999</v>
      </c>
      <c r="F69" s="23">
        <v>0.44772911007386601</v>
      </c>
    </row>
    <row r="70" spans="1:9" x14ac:dyDescent="0.2">
      <c r="A70" s="21" t="s">
        <v>613</v>
      </c>
      <c r="B70" s="21" t="s">
        <v>612</v>
      </c>
      <c r="C70" s="21" t="s">
        <v>121</v>
      </c>
      <c r="D70" s="24">
        <v>1829484</v>
      </c>
      <c r="E70" s="22">
        <v>2788.1336160000001</v>
      </c>
      <c r="F70" s="23">
        <v>0.37882520558335298</v>
      </c>
    </row>
    <row r="71" spans="1:9" x14ac:dyDescent="0.2">
      <c r="A71" s="21" t="s">
        <v>104</v>
      </c>
      <c r="B71" s="21" t="s">
        <v>103</v>
      </c>
      <c r="C71" s="21" t="s">
        <v>91</v>
      </c>
      <c r="D71" s="24">
        <v>173037</v>
      </c>
      <c r="E71" s="22">
        <v>1864.646712</v>
      </c>
      <c r="F71" s="23">
        <v>0.25335054602839502</v>
      </c>
    </row>
    <row r="72" spans="1:9" x14ac:dyDescent="0.2">
      <c r="A72" s="21" t="s">
        <v>468</v>
      </c>
      <c r="B72" s="21" t="s">
        <v>467</v>
      </c>
      <c r="C72" s="21" t="s">
        <v>297</v>
      </c>
      <c r="D72" s="24">
        <v>401269</v>
      </c>
      <c r="E72" s="22">
        <v>1555.3186439999999</v>
      </c>
      <c r="F72" s="23">
        <v>0.211321975991312</v>
      </c>
    </row>
    <row r="73" spans="1:9" x14ac:dyDescent="0.2">
      <c r="A73" s="20" t="s">
        <v>27</v>
      </c>
      <c r="B73" s="20"/>
      <c r="C73" s="20"/>
      <c r="D73" s="20"/>
      <c r="E73" s="25">
        <f>SUM(E7:E72)</f>
        <v>708029.22972000029</v>
      </c>
      <c r="F73" s="26">
        <f>SUM(F7:F72)</f>
        <v>96.200310117311744</v>
      </c>
      <c r="G73" s="14"/>
      <c r="H73" s="14"/>
      <c r="I73" s="14"/>
    </row>
    <row r="74" spans="1:9" x14ac:dyDescent="0.2">
      <c r="A74" s="21"/>
      <c r="B74" s="21"/>
      <c r="C74" s="21"/>
      <c r="D74" s="21"/>
      <c r="E74" s="22"/>
      <c r="F74" s="23"/>
    </row>
    <row r="75" spans="1:9" x14ac:dyDescent="0.2">
      <c r="A75" s="20" t="s">
        <v>237</v>
      </c>
      <c r="B75" s="21"/>
      <c r="C75" s="21"/>
      <c r="D75" s="21"/>
      <c r="E75" s="22"/>
      <c r="F75" s="23"/>
    </row>
    <row r="76" spans="1:9" x14ac:dyDescent="0.2">
      <c r="A76" s="21"/>
      <c r="B76" s="21" t="s">
        <v>238</v>
      </c>
      <c r="C76" s="21" t="s">
        <v>140</v>
      </c>
      <c r="D76" s="24">
        <v>8100</v>
      </c>
      <c r="E76" s="22">
        <v>8.0999999999999996E-4</v>
      </c>
      <c r="F76" s="23">
        <v>1.1005513321228E-7</v>
      </c>
    </row>
    <row r="77" spans="1:9" x14ac:dyDescent="0.2">
      <c r="A77" s="20" t="s">
        <v>27</v>
      </c>
      <c r="B77" s="20"/>
      <c r="C77" s="20"/>
      <c r="D77" s="20"/>
      <c r="E77" s="25">
        <f>SUM(E75:E76)</f>
        <v>8.0999999999999996E-4</v>
      </c>
      <c r="F77" s="26">
        <f>SUM(F75:F76)</f>
        <v>1.1005513321228E-7</v>
      </c>
      <c r="G77" s="14"/>
      <c r="H77" s="14"/>
      <c r="I77" s="14"/>
    </row>
    <row r="78" spans="1:9" x14ac:dyDescent="0.2">
      <c r="A78" s="21"/>
      <c r="B78" s="21"/>
      <c r="C78" s="21"/>
      <c r="D78" s="21"/>
      <c r="E78" s="22"/>
      <c r="F78" s="23"/>
    </row>
    <row r="79" spans="1:9" x14ac:dyDescent="0.2">
      <c r="A79" s="20" t="s">
        <v>30</v>
      </c>
      <c r="B79" s="20"/>
      <c r="C79" s="20"/>
      <c r="D79" s="20"/>
      <c r="E79" s="25">
        <f>E73+E77</f>
        <v>708029.23053000029</v>
      </c>
      <c r="F79" s="26">
        <f>F73+F77</f>
        <v>96.200310227366884</v>
      </c>
      <c r="G79" s="14"/>
      <c r="H79" s="14"/>
      <c r="I79" s="14"/>
    </row>
    <row r="80" spans="1:9" x14ac:dyDescent="0.2">
      <c r="A80" s="20"/>
      <c r="B80" s="20"/>
      <c r="C80" s="20"/>
      <c r="D80" s="20"/>
      <c r="E80" s="25"/>
      <c r="F80" s="26"/>
      <c r="G80" s="14"/>
      <c r="H80" s="14"/>
      <c r="I80" s="14"/>
    </row>
    <row r="81" spans="1:9" x14ac:dyDescent="0.2">
      <c r="A81" s="20" t="s">
        <v>32</v>
      </c>
      <c r="B81" s="20"/>
      <c r="C81" s="20"/>
      <c r="D81" s="20"/>
      <c r="E81" s="25">
        <f>E83-(E73+E77)</f>
        <v>27965.517154899659</v>
      </c>
      <c r="F81" s="26">
        <f>F83-(F73+F77)</f>
        <v>3.7996897726331156</v>
      </c>
      <c r="G81" s="14"/>
      <c r="H81" s="14"/>
      <c r="I81" s="14"/>
    </row>
    <row r="82" spans="1:9" x14ac:dyDescent="0.2">
      <c r="A82" s="20"/>
      <c r="B82" s="20"/>
      <c r="C82" s="20"/>
      <c r="D82" s="20"/>
      <c r="E82" s="25"/>
      <c r="F82" s="26"/>
      <c r="G82" s="14"/>
      <c r="H82" s="14"/>
      <c r="I82" s="14"/>
    </row>
    <row r="83" spans="1:9" x14ac:dyDescent="0.2">
      <c r="A83" s="27" t="s">
        <v>31</v>
      </c>
      <c r="B83" s="27"/>
      <c r="C83" s="27"/>
      <c r="D83" s="27"/>
      <c r="E83" s="28">
        <v>735994.74768489995</v>
      </c>
      <c r="F83" s="29">
        <v>100</v>
      </c>
      <c r="G83" s="14"/>
      <c r="H83" s="14"/>
      <c r="I83" s="14"/>
    </row>
    <row r="84" spans="1:9" x14ac:dyDescent="0.2">
      <c r="F84" s="15" t="s">
        <v>539</v>
      </c>
    </row>
    <row r="85" spans="1:9" x14ac:dyDescent="0.2">
      <c r="A85" s="14" t="s">
        <v>34</v>
      </c>
    </row>
    <row r="86" spans="1:9" x14ac:dyDescent="0.2">
      <c r="A86" s="14" t="s">
        <v>44</v>
      </c>
    </row>
    <row r="88" spans="1:9" x14ac:dyDescent="0.2">
      <c r="A88" s="14" t="s">
        <v>35</v>
      </c>
    </row>
    <row r="89" spans="1:9" x14ac:dyDescent="0.2">
      <c r="A89" s="14" t="s">
        <v>36</v>
      </c>
    </row>
    <row r="90" spans="1:9" x14ac:dyDescent="0.2">
      <c r="A90" s="14" t="s">
        <v>37</v>
      </c>
      <c r="B90" s="14"/>
      <c r="C90" s="30" t="s">
        <v>39</v>
      </c>
      <c r="D90" s="14" t="s">
        <v>38</v>
      </c>
    </row>
    <row r="91" spans="1:9" x14ac:dyDescent="0.2">
      <c r="A91" s="7" t="s">
        <v>72</v>
      </c>
      <c r="C91" s="31">
        <v>1509.4566</v>
      </c>
      <c r="D91" s="31">
        <v>1488.0289</v>
      </c>
    </row>
    <row r="92" spans="1:9" x14ac:dyDescent="0.2">
      <c r="A92" s="7" t="s">
        <v>74</v>
      </c>
      <c r="C92" s="31">
        <v>65.7393</v>
      </c>
      <c r="D92" s="31">
        <v>64.806100000000001</v>
      </c>
    </row>
    <row r="93" spans="1:9" x14ac:dyDescent="0.2">
      <c r="A93" s="7" t="s">
        <v>73</v>
      </c>
      <c r="C93" s="31">
        <v>1656.8704</v>
      </c>
      <c r="D93" s="31">
        <v>1639.9458999999999</v>
      </c>
    </row>
    <row r="94" spans="1:9" x14ac:dyDescent="0.2">
      <c r="A94" s="7" t="s">
        <v>75</v>
      </c>
      <c r="C94" s="31">
        <v>76.775999999999996</v>
      </c>
      <c r="D94" s="31">
        <v>75.988900000000001</v>
      </c>
    </row>
    <row r="96" spans="1:9" x14ac:dyDescent="0.2">
      <c r="A96" s="7" t="s">
        <v>40</v>
      </c>
    </row>
    <row r="98" spans="1:4" x14ac:dyDescent="0.2">
      <c r="A98" s="14" t="s">
        <v>41</v>
      </c>
      <c r="D98" s="30" t="s">
        <v>42</v>
      </c>
    </row>
    <row r="100" spans="1:4" x14ac:dyDescent="0.2">
      <c r="A100" s="14" t="s">
        <v>245</v>
      </c>
      <c r="D100" s="50">
        <v>0.10795827522042201</v>
      </c>
    </row>
    <row r="101" spans="1:4" x14ac:dyDescent="0.2">
      <c r="A101" s="14"/>
      <c r="D101" s="50"/>
    </row>
    <row r="102" spans="1:4" x14ac:dyDescent="0.2">
      <c r="A102" s="14" t="s">
        <v>820</v>
      </c>
      <c r="D102" s="30" t="s">
        <v>42</v>
      </c>
    </row>
    <row r="103" spans="1:4" x14ac:dyDescent="0.2">
      <c r="A103" s="7" t="s">
        <v>821</v>
      </c>
    </row>
    <row r="104" spans="1:4" x14ac:dyDescent="0.2">
      <c r="A104" s="51" t="s">
        <v>822</v>
      </c>
    </row>
    <row r="106" spans="1:4" x14ac:dyDescent="0.2">
      <c r="A106" s="14" t="s">
        <v>800</v>
      </c>
    </row>
    <row r="107" spans="1:4" x14ac:dyDescent="0.2">
      <c r="A107" s="14"/>
    </row>
    <row r="108" spans="1:4" x14ac:dyDescent="0.2">
      <c r="A108" s="52" t="s">
        <v>792</v>
      </c>
    </row>
    <row r="109" spans="1:4" x14ac:dyDescent="0.2">
      <c r="A109" s="53"/>
    </row>
    <row r="110" spans="1:4" x14ac:dyDescent="0.2">
      <c r="A110" s="54"/>
    </row>
    <row r="111" spans="1:4" x14ac:dyDescent="0.2">
      <c r="A111" s="54"/>
    </row>
    <row r="112" spans="1:4" x14ac:dyDescent="0.2">
      <c r="A112" s="54"/>
    </row>
    <row r="113" spans="1:1" x14ac:dyDescent="0.2">
      <c r="A113" s="54"/>
    </row>
    <row r="114" spans="1:1" x14ac:dyDescent="0.2">
      <c r="A114" s="54"/>
    </row>
    <row r="115" spans="1:1" x14ac:dyDescent="0.2">
      <c r="A115" s="54"/>
    </row>
    <row r="116" spans="1:1" x14ac:dyDescent="0.2">
      <c r="A116" s="54"/>
    </row>
    <row r="117" spans="1:1" x14ac:dyDescent="0.2">
      <c r="A117" s="54"/>
    </row>
    <row r="118" spans="1:1" x14ac:dyDescent="0.2">
      <c r="A118" s="54"/>
    </row>
    <row r="119" spans="1:1" x14ac:dyDescent="0.2">
      <c r="A119" s="54"/>
    </row>
    <row r="120" spans="1:1" x14ac:dyDescent="0.2">
      <c r="A120" s="54"/>
    </row>
    <row r="121" spans="1:1" x14ac:dyDescent="0.2">
      <c r="A121" s="54"/>
    </row>
    <row r="122" spans="1:1" x14ac:dyDescent="0.2">
      <c r="A122" s="52" t="s">
        <v>803</v>
      </c>
    </row>
    <row r="123" spans="1:1" x14ac:dyDescent="0.2">
      <c r="A123" s="54"/>
    </row>
    <row r="124" spans="1:1" x14ac:dyDescent="0.2">
      <c r="A124" s="52" t="s">
        <v>793</v>
      </c>
    </row>
    <row r="125" spans="1:1" x14ac:dyDescent="0.2">
      <c r="A125" s="54"/>
    </row>
    <row r="126" spans="1:1" x14ac:dyDescent="0.2">
      <c r="A126" s="54"/>
    </row>
    <row r="127" spans="1:1" x14ac:dyDescent="0.2">
      <c r="A127" s="54"/>
    </row>
    <row r="128" spans="1:1" x14ac:dyDescent="0.2">
      <c r="A128" s="54"/>
    </row>
    <row r="129" spans="1:1" x14ac:dyDescent="0.2">
      <c r="A129" s="54"/>
    </row>
    <row r="130" spans="1:1" x14ac:dyDescent="0.2">
      <c r="A130" s="54"/>
    </row>
    <row r="131" spans="1:1" x14ac:dyDescent="0.2">
      <c r="A131" s="54"/>
    </row>
    <row r="132" spans="1:1" x14ac:dyDescent="0.2">
      <c r="A132" s="54"/>
    </row>
    <row r="133" spans="1:1" x14ac:dyDescent="0.2">
      <c r="A133" s="54"/>
    </row>
    <row r="134" spans="1:1" x14ac:dyDescent="0.2">
      <c r="A134" s="54"/>
    </row>
    <row r="135" spans="1:1" x14ac:dyDescent="0.2">
      <c r="A135" s="54"/>
    </row>
    <row r="136" spans="1:1" x14ac:dyDescent="0.2">
      <c r="A136" s="54"/>
    </row>
  </sheetData>
  <mergeCells count="1">
    <mergeCell ref="A1:F1"/>
  </mergeCells>
  <conditionalFormatting sqref="F2:F3 F5:F105 F239:F65538">
    <cfRule type="cellIs" dxfId="47" priority="2" stopIfTrue="1" operator="between">
      <formula>0.009</formula>
      <formula>-0.009</formula>
    </cfRule>
  </conditionalFormatting>
  <conditionalFormatting sqref="F106:F238">
    <cfRule type="cellIs" dxfId="46" priority="1" stopIfTrue="1" operator="between">
      <formula>0.009</formula>
      <formula>-0.009</formula>
    </cfRule>
  </conditionalFormatting>
  <hyperlinks>
    <hyperlink ref="A104" r:id="rId1" tooltip="https://www.franklintempletonindia.com/investor/reports" xr:uid="{00000000-0004-0000-1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08"/>
  <sheetViews>
    <sheetView workbookViewId="0">
      <selection sqref="A1:F1"/>
    </sheetView>
  </sheetViews>
  <sheetFormatPr defaultRowHeight="11.25" x14ac:dyDescent="0.2"/>
  <cols>
    <col min="1" max="1" width="38.7109375" style="7" bestFit="1" customWidth="1"/>
    <col min="2" max="2" width="37" style="7" bestFit="1" customWidth="1"/>
    <col min="3" max="3" width="35.42578125" style="7" bestFit="1" customWidth="1"/>
    <col min="4" max="4" width="15.28515625" style="7" bestFit="1" customWidth="1"/>
    <col min="5" max="5" width="23.42578125" style="10" customWidth="1"/>
    <col min="6" max="6" width="14.7109375" style="11" bestFit="1" customWidth="1"/>
    <col min="7" max="16384" width="9.140625" style="7"/>
  </cols>
  <sheetData>
    <row r="1" spans="1:6" s="1" customFormat="1" ht="15" x14ac:dyDescent="0.2">
      <c r="A1" s="85" t="s">
        <v>16</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5" t="s">
        <v>6</v>
      </c>
      <c r="F4" s="12" t="s">
        <v>3</v>
      </c>
    </row>
    <row r="5" spans="1:6" x14ac:dyDescent="0.2">
      <c r="A5" s="16" t="s">
        <v>83</v>
      </c>
      <c r="B5" s="17"/>
      <c r="C5" s="17"/>
      <c r="D5" s="17"/>
      <c r="E5" s="18"/>
      <c r="F5" s="19"/>
    </row>
    <row r="6" spans="1:6" x14ac:dyDescent="0.2">
      <c r="A6" s="20" t="s">
        <v>26</v>
      </c>
      <c r="B6" s="21"/>
      <c r="C6" s="21"/>
      <c r="D6" s="21"/>
      <c r="E6" s="22"/>
      <c r="F6" s="23"/>
    </row>
    <row r="7" spans="1:6" x14ac:dyDescent="0.2">
      <c r="A7" s="21" t="s">
        <v>88</v>
      </c>
      <c r="B7" s="21" t="s">
        <v>87</v>
      </c>
      <c r="C7" s="21" t="s">
        <v>86</v>
      </c>
      <c r="D7" s="24">
        <v>583651</v>
      </c>
      <c r="E7" s="22">
        <v>4989.3405739999998</v>
      </c>
      <c r="F7" s="23">
        <v>7.5886207258106904</v>
      </c>
    </row>
    <row r="8" spans="1:6" x14ac:dyDescent="0.2">
      <c r="A8" s="21" t="s">
        <v>584</v>
      </c>
      <c r="B8" s="21" t="s">
        <v>583</v>
      </c>
      <c r="C8" s="21" t="s">
        <v>272</v>
      </c>
      <c r="D8" s="24">
        <v>164458</v>
      </c>
      <c r="E8" s="22">
        <v>4233.6422940000002</v>
      </c>
      <c r="F8" s="23">
        <v>6.4392288282217303</v>
      </c>
    </row>
    <row r="9" spans="1:6" x14ac:dyDescent="0.2">
      <c r="A9" s="21" t="s">
        <v>126</v>
      </c>
      <c r="B9" s="21" t="s">
        <v>125</v>
      </c>
      <c r="C9" s="21" t="s">
        <v>127</v>
      </c>
      <c r="D9" s="24">
        <v>1257831</v>
      </c>
      <c r="E9" s="22">
        <v>3964.0543969999999</v>
      </c>
      <c r="F9" s="23">
        <v>6.0291946218452699</v>
      </c>
    </row>
    <row r="10" spans="1:6" x14ac:dyDescent="0.2">
      <c r="A10" s="21" t="s">
        <v>101</v>
      </c>
      <c r="B10" s="21" t="s">
        <v>100</v>
      </c>
      <c r="C10" s="21" t="s">
        <v>102</v>
      </c>
      <c r="D10" s="24">
        <v>163708</v>
      </c>
      <c r="E10" s="22">
        <v>3802.2001540000001</v>
      </c>
      <c r="F10" s="23">
        <v>5.7830197126016101</v>
      </c>
    </row>
    <row r="11" spans="1:6" x14ac:dyDescent="0.2">
      <c r="A11" s="21" t="s">
        <v>158</v>
      </c>
      <c r="B11" s="21" t="s">
        <v>157</v>
      </c>
      <c r="C11" s="21" t="s">
        <v>159</v>
      </c>
      <c r="D11" s="24">
        <v>140388</v>
      </c>
      <c r="E11" s="22">
        <v>2913.5423580000001</v>
      </c>
      <c r="F11" s="23">
        <v>4.4314008225180297</v>
      </c>
    </row>
    <row r="12" spans="1:6" x14ac:dyDescent="0.2">
      <c r="A12" s="21" t="s">
        <v>470</v>
      </c>
      <c r="B12" s="21" t="s">
        <v>469</v>
      </c>
      <c r="C12" s="21" t="s">
        <v>94</v>
      </c>
      <c r="D12" s="24">
        <v>84623</v>
      </c>
      <c r="E12" s="22">
        <v>2852.5567070000002</v>
      </c>
      <c r="F12" s="23">
        <v>4.3386436799073698</v>
      </c>
    </row>
    <row r="13" spans="1:6" x14ac:dyDescent="0.2">
      <c r="A13" s="21" t="s">
        <v>166</v>
      </c>
      <c r="B13" s="21" t="s">
        <v>165</v>
      </c>
      <c r="C13" s="21" t="s">
        <v>121</v>
      </c>
      <c r="D13" s="24">
        <v>592755</v>
      </c>
      <c r="E13" s="22">
        <v>2613.1604179999999</v>
      </c>
      <c r="F13" s="23">
        <v>3.9745299030578698</v>
      </c>
    </row>
    <row r="14" spans="1:6" x14ac:dyDescent="0.2">
      <c r="A14" s="21" t="s">
        <v>183</v>
      </c>
      <c r="B14" s="21" t="s">
        <v>182</v>
      </c>
      <c r="C14" s="21" t="s">
        <v>184</v>
      </c>
      <c r="D14" s="24">
        <v>448620</v>
      </c>
      <c r="E14" s="22">
        <v>2504.4211500000001</v>
      </c>
      <c r="F14" s="23">
        <v>3.8091411005467002</v>
      </c>
    </row>
    <row r="15" spans="1:6" x14ac:dyDescent="0.2">
      <c r="A15" s="21" t="s">
        <v>93</v>
      </c>
      <c r="B15" s="21" t="s">
        <v>92</v>
      </c>
      <c r="C15" s="21" t="s">
        <v>94</v>
      </c>
      <c r="D15" s="24">
        <v>108417</v>
      </c>
      <c r="E15" s="22">
        <v>2286.6771560000002</v>
      </c>
      <c r="F15" s="23">
        <v>3.4779597427536602</v>
      </c>
    </row>
    <row r="16" spans="1:6" x14ac:dyDescent="0.2">
      <c r="A16" s="21" t="s">
        <v>249</v>
      </c>
      <c r="B16" s="21" t="s">
        <v>248</v>
      </c>
      <c r="C16" s="21" t="s">
        <v>164</v>
      </c>
      <c r="D16" s="24">
        <v>12452</v>
      </c>
      <c r="E16" s="22">
        <v>2240.8930500000001</v>
      </c>
      <c r="F16" s="23">
        <v>3.40832364344329</v>
      </c>
    </row>
    <row r="17" spans="1:6" x14ac:dyDescent="0.2">
      <c r="A17" s="21" t="s">
        <v>142</v>
      </c>
      <c r="B17" s="21" t="s">
        <v>141</v>
      </c>
      <c r="C17" s="21" t="s">
        <v>143</v>
      </c>
      <c r="D17" s="24">
        <v>612257</v>
      </c>
      <c r="E17" s="22">
        <v>1860.342895</v>
      </c>
      <c r="F17" s="23">
        <v>2.8295195408545899</v>
      </c>
    </row>
    <row r="18" spans="1:6" x14ac:dyDescent="0.2">
      <c r="A18" s="21" t="s">
        <v>597</v>
      </c>
      <c r="B18" s="21" t="s">
        <v>596</v>
      </c>
      <c r="C18" s="21" t="s">
        <v>164</v>
      </c>
      <c r="D18" s="24">
        <v>3421818</v>
      </c>
      <c r="E18" s="22">
        <v>1693.79991</v>
      </c>
      <c r="F18" s="23">
        <v>2.5762132112976701</v>
      </c>
    </row>
    <row r="19" spans="1:6" x14ac:dyDescent="0.2">
      <c r="A19" s="21" t="s">
        <v>615</v>
      </c>
      <c r="B19" s="21" t="s">
        <v>614</v>
      </c>
      <c r="C19" s="21" t="s">
        <v>130</v>
      </c>
      <c r="D19" s="24">
        <v>156462</v>
      </c>
      <c r="E19" s="22">
        <v>1690.258986</v>
      </c>
      <c r="F19" s="23">
        <v>2.5708275839073602</v>
      </c>
    </row>
    <row r="20" spans="1:6" x14ac:dyDescent="0.2">
      <c r="A20" s="21" t="s">
        <v>555</v>
      </c>
      <c r="B20" s="21" t="s">
        <v>554</v>
      </c>
      <c r="C20" s="21" t="s">
        <v>127</v>
      </c>
      <c r="D20" s="24">
        <v>106878</v>
      </c>
      <c r="E20" s="22">
        <v>1678.0914780000001</v>
      </c>
      <c r="F20" s="23">
        <v>2.5523212097641599</v>
      </c>
    </row>
    <row r="21" spans="1:6" x14ac:dyDescent="0.2">
      <c r="A21" s="21" t="s">
        <v>139</v>
      </c>
      <c r="B21" s="21" t="s">
        <v>138</v>
      </c>
      <c r="C21" s="21" t="s">
        <v>140</v>
      </c>
      <c r="D21" s="24">
        <v>218653</v>
      </c>
      <c r="E21" s="22">
        <v>1640.881439</v>
      </c>
      <c r="F21" s="23">
        <v>2.4957259805999898</v>
      </c>
    </row>
    <row r="22" spans="1:6" x14ac:dyDescent="0.2">
      <c r="A22" s="21" t="s">
        <v>498</v>
      </c>
      <c r="B22" s="21" t="s">
        <v>497</v>
      </c>
      <c r="C22" s="21" t="s">
        <v>127</v>
      </c>
      <c r="D22" s="24">
        <v>274936</v>
      </c>
      <c r="E22" s="22">
        <v>1618.410764</v>
      </c>
      <c r="F22" s="23">
        <v>2.4615488328389099</v>
      </c>
    </row>
    <row r="23" spans="1:6" x14ac:dyDescent="0.2">
      <c r="A23" s="21" t="s">
        <v>526</v>
      </c>
      <c r="B23" s="21" t="s">
        <v>525</v>
      </c>
      <c r="C23" s="21" t="s">
        <v>354</v>
      </c>
      <c r="D23" s="24">
        <v>256982</v>
      </c>
      <c r="E23" s="22">
        <v>1611.020158</v>
      </c>
      <c r="F23" s="23">
        <v>2.4503079674307302</v>
      </c>
    </row>
    <row r="24" spans="1:6" x14ac:dyDescent="0.2">
      <c r="A24" s="21" t="s">
        <v>368</v>
      </c>
      <c r="B24" s="21" t="s">
        <v>367</v>
      </c>
      <c r="C24" s="21" t="s">
        <v>91</v>
      </c>
      <c r="D24" s="24">
        <v>547930</v>
      </c>
      <c r="E24" s="22">
        <v>1590.6407899999999</v>
      </c>
      <c r="F24" s="23">
        <v>2.4193116279165201</v>
      </c>
    </row>
    <row r="25" spans="1:6" x14ac:dyDescent="0.2">
      <c r="A25" s="21" t="s">
        <v>178</v>
      </c>
      <c r="B25" s="21" t="s">
        <v>177</v>
      </c>
      <c r="C25" s="21" t="s">
        <v>143</v>
      </c>
      <c r="D25" s="24">
        <v>171665</v>
      </c>
      <c r="E25" s="22">
        <v>1531.2518</v>
      </c>
      <c r="F25" s="23">
        <v>2.3289829534725501</v>
      </c>
    </row>
    <row r="26" spans="1:6" x14ac:dyDescent="0.2">
      <c r="A26" s="21" t="s">
        <v>111</v>
      </c>
      <c r="B26" s="21" t="s">
        <v>110</v>
      </c>
      <c r="C26" s="21" t="s">
        <v>112</v>
      </c>
      <c r="D26" s="24">
        <v>812277</v>
      </c>
      <c r="E26" s="22">
        <v>1384.9322850000001</v>
      </c>
      <c r="F26" s="23">
        <v>2.1064358477676799</v>
      </c>
    </row>
    <row r="27" spans="1:6" x14ac:dyDescent="0.2">
      <c r="A27" s="21" t="s">
        <v>575</v>
      </c>
      <c r="B27" s="21" t="s">
        <v>574</v>
      </c>
      <c r="C27" s="21" t="s">
        <v>576</v>
      </c>
      <c r="D27" s="24">
        <v>422746</v>
      </c>
      <c r="E27" s="22">
        <v>1290.4321649999999</v>
      </c>
      <c r="F27" s="23">
        <v>1.96270431479504</v>
      </c>
    </row>
    <row r="28" spans="1:6" x14ac:dyDescent="0.2">
      <c r="A28" s="21" t="s">
        <v>204</v>
      </c>
      <c r="B28" s="21" t="s">
        <v>203</v>
      </c>
      <c r="C28" s="21" t="s">
        <v>148</v>
      </c>
      <c r="D28" s="24">
        <v>123570</v>
      </c>
      <c r="E28" s="22">
        <v>1265.5421550000001</v>
      </c>
      <c r="F28" s="23">
        <v>1.92484743913177</v>
      </c>
    </row>
    <row r="29" spans="1:6" x14ac:dyDescent="0.2">
      <c r="A29" s="21" t="s">
        <v>137</v>
      </c>
      <c r="B29" s="21" t="s">
        <v>136</v>
      </c>
      <c r="C29" s="21" t="s">
        <v>102</v>
      </c>
      <c r="D29" s="24">
        <v>551423</v>
      </c>
      <c r="E29" s="22">
        <v>1186.9380080000001</v>
      </c>
      <c r="F29" s="23">
        <v>1.80529315130318</v>
      </c>
    </row>
    <row r="30" spans="1:6" x14ac:dyDescent="0.2">
      <c r="A30" s="21" t="s">
        <v>490</v>
      </c>
      <c r="B30" s="21" t="s">
        <v>489</v>
      </c>
      <c r="C30" s="21" t="s">
        <v>94</v>
      </c>
      <c r="D30" s="24">
        <v>364498</v>
      </c>
      <c r="E30" s="22">
        <v>1180.4267729999999</v>
      </c>
      <c r="F30" s="23">
        <v>1.79538977987788</v>
      </c>
    </row>
    <row r="31" spans="1:6" x14ac:dyDescent="0.2">
      <c r="A31" s="21" t="s">
        <v>129</v>
      </c>
      <c r="B31" s="21" t="s">
        <v>128</v>
      </c>
      <c r="C31" s="21" t="s">
        <v>130</v>
      </c>
      <c r="D31" s="24">
        <v>277426</v>
      </c>
      <c r="E31" s="22">
        <v>1167.1311820000001</v>
      </c>
      <c r="F31" s="23">
        <v>1.7751676290889999</v>
      </c>
    </row>
    <row r="32" spans="1:6" x14ac:dyDescent="0.2">
      <c r="A32" s="21" t="s">
        <v>617</v>
      </c>
      <c r="B32" s="21" t="s">
        <v>616</v>
      </c>
      <c r="C32" s="21" t="s">
        <v>576</v>
      </c>
      <c r="D32" s="24">
        <v>34755</v>
      </c>
      <c r="E32" s="22">
        <v>1156.264095</v>
      </c>
      <c r="F32" s="23">
        <v>1.7586391519457201</v>
      </c>
    </row>
    <row r="33" spans="1:9" x14ac:dyDescent="0.2">
      <c r="A33" s="21" t="s">
        <v>510</v>
      </c>
      <c r="B33" s="21" t="s">
        <v>509</v>
      </c>
      <c r="C33" s="21" t="s">
        <v>272</v>
      </c>
      <c r="D33" s="24">
        <v>63173</v>
      </c>
      <c r="E33" s="22">
        <v>1071.951051</v>
      </c>
      <c r="F33" s="23">
        <v>1.6304018220491101</v>
      </c>
    </row>
    <row r="34" spans="1:9" x14ac:dyDescent="0.2">
      <c r="A34" s="21" t="s">
        <v>366</v>
      </c>
      <c r="B34" s="21" t="s">
        <v>365</v>
      </c>
      <c r="C34" s="21" t="s">
        <v>154</v>
      </c>
      <c r="D34" s="24">
        <v>30311</v>
      </c>
      <c r="E34" s="22">
        <v>1058.369187</v>
      </c>
      <c r="F34" s="23">
        <v>1.60974425956828</v>
      </c>
    </row>
    <row r="35" spans="1:9" x14ac:dyDescent="0.2">
      <c r="A35" s="21" t="s">
        <v>372</v>
      </c>
      <c r="B35" s="21" t="s">
        <v>371</v>
      </c>
      <c r="C35" s="21" t="s">
        <v>154</v>
      </c>
      <c r="D35" s="24">
        <v>18844</v>
      </c>
      <c r="E35" s="22">
        <v>913.73613799999998</v>
      </c>
      <c r="F35" s="23">
        <v>1.3897622124420299</v>
      </c>
    </row>
    <row r="36" spans="1:9" x14ac:dyDescent="0.2">
      <c r="A36" s="21" t="s">
        <v>450</v>
      </c>
      <c r="B36" s="21" t="s">
        <v>449</v>
      </c>
      <c r="C36" s="21" t="s">
        <v>164</v>
      </c>
      <c r="D36" s="24">
        <v>30340</v>
      </c>
      <c r="E36" s="22">
        <v>840.96411999999998</v>
      </c>
      <c r="F36" s="23">
        <v>1.2790783984463201</v>
      </c>
    </row>
    <row r="37" spans="1:9" x14ac:dyDescent="0.2">
      <c r="A37" s="21" t="s">
        <v>619</v>
      </c>
      <c r="B37" s="21" t="s">
        <v>618</v>
      </c>
      <c r="C37" s="21" t="s">
        <v>127</v>
      </c>
      <c r="D37" s="24">
        <v>27048</v>
      </c>
      <c r="E37" s="22">
        <v>716.947812</v>
      </c>
      <c r="F37" s="23">
        <v>1.09045372725599</v>
      </c>
    </row>
    <row r="38" spans="1:9" x14ac:dyDescent="0.2">
      <c r="A38" s="21" t="s">
        <v>603</v>
      </c>
      <c r="B38" s="21" t="s">
        <v>602</v>
      </c>
      <c r="C38" s="21" t="s">
        <v>127</v>
      </c>
      <c r="D38" s="24">
        <v>86562</v>
      </c>
      <c r="E38" s="22">
        <v>706.34591999999998</v>
      </c>
      <c r="F38" s="23">
        <v>1.0743286028691601</v>
      </c>
    </row>
    <row r="39" spans="1:9" x14ac:dyDescent="0.2">
      <c r="A39" s="21" t="s">
        <v>271</v>
      </c>
      <c r="B39" s="21" t="s">
        <v>270</v>
      </c>
      <c r="C39" s="21" t="s">
        <v>272</v>
      </c>
      <c r="D39" s="24">
        <v>665366</v>
      </c>
      <c r="E39" s="22">
        <v>629.43623600000001</v>
      </c>
      <c r="F39" s="23">
        <v>0.95735153678965301</v>
      </c>
    </row>
    <row r="40" spans="1:9" x14ac:dyDescent="0.2">
      <c r="A40" s="21" t="s">
        <v>621</v>
      </c>
      <c r="B40" s="21" t="s">
        <v>620</v>
      </c>
      <c r="C40" s="21" t="s">
        <v>143</v>
      </c>
      <c r="D40" s="24">
        <v>3560</v>
      </c>
      <c r="E40" s="22">
        <v>19.16348</v>
      </c>
      <c r="F40" s="23">
        <v>2.9147014389933799E-2</v>
      </c>
    </row>
    <row r="41" spans="1:9" x14ac:dyDescent="0.2">
      <c r="A41" s="20" t="s">
        <v>27</v>
      </c>
      <c r="B41" s="20"/>
      <c r="C41" s="20"/>
      <c r="D41" s="20"/>
      <c r="E41" s="25">
        <f>SUM(E7:E40)</f>
        <v>61903.767084999978</v>
      </c>
      <c r="F41" s="26">
        <f>SUM(F7:F40)</f>
        <v>94.153566576509419</v>
      </c>
      <c r="G41" s="14"/>
      <c r="H41" s="14"/>
      <c r="I41" s="14"/>
    </row>
    <row r="42" spans="1:9" x14ac:dyDescent="0.2">
      <c r="A42" s="21"/>
      <c r="B42" s="21"/>
      <c r="C42" s="21"/>
      <c r="D42" s="21"/>
      <c r="E42" s="22"/>
      <c r="F42" s="23"/>
    </row>
    <row r="43" spans="1:9" x14ac:dyDescent="0.2">
      <c r="A43" s="20" t="s">
        <v>237</v>
      </c>
      <c r="B43" s="21"/>
      <c r="C43" s="21"/>
      <c r="D43" s="21"/>
      <c r="E43" s="22"/>
      <c r="F43" s="23"/>
    </row>
    <row r="44" spans="1:9" x14ac:dyDescent="0.2">
      <c r="A44" s="21"/>
      <c r="B44" s="21" t="s">
        <v>238</v>
      </c>
      <c r="C44" s="21" t="s">
        <v>140</v>
      </c>
      <c r="D44" s="24">
        <v>98000</v>
      </c>
      <c r="E44" s="22">
        <v>9.7999999999999997E-3</v>
      </c>
      <c r="F44" s="23">
        <v>1.49054733806882E-5</v>
      </c>
    </row>
    <row r="45" spans="1:9" x14ac:dyDescent="0.2">
      <c r="A45" s="21"/>
      <c r="B45" s="21" t="s">
        <v>622</v>
      </c>
      <c r="C45" s="21" t="s">
        <v>148</v>
      </c>
      <c r="D45" s="24">
        <v>23815</v>
      </c>
      <c r="E45" s="22">
        <v>2.3814999999999999E-3</v>
      </c>
      <c r="F45" s="23">
        <v>3.6221821281743899E-6</v>
      </c>
    </row>
    <row r="46" spans="1:9" x14ac:dyDescent="0.2">
      <c r="A46" s="20" t="s">
        <v>27</v>
      </c>
      <c r="B46" s="20"/>
      <c r="C46" s="20"/>
      <c r="D46" s="20"/>
      <c r="E46" s="25">
        <f>SUM(E43:E45)</f>
        <v>1.21815E-2</v>
      </c>
      <c r="F46" s="26">
        <f>SUM(F43:F45)</f>
        <v>1.8527655508862591E-5</v>
      </c>
      <c r="G46" s="14"/>
      <c r="H46" s="14"/>
      <c r="I46" s="14"/>
    </row>
    <row r="47" spans="1:9" x14ac:dyDescent="0.2">
      <c r="A47" s="21"/>
      <c r="B47" s="21"/>
      <c r="C47" s="21"/>
      <c r="D47" s="21"/>
      <c r="E47" s="22"/>
      <c r="F47" s="23"/>
    </row>
    <row r="48" spans="1:9" x14ac:dyDescent="0.2">
      <c r="A48" s="20" t="s">
        <v>30</v>
      </c>
      <c r="B48" s="20"/>
      <c r="C48" s="20"/>
      <c r="D48" s="20"/>
      <c r="E48" s="25">
        <f>E41+E46</f>
        <v>61903.77926649998</v>
      </c>
      <c r="F48" s="26">
        <f>F41+F46</f>
        <v>94.153585104164932</v>
      </c>
      <c r="G48" s="14"/>
      <c r="H48" s="14"/>
      <c r="I48" s="14"/>
    </row>
    <row r="49" spans="1:9" x14ac:dyDescent="0.2">
      <c r="A49" s="20"/>
      <c r="B49" s="20"/>
      <c r="C49" s="20"/>
      <c r="D49" s="20"/>
      <c r="E49" s="25"/>
      <c r="F49" s="26"/>
      <c r="G49" s="14"/>
      <c r="H49" s="14"/>
      <c r="I49" s="14"/>
    </row>
    <row r="50" spans="1:9" x14ac:dyDescent="0.2">
      <c r="A50" s="20" t="s">
        <v>32</v>
      </c>
      <c r="B50" s="20"/>
      <c r="C50" s="20"/>
      <c r="D50" s="20"/>
      <c r="E50" s="25">
        <f>E52-(E41+E46)</f>
        <v>3843.8810037000148</v>
      </c>
      <c r="F50" s="26">
        <f>F52-(F41+F46)</f>
        <v>5.8464148958350677</v>
      </c>
      <c r="G50" s="14"/>
      <c r="H50" s="14"/>
      <c r="I50" s="14"/>
    </row>
    <row r="51" spans="1:9" x14ac:dyDescent="0.2">
      <c r="A51" s="20"/>
      <c r="B51" s="20"/>
      <c r="C51" s="20"/>
      <c r="D51" s="20"/>
      <c r="E51" s="25"/>
      <c r="F51" s="26"/>
      <c r="G51" s="14"/>
      <c r="H51" s="14"/>
      <c r="I51" s="14"/>
    </row>
    <row r="52" spans="1:9" x14ac:dyDescent="0.2">
      <c r="A52" s="27" t="s">
        <v>31</v>
      </c>
      <c r="B52" s="27"/>
      <c r="C52" s="27"/>
      <c r="D52" s="27"/>
      <c r="E52" s="28">
        <v>65747.660270199995</v>
      </c>
      <c r="F52" s="29">
        <v>100</v>
      </c>
      <c r="G52" s="14"/>
      <c r="H52" s="14"/>
      <c r="I52" s="14"/>
    </row>
    <row r="53" spans="1:9" x14ac:dyDescent="0.2">
      <c r="F53" s="15" t="s">
        <v>539</v>
      </c>
    </row>
    <row r="54" spans="1:9" x14ac:dyDescent="0.2">
      <c r="A54" s="14" t="s">
        <v>34</v>
      </c>
    </row>
    <row r="55" spans="1:9" x14ac:dyDescent="0.2">
      <c r="A55" s="14" t="s">
        <v>44</v>
      </c>
    </row>
    <row r="57" spans="1:9" x14ac:dyDescent="0.2">
      <c r="A57" s="14" t="s">
        <v>35</v>
      </c>
    </row>
    <row r="58" spans="1:9" x14ac:dyDescent="0.2">
      <c r="A58" s="14" t="s">
        <v>36</v>
      </c>
    </row>
    <row r="59" spans="1:9" x14ac:dyDescent="0.2">
      <c r="A59" s="14" t="s">
        <v>37</v>
      </c>
      <c r="B59" s="14"/>
      <c r="C59" s="30" t="s">
        <v>39</v>
      </c>
      <c r="D59" s="14" t="s">
        <v>38</v>
      </c>
    </row>
    <row r="60" spans="1:9" x14ac:dyDescent="0.2">
      <c r="A60" s="7" t="s">
        <v>72</v>
      </c>
      <c r="C60" s="31">
        <v>119.7213</v>
      </c>
      <c r="D60" s="31">
        <v>118.1251</v>
      </c>
    </row>
    <row r="61" spans="1:9" x14ac:dyDescent="0.2">
      <c r="A61" s="7" t="s">
        <v>74</v>
      </c>
      <c r="C61" s="31">
        <v>24.313199999999998</v>
      </c>
      <c r="D61" s="31">
        <v>21.782399999999999</v>
      </c>
    </row>
    <row r="62" spans="1:9" x14ac:dyDescent="0.2">
      <c r="A62" s="7" t="s">
        <v>73</v>
      </c>
      <c r="C62" s="31">
        <v>128.00720000000001</v>
      </c>
      <c r="D62" s="31">
        <v>126.744</v>
      </c>
    </row>
    <row r="63" spans="1:9" x14ac:dyDescent="0.2">
      <c r="A63" s="7" t="s">
        <v>75</v>
      </c>
      <c r="C63" s="31">
        <v>26.647600000000001</v>
      </c>
      <c r="D63" s="31">
        <v>23.923200000000001</v>
      </c>
    </row>
    <row r="65" spans="1:4" x14ac:dyDescent="0.2">
      <c r="A65" s="14" t="s">
        <v>41</v>
      </c>
    </row>
    <row r="66" spans="1:4" x14ac:dyDescent="0.2">
      <c r="A66" s="87" t="s">
        <v>59</v>
      </c>
      <c r="B66" s="88"/>
      <c r="C66" s="34" t="s">
        <v>60</v>
      </c>
    </row>
    <row r="67" spans="1:4" x14ac:dyDescent="0.2">
      <c r="A67" s="83" t="s">
        <v>74</v>
      </c>
      <c r="B67" s="84"/>
      <c r="C67" s="35">
        <v>2.25</v>
      </c>
    </row>
    <row r="68" spans="1:4" x14ac:dyDescent="0.2">
      <c r="A68" s="83" t="s">
        <v>75</v>
      </c>
      <c r="B68" s="84"/>
      <c r="C68" s="35">
        <v>2.5</v>
      </c>
    </row>
    <row r="69" spans="1:4" x14ac:dyDescent="0.2">
      <c r="A69" s="7" t="s">
        <v>61</v>
      </c>
    </row>
    <row r="70" spans="1:4" x14ac:dyDescent="0.2">
      <c r="A70" s="7" t="s">
        <v>40</v>
      </c>
    </row>
    <row r="72" spans="1:4" x14ac:dyDescent="0.2">
      <c r="A72" s="14" t="s">
        <v>245</v>
      </c>
      <c r="D72" s="50">
        <v>0.14074440078761499</v>
      </c>
    </row>
    <row r="74" spans="1:4" x14ac:dyDescent="0.2">
      <c r="A74" s="14" t="s">
        <v>820</v>
      </c>
      <c r="D74" s="30" t="s">
        <v>42</v>
      </c>
    </row>
    <row r="75" spans="1:4" x14ac:dyDescent="0.2">
      <c r="A75" s="7" t="s">
        <v>821</v>
      </c>
    </row>
    <row r="76" spans="1:4" x14ac:dyDescent="0.2">
      <c r="A76" s="51" t="s">
        <v>822</v>
      </c>
    </row>
    <row r="78" spans="1:4" x14ac:dyDescent="0.2">
      <c r="A78" s="14" t="s">
        <v>800</v>
      </c>
    </row>
    <row r="79" spans="1:4" x14ac:dyDescent="0.2">
      <c r="A79" s="14"/>
    </row>
    <row r="80" spans="1:4" x14ac:dyDescent="0.2">
      <c r="A80" s="52" t="s">
        <v>792</v>
      </c>
    </row>
    <row r="81" spans="1:1" x14ac:dyDescent="0.2">
      <c r="A81" s="53"/>
    </row>
    <row r="82" spans="1:1" x14ac:dyDescent="0.2">
      <c r="A82" s="54"/>
    </row>
    <row r="83" spans="1:1" x14ac:dyDescent="0.2">
      <c r="A83" s="54"/>
    </row>
    <row r="84" spans="1:1" x14ac:dyDescent="0.2">
      <c r="A84" s="54"/>
    </row>
    <row r="85" spans="1:1" x14ac:dyDescent="0.2">
      <c r="A85" s="54"/>
    </row>
    <row r="86" spans="1:1" x14ac:dyDescent="0.2">
      <c r="A86" s="54"/>
    </row>
    <row r="87" spans="1:1" x14ac:dyDescent="0.2">
      <c r="A87" s="54"/>
    </row>
    <row r="88" spans="1:1" x14ac:dyDescent="0.2">
      <c r="A88" s="54"/>
    </row>
    <row r="89" spans="1:1" x14ac:dyDescent="0.2">
      <c r="A89" s="54"/>
    </row>
    <row r="90" spans="1:1" x14ac:dyDescent="0.2">
      <c r="A90" s="54"/>
    </row>
    <row r="91" spans="1:1" x14ac:dyDescent="0.2">
      <c r="A91" s="54"/>
    </row>
    <row r="92" spans="1:1" x14ac:dyDescent="0.2">
      <c r="A92" s="54"/>
    </row>
    <row r="93" spans="1:1" x14ac:dyDescent="0.2">
      <c r="A93" s="54"/>
    </row>
    <row r="94" spans="1:1" x14ac:dyDescent="0.2">
      <c r="A94" s="52" t="s">
        <v>804</v>
      </c>
    </row>
    <row r="95" spans="1:1" x14ac:dyDescent="0.2">
      <c r="A95" s="54"/>
    </row>
    <row r="96" spans="1:1" x14ac:dyDescent="0.2">
      <c r="A96" s="52" t="s">
        <v>793</v>
      </c>
    </row>
    <row r="97" spans="1:1" x14ac:dyDescent="0.2">
      <c r="A97" s="54"/>
    </row>
    <row r="98" spans="1:1" x14ac:dyDescent="0.2">
      <c r="A98" s="54"/>
    </row>
    <row r="99" spans="1:1" x14ac:dyDescent="0.2">
      <c r="A99" s="54"/>
    </row>
    <row r="100" spans="1:1" x14ac:dyDescent="0.2">
      <c r="A100" s="54"/>
    </row>
    <row r="101" spans="1:1" x14ac:dyDescent="0.2">
      <c r="A101" s="54"/>
    </row>
    <row r="102" spans="1:1" x14ac:dyDescent="0.2">
      <c r="A102" s="54"/>
    </row>
    <row r="103" spans="1:1" x14ac:dyDescent="0.2">
      <c r="A103" s="54"/>
    </row>
    <row r="104" spans="1:1" x14ac:dyDescent="0.2">
      <c r="A104" s="54"/>
    </row>
    <row r="105" spans="1:1" x14ac:dyDescent="0.2">
      <c r="A105" s="54"/>
    </row>
    <row r="106" spans="1:1" x14ac:dyDescent="0.2">
      <c r="A106" s="54"/>
    </row>
    <row r="107" spans="1:1" x14ac:dyDescent="0.2">
      <c r="A107" s="54"/>
    </row>
    <row r="108" spans="1:1" x14ac:dyDescent="0.2">
      <c r="A108" s="54"/>
    </row>
  </sheetData>
  <mergeCells count="4">
    <mergeCell ref="A1:F1"/>
    <mergeCell ref="A66:B66"/>
    <mergeCell ref="A67:B67"/>
    <mergeCell ref="A68:B68"/>
  </mergeCells>
  <conditionalFormatting sqref="F2:F3 F5:F77 F211:F65538">
    <cfRule type="cellIs" dxfId="45" priority="2" stopIfTrue="1" operator="between">
      <formula>0.009</formula>
      <formula>-0.009</formula>
    </cfRule>
  </conditionalFormatting>
  <conditionalFormatting sqref="F78:F111">
    <cfRule type="cellIs" dxfId="44" priority="1" stopIfTrue="1" operator="between">
      <formula>0.009</formula>
      <formula>-0.009</formula>
    </cfRule>
  </conditionalFormatting>
  <hyperlinks>
    <hyperlink ref="A76" r:id="rId1" tooltip="https://www.franklintempletonindia.com/investor/reports" xr:uid="{00000000-0004-0000-1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6"/>
  <sheetViews>
    <sheetView workbookViewId="0">
      <selection sqref="A1:F1"/>
    </sheetView>
  </sheetViews>
  <sheetFormatPr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3.42578125" style="10" customWidth="1"/>
    <col min="6" max="6" width="13.5703125" style="11" bestFit="1" customWidth="1"/>
    <col min="7" max="16384" width="9.140625" style="7"/>
  </cols>
  <sheetData>
    <row r="1" spans="1:6" s="1" customFormat="1" ht="15" x14ac:dyDescent="0.2">
      <c r="A1" s="85" t="s">
        <v>17</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5" t="s">
        <v>6</v>
      </c>
      <c r="F4" s="12" t="s">
        <v>3</v>
      </c>
    </row>
    <row r="5" spans="1:6" x14ac:dyDescent="0.2">
      <c r="A5" s="16" t="s">
        <v>83</v>
      </c>
      <c r="B5" s="17"/>
      <c r="C5" s="17"/>
      <c r="D5" s="17"/>
      <c r="E5" s="18"/>
      <c r="F5" s="19"/>
    </row>
    <row r="6" spans="1:6" x14ac:dyDescent="0.2">
      <c r="A6" s="20" t="s">
        <v>26</v>
      </c>
      <c r="B6" s="21"/>
      <c r="C6" s="21"/>
      <c r="D6" s="21"/>
      <c r="E6" s="22"/>
      <c r="F6" s="23"/>
    </row>
    <row r="7" spans="1:6" x14ac:dyDescent="0.2">
      <c r="A7" s="21" t="s">
        <v>85</v>
      </c>
      <c r="B7" s="21" t="s">
        <v>84</v>
      </c>
      <c r="C7" s="21" t="s">
        <v>86</v>
      </c>
      <c r="D7" s="24">
        <v>5100000</v>
      </c>
      <c r="E7" s="22">
        <v>81579.600000000006</v>
      </c>
      <c r="F7" s="23">
        <v>10.168785903068899</v>
      </c>
    </row>
    <row r="8" spans="1:6" x14ac:dyDescent="0.2">
      <c r="A8" s="21" t="s">
        <v>88</v>
      </c>
      <c r="B8" s="21" t="s">
        <v>87</v>
      </c>
      <c r="C8" s="21" t="s">
        <v>86</v>
      </c>
      <c r="D8" s="24">
        <v>8650000</v>
      </c>
      <c r="E8" s="22">
        <v>73944.524999999994</v>
      </c>
      <c r="F8" s="23">
        <v>9.2170842150381098</v>
      </c>
    </row>
    <row r="9" spans="1:6" x14ac:dyDescent="0.2">
      <c r="A9" s="21" t="s">
        <v>93</v>
      </c>
      <c r="B9" s="21" t="s">
        <v>92</v>
      </c>
      <c r="C9" s="21" t="s">
        <v>94</v>
      </c>
      <c r="D9" s="24">
        <v>2450000</v>
      </c>
      <c r="E9" s="22">
        <v>51674.175000000003</v>
      </c>
      <c r="F9" s="23">
        <v>6.4411154540193003</v>
      </c>
    </row>
    <row r="10" spans="1:6" x14ac:dyDescent="0.2">
      <c r="A10" s="21" t="s">
        <v>90</v>
      </c>
      <c r="B10" s="21" t="s">
        <v>89</v>
      </c>
      <c r="C10" s="21" t="s">
        <v>91</v>
      </c>
      <c r="D10" s="24">
        <v>2875000</v>
      </c>
      <c r="E10" s="22">
        <v>42767.0625</v>
      </c>
      <c r="F10" s="23">
        <v>5.3308560260857503</v>
      </c>
    </row>
    <row r="11" spans="1:6" x14ac:dyDescent="0.2">
      <c r="A11" s="21" t="s">
        <v>96</v>
      </c>
      <c r="B11" s="21" t="s">
        <v>95</v>
      </c>
      <c r="C11" s="21" t="s">
        <v>86</v>
      </c>
      <c r="D11" s="24">
        <v>4970000</v>
      </c>
      <c r="E11" s="22">
        <v>41951.77</v>
      </c>
      <c r="F11" s="23">
        <v>5.2292309276435196</v>
      </c>
    </row>
    <row r="12" spans="1:6" x14ac:dyDescent="0.2">
      <c r="A12" s="21" t="s">
        <v>98</v>
      </c>
      <c r="B12" s="21" t="s">
        <v>97</v>
      </c>
      <c r="C12" s="21" t="s">
        <v>99</v>
      </c>
      <c r="D12" s="24">
        <v>5100000</v>
      </c>
      <c r="E12" s="22">
        <v>37854.75</v>
      </c>
      <c r="F12" s="23">
        <v>4.7185429710883096</v>
      </c>
    </row>
    <row r="13" spans="1:6" x14ac:dyDescent="0.2">
      <c r="A13" s="21" t="s">
        <v>624</v>
      </c>
      <c r="B13" s="21" t="s">
        <v>623</v>
      </c>
      <c r="C13" s="21" t="s">
        <v>127</v>
      </c>
      <c r="D13" s="24">
        <v>2000000</v>
      </c>
      <c r="E13" s="22">
        <v>32505</v>
      </c>
      <c r="F13" s="23">
        <v>4.0517039281787799</v>
      </c>
    </row>
    <row r="14" spans="1:6" x14ac:dyDescent="0.2">
      <c r="A14" s="21" t="s">
        <v>106</v>
      </c>
      <c r="B14" s="21" t="s">
        <v>105</v>
      </c>
      <c r="C14" s="21" t="s">
        <v>86</v>
      </c>
      <c r="D14" s="24">
        <v>6200000</v>
      </c>
      <c r="E14" s="22">
        <v>32413.599999999999</v>
      </c>
      <c r="F14" s="23">
        <v>4.0403110428062003</v>
      </c>
    </row>
    <row r="15" spans="1:6" x14ac:dyDescent="0.2">
      <c r="A15" s="21" t="s">
        <v>188</v>
      </c>
      <c r="B15" s="21" t="s">
        <v>187</v>
      </c>
      <c r="C15" s="21" t="s">
        <v>109</v>
      </c>
      <c r="D15" s="24">
        <v>3466950</v>
      </c>
      <c r="E15" s="22">
        <v>31424.434799999999</v>
      </c>
      <c r="F15" s="23">
        <v>3.9170129493911001</v>
      </c>
    </row>
    <row r="16" spans="1:6" x14ac:dyDescent="0.2">
      <c r="A16" s="21" t="s">
        <v>108</v>
      </c>
      <c r="B16" s="21" t="s">
        <v>107</v>
      </c>
      <c r="C16" s="21" t="s">
        <v>109</v>
      </c>
      <c r="D16" s="24">
        <v>3100000</v>
      </c>
      <c r="E16" s="22">
        <v>29654.6</v>
      </c>
      <c r="F16" s="23">
        <v>3.6964054548091201</v>
      </c>
    </row>
    <row r="17" spans="1:6" x14ac:dyDescent="0.2">
      <c r="A17" s="21" t="s">
        <v>145</v>
      </c>
      <c r="B17" s="21" t="s">
        <v>144</v>
      </c>
      <c r="C17" s="21" t="s">
        <v>130</v>
      </c>
      <c r="D17" s="24">
        <v>325000</v>
      </c>
      <c r="E17" s="22">
        <v>28029.137500000001</v>
      </c>
      <c r="F17" s="23">
        <v>3.4937937705649298</v>
      </c>
    </row>
    <row r="18" spans="1:6" x14ac:dyDescent="0.2">
      <c r="A18" s="21" t="s">
        <v>223</v>
      </c>
      <c r="B18" s="21" t="s">
        <v>222</v>
      </c>
      <c r="C18" s="21" t="s">
        <v>224</v>
      </c>
      <c r="D18" s="24">
        <v>1100000</v>
      </c>
      <c r="E18" s="22">
        <v>27067.15</v>
      </c>
      <c r="F18" s="23">
        <v>3.3738833403969899</v>
      </c>
    </row>
    <row r="19" spans="1:6" x14ac:dyDescent="0.2">
      <c r="A19" s="21" t="s">
        <v>555</v>
      </c>
      <c r="B19" s="21" t="s">
        <v>554</v>
      </c>
      <c r="C19" s="21" t="s">
        <v>127</v>
      </c>
      <c r="D19" s="24">
        <v>1575000</v>
      </c>
      <c r="E19" s="22">
        <v>24729.075000000001</v>
      </c>
      <c r="F19" s="23">
        <v>3.0824454797024301</v>
      </c>
    </row>
    <row r="20" spans="1:6" x14ac:dyDescent="0.2">
      <c r="A20" s="21" t="s">
        <v>132</v>
      </c>
      <c r="B20" s="21" t="s">
        <v>131</v>
      </c>
      <c r="C20" s="21" t="s">
        <v>86</v>
      </c>
      <c r="D20" s="24">
        <v>2250000</v>
      </c>
      <c r="E20" s="22">
        <v>24248.25</v>
      </c>
      <c r="F20" s="23">
        <v>3.02251129907587</v>
      </c>
    </row>
    <row r="21" spans="1:6" x14ac:dyDescent="0.2">
      <c r="A21" s="21" t="s">
        <v>626</v>
      </c>
      <c r="B21" s="21" t="s">
        <v>625</v>
      </c>
      <c r="C21" s="21" t="s">
        <v>151</v>
      </c>
      <c r="D21" s="24">
        <v>4400000</v>
      </c>
      <c r="E21" s="22">
        <v>21507.200000000001</v>
      </c>
      <c r="F21" s="23">
        <v>2.6808431541032598</v>
      </c>
    </row>
    <row r="22" spans="1:6" x14ac:dyDescent="0.2">
      <c r="A22" s="21" t="s">
        <v>628</v>
      </c>
      <c r="B22" s="21" t="s">
        <v>627</v>
      </c>
      <c r="C22" s="21" t="s">
        <v>200</v>
      </c>
      <c r="D22" s="24">
        <v>1150000</v>
      </c>
      <c r="E22" s="22">
        <v>21348.025000000001</v>
      </c>
      <c r="F22" s="23">
        <v>2.6610022073945201</v>
      </c>
    </row>
    <row r="23" spans="1:6" x14ac:dyDescent="0.2">
      <c r="A23" s="21" t="s">
        <v>101</v>
      </c>
      <c r="B23" s="21" t="s">
        <v>100</v>
      </c>
      <c r="C23" s="21" t="s">
        <v>102</v>
      </c>
      <c r="D23" s="24">
        <v>900000</v>
      </c>
      <c r="E23" s="22">
        <v>20902.95</v>
      </c>
      <c r="F23" s="23">
        <v>2.6055242155214402</v>
      </c>
    </row>
    <row r="24" spans="1:6" x14ac:dyDescent="0.2">
      <c r="A24" s="21" t="s">
        <v>559</v>
      </c>
      <c r="B24" s="21" t="s">
        <v>558</v>
      </c>
      <c r="C24" s="21" t="s">
        <v>159</v>
      </c>
      <c r="D24" s="24">
        <v>14000000</v>
      </c>
      <c r="E24" s="22">
        <v>20370</v>
      </c>
      <c r="F24" s="23">
        <v>2.53909272471933</v>
      </c>
    </row>
    <row r="25" spans="1:6" x14ac:dyDescent="0.2">
      <c r="A25" s="21" t="s">
        <v>630</v>
      </c>
      <c r="B25" s="21" t="s">
        <v>629</v>
      </c>
      <c r="C25" s="21" t="s">
        <v>164</v>
      </c>
      <c r="D25" s="24">
        <v>24000000</v>
      </c>
      <c r="E25" s="22">
        <v>19116</v>
      </c>
      <c r="F25" s="23">
        <v>2.3827833345966898</v>
      </c>
    </row>
    <row r="26" spans="1:6" x14ac:dyDescent="0.2">
      <c r="A26" s="21" t="s">
        <v>466</v>
      </c>
      <c r="B26" s="21" t="s">
        <v>465</v>
      </c>
      <c r="C26" s="21" t="s">
        <v>431</v>
      </c>
      <c r="D26" s="24">
        <v>3157370</v>
      </c>
      <c r="E26" s="22">
        <v>18192.765940000001</v>
      </c>
      <c r="F26" s="23">
        <v>2.26770346788294</v>
      </c>
    </row>
    <row r="27" spans="1:6" x14ac:dyDescent="0.2">
      <c r="A27" s="21" t="s">
        <v>588</v>
      </c>
      <c r="B27" s="21" t="s">
        <v>587</v>
      </c>
      <c r="C27" s="21" t="s">
        <v>589</v>
      </c>
      <c r="D27" s="24">
        <v>15000000</v>
      </c>
      <c r="E27" s="22">
        <v>15592.5</v>
      </c>
      <c r="F27" s="23">
        <v>1.94358386402484</v>
      </c>
    </row>
    <row r="28" spans="1:6" x14ac:dyDescent="0.2">
      <c r="A28" s="21" t="s">
        <v>557</v>
      </c>
      <c r="B28" s="21" t="s">
        <v>556</v>
      </c>
      <c r="C28" s="21" t="s">
        <v>115</v>
      </c>
      <c r="D28" s="24">
        <v>3300000</v>
      </c>
      <c r="E28" s="22">
        <v>13178.55</v>
      </c>
      <c r="F28" s="23">
        <v>1.6426882880387801</v>
      </c>
    </row>
    <row r="29" spans="1:6" x14ac:dyDescent="0.2">
      <c r="A29" s="21" t="s">
        <v>433</v>
      </c>
      <c r="B29" s="21" t="s">
        <v>432</v>
      </c>
      <c r="C29" s="21" t="s">
        <v>297</v>
      </c>
      <c r="D29" s="24">
        <v>700000</v>
      </c>
      <c r="E29" s="22">
        <v>12594.05</v>
      </c>
      <c r="F29" s="23">
        <v>1.56983116002707</v>
      </c>
    </row>
    <row r="30" spans="1:6" x14ac:dyDescent="0.2">
      <c r="A30" s="21" t="s">
        <v>142</v>
      </c>
      <c r="B30" s="21" t="s">
        <v>141</v>
      </c>
      <c r="C30" s="21" t="s">
        <v>143</v>
      </c>
      <c r="D30" s="24">
        <v>3820097</v>
      </c>
      <c r="E30" s="22">
        <v>11607.364729999999</v>
      </c>
      <c r="F30" s="23">
        <v>1.4468421865049901</v>
      </c>
    </row>
    <row r="31" spans="1:6" x14ac:dyDescent="0.2">
      <c r="A31" s="21" t="s">
        <v>166</v>
      </c>
      <c r="B31" s="21" t="s">
        <v>165</v>
      </c>
      <c r="C31" s="21" t="s">
        <v>121</v>
      </c>
      <c r="D31" s="24">
        <v>1988422</v>
      </c>
      <c r="E31" s="22">
        <v>8765.9583870000006</v>
      </c>
      <c r="F31" s="23">
        <v>1.09266476021718</v>
      </c>
    </row>
    <row r="32" spans="1:6" x14ac:dyDescent="0.2">
      <c r="A32" s="21" t="s">
        <v>621</v>
      </c>
      <c r="B32" s="21" t="s">
        <v>620</v>
      </c>
      <c r="C32" s="21" t="s">
        <v>143</v>
      </c>
      <c r="D32" s="24">
        <v>1500000</v>
      </c>
      <c r="E32" s="22">
        <v>8074.5</v>
      </c>
      <c r="F32" s="23">
        <v>1.0064754151078199</v>
      </c>
    </row>
    <row r="33" spans="1:9" x14ac:dyDescent="0.2">
      <c r="A33" s="21" t="s">
        <v>195</v>
      </c>
      <c r="B33" s="21" t="s">
        <v>194</v>
      </c>
      <c r="C33" s="21" t="s">
        <v>118</v>
      </c>
      <c r="D33" s="24">
        <v>435287</v>
      </c>
      <c r="E33" s="22">
        <v>7537.8649789999999</v>
      </c>
      <c r="F33" s="23">
        <v>0.939584591462714</v>
      </c>
    </row>
    <row r="34" spans="1:9" x14ac:dyDescent="0.2">
      <c r="A34" s="21" t="s">
        <v>632</v>
      </c>
      <c r="B34" s="21" t="s">
        <v>631</v>
      </c>
      <c r="C34" s="21" t="s">
        <v>94</v>
      </c>
      <c r="D34" s="24">
        <v>6347568</v>
      </c>
      <c r="E34" s="22">
        <v>6173.0098799999996</v>
      </c>
      <c r="F34" s="23">
        <v>0.769457264404934</v>
      </c>
    </row>
    <row r="35" spans="1:9" x14ac:dyDescent="0.2">
      <c r="A35" s="21" t="s">
        <v>634</v>
      </c>
      <c r="B35" s="21" t="s">
        <v>633</v>
      </c>
      <c r="C35" s="21" t="s">
        <v>118</v>
      </c>
      <c r="D35" s="24">
        <v>3559824</v>
      </c>
      <c r="E35" s="22">
        <v>3962.084112</v>
      </c>
      <c r="F35" s="23">
        <v>0.49386838210629502</v>
      </c>
    </row>
    <row r="36" spans="1:9" x14ac:dyDescent="0.2">
      <c r="A36" s="20" t="s">
        <v>27</v>
      </c>
      <c r="B36" s="20"/>
      <c r="C36" s="20"/>
      <c r="D36" s="20"/>
      <c r="E36" s="25">
        <f>SUM(E7:E35)</f>
        <v>768765.95282799995</v>
      </c>
      <c r="F36" s="26">
        <f>SUM(F7:F35)</f>
        <v>95.82562777798212</v>
      </c>
      <c r="G36" s="14"/>
      <c r="H36" s="14"/>
      <c r="I36" s="14"/>
    </row>
    <row r="37" spans="1:9" x14ac:dyDescent="0.2">
      <c r="A37" s="21"/>
      <c r="B37" s="21"/>
      <c r="C37" s="21"/>
      <c r="D37" s="21"/>
      <c r="E37" s="22"/>
      <c r="F37" s="23"/>
    </row>
    <row r="38" spans="1:9" x14ac:dyDescent="0.2">
      <c r="A38" s="20" t="s">
        <v>30</v>
      </c>
      <c r="B38" s="20"/>
      <c r="C38" s="20"/>
      <c r="D38" s="20"/>
      <c r="E38" s="25">
        <f>E36</f>
        <v>768765.95282799995</v>
      </c>
      <c r="F38" s="26">
        <f>F36</f>
        <v>95.82562777798212</v>
      </c>
      <c r="G38" s="14"/>
      <c r="H38" s="14"/>
      <c r="I38" s="14"/>
    </row>
    <row r="39" spans="1:9" x14ac:dyDescent="0.2">
      <c r="A39" s="20"/>
      <c r="B39" s="20"/>
      <c r="C39" s="20"/>
      <c r="D39" s="20"/>
      <c r="E39" s="25"/>
      <c r="F39" s="26"/>
      <c r="G39" s="14"/>
      <c r="H39" s="14"/>
      <c r="I39" s="14"/>
    </row>
    <row r="40" spans="1:9" x14ac:dyDescent="0.2">
      <c r="A40" s="20" t="s">
        <v>32</v>
      </c>
      <c r="B40" s="20"/>
      <c r="C40" s="20"/>
      <c r="D40" s="20"/>
      <c r="E40" s="25">
        <f>E42-(E36)</f>
        <v>33489.112601000001</v>
      </c>
      <c r="F40" s="26">
        <f>F42-(F36)</f>
        <v>4.1743722220178796</v>
      </c>
      <c r="G40" s="14"/>
      <c r="H40" s="14"/>
      <c r="I40" s="14"/>
    </row>
    <row r="41" spans="1:9" x14ac:dyDescent="0.2">
      <c r="A41" s="20"/>
      <c r="B41" s="20"/>
      <c r="C41" s="20"/>
      <c r="D41" s="20"/>
      <c r="E41" s="25"/>
      <c r="F41" s="26"/>
      <c r="G41" s="14"/>
      <c r="H41" s="14"/>
      <c r="I41" s="14"/>
    </row>
    <row r="42" spans="1:9" x14ac:dyDescent="0.2">
      <c r="A42" s="27" t="s">
        <v>31</v>
      </c>
      <c r="B42" s="27"/>
      <c r="C42" s="27"/>
      <c r="D42" s="27"/>
      <c r="E42" s="28">
        <v>802255.06542899995</v>
      </c>
      <c r="F42" s="29">
        <v>100</v>
      </c>
      <c r="G42" s="14"/>
      <c r="H42" s="14"/>
      <c r="I42" s="14"/>
    </row>
    <row r="44" spans="1:9" x14ac:dyDescent="0.2">
      <c r="A44" s="14" t="s">
        <v>35</v>
      </c>
    </row>
    <row r="45" spans="1:9" x14ac:dyDescent="0.2">
      <c r="A45" s="14" t="s">
        <v>36</v>
      </c>
    </row>
    <row r="46" spans="1:9" x14ac:dyDescent="0.2">
      <c r="A46" s="14" t="s">
        <v>37</v>
      </c>
      <c r="B46" s="14"/>
      <c r="C46" s="30" t="s">
        <v>39</v>
      </c>
      <c r="D46" s="14" t="s">
        <v>38</v>
      </c>
    </row>
    <row r="47" spans="1:9" x14ac:dyDescent="0.2">
      <c r="A47" s="7" t="s">
        <v>72</v>
      </c>
      <c r="C47" s="31">
        <v>68.723100000000002</v>
      </c>
      <c r="D47" s="31">
        <v>67.643900000000002</v>
      </c>
    </row>
    <row r="48" spans="1:9" x14ac:dyDescent="0.2">
      <c r="A48" s="7" t="s">
        <v>74</v>
      </c>
      <c r="C48" s="31">
        <v>29.303000000000001</v>
      </c>
      <c r="D48" s="31">
        <v>28.8428</v>
      </c>
    </row>
    <row r="49" spans="1:4" x14ac:dyDescent="0.2">
      <c r="A49" s="7" t="s">
        <v>73</v>
      </c>
      <c r="C49" s="31">
        <v>75.605400000000003</v>
      </c>
      <c r="D49" s="31">
        <v>74.721900000000005</v>
      </c>
    </row>
    <row r="50" spans="1:4" x14ac:dyDescent="0.2">
      <c r="A50" s="7" t="s">
        <v>75</v>
      </c>
      <c r="C50" s="31">
        <v>34.001600000000003</v>
      </c>
      <c r="D50" s="31">
        <v>33.603200000000001</v>
      </c>
    </row>
    <row r="52" spans="1:4" x14ac:dyDescent="0.2">
      <c r="A52" s="14" t="s">
        <v>41</v>
      </c>
      <c r="D52" s="30" t="s">
        <v>42</v>
      </c>
    </row>
    <row r="54" spans="1:4" x14ac:dyDescent="0.2">
      <c r="A54" s="14" t="s">
        <v>245</v>
      </c>
      <c r="D54" s="50">
        <v>7.3906643809110897E-2</v>
      </c>
    </row>
    <row r="56" spans="1:4" x14ac:dyDescent="0.2">
      <c r="A56" s="14" t="s">
        <v>797</v>
      </c>
    </row>
    <row r="57" spans="1:4" x14ac:dyDescent="0.2">
      <c r="A57" s="51"/>
    </row>
    <row r="58" spans="1:4" x14ac:dyDescent="0.2">
      <c r="A58" s="52" t="s">
        <v>792</v>
      </c>
    </row>
    <row r="59" spans="1:4" x14ac:dyDescent="0.2">
      <c r="A59" s="53"/>
    </row>
    <row r="60" spans="1:4" x14ac:dyDescent="0.2">
      <c r="A60" s="54"/>
    </row>
    <row r="61" spans="1:4" x14ac:dyDescent="0.2">
      <c r="A61" s="54"/>
    </row>
    <row r="62" spans="1:4" x14ac:dyDescent="0.2">
      <c r="A62" s="54"/>
    </row>
    <row r="63" spans="1:4" x14ac:dyDescent="0.2">
      <c r="A63" s="54"/>
    </row>
    <row r="64" spans="1:4" x14ac:dyDescent="0.2">
      <c r="A64" s="54"/>
    </row>
    <row r="65" spans="1:1" x14ac:dyDescent="0.2">
      <c r="A65" s="54"/>
    </row>
    <row r="66" spans="1:1" x14ac:dyDescent="0.2">
      <c r="A66" s="54"/>
    </row>
    <row r="67" spans="1:1" x14ac:dyDescent="0.2">
      <c r="A67" s="54"/>
    </row>
    <row r="68" spans="1:1" x14ac:dyDescent="0.2">
      <c r="A68" s="54"/>
    </row>
    <row r="69" spans="1:1" x14ac:dyDescent="0.2">
      <c r="A69" s="54"/>
    </row>
    <row r="70" spans="1:1" x14ac:dyDescent="0.2">
      <c r="A70" s="54"/>
    </row>
    <row r="71" spans="1:1" x14ac:dyDescent="0.2">
      <c r="A71" s="54"/>
    </row>
    <row r="72" spans="1:1" x14ac:dyDescent="0.2">
      <c r="A72" s="52" t="s">
        <v>804</v>
      </c>
    </row>
    <row r="73" spans="1:1" x14ac:dyDescent="0.2">
      <c r="A73" s="54"/>
    </row>
    <row r="74" spans="1:1" x14ac:dyDescent="0.2">
      <c r="A74" s="52" t="s">
        <v>793</v>
      </c>
    </row>
    <row r="75" spans="1:1" x14ac:dyDescent="0.2">
      <c r="A75" s="54"/>
    </row>
    <row r="76" spans="1:1" x14ac:dyDescent="0.2">
      <c r="A76" s="54"/>
    </row>
    <row r="77" spans="1:1" x14ac:dyDescent="0.2">
      <c r="A77" s="54"/>
    </row>
    <row r="78" spans="1:1" x14ac:dyDescent="0.2">
      <c r="A78" s="54"/>
    </row>
    <row r="79" spans="1:1" x14ac:dyDescent="0.2">
      <c r="A79" s="54"/>
    </row>
    <row r="80" spans="1:1" x14ac:dyDescent="0.2">
      <c r="A80" s="54"/>
    </row>
    <row r="81" spans="1:1" x14ac:dyDescent="0.2">
      <c r="A81" s="54"/>
    </row>
    <row r="82" spans="1:1" x14ac:dyDescent="0.2">
      <c r="A82" s="54"/>
    </row>
    <row r="83" spans="1:1" x14ac:dyDescent="0.2">
      <c r="A83" s="54"/>
    </row>
    <row r="84" spans="1:1" x14ac:dyDescent="0.2">
      <c r="A84" s="54"/>
    </row>
    <row r="85" spans="1:1" x14ac:dyDescent="0.2">
      <c r="A85" s="54"/>
    </row>
    <row r="86" spans="1:1" x14ac:dyDescent="0.2">
      <c r="A86" s="54"/>
    </row>
  </sheetData>
  <mergeCells count="1">
    <mergeCell ref="A1:F1"/>
  </mergeCells>
  <conditionalFormatting sqref="F2:F3 F189:F65529 F5:F55">
    <cfRule type="cellIs" dxfId="43" priority="2" stopIfTrue="1" operator="between">
      <formula>0.009</formula>
      <formula>-0.009</formula>
    </cfRule>
  </conditionalFormatting>
  <conditionalFormatting sqref="F56:F188">
    <cfRule type="cellIs" dxfId="42" priority="1" stopIfTrue="1" operator="between">
      <formula>0.009</formula>
      <formula>-0.009</formula>
    </cfRule>
  </conditionalFormatting>
  <hyperlinks>
    <hyperlink ref="A59"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8"/>
  <sheetViews>
    <sheetView workbookViewId="0">
      <selection sqref="A1:G1"/>
    </sheetView>
  </sheetViews>
  <sheetFormatPr defaultColWidth="9.140625" defaultRowHeight="11.25" x14ac:dyDescent="0.2"/>
  <cols>
    <col min="1" max="1" width="35.7109375" style="7" bestFit="1" customWidth="1"/>
    <col min="2" max="2" width="20" style="7" bestFit="1" customWidth="1"/>
    <col min="3" max="3" width="24.7109375" style="7" bestFit="1" customWidth="1"/>
    <col min="4" max="4" width="15.28515625" style="7" bestFit="1" customWidth="1"/>
    <col min="5" max="5" width="23.140625" style="10" customWidth="1"/>
    <col min="6" max="6" width="13.5703125" style="11" bestFit="1" customWidth="1"/>
    <col min="7" max="7" width="14.28515625" style="10" customWidth="1"/>
    <col min="8" max="16384" width="9.140625" style="7"/>
  </cols>
  <sheetData>
    <row r="1" spans="1:9" s="1" customFormat="1" ht="15" x14ac:dyDescent="0.2">
      <c r="A1" s="85" t="s">
        <v>901</v>
      </c>
      <c r="B1" s="86"/>
      <c r="C1" s="86"/>
      <c r="D1" s="86"/>
      <c r="E1" s="86"/>
      <c r="F1" s="86"/>
      <c r="G1" s="86"/>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33</v>
      </c>
      <c r="D4" s="13" t="s">
        <v>1</v>
      </c>
      <c r="E4" s="55" t="s">
        <v>6</v>
      </c>
      <c r="F4" s="12" t="s">
        <v>3</v>
      </c>
      <c r="G4" s="12" t="s">
        <v>5</v>
      </c>
    </row>
    <row r="5" spans="1:9" x14ac:dyDescent="0.2">
      <c r="A5" s="20" t="s">
        <v>32</v>
      </c>
      <c r="B5" s="20"/>
      <c r="C5" s="20"/>
      <c r="D5" s="20"/>
      <c r="E5" s="25">
        <v>15218.9715431</v>
      </c>
      <c r="F5" s="26">
        <v>100</v>
      </c>
      <c r="G5" s="25"/>
      <c r="H5" s="14"/>
      <c r="I5" s="14"/>
    </row>
    <row r="6" spans="1:9" x14ac:dyDescent="0.2">
      <c r="A6" s="20"/>
      <c r="B6" s="20"/>
      <c r="C6" s="20"/>
      <c r="D6" s="20"/>
      <c r="E6" s="25"/>
      <c r="F6" s="26"/>
      <c r="G6" s="25"/>
      <c r="H6" s="14"/>
      <c r="I6" s="14"/>
    </row>
    <row r="7" spans="1:9" x14ac:dyDescent="0.2">
      <c r="A7" s="27" t="s">
        <v>31</v>
      </c>
      <c r="B7" s="27"/>
      <c r="C7" s="27"/>
      <c r="D7" s="27"/>
      <c r="E7" s="28">
        <v>15218.9715431</v>
      </c>
      <c r="F7" s="29">
        <v>100</v>
      </c>
      <c r="G7" s="28"/>
      <c r="H7" s="14"/>
      <c r="I7" s="14"/>
    </row>
    <row r="9" spans="1:9" x14ac:dyDescent="0.2">
      <c r="A9" s="14" t="s">
        <v>35</v>
      </c>
    </row>
    <row r="10" spans="1:9" x14ac:dyDescent="0.2">
      <c r="A10" s="14" t="s">
        <v>36</v>
      </c>
    </row>
    <row r="11" spans="1:9" x14ac:dyDescent="0.2">
      <c r="A11" s="14" t="s">
        <v>37</v>
      </c>
      <c r="B11" s="14"/>
      <c r="C11" s="30" t="s">
        <v>39</v>
      </c>
      <c r="D11" s="14" t="s">
        <v>38</v>
      </c>
    </row>
    <row r="12" spans="1:9" x14ac:dyDescent="0.2">
      <c r="A12" s="7" t="s">
        <v>72</v>
      </c>
      <c r="C12" s="31">
        <v>1128.3443</v>
      </c>
      <c r="D12" s="31">
        <v>1161.5237999999999</v>
      </c>
    </row>
    <row r="13" spans="1:9" x14ac:dyDescent="0.2">
      <c r="A13" s="7" t="s">
        <v>902</v>
      </c>
      <c r="C13" s="31">
        <v>1000</v>
      </c>
      <c r="D13" s="31">
        <v>1000</v>
      </c>
    </row>
    <row r="14" spans="1:9" x14ac:dyDescent="0.2">
      <c r="A14" s="7" t="s">
        <v>903</v>
      </c>
      <c r="C14" s="31">
        <v>1000.2800999999999</v>
      </c>
      <c r="D14" s="31">
        <v>1000.3516</v>
      </c>
    </row>
    <row r="15" spans="1:9" x14ac:dyDescent="0.2">
      <c r="A15" s="7" t="s">
        <v>73</v>
      </c>
      <c r="C15" s="31">
        <v>1130.3922</v>
      </c>
      <c r="D15" s="31">
        <v>1163.9218000000001</v>
      </c>
    </row>
    <row r="16" spans="1:9" x14ac:dyDescent="0.2">
      <c r="A16" s="7" t="s">
        <v>904</v>
      </c>
      <c r="C16" s="31">
        <v>1000</v>
      </c>
      <c r="D16" s="31">
        <v>1000</v>
      </c>
    </row>
    <row r="17" spans="1:5" x14ac:dyDescent="0.2">
      <c r="A17" s="7" t="s">
        <v>905</v>
      </c>
      <c r="C17" s="31">
        <v>1000.2834</v>
      </c>
      <c r="D17" s="31">
        <v>1000.3524</v>
      </c>
    </row>
    <row r="18" spans="1:5" x14ac:dyDescent="0.2">
      <c r="A18" s="7" t="s">
        <v>906</v>
      </c>
      <c r="C18" s="31">
        <v>10.2597</v>
      </c>
      <c r="D18" s="31">
        <v>10.564</v>
      </c>
    </row>
    <row r="19" spans="1:5" x14ac:dyDescent="0.2">
      <c r="A19" s="7" t="s">
        <v>907</v>
      </c>
      <c r="C19" s="31">
        <v>10.2597</v>
      </c>
      <c r="D19" s="31">
        <v>10.564</v>
      </c>
    </row>
    <row r="20" spans="1:5" x14ac:dyDescent="0.2">
      <c r="A20" s="7" t="s">
        <v>908</v>
      </c>
      <c r="C20" s="31">
        <v>10</v>
      </c>
      <c r="D20" s="31">
        <v>10</v>
      </c>
    </row>
    <row r="21" spans="1:5" x14ac:dyDescent="0.2">
      <c r="A21" s="7" t="s">
        <v>909</v>
      </c>
      <c r="C21" s="31">
        <v>10</v>
      </c>
      <c r="D21" s="31">
        <v>10</v>
      </c>
    </row>
    <row r="23" spans="1:5" x14ac:dyDescent="0.2">
      <c r="A23" s="14" t="s">
        <v>41</v>
      </c>
    </row>
    <row r="24" spans="1:5" x14ac:dyDescent="0.2">
      <c r="A24" s="87" t="s">
        <v>59</v>
      </c>
      <c r="B24" s="88"/>
      <c r="C24" s="34" t="s">
        <v>60</v>
      </c>
    </row>
    <row r="25" spans="1:5" x14ac:dyDescent="0.2">
      <c r="A25" s="83" t="s">
        <v>902</v>
      </c>
      <c r="B25" s="84"/>
      <c r="C25" s="35">
        <v>28.920767810000001</v>
      </c>
    </row>
    <row r="26" spans="1:5" x14ac:dyDescent="0.2">
      <c r="A26" s="83" t="s">
        <v>903</v>
      </c>
      <c r="B26" s="84"/>
      <c r="C26" s="35">
        <v>28.929855880000002</v>
      </c>
    </row>
    <row r="27" spans="1:5" x14ac:dyDescent="0.2">
      <c r="A27" s="83" t="s">
        <v>904</v>
      </c>
      <c r="B27" s="84"/>
      <c r="C27" s="35">
        <v>29.227470159999999</v>
      </c>
    </row>
    <row r="28" spans="1:5" x14ac:dyDescent="0.2">
      <c r="A28" s="83" t="s">
        <v>905</v>
      </c>
      <c r="B28" s="84"/>
      <c r="C28" s="35">
        <v>29.185093179999999</v>
      </c>
    </row>
    <row r="29" spans="1:5" x14ac:dyDescent="0.2">
      <c r="A29" s="7" t="s">
        <v>61</v>
      </c>
    </row>
    <row r="30" spans="1:5" x14ac:dyDescent="0.2">
      <c r="A30" s="7" t="s">
        <v>40</v>
      </c>
    </row>
    <row r="32" spans="1:5" x14ac:dyDescent="0.2">
      <c r="A32" s="14" t="s">
        <v>895</v>
      </c>
      <c r="D32" s="64">
        <v>2.7397260273972599E-3</v>
      </c>
      <c r="E32" s="10" t="s">
        <v>43</v>
      </c>
    </row>
    <row r="34" spans="1:4" ht="24" customHeight="1" x14ac:dyDescent="0.25">
      <c r="A34" s="89" t="s">
        <v>820</v>
      </c>
      <c r="B34" s="90"/>
      <c r="C34" s="90"/>
      <c r="D34" s="30" t="s">
        <v>42</v>
      </c>
    </row>
    <row r="36" spans="1:4" x14ac:dyDescent="0.2">
      <c r="A36" s="14" t="s">
        <v>896</v>
      </c>
    </row>
    <row r="38" spans="1:4" x14ac:dyDescent="0.2">
      <c r="A38" s="52" t="s">
        <v>792</v>
      </c>
    </row>
    <row r="39" spans="1:4" x14ac:dyDescent="0.2">
      <c r="A39" s="53"/>
    </row>
    <row r="40" spans="1:4" x14ac:dyDescent="0.2">
      <c r="A40" s="54"/>
    </row>
    <row r="41" spans="1:4" x14ac:dyDescent="0.2">
      <c r="A41" s="54"/>
    </row>
    <row r="42" spans="1:4" x14ac:dyDescent="0.2">
      <c r="A42" s="54"/>
    </row>
    <row r="43" spans="1:4" x14ac:dyDescent="0.2">
      <c r="A43" s="54"/>
    </row>
    <row r="44" spans="1:4" x14ac:dyDescent="0.2">
      <c r="A44" s="54"/>
    </row>
    <row r="45" spans="1:4" x14ac:dyDescent="0.2">
      <c r="A45" s="54"/>
    </row>
    <row r="46" spans="1:4" x14ac:dyDescent="0.2">
      <c r="A46" s="54"/>
    </row>
    <row r="47" spans="1:4" x14ac:dyDescent="0.2">
      <c r="A47" s="54"/>
    </row>
    <row r="48" spans="1:4" x14ac:dyDescent="0.2">
      <c r="A48" s="54"/>
    </row>
    <row r="49" spans="1:1" x14ac:dyDescent="0.2">
      <c r="A49" s="54"/>
    </row>
    <row r="50" spans="1:1" x14ac:dyDescent="0.2">
      <c r="A50" s="54"/>
    </row>
    <row r="51" spans="1:1" x14ac:dyDescent="0.2">
      <c r="A51" s="54"/>
    </row>
    <row r="52" spans="1:1" x14ac:dyDescent="0.2">
      <c r="A52" s="52" t="s">
        <v>910</v>
      </c>
    </row>
    <row r="53" spans="1:1" x14ac:dyDescent="0.2">
      <c r="A53" s="54"/>
    </row>
    <row r="54" spans="1:1" x14ac:dyDescent="0.2">
      <c r="A54" s="52" t="s">
        <v>793</v>
      </c>
    </row>
    <row r="55" spans="1:1" x14ac:dyDescent="0.2">
      <c r="A55" s="54"/>
    </row>
    <row r="56" spans="1:1" x14ac:dyDescent="0.2">
      <c r="A56" s="54"/>
    </row>
    <row r="57" spans="1:1" x14ac:dyDescent="0.2">
      <c r="A57" s="54"/>
    </row>
    <row r="58" spans="1:1" x14ac:dyDescent="0.2">
      <c r="A58" s="54"/>
    </row>
    <row r="59" spans="1:1" x14ac:dyDescent="0.2">
      <c r="A59" s="54"/>
    </row>
    <row r="60" spans="1:1" x14ac:dyDescent="0.2">
      <c r="A60" s="54"/>
    </row>
    <row r="61" spans="1:1" x14ac:dyDescent="0.2">
      <c r="A61" s="54"/>
    </row>
    <row r="62" spans="1:1" x14ac:dyDescent="0.2">
      <c r="A62" s="54"/>
    </row>
    <row r="63" spans="1:1" x14ac:dyDescent="0.2">
      <c r="A63" s="54"/>
    </row>
    <row r="64" spans="1:1" x14ac:dyDescent="0.2">
      <c r="A64" s="54"/>
    </row>
    <row r="65" spans="1:1" x14ac:dyDescent="0.2">
      <c r="A65" s="54"/>
    </row>
    <row r="66" spans="1:1" x14ac:dyDescent="0.2">
      <c r="A66" s="54"/>
    </row>
    <row r="67" spans="1:1" x14ac:dyDescent="0.2">
      <c r="A67" s="54"/>
    </row>
    <row r="68" spans="1:1" x14ac:dyDescent="0.2">
      <c r="A68" s="54"/>
    </row>
  </sheetData>
  <mergeCells count="7">
    <mergeCell ref="A34:C34"/>
    <mergeCell ref="A1:G1"/>
    <mergeCell ref="A24:B24"/>
    <mergeCell ref="A25:B25"/>
    <mergeCell ref="A26:B26"/>
    <mergeCell ref="A27:B27"/>
    <mergeCell ref="A28:B28"/>
  </mergeCells>
  <conditionalFormatting sqref="F2:F3 F5:F33 F35">
    <cfRule type="cellIs" dxfId="91" priority="3" stopIfTrue="1" operator="between">
      <formula>0.009</formula>
      <formula>-0.009</formula>
    </cfRule>
  </conditionalFormatting>
  <conditionalFormatting sqref="F36:F170">
    <cfRule type="cellIs" dxfId="90" priority="2" stopIfTrue="1" operator="between">
      <formula>0.009</formula>
      <formula>-0.009</formula>
    </cfRule>
  </conditionalFormatting>
  <conditionalFormatting sqref="F34">
    <cfRule type="cellIs" dxfId="8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25"/>
  <sheetViews>
    <sheetView workbookViewId="0">
      <selection sqref="A1:F1"/>
    </sheetView>
  </sheetViews>
  <sheetFormatPr defaultRowHeight="11.25" x14ac:dyDescent="0.2"/>
  <cols>
    <col min="1" max="1" width="38.7109375" style="7" bestFit="1" customWidth="1"/>
    <col min="2" max="2" width="28" style="7" bestFit="1" customWidth="1"/>
    <col min="3" max="3" width="35.42578125" style="7" bestFit="1" customWidth="1"/>
    <col min="4" max="4" width="15.28515625" style="7" bestFit="1" customWidth="1"/>
    <col min="5" max="5" width="23.42578125" style="10" customWidth="1"/>
    <col min="6" max="6" width="14.7109375" style="11" bestFit="1" customWidth="1"/>
    <col min="7" max="16384" width="9.140625" style="7"/>
  </cols>
  <sheetData>
    <row r="1" spans="1:6" s="1" customFormat="1" ht="15" customHeight="1" x14ac:dyDescent="0.2">
      <c r="A1" s="85" t="s">
        <v>1181</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5" t="s">
        <v>6</v>
      </c>
      <c r="F4" s="12" t="s">
        <v>3</v>
      </c>
    </row>
    <row r="5" spans="1:6" x14ac:dyDescent="0.2">
      <c r="A5" s="16" t="s">
        <v>83</v>
      </c>
      <c r="B5" s="17"/>
      <c r="C5" s="17"/>
      <c r="D5" s="17"/>
      <c r="E5" s="18"/>
      <c r="F5" s="19"/>
    </row>
    <row r="6" spans="1:6" x14ac:dyDescent="0.2">
      <c r="A6" s="20" t="s">
        <v>26</v>
      </c>
      <c r="B6" s="21"/>
      <c r="C6" s="21"/>
      <c r="D6" s="21"/>
      <c r="E6" s="22"/>
      <c r="F6" s="23"/>
    </row>
    <row r="7" spans="1:6" x14ac:dyDescent="0.2">
      <c r="A7" s="21" t="s">
        <v>85</v>
      </c>
      <c r="B7" s="21" t="s">
        <v>84</v>
      </c>
      <c r="C7" s="21" t="s">
        <v>86</v>
      </c>
      <c r="D7" s="24">
        <v>5500000</v>
      </c>
      <c r="E7" s="22">
        <v>87978</v>
      </c>
      <c r="F7" s="23">
        <v>8.8071944315902702</v>
      </c>
    </row>
    <row r="8" spans="1:6" x14ac:dyDescent="0.2">
      <c r="A8" s="21" t="s">
        <v>88</v>
      </c>
      <c r="B8" s="21" t="s">
        <v>87</v>
      </c>
      <c r="C8" s="21" t="s">
        <v>86</v>
      </c>
      <c r="D8" s="24">
        <v>10000000</v>
      </c>
      <c r="E8" s="22">
        <v>85485</v>
      </c>
      <c r="F8" s="23">
        <v>8.5576282250618796</v>
      </c>
    </row>
    <row r="9" spans="1:6" x14ac:dyDescent="0.2">
      <c r="A9" s="21" t="s">
        <v>90</v>
      </c>
      <c r="B9" s="21" t="s">
        <v>89</v>
      </c>
      <c r="C9" s="21" t="s">
        <v>91</v>
      </c>
      <c r="D9" s="24">
        <v>4100000</v>
      </c>
      <c r="E9" s="22">
        <v>60989.55</v>
      </c>
      <c r="F9" s="23">
        <v>6.1054675617222101</v>
      </c>
    </row>
    <row r="10" spans="1:6" x14ac:dyDescent="0.2">
      <c r="A10" s="21" t="s">
        <v>96</v>
      </c>
      <c r="B10" s="21" t="s">
        <v>95</v>
      </c>
      <c r="C10" s="21" t="s">
        <v>86</v>
      </c>
      <c r="D10" s="24">
        <v>6500000</v>
      </c>
      <c r="E10" s="22">
        <v>54866.5</v>
      </c>
      <c r="F10" s="23">
        <v>5.4925087326473401</v>
      </c>
    </row>
    <row r="11" spans="1:6" x14ac:dyDescent="0.2">
      <c r="A11" s="21" t="s">
        <v>93</v>
      </c>
      <c r="B11" s="21" t="s">
        <v>92</v>
      </c>
      <c r="C11" s="21" t="s">
        <v>94</v>
      </c>
      <c r="D11" s="24">
        <v>2500000</v>
      </c>
      <c r="E11" s="22">
        <v>52728.75</v>
      </c>
      <c r="F11" s="23">
        <v>5.2785054602822896</v>
      </c>
    </row>
    <row r="12" spans="1:6" x14ac:dyDescent="0.2">
      <c r="A12" s="21" t="s">
        <v>98</v>
      </c>
      <c r="B12" s="21" t="s">
        <v>97</v>
      </c>
      <c r="C12" s="21" t="s">
        <v>99</v>
      </c>
      <c r="D12" s="24">
        <v>6700000</v>
      </c>
      <c r="E12" s="22">
        <v>49730.75</v>
      </c>
      <c r="F12" s="23">
        <v>4.9783853290459898</v>
      </c>
    </row>
    <row r="13" spans="1:6" x14ac:dyDescent="0.2">
      <c r="A13" s="21" t="s">
        <v>106</v>
      </c>
      <c r="B13" s="21" t="s">
        <v>105</v>
      </c>
      <c r="C13" s="21" t="s">
        <v>86</v>
      </c>
      <c r="D13" s="24">
        <v>6350000</v>
      </c>
      <c r="E13" s="22">
        <v>33197.800000000003</v>
      </c>
      <c r="F13" s="23">
        <v>3.3233249141950001</v>
      </c>
    </row>
    <row r="14" spans="1:6" x14ac:dyDescent="0.2">
      <c r="A14" s="21" t="s">
        <v>104</v>
      </c>
      <c r="B14" s="21" t="s">
        <v>103</v>
      </c>
      <c r="C14" s="21" t="s">
        <v>91</v>
      </c>
      <c r="D14" s="24">
        <v>2800000</v>
      </c>
      <c r="E14" s="22">
        <v>30172.799999999999</v>
      </c>
      <c r="F14" s="23">
        <v>3.0205018998555002</v>
      </c>
    </row>
    <row r="15" spans="1:6" x14ac:dyDescent="0.2">
      <c r="A15" s="21" t="s">
        <v>262</v>
      </c>
      <c r="B15" s="21" t="s">
        <v>261</v>
      </c>
      <c r="C15" s="21" t="s">
        <v>118</v>
      </c>
      <c r="D15" s="24">
        <v>1700000</v>
      </c>
      <c r="E15" s="22">
        <v>26835.35</v>
      </c>
      <c r="F15" s="23">
        <v>2.6864005216051301</v>
      </c>
    </row>
    <row r="16" spans="1:6" x14ac:dyDescent="0.2">
      <c r="A16" s="21" t="s">
        <v>134</v>
      </c>
      <c r="B16" s="21" t="s">
        <v>133</v>
      </c>
      <c r="C16" s="21" t="s">
        <v>135</v>
      </c>
      <c r="D16" s="24">
        <v>3500000</v>
      </c>
      <c r="E16" s="22">
        <v>25921</v>
      </c>
      <c r="F16" s="23">
        <v>2.5948678858493199</v>
      </c>
    </row>
    <row r="17" spans="1:6" x14ac:dyDescent="0.2">
      <c r="A17" s="21" t="s">
        <v>111</v>
      </c>
      <c r="B17" s="21" t="s">
        <v>110</v>
      </c>
      <c r="C17" s="21" t="s">
        <v>112</v>
      </c>
      <c r="D17" s="24">
        <v>13000000</v>
      </c>
      <c r="E17" s="22">
        <v>22165</v>
      </c>
      <c r="F17" s="23">
        <v>2.2188668141603398</v>
      </c>
    </row>
    <row r="18" spans="1:6" x14ac:dyDescent="0.2">
      <c r="A18" s="21" t="s">
        <v>197</v>
      </c>
      <c r="B18" s="21" t="s">
        <v>196</v>
      </c>
      <c r="C18" s="21" t="s">
        <v>135</v>
      </c>
      <c r="D18" s="24">
        <v>1500000</v>
      </c>
      <c r="E18" s="22">
        <v>21703.5</v>
      </c>
      <c r="F18" s="23">
        <v>2.1726675344520099</v>
      </c>
    </row>
    <row r="19" spans="1:6" x14ac:dyDescent="0.2">
      <c r="A19" s="21" t="s">
        <v>636</v>
      </c>
      <c r="B19" s="21" t="s">
        <v>635</v>
      </c>
      <c r="C19" s="21" t="s">
        <v>115</v>
      </c>
      <c r="D19" s="24">
        <v>4000000</v>
      </c>
      <c r="E19" s="22">
        <v>19676</v>
      </c>
      <c r="F19" s="23">
        <v>1.9697010347583499</v>
      </c>
    </row>
    <row r="20" spans="1:6" x14ac:dyDescent="0.2">
      <c r="A20" s="21" t="s">
        <v>153</v>
      </c>
      <c r="B20" s="21" t="s">
        <v>152</v>
      </c>
      <c r="C20" s="21" t="s">
        <v>154</v>
      </c>
      <c r="D20" s="24">
        <v>8400000</v>
      </c>
      <c r="E20" s="22">
        <v>19294.8</v>
      </c>
      <c r="F20" s="23">
        <v>1.93154032961249</v>
      </c>
    </row>
    <row r="21" spans="1:6" x14ac:dyDescent="0.2">
      <c r="A21" s="21" t="s">
        <v>101</v>
      </c>
      <c r="B21" s="21" t="s">
        <v>100</v>
      </c>
      <c r="C21" s="21" t="s">
        <v>102</v>
      </c>
      <c r="D21" s="24">
        <v>800000</v>
      </c>
      <c r="E21" s="22">
        <v>18580.400000000001</v>
      </c>
      <c r="F21" s="23">
        <v>1.86002404483757</v>
      </c>
    </row>
    <row r="22" spans="1:6" x14ac:dyDescent="0.2">
      <c r="A22" s="21" t="s">
        <v>175</v>
      </c>
      <c r="B22" s="21" t="s">
        <v>174</v>
      </c>
      <c r="C22" s="21" t="s">
        <v>176</v>
      </c>
      <c r="D22" s="24">
        <v>9200000</v>
      </c>
      <c r="E22" s="22">
        <v>17503</v>
      </c>
      <c r="F22" s="23">
        <v>1.75216899834191</v>
      </c>
    </row>
    <row r="23" spans="1:6" x14ac:dyDescent="0.2">
      <c r="A23" s="21" t="s">
        <v>168</v>
      </c>
      <c r="B23" s="21" t="s">
        <v>167</v>
      </c>
      <c r="C23" s="21" t="s">
        <v>91</v>
      </c>
      <c r="D23" s="24">
        <v>1500000</v>
      </c>
      <c r="E23" s="22">
        <v>16503.75</v>
      </c>
      <c r="F23" s="23">
        <v>1.6521372968282699</v>
      </c>
    </row>
    <row r="24" spans="1:6" x14ac:dyDescent="0.2">
      <c r="A24" s="21" t="s">
        <v>123</v>
      </c>
      <c r="B24" s="21" t="s">
        <v>122</v>
      </c>
      <c r="C24" s="21" t="s">
        <v>124</v>
      </c>
      <c r="D24" s="24">
        <v>16000000</v>
      </c>
      <c r="E24" s="22">
        <v>16424</v>
      </c>
      <c r="F24" s="23">
        <v>1.6441537809956901</v>
      </c>
    </row>
    <row r="25" spans="1:6" x14ac:dyDescent="0.2">
      <c r="A25" s="21" t="s">
        <v>271</v>
      </c>
      <c r="B25" s="21" t="s">
        <v>270</v>
      </c>
      <c r="C25" s="21" t="s">
        <v>272</v>
      </c>
      <c r="D25" s="24">
        <v>17000000</v>
      </c>
      <c r="E25" s="22">
        <v>16082</v>
      </c>
      <c r="F25" s="23">
        <v>1.60991726168854</v>
      </c>
    </row>
    <row r="26" spans="1:6" x14ac:dyDescent="0.2">
      <c r="A26" s="21" t="s">
        <v>117</v>
      </c>
      <c r="B26" s="21" t="s">
        <v>116</v>
      </c>
      <c r="C26" s="21" t="s">
        <v>118</v>
      </c>
      <c r="D26" s="24">
        <v>220000</v>
      </c>
      <c r="E26" s="22">
        <v>15974.86</v>
      </c>
      <c r="F26" s="23">
        <v>1.5991918211079399</v>
      </c>
    </row>
    <row r="27" spans="1:6" x14ac:dyDescent="0.2">
      <c r="A27" s="21" t="s">
        <v>129</v>
      </c>
      <c r="B27" s="21" t="s">
        <v>128</v>
      </c>
      <c r="C27" s="21" t="s">
        <v>130</v>
      </c>
      <c r="D27" s="24">
        <v>3300000</v>
      </c>
      <c r="E27" s="22">
        <v>13883.1</v>
      </c>
      <c r="F27" s="23">
        <v>1.3897924596286699</v>
      </c>
    </row>
    <row r="28" spans="1:6" x14ac:dyDescent="0.2">
      <c r="A28" s="21" t="s">
        <v>150</v>
      </c>
      <c r="B28" s="21" t="s">
        <v>149</v>
      </c>
      <c r="C28" s="21" t="s">
        <v>151</v>
      </c>
      <c r="D28" s="24">
        <v>3000000</v>
      </c>
      <c r="E28" s="22">
        <v>12267</v>
      </c>
      <c r="F28" s="23">
        <v>1.2280098898851699</v>
      </c>
    </row>
    <row r="29" spans="1:6" x14ac:dyDescent="0.2">
      <c r="A29" s="21" t="s">
        <v>126</v>
      </c>
      <c r="B29" s="21" t="s">
        <v>125</v>
      </c>
      <c r="C29" s="21" t="s">
        <v>127</v>
      </c>
      <c r="D29" s="24">
        <v>3853333</v>
      </c>
      <c r="E29" s="22">
        <v>12143.77895</v>
      </c>
      <c r="F29" s="23">
        <v>1.21567462714432</v>
      </c>
    </row>
    <row r="30" spans="1:6" x14ac:dyDescent="0.2">
      <c r="A30" s="21" t="s">
        <v>228</v>
      </c>
      <c r="B30" s="21" t="s">
        <v>227</v>
      </c>
      <c r="C30" s="21" t="s">
        <v>86</v>
      </c>
      <c r="D30" s="24">
        <v>700000</v>
      </c>
      <c r="E30" s="22">
        <v>12104.75</v>
      </c>
      <c r="F30" s="23">
        <v>1.2117675645706001</v>
      </c>
    </row>
    <row r="31" spans="1:6" x14ac:dyDescent="0.2">
      <c r="A31" s="21" t="s">
        <v>186</v>
      </c>
      <c r="B31" s="21" t="s">
        <v>185</v>
      </c>
      <c r="C31" s="21" t="s">
        <v>109</v>
      </c>
      <c r="D31" s="24">
        <v>270000</v>
      </c>
      <c r="E31" s="22">
        <v>11654.82</v>
      </c>
      <c r="F31" s="23">
        <v>1.16672652032539</v>
      </c>
    </row>
    <row r="32" spans="1:6" x14ac:dyDescent="0.2">
      <c r="A32" s="21" t="s">
        <v>178</v>
      </c>
      <c r="B32" s="21" t="s">
        <v>177</v>
      </c>
      <c r="C32" s="21" t="s">
        <v>143</v>
      </c>
      <c r="D32" s="24">
        <v>1285151</v>
      </c>
      <c r="E32" s="22">
        <v>11463.546920000001</v>
      </c>
      <c r="F32" s="23">
        <v>1.1475787878799</v>
      </c>
    </row>
    <row r="33" spans="1:6" x14ac:dyDescent="0.2">
      <c r="A33" s="21" t="s">
        <v>166</v>
      </c>
      <c r="B33" s="21" t="s">
        <v>165</v>
      </c>
      <c r="C33" s="21" t="s">
        <v>121</v>
      </c>
      <c r="D33" s="24">
        <v>2600000</v>
      </c>
      <c r="E33" s="22">
        <v>11462.1</v>
      </c>
      <c r="F33" s="23">
        <v>1.1474339413754699</v>
      </c>
    </row>
    <row r="34" spans="1:6" x14ac:dyDescent="0.2">
      <c r="A34" s="21" t="s">
        <v>161</v>
      </c>
      <c r="B34" s="21" t="s">
        <v>160</v>
      </c>
      <c r="C34" s="21" t="s">
        <v>154</v>
      </c>
      <c r="D34" s="24">
        <v>20500000</v>
      </c>
      <c r="E34" s="22">
        <v>10967.5</v>
      </c>
      <c r="F34" s="23">
        <v>1.0979211271961899</v>
      </c>
    </row>
    <row r="35" spans="1:6" x14ac:dyDescent="0.2">
      <c r="A35" s="21" t="s">
        <v>158</v>
      </c>
      <c r="B35" s="21" t="s">
        <v>157</v>
      </c>
      <c r="C35" s="21" t="s">
        <v>159</v>
      </c>
      <c r="D35" s="24">
        <v>500000</v>
      </c>
      <c r="E35" s="22">
        <v>10376.75</v>
      </c>
      <c r="F35" s="23">
        <v>1.0387830459660901</v>
      </c>
    </row>
    <row r="36" spans="1:6" x14ac:dyDescent="0.2">
      <c r="A36" s="21" t="s">
        <v>266</v>
      </c>
      <c r="B36" s="21" t="s">
        <v>265</v>
      </c>
      <c r="C36" s="21" t="s">
        <v>130</v>
      </c>
      <c r="D36" s="24">
        <v>4500000</v>
      </c>
      <c r="E36" s="22">
        <v>9893.25</v>
      </c>
      <c r="F36" s="23">
        <v>0.99038141706256599</v>
      </c>
    </row>
    <row r="37" spans="1:6" x14ac:dyDescent="0.2">
      <c r="A37" s="21" t="s">
        <v>193</v>
      </c>
      <c r="B37" s="21" t="s">
        <v>192</v>
      </c>
      <c r="C37" s="21" t="s">
        <v>121</v>
      </c>
      <c r="D37" s="24">
        <v>1500000</v>
      </c>
      <c r="E37" s="22">
        <v>9730.5</v>
      </c>
      <c r="F37" s="23">
        <v>0.97408903835719296</v>
      </c>
    </row>
    <row r="38" spans="1:6" x14ac:dyDescent="0.2">
      <c r="A38" s="21" t="s">
        <v>293</v>
      </c>
      <c r="B38" s="21" t="s">
        <v>292</v>
      </c>
      <c r="C38" s="21" t="s">
        <v>294</v>
      </c>
      <c r="D38" s="24">
        <v>1600000</v>
      </c>
      <c r="E38" s="22">
        <v>9728</v>
      </c>
      <c r="F38" s="23">
        <v>0.97383877140319297</v>
      </c>
    </row>
    <row r="39" spans="1:6" x14ac:dyDescent="0.2">
      <c r="A39" s="21" t="s">
        <v>173</v>
      </c>
      <c r="B39" s="21" t="s">
        <v>172</v>
      </c>
      <c r="C39" s="21" t="s">
        <v>143</v>
      </c>
      <c r="D39" s="24">
        <v>2400000</v>
      </c>
      <c r="E39" s="22">
        <v>9664.7999999999993</v>
      </c>
      <c r="F39" s="23">
        <v>0.96751202280608395</v>
      </c>
    </row>
    <row r="40" spans="1:6" x14ac:dyDescent="0.2">
      <c r="A40" s="21" t="s">
        <v>145</v>
      </c>
      <c r="B40" s="21" t="s">
        <v>144</v>
      </c>
      <c r="C40" s="21" t="s">
        <v>130</v>
      </c>
      <c r="D40" s="24">
        <v>110000</v>
      </c>
      <c r="E40" s="22">
        <v>9486.7849999999999</v>
      </c>
      <c r="F40" s="23">
        <v>0.94969151407958896</v>
      </c>
    </row>
    <row r="41" spans="1:6" x14ac:dyDescent="0.2">
      <c r="A41" s="21" t="s">
        <v>638</v>
      </c>
      <c r="B41" s="21" t="s">
        <v>637</v>
      </c>
      <c r="C41" s="21" t="s">
        <v>109</v>
      </c>
      <c r="D41" s="24">
        <v>1980000</v>
      </c>
      <c r="E41" s="22">
        <v>9222.84</v>
      </c>
      <c r="F41" s="23">
        <v>0.92326882961022105</v>
      </c>
    </row>
    <row r="42" spans="1:6" x14ac:dyDescent="0.2">
      <c r="A42" s="21" t="s">
        <v>282</v>
      </c>
      <c r="B42" s="21" t="s">
        <v>281</v>
      </c>
      <c r="C42" s="21" t="s">
        <v>102</v>
      </c>
      <c r="D42" s="24">
        <v>12000000</v>
      </c>
      <c r="E42" s="22">
        <v>9126</v>
      </c>
      <c r="F42" s="23">
        <v>0.91357448888009296</v>
      </c>
    </row>
    <row r="43" spans="1:6" x14ac:dyDescent="0.2">
      <c r="A43" s="21" t="s">
        <v>139</v>
      </c>
      <c r="B43" s="21" t="s">
        <v>138</v>
      </c>
      <c r="C43" s="21" t="s">
        <v>140</v>
      </c>
      <c r="D43" s="24">
        <v>1100000</v>
      </c>
      <c r="E43" s="22">
        <v>8254.9500000000007</v>
      </c>
      <c r="F43" s="23">
        <v>0.82637647676755599</v>
      </c>
    </row>
    <row r="44" spans="1:6" x14ac:dyDescent="0.2">
      <c r="A44" s="21" t="s">
        <v>280</v>
      </c>
      <c r="B44" s="21" t="s">
        <v>279</v>
      </c>
      <c r="C44" s="21" t="s">
        <v>124</v>
      </c>
      <c r="D44" s="24">
        <v>2855890</v>
      </c>
      <c r="E44" s="22">
        <v>8077.884865</v>
      </c>
      <c r="F44" s="23">
        <v>0.80865105596916598</v>
      </c>
    </row>
    <row r="45" spans="1:6" x14ac:dyDescent="0.2">
      <c r="A45" s="21" t="s">
        <v>230</v>
      </c>
      <c r="B45" s="21" t="s">
        <v>229</v>
      </c>
      <c r="C45" s="21" t="s">
        <v>112</v>
      </c>
      <c r="D45" s="24">
        <v>3500000</v>
      </c>
      <c r="E45" s="22">
        <v>7089.25</v>
      </c>
      <c r="F45" s="23">
        <v>0.70968200145662896</v>
      </c>
    </row>
    <row r="46" spans="1:6" x14ac:dyDescent="0.2">
      <c r="A46" s="21" t="s">
        <v>170</v>
      </c>
      <c r="B46" s="21" t="s">
        <v>169</v>
      </c>
      <c r="C46" s="21" t="s">
        <v>171</v>
      </c>
      <c r="D46" s="24">
        <v>270000</v>
      </c>
      <c r="E46" s="22">
        <v>6784.02</v>
      </c>
      <c r="F46" s="23">
        <v>0.67912640850891104</v>
      </c>
    </row>
    <row r="47" spans="1:6" x14ac:dyDescent="0.2">
      <c r="A47" s="21" t="s">
        <v>301</v>
      </c>
      <c r="B47" s="21" t="s">
        <v>300</v>
      </c>
      <c r="C47" s="21" t="s">
        <v>109</v>
      </c>
      <c r="D47" s="24">
        <v>1000000</v>
      </c>
      <c r="E47" s="22">
        <v>6592.5</v>
      </c>
      <c r="F47" s="23">
        <v>0.65995395769691101</v>
      </c>
    </row>
    <row r="48" spans="1:6" x14ac:dyDescent="0.2">
      <c r="A48" s="21" t="s">
        <v>132</v>
      </c>
      <c r="B48" s="21" t="s">
        <v>131</v>
      </c>
      <c r="C48" s="21" t="s">
        <v>86</v>
      </c>
      <c r="D48" s="24">
        <v>600000</v>
      </c>
      <c r="E48" s="22">
        <v>6466.2</v>
      </c>
      <c r="F48" s="23">
        <v>0.64731047118085205</v>
      </c>
    </row>
    <row r="49" spans="1:9" x14ac:dyDescent="0.2">
      <c r="A49" s="21" t="s">
        <v>640</v>
      </c>
      <c r="B49" s="21" t="s">
        <v>639</v>
      </c>
      <c r="C49" s="21" t="s">
        <v>154</v>
      </c>
      <c r="D49" s="24">
        <v>2277895</v>
      </c>
      <c r="E49" s="22">
        <v>6313.1859930000001</v>
      </c>
      <c r="F49" s="23">
        <v>0.63199273140038703</v>
      </c>
    </row>
    <row r="50" spans="1:9" x14ac:dyDescent="0.2">
      <c r="A50" s="21" t="s">
        <v>190</v>
      </c>
      <c r="B50" s="21" t="s">
        <v>189</v>
      </c>
      <c r="C50" s="21" t="s">
        <v>191</v>
      </c>
      <c r="D50" s="24">
        <v>430000</v>
      </c>
      <c r="E50" s="22">
        <v>6031.3950000000004</v>
      </c>
      <c r="F50" s="23">
        <v>0.60378354200733597</v>
      </c>
    </row>
    <row r="51" spans="1:9" x14ac:dyDescent="0.2">
      <c r="A51" s="21" t="s">
        <v>601</v>
      </c>
      <c r="B51" s="21" t="s">
        <v>600</v>
      </c>
      <c r="C51" s="21" t="s">
        <v>143</v>
      </c>
      <c r="D51" s="24">
        <v>450000</v>
      </c>
      <c r="E51" s="22">
        <v>5869.125</v>
      </c>
      <c r="F51" s="23">
        <v>0.58753921455713098</v>
      </c>
    </row>
    <row r="52" spans="1:9" x14ac:dyDescent="0.2">
      <c r="A52" s="21" t="s">
        <v>195</v>
      </c>
      <c r="B52" s="21" t="s">
        <v>194</v>
      </c>
      <c r="C52" s="21" t="s">
        <v>118</v>
      </c>
      <c r="D52" s="24">
        <v>320000</v>
      </c>
      <c r="E52" s="22">
        <v>5541.44</v>
      </c>
      <c r="F52" s="23">
        <v>0.55473572382858904</v>
      </c>
    </row>
    <row r="53" spans="1:9" x14ac:dyDescent="0.2">
      <c r="A53" s="21" t="s">
        <v>199</v>
      </c>
      <c r="B53" s="21" t="s">
        <v>198</v>
      </c>
      <c r="C53" s="21" t="s">
        <v>200</v>
      </c>
      <c r="D53" s="24">
        <v>1600000</v>
      </c>
      <c r="E53" s="22">
        <v>5529.6</v>
      </c>
      <c r="F53" s="23">
        <v>0.55355045953444704</v>
      </c>
    </row>
    <row r="54" spans="1:9" x14ac:dyDescent="0.2">
      <c r="A54" s="21" t="s">
        <v>137</v>
      </c>
      <c r="B54" s="21" t="s">
        <v>136</v>
      </c>
      <c r="C54" s="21" t="s">
        <v>102</v>
      </c>
      <c r="D54" s="24">
        <v>2100000</v>
      </c>
      <c r="E54" s="22">
        <v>4520.25</v>
      </c>
      <c r="F54" s="23">
        <v>0.45250767952665299</v>
      </c>
    </row>
    <row r="55" spans="1:9" x14ac:dyDescent="0.2">
      <c r="A55" s="21" t="s">
        <v>306</v>
      </c>
      <c r="B55" s="21" t="s">
        <v>305</v>
      </c>
      <c r="C55" s="21" t="s">
        <v>86</v>
      </c>
      <c r="D55" s="24">
        <v>3100000</v>
      </c>
      <c r="E55" s="22">
        <v>4291.95</v>
      </c>
      <c r="F55" s="23">
        <v>0.42965330128741103</v>
      </c>
    </row>
    <row r="56" spans="1:9" x14ac:dyDescent="0.2">
      <c r="A56" s="21" t="s">
        <v>512</v>
      </c>
      <c r="B56" s="21" t="s">
        <v>511</v>
      </c>
      <c r="C56" s="21" t="s">
        <v>102</v>
      </c>
      <c r="D56" s="24">
        <v>974000</v>
      </c>
      <c r="E56" s="22">
        <v>4044.0479999999998</v>
      </c>
      <c r="F56" s="23">
        <v>0.40483662991524899</v>
      </c>
    </row>
    <row r="57" spans="1:9" x14ac:dyDescent="0.2">
      <c r="A57" s="21" t="s">
        <v>370</v>
      </c>
      <c r="B57" s="21" t="s">
        <v>369</v>
      </c>
      <c r="C57" s="21" t="s">
        <v>184</v>
      </c>
      <c r="D57" s="24">
        <v>641937</v>
      </c>
      <c r="E57" s="22">
        <v>3833.9687330000002</v>
      </c>
      <c r="F57" s="23">
        <v>0.38380627061502598</v>
      </c>
    </row>
    <row r="58" spans="1:9" x14ac:dyDescent="0.2">
      <c r="A58" s="21" t="s">
        <v>642</v>
      </c>
      <c r="B58" s="21" t="s">
        <v>641</v>
      </c>
      <c r="C58" s="21" t="s">
        <v>151</v>
      </c>
      <c r="D58" s="24">
        <v>450000</v>
      </c>
      <c r="E58" s="22">
        <v>2602.8000000000002</v>
      </c>
      <c r="F58" s="23">
        <v>0.26055793114804998</v>
      </c>
    </row>
    <row r="59" spans="1:9" x14ac:dyDescent="0.2">
      <c r="A59" s="20" t="s">
        <v>27</v>
      </c>
      <c r="B59" s="20"/>
      <c r="C59" s="20"/>
      <c r="D59" s="20"/>
      <c r="E59" s="25">
        <f>SUM(E7:E58)</f>
        <v>956830.89846099983</v>
      </c>
      <c r="F59" s="26">
        <f>SUM(F7:F58)</f>
        <v>95.785261780209069</v>
      </c>
      <c r="G59" s="14"/>
      <c r="H59" s="14"/>
      <c r="I59" s="14"/>
    </row>
    <row r="60" spans="1:9" x14ac:dyDescent="0.2">
      <c r="A60" s="21"/>
      <c r="B60" s="21"/>
      <c r="C60" s="21"/>
      <c r="D60" s="21"/>
      <c r="E60" s="22"/>
      <c r="F60" s="23"/>
    </row>
    <row r="61" spans="1:9" x14ac:dyDescent="0.2">
      <c r="A61" s="20" t="s">
        <v>237</v>
      </c>
      <c r="B61" s="21"/>
      <c r="C61" s="21"/>
      <c r="D61" s="21"/>
      <c r="E61" s="22"/>
      <c r="F61" s="23"/>
    </row>
    <row r="62" spans="1:9" x14ac:dyDescent="0.2">
      <c r="A62" s="21"/>
      <c r="B62" s="21" t="s">
        <v>238</v>
      </c>
      <c r="C62" s="21" t="s">
        <v>140</v>
      </c>
      <c r="D62" s="24">
        <v>73500</v>
      </c>
      <c r="E62" s="22">
        <v>7.3499999999999998E-3</v>
      </c>
      <c r="F62" s="23">
        <v>7.3578484475878597E-7</v>
      </c>
    </row>
    <row r="63" spans="1:9" x14ac:dyDescent="0.2">
      <c r="A63" s="21"/>
      <c r="B63" s="21" t="s">
        <v>643</v>
      </c>
      <c r="C63" s="21" t="s">
        <v>171</v>
      </c>
      <c r="D63" s="24">
        <v>45000</v>
      </c>
      <c r="E63" s="22">
        <v>4.4999999999999997E-3</v>
      </c>
      <c r="F63" s="23">
        <v>4.50480517199257E-7</v>
      </c>
    </row>
    <row r="64" spans="1:9" x14ac:dyDescent="0.2">
      <c r="A64" s="20" t="s">
        <v>27</v>
      </c>
      <c r="B64" s="20"/>
      <c r="C64" s="20"/>
      <c r="D64" s="20"/>
      <c r="E64" s="25">
        <f>SUM(E61:E63)</f>
        <v>1.1849999999999999E-2</v>
      </c>
      <c r="F64" s="26">
        <f>SUM(F61:F63)</f>
        <v>1.186265361958043E-6</v>
      </c>
      <c r="G64" s="14"/>
      <c r="H64" s="14"/>
      <c r="I64" s="14"/>
    </row>
    <row r="65" spans="1:9" x14ac:dyDescent="0.2">
      <c r="A65" s="21"/>
      <c r="B65" s="21"/>
      <c r="C65" s="21"/>
      <c r="D65" s="21"/>
      <c r="E65" s="22"/>
      <c r="F65" s="23"/>
    </row>
    <row r="66" spans="1:9" x14ac:dyDescent="0.2">
      <c r="A66" s="20" t="s">
        <v>30</v>
      </c>
      <c r="B66" s="20"/>
      <c r="C66" s="20"/>
      <c r="D66" s="20"/>
      <c r="E66" s="25">
        <f>E59+E64</f>
        <v>956830.91031099984</v>
      </c>
      <c r="F66" s="26">
        <f>F59+F64</f>
        <v>95.785262966474434</v>
      </c>
      <c r="G66" s="14"/>
      <c r="H66" s="14"/>
      <c r="I66" s="14"/>
    </row>
    <row r="67" spans="1:9" x14ac:dyDescent="0.2">
      <c r="A67" s="20"/>
      <c r="B67" s="20"/>
      <c r="C67" s="20"/>
      <c r="D67" s="20"/>
      <c r="E67" s="25"/>
      <c r="F67" s="26"/>
      <c r="G67" s="14"/>
      <c r="H67" s="14"/>
      <c r="I67" s="14"/>
    </row>
    <row r="68" spans="1:9" x14ac:dyDescent="0.2">
      <c r="A68" s="20" t="s">
        <v>32</v>
      </c>
      <c r="B68" s="20"/>
      <c r="C68" s="20"/>
      <c r="D68" s="20"/>
      <c r="E68" s="25">
        <f>E70-(E59+E64)</f>
        <v>42102.412705400144</v>
      </c>
      <c r="F68" s="26">
        <f>F70-(F59+F64)</f>
        <v>4.2147370335255658</v>
      </c>
      <c r="G68" s="14"/>
      <c r="H68" s="14"/>
      <c r="I68" s="14"/>
    </row>
    <row r="69" spans="1:9" x14ac:dyDescent="0.2">
      <c r="A69" s="20"/>
      <c r="B69" s="20"/>
      <c r="C69" s="20"/>
      <c r="D69" s="20"/>
      <c r="E69" s="25"/>
      <c r="F69" s="26"/>
      <c r="G69" s="14"/>
      <c r="H69" s="14"/>
      <c r="I69" s="14"/>
    </row>
    <row r="70" spans="1:9" x14ac:dyDescent="0.2">
      <c r="A70" s="27" t="s">
        <v>31</v>
      </c>
      <c r="B70" s="27"/>
      <c r="C70" s="27"/>
      <c r="D70" s="27"/>
      <c r="E70" s="28">
        <v>998933.32301639998</v>
      </c>
      <c r="F70" s="29">
        <v>100</v>
      </c>
      <c r="G70" s="14"/>
      <c r="H70" s="14"/>
      <c r="I70" s="14"/>
    </row>
    <row r="71" spans="1:9" x14ac:dyDescent="0.2">
      <c r="F71" s="15" t="s">
        <v>539</v>
      </c>
    </row>
    <row r="72" spans="1:9" x14ac:dyDescent="0.2">
      <c r="A72" s="14" t="s">
        <v>34</v>
      </c>
    </row>
    <row r="73" spans="1:9" x14ac:dyDescent="0.2">
      <c r="A73" s="14" t="s">
        <v>44</v>
      </c>
    </row>
    <row r="75" spans="1:9" x14ac:dyDescent="0.2">
      <c r="A75" s="14" t="s">
        <v>35</v>
      </c>
    </row>
    <row r="76" spans="1:9" x14ac:dyDescent="0.2">
      <c r="A76" s="14" t="s">
        <v>36</v>
      </c>
    </row>
    <row r="77" spans="1:9" x14ac:dyDescent="0.2">
      <c r="A77" s="14" t="s">
        <v>37</v>
      </c>
      <c r="B77" s="14"/>
      <c r="C77" s="30" t="s">
        <v>39</v>
      </c>
      <c r="D77" s="14" t="s">
        <v>38</v>
      </c>
    </row>
    <row r="78" spans="1:9" x14ac:dyDescent="0.2">
      <c r="A78" s="7" t="s">
        <v>72</v>
      </c>
      <c r="C78" s="31">
        <v>979.66049999999996</v>
      </c>
      <c r="D78" s="31">
        <v>961.48009999999999</v>
      </c>
    </row>
    <row r="79" spans="1:9" x14ac:dyDescent="0.2">
      <c r="A79" s="7" t="s">
        <v>74</v>
      </c>
      <c r="C79" s="31">
        <v>48.181600000000003</v>
      </c>
      <c r="D79" s="31">
        <v>47.287500000000001</v>
      </c>
    </row>
    <row r="80" spans="1:9" x14ac:dyDescent="0.2">
      <c r="A80" s="7" t="s">
        <v>73</v>
      </c>
      <c r="C80" s="31">
        <v>1066.4644000000001</v>
      </c>
      <c r="D80" s="31">
        <v>1050.4775999999999</v>
      </c>
    </row>
    <row r="81" spans="1:4" x14ac:dyDescent="0.2">
      <c r="A81" s="7" t="s">
        <v>75</v>
      </c>
      <c r="C81" s="31">
        <v>54.467199999999998</v>
      </c>
      <c r="D81" s="31">
        <v>53.648800000000001</v>
      </c>
    </row>
    <row r="83" spans="1:4" x14ac:dyDescent="0.2">
      <c r="A83" s="7" t="s">
        <v>40</v>
      </c>
    </row>
    <row r="85" spans="1:4" x14ac:dyDescent="0.2">
      <c r="A85" s="14" t="s">
        <v>41</v>
      </c>
      <c r="D85" s="30" t="s">
        <v>42</v>
      </c>
    </row>
    <row r="87" spans="1:4" x14ac:dyDescent="0.2">
      <c r="A87" s="14" t="s">
        <v>245</v>
      </c>
      <c r="D87" s="50">
        <v>6.2431012671817498E-2</v>
      </c>
    </row>
    <row r="89" spans="1:4" x14ac:dyDescent="0.2">
      <c r="A89" s="94" t="s">
        <v>820</v>
      </c>
      <c r="B89" s="94"/>
      <c r="C89" s="94"/>
      <c r="D89" s="30" t="s">
        <v>42</v>
      </c>
    </row>
    <row r="90" spans="1:4" x14ac:dyDescent="0.2">
      <c r="A90" s="7" t="s">
        <v>821</v>
      </c>
    </row>
    <row r="91" spans="1:4" x14ac:dyDescent="0.2">
      <c r="A91" s="51" t="s">
        <v>822</v>
      </c>
    </row>
    <row r="93" spans="1:4" x14ac:dyDescent="0.2">
      <c r="A93" s="14" t="s">
        <v>800</v>
      </c>
    </row>
    <row r="94" spans="1:4" x14ac:dyDescent="0.2">
      <c r="A94" s="14"/>
    </row>
    <row r="95" spans="1:4" x14ac:dyDescent="0.2">
      <c r="A95" s="52" t="s">
        <v>792</v>
      </c>
    </row>
    <row r="96" spans="1:4" x14ac:dyDescent="0.2">
      <c r="A96" s="53"/>
    </row>
    <row r="97" spans="1:1" x14ac:dyDescent="0.2">
      <c r="A97" s="54"/>
    </row>
    <row r="98" spans="1:1" x14ac:dyDescent="0.2">
      <c r="A98" s="54"/>
    </row>
    <row r="99" spans="1:1" x14ac:dyDescent="0.2">
      <c r="A99" s="54"/>
    </row>
    <row r="100" spans="1:1" x14ac:dyDescent="0.2">
      <c r="A100" s="54"/>
    </row>
    <row r="101" spans="1:1" x14ac:dyDescent="0.2">
      <c r="A101" s="54"/>
    </row>
    <row r="102" spans="1:1" x14ac:dyDescent="0.2">
      <c r="A102" s="54"/>
    </row>
    <row r="103" spans="1:1" x14ac:dyDescent="0.2">
      <c r="A103" s="54"/>
    </row>
    <row r="104" spans="1:1" x14ac:dyDescent="0.2">
      <c r="A104" s="54"/>
    </row>
    <row r="105" spans="1:1" x14ac:dyDescent="0.2">
      <c r="A105" s="54"/>
    </row>
    <row r="106" spans="1:1" x14ac:dyDescent="0.2">
      <c r="A106" s="54"/>
    </row>
    <row r="107" spans="1:1" x14ac:dyDescent="0.2">
      <c r="A107" s="54"/>
    </row>
    <row r="108" spans="1:1" x14ac:dyDescent="0.2">
      <c r="A108" s="54"/>
    </row>
    <row r="109" spans="1:1" x14ac:dyDescent="0.2">
      <c r="A109" s="52" t="s">
        <v>804</v>
      </c>
    </row>
    <row r="110" spans="1:1" x14ac:dyDescent="0.2">
      <c r="A110" s="54"/>
    </row>
    <row r="111" spans="1:1" x14ac:dyDescent="0.2">
      <c r="A111" s="52" t="s">
        <v>793</v>
      </c>
    </row>
    <row r="112" spans="1:1" x14ac:dyDescent="0.2">
      <c r="A112" s="54"/>
    </row>
    <row r="113" spans="1:1" x14ac:dyDescent="0.2">
      <c r="A113" s="54"/>
    </row>
    <row r="114" spans="1:1" x14ac:dyDescent="0.2">
      <c r="A114" s="54"/>
    </row>
    <row r="115" spans="1:1" x14ac:dyDescent="0.2">
      <c r="A115" s="54"/>
    </row>
    <row r="116" spans="1:1" x14ac:dyDescent="0.2">
      <c r="A116" s="54"/>
    </row>
    <row r="117" spans="1:1" x14ac:dyDescent="0.2">
      <c r="A117" s="54"/>
    </row>
    <row r="118" spans="1:1" x14ac:dyDescent="0.2">
      <c r="A118" s="54"/>
    </row>
    <row r="119" spans="1:1" x14ac:dyDescent="0.2">
      <c r="A119" s="54"/>
    </row>
    <row r="120" spans="1:1" x14ac:dyDescent="0.2">
      <c r="A120" s="54"/>
    </row>
    <row r="121" spans="1:1" x14ac:dyDescent="0.2">
      <c r="A121" s="54"/>
    </row>
    <row r="122" spans="1:1" x14ac:dyDescent="0.2">
      <c r="A122" s="54"/>
    </row>
    <row r="123" spans="1:1" x14ac:dyDescent="0.2">
      <c r="A123" s="54"/>
    </row>
    <row r="125" spans="1:1" x14ac:dyDescent="0.2">
      <c r="A125" s="14" t="s">
        <v>805</v>
      </c>
    </row>
  </sheetData>
  <mergeCells count="2">
    <mergeCell ref="A1:F1"/>
    <mergeCell ref="A89:C89"/>
  </mergeCells>
  <conditionalFormatting sqref="F2:F3 F5:F92 F228:F65538">
    <cfRule type="cellIs" dxfId="41" priority="2" stopIfTrue="1" operator="between">
      <formula>0.009</formula>
      <formula>-0.009</formula>
    </cfRule>
  </conditionalFormatting>
  <conditionalFormatting sqref="F93:F227">
    <cfRule type="cellIs" dxfId="40" priority="1" stopIfTrue="1" operator="between">
      <formula>0.009</formula>
      <formula>-0.009</formula>
    </cfRule>
  </conditionalFormatting>
  <hyperlinks>
    <hyperlink ref="A91" r:id="rId1" tooltip="https://www.franklintempletonindia.com/investor/reports" xr:uid="{00000000-0004-0000-1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26"/>
  <sheetViews>
    <sheetView workbookViewId="0">
      <selection sqref="A1:F1"/>
    </sheetView>
  </sheetViews>
  <sheetFormatPr defaultRowHeight="11.25" x14ac:dyDescent="0.2"/>
  <cols>
    <col min="1" max="1" width="38.7109375" style="7" bestFit="1" customWidth="1"/>
    <col min="2" max="2" width="34.140625" style="7" bestFit="1" customWidth="1"/>
    <col min="3" max="3" width="35.42578125" style="7" bestFit="1" customWidth="1"/>
    <col min="4" max="4" width="15.28515625" style="7" bestFit="1" customWidth="1"/>
    <col min="5" max="5" width="23.42578125" style="10" customWidth="1"/>
    <col min="6" max="6" width="13.5703125" style="11" bestFit="1" customWidth="1"/>
    <col min="7" max="16384" width="9.140625" style="7"/>
  </cols>
  <sheetData>
    <row r="1" spans="1:6" s="1" customFormat="1" ht="15" x14ac:dyDescent="0.2">
      <c r="A1" s="85" t="s">
        <v>18</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5" t="s">
        <v>6</v>
      </c>
      <c r="F4" s="12" t="s">
        <v>3</v>
      </c>
    </row>
    <row r="5" spans="1:6" x14ac:dyDescent="0.2">
      <c r="A5" s="16" t="s">
        <v>83</v>
      </c>
      <c r="B5" s="17"/>
      <c r="C5" s="17"/>
      <c r="D5" s="17"/>
      <c r="E5" s="18"/>
      <c r="F5" s="19"/>
    </row>
    <row r="6" spans="1:6" x14ac:dyDescent="0.2">
      <c r="A6" s="20" t="s">
        <v>26</v>
      </c>
      <c r="B6" s="21"/>
      <c r="C6" s="21"/>
      <c r="D6" s="21"/>
      <c r="E6" s="22"/>
      <c r="F6" s="23"/>
    </row>
    <row r="7" spans="1:6" x14ac:dyDescent="0.2">
      <c r="A7" s="21" t="s">
        <v>85</v>
      </c>
      <c r="B7" s="21" t="s">
        <v>84</v>
      </c>
      <c r="C7" s="21" t="s">
        <v>86</v>
      </c>
      <c r="D7" s="24">
        <v>925000</v>
      </c>
      <c r="E7" s="22">
        <v>14796.3</v>
      </c>
      <c r="F7" s="23">
        <v>5.7873200263064604</v>
      </c>
    </row>
    <row r="8" spans="1:6" x14ac:dyDescent="0.2">
      <c r="A8" s="21" t="s">
        <v>88</v>
      </c>
      <c r="B8" s="21" t="s">
        <v>87</v>
      </c>
      <c r="C8" s="21" t="s">
        <v>86</v>
      </c>
      <c r="D8" s="24">
        <v>1700000</v>
      </c>
      <c r="E8" s="22">
        <v>14532.45</v>
      </c>
      <c r="F8" s="23">
        <v>5.6841196053268197</v>
      </c>
    </row>
    <row r="9" spans="1:6" x14ac:dyDescent="0.2">
      <c r="A9" s="21" t="s">
        <v>101</v>
      </c>
      <c r="B9" s="21" t="s">
        <v>100</v>
      </c>
      <c r="C9" s="21" t="s">
        <v>102</v>
      </c>
      <c r="D9" s="24">
        <v>420000</v>
      </c>
      <c r="E9" s="22">
        <v>9754.7099999999991</v>
      </c>
      <c r="F9" s="23">
        <v>3.81538820744455</v>
      </c>
    </row>
    <row r="10" spans="1:6" x14ac:dyDescent="0.2">
      <c r="A10" s="21" t="s">
        <v>90</v>
      </c>
      <c r="B10" s="21" t="s">
        <v>89</v>
      </c>
      <c r="C10" s="21" t="s">
        <v>91</v>
      </c>
      <c r="D10" s="24">
        <v>550000</v>
      </c>
      <c r="E10" s="22">
        <v>8181.5249999999996</v>
      </c>
      <c r="F10" s="23">
        <v>3.2000637644699599</v>
      </c>
    </row>
    <row r="11" spans="1:6" x14ac:dyDescent="0.2">
      <c r="A11" s="21" t="s">
        <v>228</v>
      </c>
      <c r="B11" s="21" t="s">
        <v>227</v>
      </c>
      <c r="C11" s="21" t="s">
        <v>86</v>
      </c>
      <c r="D11" s="24">
        <v>350000</v>
      </c>
      <c r="E11" s="22">
        <v>6052.375</v>
      </c>
      <c r="F11" s="23">
        <v>2.3672831075482801</v>
      </c>
    </row>
    <row r="12" spans="1:6" x14ac:dyDescent="0.2">
      <c r="A12" s="21" t="s">
        <v>104</v>
      </c>
      <c r="B12" s="21" t="s">
        <v>103</v>
      </c>
      <c r="C12" s="21" t="s">
        <v>91</v>
      </c>
      <c r="D12" s="24">
        <v>550000</v>
      </c>
      <c r="E12" s="22">
        <v>5926.8</v>
      </c>
      <c r="F12" s="23">
        <v>2.31816659110136</v>
      </c>
    </row>
    <row r="13" spans="1:6" x14ac:dyDescent="0.2">
      <c r="A13" s="21" t="s">
        <v>197</v>
      </c>
      <c r="B13" s="21" t="s">
        <v>196</v>
      </c>
      <c r="C13" s="21" t="s">
        <v>135</v>
      </c>
      <c r="D13" s="24">
        <v>389414</v>
      </c>
      <c r="E13" s="22">
        <v>5634.4311660000003</v>
      </c>
      <c r="F13" s="23">
        <v>2.20381151530025</v>
      </c>
    </row>
    <row r="14" spans="1:6" x14ac:dyDescent="0.2">
      <c r="A14" s="21" t="s">
        <v>93</v>
      </c>
      <c r="B14" s="21" t="s">
        <v>92</v>
      </c>
      <c r="C14" s="21" t="s">
        <v>94</v>
      </c>
      <c r="D14" s="24">
        <v>260000</v>
      </c>
      <c r="E14" s="22">
        <v>5483.79</v>
      </c>
      <c r="F14" s="23">
        <v>2.1448907961489798</v>
      </c>
    </row>
    <row r="15" spans="1:6" x14ac:dyDescent="0.2">
      <c r="A15" s="21" t="s">
        <v>545</v>
      </c>
      <c r="B15" s="21" t="s">
        <v>544</v>
      </c>
      <c r="C15" s="21" t="s">
        <v>181</v>
      </c>
      <c r="D15" s="24">
        <v>1200000</v>
      </c>
      <c r="E15" s="22">
        <v>5113.2</v>
      </c>
      <c r="F15" s="23">
        <v>1.99994084727332</v>
      </c>
    </row>
    <row r="16" spans="1:6" x14ac:dyDescent="0.2">
      <c r="A16" s="21" t="s">
        <v>541</v>
      </c>
      <c r="B16" s="21" t="s">
        <v>540</v>
      </c>
      <c r="C16" s="21" t="s">
        <v>86</v>
      </c>
      <c r="D16" s="24">
        <v>3900000</v>
      </c>
      <c r="E16" s="22">
        <v>5036.8500000000004</v>
      </c>
      <c r="F16" s="23">
        <v>1.97007784882043</v>
      </c>
    </row>
    <row r="17" spans="1:6" x14ac:dyDescent="0.2">
      <c r="A17" s="21" t="s">
        <v>183</v>
      </c>
      <c r="B17" s="21" t="s">
        <v>182</v>
      </c>
      <c r="C17" s="21" t="s">
        <v>184</v>
      </c>
      <c r="D17" s="24">
        <v>900000</v>
      </c>
      <c r="E17" s="22">
        <v>5024.25</v>
      </c>
      <c r="F17" s="23">
        <v>1.96514957402663</v>
      </c>
    </row>
    <row r="18" spans="1:6" x14ac:dyDescent="0.2">
      <c r="A18" s="21" t="s">
        <v>645</v>
      </c>
      <c r="B18" s="21" t="s">
        <v>644</v>
      </c>
      <c r="C18" s="21" t="s">
        <v>118</v>
      </c>
      <c r="D18" s="24">
        <v>270000</v>
      </c>
      <c r="E18" s="22">
        <v>4951.53</v>
      </c>
      <c r="F18" s="23">
        <v>1.93670638807386</v>
      </c>
    </row>
    <row r="19" spans="1:6" x14ac:dyDescent="0.2">
      <c r="A19" s="21" t="s">
        <v>559</v>
      </c>
      <c r="B19" s="21" t="s">
        <v>558</v>
      </c>
      <c r="C19" s="21" t="s">
        <v>159</v>
      </c>
      <c r="D19" s="24">
        <v>3400000</v>
      </c>
      <c r="E19" s="22">
        <v>4947</v>
      </c>
      <c r="F19" s="23">
        <v>1.9349345559456099</v>
      </c>
    </row>
    <row r="20" spans="1:6" x14ac:dyDescent="0.2">
      <c r="A20" s="21" t="s">
        <v>374</v>
      </c>
      <c r="B20" s="21" t="s">
        <v>373</v>
      </c>
      <c r="C20" s="21" t="s">
        <v>91</v>
      </c>
      <c r="D20" s="24">
        <v>242532</v>
      </c>
      <c r="E20" s="22">
        <v>4936.4963280000002</v>
      </c>
      <c r="F20" s="23">
        <v>1.9308262240440299</v>
      </c>
    </row>
    <row r="21" spans="1:6" x14ac:dyDescent="0.2">
      <c r="A21" s="21" t="s">
        <v>597</v>
      </c>
      <c r="B21" s="21" t="s">
        <v>596</v>
      </c>
      <c r="C21" s="21" t="s">
        <v>164</v>
      </c>
      <c r="D21" s="24">
        <v>9800000</v>
      </c>
      <c r="E21" s="22">
        <v>4851</v>
      </c>
      <c r="F21" s="23">
        <v>1.89738579561192</v>
      </c>
    </row>
    <row r="22" spans="1:6" x14ac:dyDescent="0.2">
      <c r="A22" s="21" t="s">
        <v>565</v>
      </c>
      <c r="B22" s="21" t="s">
        <v>564</v>
      </c>
      <c r="C22" s="21" t="s">
        <v>140</v>
      </c>
      <c r="D22" s="24">
        <v>1900000</v>
      </c>
      <c r="E22" s="22">
        <v>4784.2</v>
      </c>
      <c r="F22" s="23">
        <v>1.87125811654639</v>
      </c>
    </row>
    <row r="23" spans="1:6" x14ac:dyDescent="0.2">
      <c r="A23" s="21" t="s">
        <v>647</v>
      </c>
      <c r="B23" s="21" t="s">
        <v>646</v>
      </c>
      <c r="C23" s="21" t="s">
        <v>86</v>
      </c>
      <c r="D23" s="24">
        <v>800000</v>
      </c>
      <c r="E23" s="22">
        <v>4743.2</v>
      </c>
      <c r="F23" s="23">
        <v>1.8552216668205399</v>
      </c>
    </row>
    <row r="24" spans="1:6" x14ac:dyDescent="0.2">
      <c r="A24" s="21" t="s">
        <v>161</v>
      </c>
      <c r="B24" s="21" t="s">
        <v>160</v>
      </c>
      <c r="C24" s="21" t="s">
        <v>154</v>
      </c>
      <c r="D24" s="24">
        <v>8500000</v>
      </c>
      <c r="E24" s="22">
        <v>4547.5</v>
      </c>
      <c r="F24" s="23">
        <v>1.77867695434863</v>
      </c>
    </row>
    <row r="25" spans="1:6" x14ac:dyDescent="0.2">
      <c r="A25" s="21" t="s">
        <v>199</v>
      </c>
      <c r="B25" s="21" t="s">
        <v>198</v>
      </c>
      <c r="C25" s="21" t="s">
        <v>200</v>
      </c>
      <c r="D25" s="24">
        <v>1300000</v>
      </c>
      <c r="E25" s="22">
        <v>4492.8</v>
      </c>
      <c r="F25" s="23">
        <v>1.7572819836168301</v>
      </c>
    </row>
    <row r="26" spans="1:6" x14ac:dyDescent="0.2">
      <c r="A26" s="21" t="s">
        <v>145</v>
      </c>
      <c r="B26" s="21" t="s">
        <v>144</v>
      </c>
      <c r="C26" s="21" t="s">
        <v>130</v>
      </c>
      <c r="D26" s="24">
        <v>50000</v>
      </c>
      <c r="E26" s="22">
        <v>4312.1750000000002</v>
      </c>
      <c r="F26" s="23">
        <v>1.68663359991606</v>
      </c>
    </row>
    <row r="27" spans="1:6" x14ac:dyDescent="0.2">
      <c r="A27" s="21" t="s">
        <v>649</v>
      </c>
      <c r="B27" s="21" t="s">
        <v>648</v>
      </c>
      <c r="C27" s="21" t="s">
        <v>140</v>
      </c>
      <c r="D27" s="24">
        <v>1200000</v>
      </c>
      <c r="E27" s="22">
        <v>4206.6000000000004</v>
      </c>
      <c r="F27" s="23">
        <v>1.6453397418719999</v>
      </c>
    </row>
    <row r="28" spans="1:6" x14ac:dyDescent="0.2">
      <c r="A28" s="21" t="s">
        <v>651</v>
      </c>
      <c r="B28" s="21" t="s">
        <v>650</v>
      </c>
      <c r="C28" s="21" t="s">
        <v>181</v>
      </c>
      <c r="D28" s="24">
        <v>92579</v>
      </c>
      <c r="E28" s="22">
        <v>4075.0035539999999</v>
      </c>
      <c r="F28" s="23">
        <v>1.5938680396676299</v>
      </c>
    </row>
    <row r="29" spans="1:6" x14ac:dyDescent="0.2">
      <c r="A29" s="21" t="s">
        <v>276</v>
      </c>
      <c r="B29" s="21" t="s">
        <v>275</v>
      </c>
      <c r="C29" s="21" t="s">
        <v>112</v>
      </c>
      <c r="D29" s="24">
        <v>1800000</v>
      </c>
      <c r="E29" s="22">
        <v>4000.5</v>
      </c>
      <c r="F29" s="23">
        <v>1.5647272470306099</v>
      </c>
    </row>
    <row r="30" spans="1:6" x14ac:dyDescent="0.2">
      <c r="A30" s="21" t="s">
        <v>308</v>
      </c>
      <c r="B30" s="21" t="s">
        <v>307</v>
      </c>
      <c r="C30" s="21" t="s">
        <v>309</v>
      </c>
      <c r="D30" s="24">
        <v>2000000</v>
      </c>
      <c r="E30" s="22">
        <v>3912</v>
      </c>
      <c r="F30" s="23">
        <v>1.53011198359798</v>
      </c>
    </row>
    <row r="31" spans="1:6" x14ac:dyDescent="0.2">
      <c r="A31" s="21" t="s">
        <v>328</v>
      </c>
      <c r="B31" s="21" t="s">
        <v>327</v>
      </c>
      <c r="C31" s="21" t="s">
        <v>115</v>
      </c>
      <c r="D31" s="24">
        <v>250000</v>
      </c>
      <c r="E31" s="22">
        <v>3683.75</v>
      </c>
      <c r="F31" s="23">
        <v>1.44083589457543</v>
      </c>
    </row>
    <row r="32" spans="1:6" x14ac:dyDescent="0.2">
      <c r="A32" s="21" t="s">
        <v>106</v>
      </c>
      <c r="B32" s="21" t="s">
        <v>105</v>
      </c>
      <c r="C32" s="21" t="s">
        <v>86</v>
      </c>
      <c r="D32" s="24">
        <v>700000</v>
      </c>
      <c r="E32" s="22">
        <v>3659.6</v>
      </c>
      <c r="F32" s="23">
        <v>1.4313900345539801</v>
      </c>
    </row>
    <row r="33" spans="1:6" x14ac:dyDescent="0.2">
      <c r="A33" s="21" t="s">
        <v>117</v>
      </c>
      <c r="B33" s="21" t="s">
        <v>116</v>
      </c>
      <c r="C33" s="21" t="s">
        <v>118</v>
      </c>
      <c r="D33" s="24">
        <v>50000</v>
      </c>
      <c r="E33" s="22">
        <v>3630.65</v>
      </c>
      <c r="F33" s="23">
        <v>1.4200667365158499</v>
      </c>
    </row>
    <row r="34" spans="1:6" x14ac:dyDescent="0.2">
      <c r="A34" s="21" t="s">
        <v>98</v>
      </c>
      <c r="B34" s="21" t="s">
        <v>97</v>
      </c>
      <c r="C34" s="21" t="s">
        <v>99</v>
      </c>
      <c r="D34" s="24">
        <v>450000</v>
      </c>
      <c r="E34" s="22">
        <v>3340.125</v>
      </c>
      <c r="F34" s="23">
        <v>1.30643284489142</v>
      </c>
    </row>
    <row r="35" spans="1:6" x14ac:dyDescent="0.2">
      <c r="A35" s="21" t="s">
        <v>653</v>
      </c>
      <c r="B35" s="21" t="s">
        <v>652</v>
      </c>
      <c r="C35" s="21" t="s">
        <v>115</v>
      </c>
      <c r="D35" s="24">
        <v>350000</v>
      </c>
      <c r="E35" s="22">
        <v>3231.55</v>
      </c>
      <c r="F35" s="23">
        <v>1.26396558808693</v>
      </c>
    </row>
    <row r="36" spans="1:6" x14ac:dyDescent="0.2">
      <c r="A36" s="21" t="s">
        <v>588</v>
      </c>
      <c r="B36" s="21" t="s">
        <v>587</v>
      </c>
      <c r="C36" s="21" t="s">
        <v>589</v>
      </c>
      <c r="D36" s="24">
        <v>3100000</v>
      </c>
      <c r="E36" s="22">
        <v>3222.45</v>
      </c>
      <c r="F36" s="23">
        <v>1.2604062785136301</v>
      </c>
    </row>
    <row r="37" spans="1:6" x14ac:dyDescent="0.2">
      <c r="A37" s="21" t="s">
        <v>223</v>
      </c>
      <c r="B37" s="21" t="s">
        <v>222</v>
      </c>
      <c r="C37" s="21" t="s">
        <v>224</v>
      </c>
      <c r="D37" s="24">
        <v>130000</v>
      </c>
      <c r="E37" s="22">
        <v>3198.8449999999998</v>
      </c>
      <c r="F37" s="23">
        <v>1.2511735859336599</v>
      </c>
    </row>
    <row r="38" spans="1:6" x14ac:dyDescent="0.2">
      <c r="A38" s="21" t="s">
        <v>114</v>
      </c>
      <c r="B38" s="21" t="s">
        <v>113</v>
      </c>
      <c r="C38" s="21" t="s">
        <v>115</v>
      </c>
      <c r="D38" s="24">
        <v>600000</v>
      </c>
      <c r="E38" s="22">
        <v>3195.6</v>
      </c>
      <c r="F38" s="23">
        <v>1.2499043596078001</v>
      </c>
    </row>
    <row r="39" spans="1:6" x14ac:dyDescent="0.2">
      <c r="A39" s="21" t="s">
        <v>655</v>
      </c>
      <c r="B39" s="21" t="s">
        <v>654</v>
      </c>
      <c r="C39" s="21" t="s">
        <v>109</v>
      </c>
      <c r="D39" s="24">
        <v>100000</v>
      </c>
      <c r="E39" s="22">
        <v>3175</v>
      </c>
      <c r="F39" s="23">
        <v>1.2418470214528601</v>
      </c>
    </row>
    <row r="40" spans="1:6" x14ac:dyDescent="0.2">
      <c r="A40" s="21" t="s">
        <v>178</v>
      </c>
      <c r="B40" s="21" t="s">
        <v>177</v>
      </c>
      <c r="C40" s="21" t="s">
        <v>143</v>
      </c>
      <c r="D40" s="24">
        <v>350000</v>
      </c>
      <c r="E40" s="22">
        <v>3122</v>
      </c>
      <c r="F40" s="23">
        <v>1.2211169766853001</v>
      </c>
    </row>
    <row r="41" spans="1:6" x14ac:dyDescent="0.2">
      <c r="A41" s="21" t="s">
        <v>142</v>
      </c>
      <c r="B41" s="21" t="s">
        <v>141</v>
      </c>
      <c r="C41" s="21" t="s">
        <v>143</v>
      </c>
      <c r="D41" s="24">
        <v>1000000</v>
      </c>
      <c r="E41" s="22">
        <v>3038.5</v>
      </c>
      <c r="F41" s="23">
        <v>1.18845737785339</v>
      </c>
    </row>
    <row r="42" spans="1:6" x14ac:dyDescent="0.2">
      <c r="A42" s="21" t="s">
        <v>202</v>
      </c>
      <c r="B42" s="21" t="s">
        <v>201</v>
      </c>
      <c r="C42" s="21" t="s">
        <v>109</v>
      </c>
      <c r="D42" s="24">
        <v>200000</v>
      </c>
      <c r="E42" s="22">
        <v>2919.7</v>
      </c>
      <c r="F42" s="23">
        <v>1.14199078694045</v>
      </c>
    </row>
    <row r="43" spans="1:6" x14ac:dyDescent="0.2">
      <c r="A43" s="21" t="s">
        <v>657</v>
      </c>
      <c r="B43" s="21" t="s">
        <v>656</v>
      </c>
      <c r="C43" s="21" t="s">
        <v>191</v>
      </c>
      <c r="D43" s="24">
        <v>1300000</v>
      </c>
      <c r="E43" s="22">
        <v>2877.55</v>
      </c>
      <c r="F43" s="23">
        <v>1.12550453435644</v>
      </c>
    </row>
    <row r="44" spans="1:6" x14ac:dyDescent="0.2">
      <c r="A44" s="21" t="s">
        <v>166</v>
      </c>
      <c r="B44" s="21" t="s">
        <v>165</v>
      </c>
      <c r="C44" s="21" t="s">
        <v>121</v>
      </c>
      <c r="D44" s="24">
        <v>650000</v>
      </c>
      <c r="E44" s="22">
        <v>2865.5250000000001</v>
      </c>
      <c r="F44" s="23">
        <v>1.1208011609917199</v>
      </c>
    </row>
    <row r="45" spans="1:6" x14ac:dyDescent="0.2">
      <c r="A45" s="21" t="s">
        <v>659</v>
      </c>
      <c r="B45" s="21" t="s">
        <v>658</v>
      </c>
      <c r="C45" s="21" t="s">
        <v>109</v>
      </c>
      <c r="D45" s="24">
        <v>200000</v>
      </c>
      <c r="E45" s="22">
        <v>2636.1</v>
      </c>
      <c r="F45" s="23">
        <v>1.0310654907879999</v>
      </c>
    </row>
    <row r="46" spans="1:6" x14ac:dyDescent="0.2">
      <c r="A46" s="21" t="s">
        <v>661</v>
      </c>
      <c r="B46" s="21" t="s">
        <v>660</v>
      </c>
      <c r="C46" s="21" t="s">
        <v>151</v>
      </c>
      <c r="D46" s="24">
        <v>230758</v>
      </c>
      <c r="E46" s="22">
        <v>2586.79718</v>
      </c>
      <c r="F46" s="23">
        <v>1.01178153483013</v>
      </c>
    </row>
    <row r="47" spans="1:6" x14ac:dyDescent="0.2">
      <c r="A47" s="21" t="s">
        <v>129</v>
      </c>
      <c r="B47" s="21" t="s">
        <v>128</v>
      </c>
      <c r="C47" s="21" t="s">
        <v>130</v>
      </c>
      <c r="D47" s="24">
        <v>600000</v>
      </c>
      <c r="E47" s="22">
        <v>2524.1999999999998</v>
      </c>
      <c r="F47" s="23">
        <v>0.98729771702403701</v>
      </c>
    </row>
    <row r="48" spans="1:6" x14ac:dyDescent="0.2">
      <c r="A48" s="21" t="s">
        <v>663</v>
      </c>
      <c r="B48" s="21" t="s">
        <v>662</v>
      </c>
      <c r="C48" s="21" t="s">
        <v>164</v>
      </c>
      <c r="D48" s="24">
        <v>200000</v>
      </c>
      <c r="E48" s="22">
        <v>2497.6999999999998</v>
      </c>
      <c r="F48" s="23">
        <v>0.976932694640257</v>
      </c>
    </row>
    <row r="49" spans="1:6" x14ac:dyDescent="0.2">
      <c r="A49" s="21" t="s">
        <v>433</v>
      </c>
      <c r="B49" s="21" t="s">
        <v>432</v>
      </c>
      <c r="C49" s="21" t="s">
        <v>297</v>
      </c>
      <c r="D49" s="24">
        <v>125000</v>
      </c>
      <c r="E49" s="22">
        <v>2248.9375</v>
      </c>
      <c r="F49" s="23">
        <v>0.87963349159327497</v>
      </c>
    </row>
    <row r="50" spans="1:6" x14ac:dyDescent="0.2">
      <c r="A50" s="21" t="s">
        <v>108</v>
      </c>
      <c r="B50" s="21" t="s">
        <v>107</v>
      </c>
      <c r="C50" s="21" t="s">
        <v>109</v>
      </c>
      <c r="D50" s="24">
        <v>235000</v>
      </c>
      <c r="E50" s="22">
        <v>2248.0100000000002</v>
      </c>
      <c r="F50" s="23">
        <v>0.87927071580984295</v>
      </c>
    </row>
    <row r="51" spans="1:6" x14ac:dyDescent="0.2">
      <c r="A51" s="21" t="s">
        <v>665</v>
      </c>
      <c r="B51" s="21" t="s">
        <v>664</v>
      </c>
      <c r="C51" s="21" t="s">
        <v>109</v>
      </c>
      <c r="D51" s="24">
        <v>700000</v>
      </c>
      <c r="E51" s="22">
        <v>2200.4499999999998</v>
      </c>
      <c r="F51" s="23">
        <v>0.86066843412785898</v>
      </c>
    </row>
    <row r="52" spans="1:6" x14ac:dyDescent="0.2">
      <c r="A52" s="21" t="s">
        <v>626</v>
      </c>
      <c r="B52" s="21" t="s">
        <v>625</v>
      </c>
      <c r="C52" s="21" t="s">
        <v>151</v>
      </c>
      <c r="D52" s="24">
        <v>450000</v>
      </c>
      <c r="E52" s="22">
        <v>2199.6</v>
      </c>
      <c r="F52" s="23">
        <v>0.86033597114573801</v>
      </c>
    </row>
    <row r="53" spans="1:6" x14ac:dyDescent="0.2">
      <c r="A53" s="21" t="s">
        <v>667</v>
      </c>
      <c r="B53" s="21" t="s">
        <v>666</v>
      </c>
      <c r="C53" s="21" t="s">
        <v>668</v>
      </c>
      <c r="D53" s="24">
        <v>550000</v>
      </c>
      <c r="E53" s="22">
        <v>2195.6</v>
      </c>
      <c r="F53" s="23">
        <v>0.85877143946516799</v>
      </c>
    </row>
    <row r="54" spans="1:6" x14ac:dyDescent="0.2">
      <c r="A54" s="21" t="s">
        <v>636</v>
      </c>
      <c r="B54" s="21" t="s">
        <v>635</v>
      </c>
      <c r="C54" s="21" t="s">
        <v>115</v>
      </c>
      <c r="D54" s="24">
        <v>400000</v>
      </c>
      <c r="E54" s="22">
        <v>1967.6</v>
      </c>
      <c r="F54" s="23">
        <v>0.76959313367264703</v>
      </c>
    </row>
    <row r="55" spans="1:6" x14ac:dyDescent="0.2">
      <c r="A55" s="21" t="s">
        <v>670</v>
      </c>
      <c r="B55" s="21" t="s">
        <v>669</v>
      </c>
      <c r="C55" s="21" t="s">
        <v>151</v>
      </c>
      <c r="D55" s="24">
        <v>175000</v>
      </c>
      <c r="E55" s="22">
        <v>1928.2375</v>
      </c>
      <c r="F55" s="23">
        <v>0.75419716410353299</v>
      </c>
    </row>
    <row r="56" spans="1:6" x14ac:dyDescent="0.2">
      <c r="A56" s="21" t="s">
        <v>628</v>
      </c>
      <c r="B56" s="21" t="s">
        <v>627</v>
      </c>
      <c r="C56" s="21" t="s">
        <v>200</v>
      </c>
      <c r="D56" s="24">
        <v>100000</v>
      </c>
      <c r="E56" s="22">
        <v>1856.35</v>
      </c>
      <c r="F56" s="23">
        <v>0.72607959630677898</v>
      </c>
    </row>
    <row r="57" spans="1:6" x14ac:dyDescent="0.2">
      <c r="A57" s="21" t="s">
        <v>153</v>
      </c>
      <c r="B57" s="21" t="s">
        <v>152</v>
      </c>
      <c r="C57" s="21" t="s">
        <v>154</v>
      </c>
      <c r="D57" s="24">
        <v>800000</v>
      </c>
      <c r="E57" s="22">
        <v>1837.6</v>
      </c>
      <c r="F57" s="23">
        <v>0.71874585405410496</v>
      </c>
    </row>
    <row r="58" spans="1:6" x14ac:dyDescent="0.2">
      <c r="A58" s="21" t="s">
        <v>188</v>
      </c>
      <c r="B58" s="21" t="s">
        <v>187</v>
      </c>
      <c r="C58" s="21" t="s">
        <v>109</v>
      </c>
      <c r="D58" s="24">
        <v>200000</v>
      </c>
      <c r="E58" s="22">
        <v>1812.8</v>
      </c>
      <c r="F58" s="23">
        <v>0.70904575763456701</v>
      </c>
    </row>
    <row r="59" spans="1:6" x14ac:dyDescent="0.2">
      <c r="A59" s="21" t="s">
        <v>672</v>
      </c>
      <c r="B59" s="21" t="s">
        <v>671</v>
      </c>
      <c r="C59" s="21" t="s">
        <v>140</v>
      </c>
      <c r="D59" s="24">
        <v>120000</v>
      </c>
      <c r="E59" s="22">
        <v>1601.88</v>
      </c>
      <c r="F59" s="23">
        <v>0.62654800211808304</v>
      </c>
    </row>
    <row r="60" spans="1:6" x14ac:dyDescent="0.2">
      <c r="A60" s="21" t="s">
        <v>555</v>
      </c>
      <c r="B60" s="21" t="s">
        <v>554</v>
      </c>
      <c r="C60" s="21" t="s">
        <v>127</v>
      </c>
      <c r="D60" s="24">
        <v>100000</v>
      </c>
      <c r="E60" s="22">
        <v>1570.1</v>
      </c>
      <c r="F60" s="23">
        <v>0.61411779791595</v>
      </c>
    </row>
    <row r="61" spans="1:6" x14ac:dyDescent="0.2">
      <c r="A61" s="21" t="s">
        <v>586</v>
      </c>
      <c r="B61" s="21" t="s">
        <v>585</v>
      </c>
      <c r="C61" s="21" t="s">
        <v>91</v>
      </c>
      <c r="D61" s="24">
        <v>36492</v>
      </c>
      <c r="E61" s="22">
        <v>1568.663358</v>
      </c>
      <c r="F61" s="23">
        <v>0.61355587993529004</v>
      </c>
    </row>
    <row r="62" spans="1:6" x14ac:dyDescent="0.2">
      <c r="A62" s="21" t="s">
        <v>486</v>
      </c>
      <c r="B62" s="21" t="s">
        <v>485</v>
      </c>
      <c r="C62" s="21" t="s">
        <v>140</v>
      </c>
      <c r="D62" s="24">
        <v>200000</v>
      </c>
      <c r="E62" s="22">
        <v>1513</v>
      </c>
      <c r="F62" s="23">
        <v>0.59178410817580496</v>
      </c>
    </row>
    <row r="63" spans="1:6" x14ac:dyDescent="0.2">
      <c r="A63" s="21" t="s">
        <v>674</v>
      </c>
      <c r="B63" s="21" t="s">
        <v>673</v>
      </c>
      <c r="C63" s="21" t="s">
        <v>164</v>
      </c>
      <c r="D63" s="24">
        <v>75000</v>
      </c>
      <c r="E63" s="22">
        <v>1510.7625</v>
      </c>
      <c r="F63" s="23">
        <v>0.59090894826698603</v>
      </c>
    </row>
    <row r="64" spans="1:6" x14ac:dyDescent="0.2">
      <c r="A64" s="21" t="s">
        <v>139</v>
      </c>
      <c r="B64" s="21" t="s">
        <v>138</v>
      </c>
      <c r="C64" s="21" t="s">
        <v>140</v>
      </c>
      <c r="D64" s="24">
        <v>200000</v>
      </c>
      <c r="E64" s="22">
        <v>1500.9</v>
      </c>
      <c r="F64" s="23">
        <v>0.58705139984207999</v>
      </c>
    </row>
    <row r="65" spans="1:9" x14ac:dyDescent="0.2">
      <c r="A65" s="21" t="s">
        <v>150</v>
      </c>
      <c r="B65" s="21" t="s">
        <v>149</v>
      </c>
      <c r="C65" s="21" t="s">
        <v>151</v>
      </c>
      <c r="D65" s="24">
        <v>344934</v>
      </c>
      <c r="E65" s="22">
        <v>1410.4351260000001</v>
      </c>
      <c r="F65" s="23">
        <v>0.55166760950412397</v>
      </c>
    </row>
    <row r="66" spans="1:9" x14ac:dyDescent="0.2">
      <c r="A66" s="21" t="s">
        <v>266</v>
      </c>
      <c r="B66" s="21" t="s">
        <v>265</v>
      </c>
      <c r="C66" s="21" t="s">
        <v>130</v>
      </c>
      <c r="D66" s="24">
        <v>600000</v>
      </c>
      <c r="E66" s="22">
        <v>1319.1</v>
      </c>
      <c r="F66" s="23">
        <v>0.51594343496014905</v>
      </c>
    </row>
    <row r="67" spans="1:9" x14ac:dyDescent="0.2">
      <c r="A67" s="21" t="s">
        <v>370</v>
      </c>
      <c r="B67" s="21" t="s">
        <v>369</v>
      </c>
      <c r="C67" s="21" t="s">
        <v>184</v>
      </c>
      <c r="D67" s="24">
        <v>175000</v>
      </c>
      <c r="E67" s="22">
        <v>1045.1875</v>
      </c>
      <c r="F67" s="23">
        <v>0.408807238971579</v>
      </c>
    </row>
    <row r="68" spans="1:9" x14ac:dyDescent="0.2">
      <c r="A68" s="21" t="s">
        <v>630</v>
      </c>
      <c r="B68" s="21" t="s">
        <v>629</v>
      </c>
      <c r="C68" s="21" t="s">
        <v>164</v>
      </c>
      <c r="D68" s="24">
        <v>1300000</v>
      </c>
      <c r="E68" s="22">
        <v>1035.45</v>
      </c>
      <c r="F68" s="23">
        <v>0.40499858216169099</v>
      </c>
    </row>
    <row r="69" spans="1:9" x14ac:dyDescent="0.2">
      <c r="A69" s="20" t="s">
        <v>27</v>
      </c>
      <c r="B69" s="20"/>
      <c r="C69" s="20"/>
      <c r="D69" s="20"/>
      <c r="E69" s="25">
        <f>SUM(E7:E68)</f>
        <v>234272.99171200008</v>
      </c>
      <c r="F69" s="26">
        <f>SUM(F7:F68)</f>
        <v>91.63187935886566</v>
      </c>
      <c r="G69" s="14"/>
      <c r="H69" s="14"/>
      <c r="I69" s="14"/>
    </row>
    <row r="70" spans="1:9" x14ac:dyDescent="0.2">
      <c r="A70" s="21"/>
      <c r="B70" s="21"/>
      <c r="C70" s="21"/>
      <c r="D70" s="21"/>
      <c r="E70" s="22"/>
      <c r="F70" s="23"/>
    </row>
    <row r="71" spans="1:9" x14ac:dyDescent="0.2">
      <c r="A71" s="20" t="s">
        <v>315</v>
      </c>
      <c r="B71" s="21"/>
      <c r="C71" s="21"/>
      <c r="D71" s="21"/>
      <c r="E71" s="22"/>
      <c r="F71" s="23"/>
    </row>
    <row r="72" spans="1:9" x14ac:dyDescent="0.2">
      <c r="A72" s="21" t="s">
        <v>390</v>
      </c>
      <c r="B72" s="21" t="s">
        <v>389</v>
      </c>
      <c r="C72" s="21" t="s">
        <v>148</v>
      </c>
      <c r="D72" s="24">
        <v>125000</v>
      </c>
      <c r="E72" s="22">
        <v>1539.72875</v>
      </c>
      <c r="F72" s="23">
        <v>0.60223860221506798</v>
      </c>
    </row>
    <row r="73" spans="1:9" x14ac:dyDescent="0.2">
      <c r="A73" s="21" t="s">
        <v>317</v>
      </c>
      <c r="B73" s="21" t="s">
        <v>316</v>
      </c>
      <c r="C73" s="21" t="s">
        <v>148</v>
      </c>
      <c r="D73" s="24">
        <v>20000</v>
      </c>
      <c r="E73" s="22">
        <v>1049.9090000000001</v>
      </c>
      <c r="F73" s="23">
        <v>0.41065397305403301</v>
      </c>
    </row>
    <row r="74" spans="1:9" x14ac:dyDescent="0.2">
      <c r="A74" s="20" t="s">
        <v>27</v>
      </c>
      <c r="B74" s="20"/>
      <c r="C74" s="20"/>
      <c r="D74" s="20"/>
      <c r="E74" s="25">
        <f>SUM(E71:E73)</f>
        <v>2589.6377499999999</v>
      </c>
      <c r="F74" s="26">
        <f>SUM(F71:F73)</f>
        <v>1.0128925752691009</v>
      </c>
      <c r="G74" s="14"/>
      <c r="H74" s="14"/>
      <c r="I74" s="14"/>
    </row>
    <row r="75" spans="1:9" x14ac:dyDescent="0.2">
      <c r="A75" s="21"/>
      <c r="B75" s="21"/>
      <c r="C75" s="21"/>
      <c r="D75" s="21"/>
      <c r="E75" s="22"/>
      <c r="F75" s="23"/>
    </row>
    <row r="76" spans="1:9" x14ac:dyDescent="0.2">
      <c r="A76" s="20" t="s">
        <v>30</v>
      </c>
      <c r="B76" s="20"/>
      <c r="C76" s="20"/>
      <c r="D76" s="20"/>
      <c r="E76" s="25">
        <f>E69+E74</f>
        <v>236862.62946200007</v>
      </c>
      <c r="F76" s="26">
        <f>F69+F74</f>
        <v>92.644771934134766</v>
      </c>
      <c r="G76" s="14"/>
      <c r="H76" s="14"/>
      <c r="I76" s="14"/>
    </row>
    <row r="77" spans="1:9" x14ac:dyDescent="0.2">
      <c r="A77" s="20"/>
      <c r="B77" s="20"/>
      <c r="C77" s="20"/>
      <c r="D77" s="20"/>
      <c r="E77" s="25"/>
      <c r="F77" s="26"/>
      <c r="G77" s="14"/>
      <c r="H77" s="14"/>
      <c r="I77" s="14"/>
    </row>
    <row r="78" spans="1:9" x14ac:dyDescent="0.2">
      <c r="A78" s="20" t="s">
        <v>32</v>
      </c>
      <c r="B78" s="20"/>
      <c r="C78" s="20"/>
      <c r="D78" s="20"/>
      <c r="E78" s="25">
        <f>E80-(E69+E74)</f>
        <v>18804.932254699932</v>
      </c>
      <c r="F78" s="26">
        <f>F80-(F69+F74)</f>
        <v>7.3552280658652336</v>
      </c>
      <c r="G78" s="14"/>
      <c r="H78" s="14"/>
      <c r="I78" s="14"/>
    </row>
    <row r="79" spans="1:9" x14ac:dyDescent="0.2">
      <c r="A79" s="20"/>
      <c r="B79" s="20"/>
      <c r="C79" s="20"/>
      <c r="D79" s="20"/>
      <c r="E79" s="25"/>
      <c r="F79" s="26"/>
      <c r="G79" s="14"/>
      <c r="H79" s="14"/>
      <c r="I79" s="14"/>
    </row>
    <row r="80" spans="1:9" x14ac:dyDescent="0.2">
      <c r="A80" s="27" t="s">
        <v>31</v>
      </c>
      <c r="B80" s="27"/>
      <c r="C80" s="27"/>
      <c r="D80" s="27"/>
      <c r="E80" s="28">
        <v>255667.5617167</v>
      </c>
      <c r="F80" s="29">
        <v>100</v>
      </c>
      <c r="G80" s="14"/>
      <c r="H80" s="14"/>
      <c r="I80" s="14"/>
    </row>
    <row r="82" spans="1:4" x14ac:dyDescent="0.2">
      <c r="A82" s="14" t="s">
        <v>35</v>
      </c>
    </row>
    <row r="83" spans="1:4" x14ac:dyDescent="0.2">
      <c r="A83" s="14" t="s">
        <v>36</v>
      </c>
    </row>
    <row r="84" spans="1:4" x14ac:dyDescent="0.2">
      <c r="A84" s="14" t="s">
        <v>37</v>
      </c>
      <c r="B84" s="14"/>
      <c r="C84" s="30" t="s">
        <v>39</v>
      </c>
      <c r="D84" s="14" t="s">
        <v>38</v>
      </c>
    </row>
    <row r="85" spans="1:4" x14ac:dyDescent="0.2">
      <c r="A85" s="7" t="s">
        <v>72</v>
      </c>
      <c r="C85" s="31">
        <v>123.13</v>
      </c>
      <c r="D85" s="31">
        <v>116.50579999999999</v>
      </c>
    </row>
    <row r="86" spans="1:4" x14ac:dyDescent="0.2">
      <c r="A86" s="7" t="s">
        <v>74</v>
      </c>
      <c r="C86" s="31">
        <v>18.132300000000001</v>
      </c>
      <c r="D86" s="31">
        <v>17.1568</v>
      </c>
    </row>
    <row r="87" spans="1:4" x14ac:dyDescent="0.2">
      <c r="A87" s="7" t="s">
        <v>73</v>
      </c>
      <c r="C87" s="31">
        <v>132.39189999999999</v>
      </c>
      <c r="D87" s="31">
        <v>125.71380000000001</v>
      </c>
    </row>
    <row r="88" spans="1:4" x14ac:dyDescent="0.2">
      <c r="A88" s="7" t="s">
        <v>75</v>
      </c>
      <c r="C88" s="31">
        <v>20.3078</v>
      </c>
      <c r="D88" s="31">
        <v>19.280799999999999</v>
      </c>
    </row>
    <row r="90" spans="1:4" x14ac:dyDescent="0.2">
      <c r="A90" s="7" t="s">
        <v>40</v>
      </c>
    </row>
    <row r="92" spans="1:4" x14ac:dyDescent="0.2">
      <c r="A92" s="14" t="s">
        <v>41</v>
      </c>
      <c r="D92" s="30" t="s">
        <v>42</v>
      </c>
    </row>
    <row r="94" spans="1:4" x14ac:dyDescent="0.2">
      <c r="A94" s="14" t="s">
        <v>245</v>
      </c>
      <c r="D94" s="50">
        <v>0.30720548489924099</v>
      </c>
    </row>
    <row r="96" spans="1:4" x14ac:dyDescent="0.2">
      <c r="A96" s="14" t="s">
        <v>797</v>
      </c>
    </row>
    <row r="97" spans="1:1" x14ac:dyDescent="0.2">
      <c r="A97" s="51"/>
    </row>
    <row r="98" spans="1:1" x14ac:dyDescent="0.2">
      <c r="A98" s="52" t="s">
        <v>792</v>
      </c>
    </row>
    <row r="99" spans="1:1" x14ac:dyDescent="0.2">
      <c r="A99" s="53"/>
    </row>
    <row r="100" spans="1:1" x14ac:dyDescent="0.2">
      <c r="A100" s="54"/>
    </row>
    <row r="101" spans="1:1" x14ac:dyDescent="0.2">
      <c r="A101" s="54"/>
    </row>
    <row r="102" spans="1:1" x14ac:dyDescent="0.2">
      <c r="A102" s="54"/>
    </row>
    <row r="103" spans="1:1" x14ac:dyDescent="0.2">
      <c r="A103" s="54"/>
    </row>
    <row r="104" spans="1:1" x14ac:dyDescent="0.2">
      <c r="A104" s="54"/>
    </row>
    <row r="105" spans="1:1" x14ac:dyDescent="0.2">
      <c r="A105" s="54"/>
    </row>
    <row r="106" spans="1:1" x14ac:dyDescent="0.2">
      <c r="A106" s="54"/>
    </row>
    <row r="107" spans="1:1" x14ac:dyDescent="0.2">
      <c r="A107" s="54"/>
    </row>
    <row r="108" spans="1:1" x14ac:dyDescent="0.2">
      <c r="A108" s="54"/>
    </row>
    <row r="109" spans="1:1" x14ac:dyDescent="0.2">
      <c r="A109" s="54"/>
    </row>
    <row r="110" spans="1:1" x14ac:dyDescent="0.2">
      <c r="A110" s="54"/>
    </row>
    <row r="111" spans="1:1" x14ac:dyDescent="0.2">
      <c r="A111" s="54"/>
    </row>
    <row r="112" spans="1:1" x14ac:dyDescent="0.2">
      <c r="A112" s="52" t="s">
        <v>806</v>
      </c>
    </row>
    <row r="113" spans="1:1" x14ac:dyDescent="0.2">
      <c r="A113" s="54"/>
    </row>
    <row r="114" spans="1:1" x14ac:dyDescent="0.2">
      <c r="A114" s="52" t="s">
        <v>793</v>
      </c>
    </row>
    <row r="115" spans="1:1" x14ac:dyDescent="0.2">
      <c r="A115" s="54"/>
    </row>
    <row r="116" spans="1:1" x14ac:dyDescent="0.2">
      <c r="A116" s="54"/>
    </row>
    <row r="117" spans="1:1" x14ac:dyDescent="0.2">
      <c r="A117" s="54"/>
    </row>
    <row r="118" spans="1:1" x14ac:dyDescent="0.2">
      <c r="A118" s="54"/>
    </row>
    <row r="119" spans="1:1" x14ac:dyDescent="0.2">
      <c r="A119" s="54"/>
    </row>
    <row r="120" spans="1:1" x14ac:dyDescent="0.2">
      <c r="A120" s="54"/>
    </row>
    <row r="121" spans="1:1" x14ac:dyDescent="0.2">
      <c r="A121" s="54"/>
    </row>
    <row r="122" spans="1:1" x14ac:dyDescent="0.2">
      <c r="A122" s="54"/>
    </row>
    <row r="123" spans="1:1" x14ac:dyDescent="0.2">
      <c r="A123" s="54"/>
    </row>
    <row r="124" spans="1:1" x14ac:dyDescent="0.2">
      <c r="A124" s="54"/>
    </row>
    <row r="125" spans="1:1" x14ac:dyDescent="0.2">
      <c r="A125" s="54"/>
    </row>
    <row r="126" spans="1:1" x14ac:dyDescent="0.2">
      <c r="A126" s="54"/>
    </row>
  </sheetData>
  <mergeCells count="1">
    <mergeCell ref="A1:F1"/>
  </mergeCells>
  <conditionalFormatting sqref="F2:F3 F5:F95 F229:F65534">
    <cfRule type="cellIs" dxfId="39" priority="2" stopIfTrue="1" operator="between">
      <formula>0.009</formula>
      <formula>-0.009</formula>
    </cfRule>
  </conditionalFormatting>
  <conditionalFormatting sqref="F96:F228">
    <cfRule type="cellIs" dxfId="38" priority="1" stopIfTrue="1" operator="between">
      <formula>0.009</formula>
      <formula>-0.009</formula>
    </cfRule>
  </conditionalFormatting>
  <hyperlinks>
    <hyperlink ref="A97"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12"/>
  <sheetViews>
    <sheetView workbookViewId="0">
      <selection sqref="A1:F1"/>
    </sheetView>
  </sheetViews>
  <sheetFormatPr defaultRowHeight="11.25" x14ac:dyDescent="0.2"/>
  <cols>
    <col min="1" max="1" width="38.7109375" style="7" bestFit="1" customWidth="1"/>
    <col min="2" max="2" width="34.140625" style="7" bestFit="1" customWidth="1"/>
    <col min="3" max="3" width="24.28515625" style="7" bestFit="1" customWidth="1"/>
    <col min="4" max="4" width="15.28515625" style="7" bestFit="1" customWidth="1"/>
    <col min="5" max="5" width="23.42578125" style="10" customWidth="1"/>
    <col min="6" max="6" width="13.5703125" style="11" bestFit="1" customWidth="1"/>
    <col min="7" max="16384" width="9.140625" style="7"/>
  </cols>
  <sheetData>
    <row r="1" spans="1:6" s="1" customFormat="1" ht="15" x14ac:dyDescent="0.2">
      <c r="A1" s="85" t="s">
        <v>19</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5" t="s">
        <v>6</v>
      </c>
      <c r="F4" s="12" t="s">
        <v>3</v>
      </c>
    </row>
    <row r="5" spans="1:6" x14ac:dyDescent="0.2">
      <c r="A5" s="16" t="s">
        <v>83</v>
      </c>
      <c r="B5" s="17"/>
      <c r="C5" s="17"/>
      <c r="D5" s="17"/>
      <c r="E5" s="18"/>
      <c r="F5" s="19"/>
    </row>
    <row r="6" spans="1:6" x14ac:dyDescent="0.2">
      <c r="A6" s="20" t="s">
        <v>26</v>
      </c>
      <c r="B6" s="21"/>
      <c r="C6" s="21"/>
      <c r="D6" s="21"/>
      <c r="E6" s="22"/>
      <c r="F6" s="23"/>
    </row>
    <row r="7" spans="1:6" x14ac:dyDescent="0.2">
      <c r="A7" s="21" t="s">
        <v>88</v>
      </c>
      <c r="B7" s="21" t="s">
        <v>87</v>
      </c>
      <c r="C7" s="21" t="s">
        <v>86</v>
      </c>
      <c r="D7" s="24">
        <v>6900000</v>
      </c>
      <c r="E7" s="22">
        <v>58984.65</v>
      </c>
      <c r="F7" s="23">
        <v>9.5047554789867892</v>
      </c>
    </row>
    <row r="8" spans="1:6" x14ac:dyDescent="0.2">
      <c r="A8" s="21" t="s">
        <v>85</v>
      </c>
      <c r="B8" s="21" t="s">
        <v>84</v>
      </c>
      <c r="C8" s="21" t="s">
        <v>86</v>
      </c>
      <c r="D8" s="24">
        <v>3350000</v>
      </c>
      <c r="E8" s="22">
        <v>53586.6</v>
      </c>
      <c r="F8" s="23">
        <v>8.63491654100301</v>
      </c>
    </row>
    <row r="9" spans="1:6" x14ac:dyDescent="0.2">
      <c r="A9" s="21" t="s">
        <v>101</v>
      </c>
      <c r="B9" s="21" t="s">
        <v>100</v>
      </c>
      <c r="C9" s="21" t="s">
        <v>102</v>
      </c>
      <c r="D9" s="24">
        <v>1700000</v>
      </c>
      <c r="E9" s="22">
        <v>39483.35</v>
      </c>
      <c r="F9" s="23">
        <v>6.36232625337699</v>
      </c>
    </row>
    <row r="10" spans="1:6" x14ac:dyDescent="0.2">
      <c r="A10" s="21" t="s">
        <v>90</v>
      </c>
      <c r="B10" s="21" t="s">
        <v>89</v>
      </c>
      <c r="C10" s="21" t="s">
        <v>91</v>
      </c>
      <c r="D10" s="24">
        <v>2150000</v>
      </c>
      <c r="E10" s="22">
        <v>31982.325000000001</v>
      </c>
      <c r="F10" s="23">
        <v>5.1536150299185604</v>
      </c>
    </row>
    <row r="11" spans="1:6" x14ac:dyDescent="0.2">
      <c r="A11" s="21" t="s">
        <v>274</v>
      </c>
      <c r="B11" s="21" t="s">
        <v>273</v>
      </c>
      <c r="C11" s="21" t="s">
        <v>140</v>
      </c>
      <c r="D11" s="24">
        <v>1000000</v>
      </c>
      <c r="E11" s="22">
        <v>26094.5</v>
      </c>
      <c r="F11" s="23">
        <v>4.2048540060239503</v>
      </c>
    </row>
    <row r="12" spans="1:6" x14ac:dyDescent="0.2">
      <c r="A12" s="21" t="s">
        <v>228</v>
      </c>
      <c r="B12" s="21" t="s">
        <v>227</v>
      </c>
      <c r="C12" s="21" t="s">
        <v>86</v>
      </c>
      <c r="D12" s="24">
        <v>1440000</v>
      </c>
      <c r="E12" s="22">
        <v>24901.200000000001</v>
      </c>
      <c r="F12" s="23">
        <v>4.0125662716206003</v>
      </c>
    </row>
    <row r="13" spans="1:6" x14ac:dyDescent="0.2">
      <c r="A13" s="21" t="s">
        <v>93</v>
      </c>
      <c r="B13" s="21" t="s">
        <v>92</v>
      </c>
      <c r="C13" s="21" t="s">
        <v>94</v>
      </c>
      <c r="D13" s="24">
        <v>1050000</v>
      </c>
      <c r="E13" s="22">
        <v>22146.075000000001</v>
      </c>
      <c r="F13" s="23">
        <v>3.5686068781335898</v>
      </c>
    </row>
    <row r="14" spans="1:6" x14ac:dyDescent="0.2">
      <c r="A14" s="21" t="s">
        <v>104</v>
      </c>
      <c r="B14" s="21" t="s">
        <v>103</v>
      </c>
      <c r="C14" s="21" t="s">
        <v>91</v>
      </c>
      <c r="D14" s="24">
        <v>1800000</v>
      </c>
      <c r="E14" s="22">
        <v>19396.8</v>
      </c>
      <c r="F14" s="23">
        <v>3.1255901505698702</v>
      </c>
    </row>
    <row r="15" spans="1:6" x14ac:dyDescent="0.2">
      <c r="A15" s="21" t="s">
        <v>145</v>
      </c>
      <c r="B15" s="21" t="s">
        <v>144</v>
      </c>
      <c r="C15" s="21" t="s">
        <v>130</v>
      </c>
      <c r="D15" s="24">
        <v>190000</v>
      </c>
      <c r="E15" s="22">
        <v>16386.264999999999</v>
      </c>
      <c r="F15" s="23">
        <v>2.6404741240115799</v>
      </c>
    </row>
    <row r="16" spans="1:6" x14ac:dyDescent="0.2">
      <c r="A16" s="21" t="s">
        <v>276</v>
      </c>
      <c r="B16" s="21" t="s">
        <v>275</v>
      </c>
      <c r="C16" s="21" t="s">
        <v>112</v>
      </c>
      <c r="D16" s="24">
        <v>7000000</v>
      </c>
      <c r="E16" s="22">
        <v>15557.5</v>
      </c>
      <c r="F16" s="23">
        <v>2.5069273677869899</v>
      </c>
    </row>
    <row r="17" spans="1:6" x14ac:dyDescent="0.2">
      <c r="A17" s="21" t="s">
        <v>98</v>
      </c>
      <c r="B17" s="21" t="s">
        <v>97</v>
      </c>
      <c r="C17" s="21" t="s">
        <v>99</v>
      </c>
      <c r="D17" s="24">
        <v>2000000</v>
      </c>
      <c r="E17" s="22">
        <v>14845</v>
      </c>
      <c r="F17" s="23">
        <v>2.3921154925147299</v>
      </c>
    </row>
    <row r="18" spans="1:6" x14ac:dyDescent="0.2">
      <c r="A18" s="21" t="s">
        <v>106</v>
      </c>
      <c r="B18" s="21" t="s">
        <v>105</v>
      </c>
      <c r="C18" s="21" t="s">
        <v>86</v>
      </c>
      <c r="D18" s="24">
        <v>2700000</v>
      </c>
      <c r="E18" s="22">
        <v>14115.6</v>
      </c>
      <c r="F18" s="23">
        <v>2.2745803601307402</v>
      </c>
    </row>
    <row r="19" spans="1:6" x14ac:dyDescent="0.2">
      <c r="A19" s="21" t="s">
        <v>129</v>
      </c>
      <c r="B19" s="21" t="s">
        <v>128</v>
      </c>
      <c r="C19" s="21" t="s">
        <v>130</v>
      </c>
      <c r="D19" s="24">
        <v>3250000</v>
      </c>
      <c r="E19" s="22">
        <v>13672.75</v>
      </c>
      <c r="F19" s="23">
        <v>2.2032197440404699</v>
      </c>
    </row>
    <row r="20" spans="1:6" x14ac:dyDescent="0.2">
      <c r="A20" s="21" t="s">
        <v>326</v>
      </c>
      <c r="B20" s="21" t="s">
        <v>325</v>
      </c>
      <c r="C20" s="21" t="s">
        <v>91</v>
      </c>
      <c r="D20" s="24">
        <v>400000</v>
      </c>
      <c r="E20" s="22">
        <v>13251.4</v>
      </c>
      <c r="F20" s="23">
        <v>2.1353236266426201</v>
      </c>
    </row>
    <row r="21" spans="1:6" x14ac:dyDescent="0.2">
      <c r="A21" s="21" t="s">
        <v>223</v>
      </c>
      <c r="B21" s="21" t="s">
        <v>222</v>
      </c>
      <c r="C21" s="21" t="s">
        <v>224</v>
      </c>
      <c r="D21" s="24">
        <v>536997</v>
      </c>
      <c r="E21" s="22">
        <v>13213.616679999999</v>
      </c>
      <c r="F21" s="23">
        <v>2.1292352423293401</v>
      </c>
    </row>
    <row r="22" spans="1:6" x14ac:dyDescent="0.2">
      <c r="A22" s="21" t="s">
        <v>653</v>
      </c>
      <c r="B22" s="21" t="s">
        <v>652</v>
      </c>
      <c r="C22" s="21" t="s">
        <v>115</v>
      </c>
      <c r="D22" s="24">
        <v>1400000</v>
      </c>
      <c r="E22" s="22">
        <v>12926.2</v>
      </c>
      <c r="F22" s="23">
        <v>2.0829210696762499</v>
      </c>
    </row>
    <row r="23" spans="1:6" x14ac:dyDescent="0.2">
      <c r="A23" s="21" t="s">
        <v>114</v>
      </c>
      <c r="B23" s="21" t="s">
        <v>113</v>
      </c>
      <c r="C23" s="21" t="s">
        <v>115</v>
      </c>
      <c r="D23" s="24">
        <v>2350000</v>
      </c>
      <c r="E23" s="22">
        <v>12516.1</v>
      </c>
      <c r="F23" s="23">
        <v>2.0168377713616401</v>
      </c>
    </row>
    <row r="24" spans="1:6" x14ac:dyDescent="0.2">
      <c r="A24" s="21" t="s">
        <v>651</v>
      </c>
      <c r="B24" s="21" t="s">
        <v>650</v>
      </c>
      <c r="C24" s="21" t="s">
        <v>181</v>
      </c>
      <c r="D24" s="24">
        <v>255643</v>
      </c>
      <c r="E24" s="22">
        <v>11252.510109999999</v>
      </c>
      <c r="F24" s="23">
        <v>1.8132235610515099</v>
      </c>
    </row>
    <row r="25" spans="1:6" x14ac:dyDescent="0.2">
      <c r="A25" s="21" t="s">
        <v>117</v>
      </c>
      <c r="B25" s="21" t="s">
        <v>116</v>
      </c>
      <c r="C25" s="21" t="s">
        <v>118</v>
      </c>
      <c r="D25" s="24">
        <v>150000</v>
      </c>
      <c r="E25" s="22">
        <v>10891.95</v>
      </c>
      <c r="F25" s="23">
        <v>1.7551230945568099</v>
      </c>
    </row>
    <row r="26" spans="1:6" x14ac:dyDescent="0.2">
      <c r="A26" s="21" t="s">
        <v>661</v>
      </c>
      <c r="B26" s="21" t="s">
        <v>660</v>
      </c>
      <c r="C26" s="21" t="s">
        <v>151</v>
      </c>
      <c r="D26" s="24">
        <v>905152</v>
      </c>
      <c r="E26" s="22">
        <v>10146.753919999999</v>
      </c>
      <c r="F26" s="23">
        <v>1.63504259014931</v>
      </c>
    </row>
    <row r="27" spans="1:6" x14ac:dyDescent="0.2">
      <c r="A27" s="21" t="s">
        <v>161</v>
      </c>
      <c r="B27" s="21" t="s">
        <v>160</v>
      </c>
      <c r="C27" s="21" t="s">
        <v>154</v>
      </c>
      <c r="D27" s="24">
        <v>18500000</v>
      </c>
      <c r="E27" s="22">
        <v>9897.5</v>
      </c>
      <c r="F27" s="23">
        <v>1.59487794457154</v>
      </c>
    </row>
    <row r="28" spans="1:6" x14ac:dyDescent="0.2">
      <c r="A28" s="21" t="s">
        <v>108</v>
      </c>
      <c r="B28" s="21" t="s">
        <v>107</v>
      </c>
      <c r="C28" s="21" t="s">
        <v>109</v>
      </c>
      <c r="D28" s="24">
        <v>950000</v>
      </c>
      <c r="E28" s="22">
        <v>9087.7000000000007</v>
      </c>
      <c r="F28" s="23">
        <v>1.46438719847262</v>
      </c>
    </row>
    <row r="29" spans="1:6" x14ac:dyDescent="0.2">
      <c r="A29" s="21" t="s">
        <v>197</v>
      </c>
      <c r="B29" s="21" t="s">
        <v>196</v>
      </c>
      <c r="C29" s="21" t="s">
        <v>135</v>
      </c>
      <c r="D29" s="24">
        <v>600000</v>
      </c>
      <c r="E29" s="22">
        <v>8681.4</v>
      </c>
      <c r="F29" s="23">
        <v>1.39891623015947</v>
      </c>
    </row>
    <row r="30" spans="1:6" x14ac:dyDescent="0.2">
      <c r="A30" s="21" t="s">
        <v>672</v>
      </c>
      <c r="B30" s="21" t="s">
        <v>671</v>
      </c>
      <c r="C30" s="21" t="s">
        <v>140</v>
      </c>
      <c r="D30" s="24">
        <v>600000</v>
      </c>
      <c r="E30" s="22">
        <v>8009.4</v>
      </c>
      <c r="F30" s="23">
        <v>1.2906305035868999</v>
      </c>
    </row>
    <row r="31" spans="1:6" x14ac:dyDescent="0.2">
      <c r="A31" s="21" t="s">
        <v>667</v>
      </c>
      <c r="B31" s="21" t="s">
        <v>666</v>
      </c>
      <c r="C31" s="21" t="s">
        <v>668</v>
      </c>
      <c r="D31" s="24">
        <v>2000000</v>
      </c>
      <c r="E31" s="22">
        <v>7984</v>
      </c>
      <c r="F31" s="23">
        <v>1.28653756094561</v>
      </c>
    </row>
    <row r="32" spans="1:6" x14ac:dyDescent="0.2">
      <c r="A32" s="21" t="s">
        <v>636</v>
      </c>
      <c r="B32" s="21" t="s">
        <v>635</v>
      </c>
      <c r="C32" s="21" t="s">
        <v>115</v>
      </c>
      <c r="D32" s="24">
        <v>1600000</v>
      </c>
      <c r="E32" s="22">
        <v>7870.4</v>
      </c>
      <c r="F32" s="23">
        <v>1.2682321166916799</v>
      </c>
    </row>
    <row r="33" spans="1:6" x14ac:dyDescent="0.2">
      <c r="A33" s="21" t="s">
        <v>202</v>
      </c>
      <c r="B33" s="21" t="s">
        <v>201</v>
      </c>
      <c r="C33" s="21" t="s">
        <v>109</v>
      </c>
      <c r="D33" s="24">
        <v>500000</v>
      </c>
      <c r="E33" s="22">
        <v>7299.25</v>
      </c>
      <c r="F33" s="23">
        <v>1.1761973060786901</v>
      </c>
    </row>
    <row r="34" spans="1:6" x14ac:dyDescent="0.2">
      <c r="A34" s="21" t="s">
        <v>199</v>
      </c>
      <c r="B34" s="21" t="s">
        <v>198</v>
      </c>
      <c r="C34" s="21" t="s">
        <v>200</v>
      </c>
      <c r="D34" s="24">
        <v>2100000</v>
      </c>
      <c r="E34" s="22">
        <v>7257.6</v>
      </c>
      <c r="F34" s="23">
        <v>1.1694858469838301</v>
      </c>
    </row>
    <row r="35" spans="1:6" x14ac:dyDescent="0.2">
      <c r="A35" s="21" t="s">
        <v>188</v>
      </c>
      <c r="B35" s="21" t="s">
        <v>187</v>
      </c>
      <c r="C35" s="21" t="s">
        <v>109</v>
      </c>
      <c r="D35" s="24">
        <v>750000</v>
      </c>
      <c r="E35" s="22">
        <v>6798</v>
      </c>
      <c r="F35" s="23">
        <v>1.0954261447029401</v>
      </c>
    </row>
    <row r="36" spans="1:6" x14ac:dyDescent="0.2">
      <c r="A36" s="21" t="s">
        <v>374</v>
      </c>
      <c r="B36" s="21" t="s">
        <v>373</v>
      </c>
      <c r="C36" s="21" t="s">
        <v>91</v>
      </c>
      <c r="D36" s="24">
        <v>313065</v>
      </c>
      <c r="E36" s="22">
        <v>6372.1250099999997</v>
      </c>
      <c r="F36" s="23">
        <v>1.02680087279633</v>
      </c>
    </row>
    <row r="37" spans="1:6" x14ac:dyDescent="0.2">
      <c r="A37" s="21" t="s">
        <v>626</v>
      </c>
      <c r="B37" s="21" t="s">
        <v>625</v>
      </c>
      <c r="C37" s="21" t="s">
        <v>151</v>
      </c>
      <c r="D37" s="24">
        <v>1300000</v>
      </c>
      <c r="E37" s="22">
        <v>6354.4</v>
      </c>
      <c r="F37" s="23">
        <v>1.0239446740071101</v>
      </c>
    </row>
    <row r="38" spans="1:6" x14ac:dyDescent="0.2">
      <c r="A38" s="21" t="s">
        <v>150</v>
      </c>
      <c r="B38" s="21" t="s">
        <v>149</v>
      </c>
      <c r="C38" s="21" t="s">
        <v>151</v>
      </c>
      <c r="D38" s="24">
        <v>1531872</v>
      </c>
      <c r="E38" s="22">
        <v>6263.8246079999999</v>
      </c>
      <c r="F38" s="23">
        <v>1.0093494029768799</v>
      </c>
    </row>
    <row r="39" spans="1:6" x14ac:dyDescent="0.2">
      <c r="A39" s="21" t="s">
        <v>588</v>
      </c>
      <c r="B39" s="21" t="s">
        <v>587</v>
      </c>
      <c r="C39" s="21" t="s">
        <v>589</v>
      </c>
      <c r="D39" s="24">
        <v>6000000</v>
      </c>
      <c r="E39" s="22">
        <v>6237</v>
      </c>
      <c r="F39" s="23">
        <v>1.00502689975173</v>
      </c>
    </row>
    <row r="40" spans="1:6" x14ac:dyDescent="0.2">
      <c r="A40" s="21" t="s">
        <v>139</v>
      </c>
      <c r="B40" s="21" t="s">
        <v>138</v>
      </c>
      <c r="C40" s="21" t="s">
        <v>140</v>
      </c>
      <c r="D40" s="24">
        <v>800000</v>
      </c>
      <c r="E40" s="22">
        <v>6003.6</v>
      </c>
      <c r="F40" s="23">
        <v>0.96741694650464305</v>
      </c>
    </row>
    <row r="41" spans="1:6" x14ac:dyDescent="0.2">
      <c r="A41" s="21" t="s">
        <v>628</v>
      </c>
      <c r="B41" s="21" t="s">
        <v>627</v>
      </c>
      <c r="C41" s="21" t="s">
        <v>200</v>
      </c>
      <c r="D41" s="24">
        <v>315000</v>
      </c>
      <c r="E41" s="22">
        <v>5847.5024999999996</v>
      </c>
      <c r="F41" s="23">
        <v>0.94226347745157302</v>
      </c>
    </row>
    <row r="42" spans="1:6" x14ac:dyDescent="0.2">
      <c r="A42" s="21" t="s">
        <v>486</v>
      </c>
      <c r="B42" s="21" t="s">
        <v>485</v>
      </c>
      <c r="C42" s="21" t="s">
        <v>140</v>
      </c>
      <c r="D42" s="24">
        <v>700000</v>
      </c>
      <c r="E42" s="22">
        <v>5295.5</v>
      </c>
      <c r="F42" s="23">
        <v>0.85331408491827199</v>
      </c>
    </row>
    <row r="43" spans="1:6" x14ac:dyDescent="0.2">
      <c r="A43" s="21" t="s">
        <v>597</v>
      </c>
      <c r="B43" s="21" t="s">
        <v>596</v>
      </c>
      <c r="C43" s="21" t="s">
        <v>164</v>
      </c>
      <c r="D43" s="24">
        <v>10657830</v>
      </c>
      <c r="E43" s="22">
        <v>5275.6258500000004</v>
      </c>
      <c r="F43" s="23">
        <v>0.85011157483975597</v>
      </c>
    </row>
    <row r="44" spans="1:6" x14ac:dyDescent="0.2">
      <c r="A44" s="21" t="s">
        <v>659</v>
      </c>
      <c r="B44" s="21" t="s">
        <v>658</v>
      </c>
      <c r="C44" s="21" t="s">
        <v>109</v>
      </c>
      <c r="D44" s="24">
        <v>400000</v>
      </c>
      <c r="E44" s="22">
        <v>5272.2</v>
      </c>
      <c r="F44" s="23">
        <v>0.84955953517252603</v>
      </c>
    </row>
    <row r="45" spans="1:6" x14ac:dyDescent="0.2">
      <c r="A45" s="21" t="s">
        <v>183</v>
      </c>
      <c r="B45" s="21" t="s">
        <v>182</v>
      </c>
      <c r="C45" s="21" t="s">
        <v>184</v>
      </c>
      <c r="D45" s="24">
        <v>900000</v>
      </c>
      <c r="E45" s="22">
        <v>5024.25</v>
      </c>
      <c r="F45" s="23">
        <v>0.80960500257777801</v>
      </c>
    </row>
    <row r="46" spans="1:6" x14ac:dyDescent="0.2">
      <c r="A46" s="21" t="s">
        <v>630</v>
      </c>
      <c r="B46" s="21" t="s">
        <v>629</v>
      </c>
      <c r="C46" s="21" t="s">
        <v>164</v>
      </c>
      <c r="D46" s="24">
        <v>5000000</v>
      </c>
      <c r="E46" s="22">
        <v>3982.5</v>
      </c>
      <c r="F46" s="23">
        <v>0.641737955469175</v>
      </c>
    </row>
    <row r="47" spans="1:6" x14ac:dyDescent="0.2">
      <c r="A47" s="21" t="s">
        <v>670</v>
      </c>
      <c r="B47" s="21" t="s">
        <v>669</v>
      </c>
      <c r="C47" s="21" t="s">
        <v>151</v>
      </c>
      <c r="D47" s="24">
        <v>350000</v>
      </c>
      <c r="E47" s="22">
        <v>3856.4749999999999</v>
      </c>
      <c r="F47" s="23">
        <v>0.62143035324996498</v>
      </c>
    </row>
    <row r="48" spans="1:6" x14ac:dyDescent="0.2">
      <c r="A48" s="21" t="s">
        <v>166</v>
      </c>
      <c r="B48" s="21" t="s">
        <v>165</v>
      </c>
      <c r="C48" s="21" t="s">
        <v>121</v>
      </c>
      <c r="D48" s="24">
        <v>600000</v>
      </c>
      <c r="E48" s="22">
        <v>2645.1</v>
      </c>
      <c r="F48" s="23">
        <v>0.42623002285285999</v>
      </c>
    </row>
    <row r="49" spans="1:9" x14ac:dyDescent="0.2">
      <c r="A49" s="21" t="s">
        <v>178</v>
      </c>
      <c r="B49" s="21" t="s">
        <v>177</v>
      </c>
      <c r="C49" s="21" t="s">
        <v>143</v>
      </c>
      <c r="D49" s="24">
        <v>266875</v>
      </c>
      <c r="E49" s="22">
        <v>2380.5250000000001</v>
      </c>
      <c r="F49" s="23">
        <v>0.38359654650176001</v>
      </c>
    </row>
    <row r="50" spans="1:9" x14ac:dyDescent="0.2">
      <c r="A50" s="20" t="s">
        <v>27</v>
      </c>
      <c r="B50" s="20"/>
      <c r="C50" s="20"/>
      <c r="D50" s="20"/>
      <c r="E50" s="25">
        <f>SUM(E7:E49)</f>
        <v>579047.02367799997</v>
      </c>
      <c r="F50" s="26">
        <f>SUM(F7:F49)</f>
        <v>93.307332855149014</v>
      </c>
      <c r="G50" s="14"/>
      <c r="H50" s="14"/>
      <c r="I50" s="14"/>
    </row>
    <row r="51" spans="1:9" x14ac:dyDescent="0.2">
      <c r="A51" s="21"/>
      <c r="B51" s="21"/>
      <c r="C51" s="21"/>
      <c r="D51" s="21"/>
      <c r="E51" s="22"/>
      <c r="F51" s="23"/>
    </row>
    <row r="52" spans="1:9" x14ac:dyDescent="0.2">
      <c r="A52" s="20" t="s">
        <v>315</v>
      </c>
      <c r="B52" s="21"/>
      <c r="C52" s="21"/>
      <c r="D52" s="21"/>
      <c r="E52" s="22"/>
      <c r="F52" s="23"/>
    </row>
    <row r="53" spans="1:9" x14ac:dyDescent="0.2">
      <c r="A53" s="21" t="s">
        <v>390</v>
      </c>
      <c r="B53" s="21" t="s">
        <v>389</v>
      </c>
      <c r="C53" s="21" t="s">
        <v>148</v>
      </c>
      <c r="D53" s="24">
        <v>350000</v>
      </c>
      <c r="E53" s="22">
        <v>4311.2404999999999</v>
      </c>
      <c r="F53" s="23">
        <v>0.69471102674347895</v>
      </c>
    </row>
    <row r="54" spans="1:9" x14ac:dyDescent="0.2">
      <c r="A54" s="21" t="s">
        <v>317</v>
      </c>
      <c r="B54" s="21" t="s">
        <v>316</v>
      </c>
      <c r="C54" s="21" t="s">
        <v>148</v>
      </c>
      <c r="D54" s="24">
        <v>75000</v>
      </c>
      <c r="E54" s="22">
        <v>3937.1587500000001</v>
      </c>
      <c r="F54" s="23">
        <v>0.63443169029066504</v>
      </c>
    </row>
    <row r="55" spans="1:9" x14ac:dyDescent="0.2">
      <c r="A55" s="20" t="s">
        <v>27</v>
      </c>
      <c r="B55" s="20"/>
      <c r="C55" s="20"/>
      <c r="D55" s="20"/>
      <c r="E55" s="25">
        <f>SUM(E52:E54)</f>
        <v>8248.3992500000004</v>
      </c>
      <c r="F55" s="26">
        <f>SUM(F52:F54)</f>
        <v>1.3291427170341441</v>
      </c>
      <c r="G55" s="14"/>
      <c r="H55" s="14"/>
      <c r="I55" s="14"/>
    </row>
    <row r="56" spans="1:9" x14ac:dyDescent="0.2">
      <c r="A56" s="21"/>
      <c r="B56" s="21"/>
      <c r="C56" s="21"/>
      <c r="D56" s="21"/>
      <c r="E56" s="22"/>
      <c r="F56" s="23"/>
    </row>
    <row r="57" spans="1:9" x14ac:dyDescent="0.2">
      <c r="A57" s="20" t="s">
        <v>30</v>
      </c>
      <c r="B57" s="20"/>
      <c r="C57" s="20"/>
      <c r="D57" s="20"/>
      <c r="E57" s="25">
        <f>E50+E55</f>
        <v>587295.42292799999</v>
      </c>
      <c r="F57" s="26">
        <f>F50+F55</f>
        <v>94.636475572183159</v>
      </c>
      <c r="G57" s="14"/>
      <c r="H57" s="14"/>
      <c r="I57" s="14"/>
    </row>
    <row r="58" spans="1:9" x14ac:dyDescent="0.2">
      <c r="A58" s="20"/>
      <c r="B58" s="20"/>
      <c r="C58" s="20"/>
      <c r="D58" s="20"/>
      <c r="E58" s="25"/>
      <c r="F58" s="26"/>
      <c r="G58" s="14"/>
      <c r="H58" s="14"/>
      <c r="I58" s="14"/>
    </row>
    <row r="59" spans="1:9" x14ac:dyDescent="0.2">
      <c r="A59" s="20" t="s">
        <v>32</v>
      </c>
      <c r="B59" s="20"/>
      <c r="C59" s="20"/>
      <c r="D59" s="20"/>
      <c r="E59" s="25">
        <f>E61-(E50+E55)</f>
        <v>33284.981590599986</v>
      </c>
      <c r="F59" s="26">
        <f>F61-(F50+F55)</f>
        <v>5.3635244278168415</v>
      </c>
      <c r="G59" s="14"/>
      <c r="H59" s="14"/>
      <c r="I59" s="14"/>
    </row>
    <row r="60" spans="1:9" x14ac:dyDescent="0.2">
      <c r="A60" s="20"/>
      <c r="B60" s="20"/>
      <c r="C60" s="20"/>
      <c r="D60" s="20"/>
      <c r="E60" s="25"/>
      <c r="F60" s="26"/>
      <c r="G60" s="14"/>
      <c r="H60" s="14"/>
      <c r="I60" s="14"/>
    </row>
    <row r="61" spans="1:9" x14ac:dyDescent="0.2">
      <c r="A61" s="27" t="s">
        <v>31</v>
      </c>
      <c r="B61" s="27"/>
      <c r="C61" s="27"/>
      <c r="D61" s="27"/>
      <c r="E61" s="28">
        <v>620580.40451859997</v>
      </c>
      <c r="F61" s="29">
        <v>100</v>
      </c>
      <c r="G61" s="14"/>
      <c r="H61" s="14"/>
      <c r="I61" s="14"/>
    </row>
    <row r="63" spans="1:9" x14ac:dyDescent="0.2">
      <c r="A63" s="14" t="s">
        <v>35</v>
      </c>
    </row>
    <row r="64" spans="1:9" x14ac:dyDescent="0.2">
      <c r="A64" s="14" t="s">
        <v>36</v>
      </c>
    </row>
    <row r="65" spans="1:4" x14ac:dyDescent="0.2">
      <c r="A65" s="14" t="s">
        <v>37</v>
      </c>
      <c r="B65" s="14"/>
      <c r="C65" s="30" t="s">
        <v>39</v>
      </c>
      <c r="D65" s="14" t="s">
        <v>38</v>
      </c>
    </row>
    <row r="66" spans="1:4" x14ac:dyDescent="0.2">
      <c r="A66" s="7" t="s">
        <v>72</v>
      </c>
      <c r="C66" s="31">
        <v>696.80420000000004</v>
      </c>
      <c r="D66" s="31">
        <v>671.91229999999996</v>
      </c>
    </row>
    <row r="67" spans="1:4" x14ac:dyDescent="0.2">
      <c r="A67" s="7" t="s">
        <v>74</v>
      </c>
      <c r="C67" s="31">
        <v>42.950200000000002</v>
      </c>
      <c r="D67" s="31">
        <v>37.234299999999998</v>
      </c>
    </row>
    <row r="68" spans="1:4" x14ac:dyDescent="0.2">
      <c r="A68" s="7" t="s">
        <v>73</v>
      </c>
      <c r="C68" s="31">
        <v>753.17870000000005</v>
      </c>
      <c r="D68" s="31">
        <v>729.21590000000003</v>
      </c>
    </row>
    <row r="69" spans="1:4" x14ac:dyDescent="0.2">
      <c r="A69" s="7" t="s">
        <v>75</v>
      </c>
      <c r="C69" s="31">
        <v>48.581400000000002</v>
      </c>
      <c r="D69" s="31">
        <v>42.356699999999996</v>
      </c>
    </row>
    <row r="71" spans="1:4" x14ac:dyDescent="0.2">
      <c r="A71" s="7" t="s">
        <v>40</v>
      </c>
    </row>
    <row r="73" spans="1:4" x14ac:dyDescent="0.2">
      <c r="A73" s="14" t="s">
        <v>41</v>
      </c>
      <c r="D73" s="30"/>
    </row>
    <row r="74" spans="1:4" x14ac:dyDescent="0.2">
      <c r="A74" s="87" t="s">
        <v>59</v>
      </c>
      <c r="B74" s="88"/>
      <c r="C74" s="34" t="s">
        <v>60</v>
      </c>
      <c r="D74" s="30"/>
    </row>
    <row r="75" spans="1:4" x14ac:dyDescent="0.2">
      <c r="A75" s="83" t="s">
        <v>74</v>
      </c>
      <c r="B75" s="84"/>
      <c r="C75" s="35">
        <v>4.25</v>
      </c>
      <c r="D75" s="30"/>
    </row>
    <row r="76" spans="1:4" x14ac:dyDescent="0.2">
      <c r="A76" s="83" t="s">
        <v>75</v>
      </c>
      <c r="B76" s="84"/>
      <c r="C76" s="35">
        <v>4.75</v>
      </c>
      <c r="D76" s="30"/>
    </row>
    <row r="77" spans="1:4" x14ac:dyDescent="0.2">
      <c r="A77" s="7" t="s">
        <v>61</v>
      </c>
    </row>
    <row r="78" spans="1:4" x14ac:dyDescent="0.2">
      <c r="A78" s="7" t="s">
        <v>40</v>
      </c>
    </row>
    <row r="80" spans="1:4" x14ac:dyDescent="0.2">
      <c r="A80" s="14" t="s">
        <v>245</v>
      </c>
      <c r="D80" s="50">
        <v>0.20425952454219701</v>
      </c>
    </row>
    <row r="82" spans="1:1" x14ac:dyDescent="0.2">
      <c r="A82" s="14" t="s">
        <v>797</v>
      </c>
    </row>
    <row r="83" spans="1:1" x14ac:dyDescent="0.2">
      <c r="A83" s="51"/>
    </row>
    <row r="84" spans="1:1" x14ac:dyDescent="0.2">
      <c r="A84" s="52" t="s">
        <v>792</v>
      </c>
    </row>
    <row r="85" spans="1:1" x14ac:dyDescent="0.2">
      <c r="A85" s="53"/>
    </row>
    <row r="86" spans="1:1" x14ac:dyDescent="0.2">
      <c r="A86" s="54"/>
    </row>
    <row r="87" spans="1:1" x14ac:dyDescent="0.2">
      <c r="A87" s="54"/>
    </row>
    <row r="88" spans="1:1" x14ac:dyDescent="0.2">
      <c r="A88" s="54"/>
    </row>
    <row r="89" spans="1:1" x14ac:dyDescent="0.2">
      <c r="A89" s="54"/>
    </row>
    <row r="90" spans="1:1" x14ac:dyDescent="0.2">
      <c r="A90" s="54"/>
    </row>
    <row r="91" spans="1:1" x14ac:dyDescent="0.2">
      <c r="A91" s="54"/>
    </row>
    <row r="92" spans="1:1" x14ac:dyDescent="0.2">
      <c r="A92" s="54"/>
    </row>
    <row r="93" spans="1:1" x14ac:dyDescent="0.2">
      <c r="A93" s="54"/>
    </row>
    <row r="94" spans="1:1" x14ac:dyDescent="0.2">
      <c r="A94" s="54"/>
    </row>
    <row r="95" spans="1:1" x14ac:dyDescent="0.2">
      <c r="A95" s="54"/>
    </row>
    <row r="96" spans="1:1" x14ac:dyDescent="0.2">
      <c r="A96" s="54"/>
    </row>
    <row r="97" spans="1:1" x14ac:dyDescent="0.2">
      <c r="A97" s="54"/>
    </row>
    <row r="98" spans="1:1" x14ac:dyDescent="0.2">
      <c r="A98" s="52" t="s">
        <v>807</v>
      </c>
    </row>
    <row r="99" spans="1:1" x14ac:dyDescent="0.2">
      <c r="A99" s="54"/>
    </row>
    <row r="100" spans="1:1" x14ac:dyDescent="0.2">
      <c r="A100" s="52" t="s">
        <v>793</v>
      </c>
    </row>
    <row r="101" spans="1:1" x14ac:dyDescent="0.2">
      <c r="A101" s="54"/>
    </row>
    <row r="102" spans="1:1" x14ac:dyDescent="0.2">
      <c r="A102" s="54"/>
    </row>
    <row r="103" spans="1:1" x14ac:dyDescent="0.2">
      <c r="A103" s="54"/>
    </row>
    <row r="104" spans="1:1" x14ac:dyDescent="0.2">
      <c r="A104" s="54"/>
    </row>
    <row r="105" spans="1:1" x14ac:dyDescent="0.2">
      <c r="A105" s="54"/>
    </row>
    <row r="106" spans="1:1" x14ac:dyDescent="0.2">
      <c r="A106" s="54"/>
    </row>
    <row r="107" spans="1:1" x14ac:dyDescent="0.2">
      <c r="A107" s="54"/>
    </row>
    <row r="108" spans="1:1" x14ac:dyDescent="0.2">
      <c r="A108" s="54"/>
    </row>
    <row r="109" spans="1:1" x14ac:dyDescent="0.2">
      <c r="A109" s="54"/>
    </row>
    <row r="110" spans="1:1" x14ac:dyDescent="0.2">
      <c r="A110" s="54"/>
    </row>
    <row r="111" spans="1:1" x14ac:dyDescent="0.2">
      <c r="A111" s="54"/>
    </row>
    <row r="112" spans="1:1" x14ac:dyDescent="0.2">
      <c r="A112" s="54"/>
    </row>
  </sheetData>
  <mergeCells count="4">
    <mergeCell ref="A1:F1"/>
    <mergeCell ref="A74:B74"/>
    <mergeCell ref="A75:B75"/>
    <mergeCell ref="A76:B76"/>
  </mergeCells>
  <conditionalFormatting sqref="F2:F3 F215:F65539 F5:F81">
    <cfRule type="cellIs" dxfId="37" priority="2" stopIfTrue="1" operator="between">
      <formula>0.009</formula>
      <formula>-0.009</formula>
    </cfRule>
  </conditionalFormatting>
  <conditionalFormatting sqref="F82:F214">
    <cfRule type="cellIs" dxfId="36" priority="1" stopIfTrue="1" operator="between">
      <formula>0.009</formula>
      <formula>-0.009</formula>
    </cfRule>
  </conditionalFormatting>
  <hyperlinks>
    <hyperlink ref="A83"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98"/>
  <sheetViews>
    <sheetView workbookViewId="0">
      <selection sqref="A1:F1"/>
    </sheetView>
  </sheetViews>
  <sheetFormatPr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3.42578125" style="10" customWidth="1"/>
    <col min="6" max="6" width="13.5703125" style="11" bestFit="1" customWidth="1"/>
    <col min="7" max="16384" width="9.140625" style="7"/>
  </cols>
  <sheetData>
    <row r="1" spans="1:6" s="1" customFormat="1" ht="15" x14ac:dyDescent="0.2">
      <c r="A1" s="85" t="s">
        <v>20</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5" t="s">
        <v>6</v>
      </c>
      <c r="F4" s="12" t="s">
        <v>3</v>
      </c>
    </row>
    <row r="5" spans="1:6" x14ac:dyDescent="0.2">
      <c r="A5" s="16" t="s">
        <v>83</v>
      </c>
      <c r="B5" s="17"/>
      <c r="C5" s="17"/>
      <c r="D5" s="17"/>
      <c r="E5" s="18"/>
      <c r="F5" s="19"/>
    </row>
    <row r="6" spans="1:6" x14ac:dyDescent="0.2">
      <c r="A6" s="20" t="s">
        <v>26</v>
      </c>
      <c r="B6" s="21"/>
      <c r="C6" s="21"/>
      <c r="D6" s="21"/>
      <c r="E6" s="22"/>
      <c r="F6" s="23"/>
    </row>
    <row r="7" spans="1:6" x14ac:dyDescent="0.2">
      <c r="A7" s="21" t="s">
        <v>93</v>
      </c>
      <c r="B7" s="21" t="s">
        <v>92</v>
      </c>
      <c r="C7" s="21" t="s">
        <v>94</v>
      </c>
      <c r="D7" s="24">
        <v>550000</v>
      </c>
      <c r="E7" s="22">
        <v>11600.325000000001</v>
      </c>
      <c r="F7" s="23">
        <v>9.7973815564460995</v>
      </c>
    </row>
    <row r="8" spans="1:6" x14ac:dyDescent="0.2">
      <c r="A8" s="21" t="s">
        <v>88</v>
      </c>
      <c r="B8" s="21" t="s">
        <v>87</v>
      </c>
      <c r="C8" s="21" t="s">
        <v>86</v>
      </c>
      <c r="D8" s="24">
        <v>925000</v>
      </c>
      <c r="E8" s="22">
        <v>7907.3625000000002</v>
      </c>
      <c r="F8" s="23">
        <v>6.6783859519137199</v>
      </c>
    </row>
    <row r="9" spans="1:6" x14ac:dyDescent="0.2">
      <c r="A9" s="21" t="s">
        <v>111</v>
      </c>
      <c r="B9" s="21" t="s">
        <v>110</v>
      </c>
      <c r="C9" s="21" t="s">
        <v>112</v>
      </c>
      <c r="D9" s="24">
        <v>3600000</v>
      </c>
      <c r="E9" s="22">
        <v>6138</v>
      </c>
      <c r="F9" s="23">
        <v>5.18402096436661</v>
      </c>
    </row>
    <row r="10" spans="1:6" x14ac:dyDescent="0.2">
      <c r="A10" s="21" t="s">
        <v>276</v>
      </c>
      <c r="B10" s="21" t="s">
        <v>275</v>
      </c>
      <c r="C10" s="21" t="s">
        <v>112</v>
      </c>
      <c r="D10" s="24">
        <v>2625000</v>
      </c>
      <c r="E10" s="22">
        <v>5834.0625</v>
      </c>
      <c r="F10" s="23">
        <v>4.9273219790526399</v>
      </c>
    </row>
    <row r="11" spans="1:6" x14ac:dyDescent="0.2">
      <c r="A11" s="21" t="s">
        <v>101</v>
      </c>
      <c r="B11" s="21" t="s">
        <v>100</v>
      </c>
      <c r="C11" s="21" t="s">
        <v>102</v>
      </c>
      <c r="D11" s="24">
        <v>243000</v>
      </c>
      <c r="E11" s="22">
        <v>5643.7965000000004</v>
      </c>
      <c r="F11" s="23">
        <v>4.7666274640956203</v>
      </c>
    </row>
    <row r="12" spans="1:6" x14ac:dyDescent="0.2">
      <c r="A12" s="21" t="s">
        <v>98</v>
      </c>
      <c r="B12" s="21" t="s">
        <v>97</v>
      </c>
      <c r="C12" s="21" t="s">
        <v>99</v>
      </c>
      <c r="D12" s="24">
        <v>750000</v>
      </c>
      <c r="E12" s="22">
        <v>5566.875</v>
      </c>
      <c r="F12" s="23">
        <v>4.7016612424256099</v>
      </c>
    </row>
    <row r="13" spans="1:6" x14ac:dyDescent="0.2">
      <c r="A13" s="21" t="s">
        <v>624</v>
      </c>
      <c r="B13" s="21" t="s">
        <v>623</v>
      </c>
      <c r="C13" s="21" t="s">
        <v>127</v>
      </c>
      <c r="D13" s="24">
        <v>340000</v>
      </c>
      <c r="E13" s="22">
        <v>5525.85</v>
      </c>
      <c r="F13" s="23">
        <v>4.6670124219526299</v>
      </c>
    </row>
    <row r="14" spans="1:6" x14ac:dyDescent="0.2">
      <c r="A14" s="21" t="s">
        <v>96</v>
      </c>
      <c r="B14" s="21" t="s">
        <v>95</v>
      </c>
      <c r="C14" s="21" t="s">
        <v>86</v>
      </c>
      <c r="D14" s="24">
        <v>500000</v>
      </c>
      <c r="E14" s="22">
        <v>4220.5</v>
      </c>
      <c r="F14" s="23">
        <v>3.5645422743742698</v>
      </c>
    </row>
    <row r="15" spans="1:6" x14ac:dyDescent="0.2">
      <c r="A15" s="21" t="s">
        <v>126</v>
      </c>
      <c r="B15" s="21" t="s">
        <v>125</v>
      </c>
      <c r="C15" s="21" t="s">
        <v>127</v>
      </c>
      <c r="D15" s="24">
        <v>1212983</v>
      </c>
      <c r="E15" s="22">
        <v>3822.715925</v>
      </c>
      <c r="F15" s="23">
        <v>3.2285825180870198</v>
      </c>
    </row>
    <row r="16" spans="1:6" x14ac:dyDescent="0.2">
      <c r="A16" s="21" t="s">
        <v>106</v>
      </c>
      <c r="B16" s="21" t="s">
        <v>105</v>
      </c>
      <c r="C16" s="21" t="s">
        <v>86</v>
      </c>
      <c r="D16" s="24">
        <v>700000</v>
      </c>
      <c r="E16" s="22">
        <v>3659.6</v>
      </c>
      <c r="F16" s="23">
        <v>3.0908183644828999</v>
      </c>
    </row>
    <row r="17" spans="1:6" x14ac:dyDescent="0.2">
      <c r="A17" s="21" t="s">
        <v>470</v>
      </c>
      <c r="B17" s="21" t="s">
        <v>469</v>
      </c>
      <c r="C17" s="21" t="s">
        <v>94</v>
      </c>
      <c r="D17" s="24">
        <v>105084</v>
      </c>
      <c r="E17" s="22">
        <v>3542.2765559999998</v>
      </c>
      <c r="F17" s="23">
        <v>2.9917295418521301</v>
      </c>
    </row>
    <row r="18" spans="1:6" x14ac:dyDescent="0.2">
      <c r="A18" s="21" t="s">
        <v>628</v>
      </c>
      <c r="B18" s="21" t="s">
        <v>627</v>
      </c>
      <c r="C18" s="21" t="s">
        <v>200</v>
      </c>
      <c r="D18" s="24">
        <v>185000</v>
      </c>
      <c r="E18" s="22">
        <v>3434.2474999999999</v>
      </c>
      <c r="F18" s="23">
        <v>2.9004905566672599</v>
      </c>
    </row>
    <row r="19" spans="1:6" x14ac:dyDescent="0.2">
      <c r="A19" s="21" t="s">
        <v>466</v>
      </c>
      <c r="B19" s="21" t="s">
        <v>465</v>
      </c>
      <c r="C19" s="21" t="s">
        <v>431</v>
      </c>
      <c r="D19" s="24">
        <v>540000</v>
      </c>
      <c r="E19" s="22">
        <v>3111.48</v>
      </c>
      <c r="F19" s="23">
        <v>2.6278881639308298</v>
      </c>
    </row>
    <row r="20" spans="1:6" x14ac:dyDescent="0.2">
      <c r="A20" s="21" t="s">
        <v>559</v>
      </c>
      <c r="B20" s="21" t="s">
        <v>558</v>
      </c>
      <c r="C20" s="21" t="s">
        <v>159</v>
      </c>
      <c r="D20" s="24">
        <v>1975000</v>
      </c>
      <c r="E20" s="22">
        <v>2873.625</v>
      </c>
      <c r="F20" s="23">
        <v>2.4270010172251602</v>
      </c>
    </row>
    <row r="21" spans="1:6" x14ac:dyDescent="0.2">
      <c r="A21" s="21" t="s">
        <v>190</v>
      </c>
      <c r="B21" s="21" t="s">
        <v>189</v>
      </c>
      <c r="C21" s="21" t="s">
        <v>191</v>
      </c>
      <c r="D21" s="24">
        <v>200000</v>
      </c>
      <c r="E21" s="22">
        <v>2805.3</v>
      </c>
      <c r="F21" s="23">
        <v>2.3692952120133</v>
      </c>
    </row>
    <row r="22" spans="1:6" x14ac:dyDescent="0.2">
      <c r="A22" s="21" t="s">
        <v>603</v>
      </c>
      <c r="B22" s="21" t="s">
        <v>602</v>
      </c>
      <c r="C22" s="21" t="s">
        <v>127</v>
      </c>
      <c r="D22" s="24">
        <v>330000</v>
      </c>
      <c r="E22" s="22">
        <v>2692.8</v>
      </c>
      <c r="F22" s="23">
        <v>2.27428016501245</v>
      </c>
    </row>
    <row r="23" spans="1:6" x14ac:dyDescent="0.2">
      <c r="A23" s="21" t="s">
        <v>314</v>
      </c>
      <c r="B23" s="21" t="s">
        <v>313</v>
      </c>
      <c r="C23" s="21" t="s">
        <v>124</v>
      </c>
      <c r="D23" s="24">
        <v>600000</v>
      </c>
      <c r="E23" s="22">
        <v>2631.9</v>
      </c>
      <c r="F23" s="23">
        <v>2.2228453529026502</v>
      </c>
    </row>
    <row r="24" spans="1:6" x14ac:dyDescent="0.2">
      <c r="A24" s="21" t="s">
        <v>268</v>
      </c>
      <c r="B24" s="21" t="s">
        <v>267</v>
      </c>
      <c r="C24" s="21" t="s">
        <v>269</v>
      </c>
      <c r="D24" s="24">
        <v>1700000</v>
      </c>
      <c r="E24" s="22">
        <v>2584.85</v>
      </c>
      <c r="F24" s="23">
        <v>2.18310794880141</v>
      </c>
    </row>
    <row r="25" spans="1:6" x14ac:dyDescent="0.2">
      <c r="A25" s="21" t="s">
        <v>117</v>
      </c>
      <c r="B25" s="21" t="s">
        <v>116</v>
      </c>
      <c r="C25" s="21" t="s">
        <v>118</v>
      </c>
      <c r="D25" s="24">
        <v>35100</v>
      </c>
      <c r="E25" s="22">
        <v>2548.7163</v>
      </c>
      <c r="F25" s="23">
        <v>2.1525902136563899</v>
      </c>
    </row>
    <row r="26" spans="1:6" x14ac:dyDescent="0.2">
      <c r="A26" s="21" t="s">
        <v>555</v>
      </c>
      <c r="B26" s="21" t="s">
        <v>554</v>
      </c>
      <c r="C26" s="21" t="s">
        <v>127</v>
      </c>
      <c r="D26" s="24">
        <v>155000</v>
      </c>
      <c r="E26" s="22">
        <v>2433.6550000000002</v>
      </c>
      <c r="F26" s="23">
        <v>2.0554119485232398</v>
      </c>
    </row>
    <row r="27" spans="1:6" x14ac:dyDescent="0.2">
      <c r="A27" s="21" t="s">
        <v>569</v>
      </c>
      <c r="B27" s="21" t="s">
        <v>568</v>
      </c>
      <c r="C27" s="21" t="s">
        <v>200</v>
      </c>
      <c r="D27" s="24">
        <v>400000</v>
      </c>
      <c r="E27" s="22">
        <v>2362</v>
      </c>
      <c r="F27" s="23">
        <v>1.9948936979201599</v>
      </c>
    </row>
    <row r="28" spans="1:6" x14ac:dyDescent="0.2">
      <c r="A28" s="21" t="s">
        <v>588</v>
      </c>
      <c r="B28" s="21" t="s">
        <v>587</v>
      </c>
      <c r="C28" s="21" t="s">
        <v>589</v>
      </c>
      <c r="D28" s="24">
        <v>2150000</v>
      </c>
      <c r="E28" s="22">
        <v>2234.9250000000002</v>
      </c>
      <c r="F28" s="23">
        <v>1.8875689237189699</v>
      </c>
    </row>
    <row r="29" spans="1:6" x14ac:dyDescent="0.2">
      <c r="A29" s="21" t="s">
        <v>145</v>
      </c>
      <c r="B29" s="21" t="s">
        <v>144</v>
      </c>
      <c r="C29" s="21" t="s">
        <v>130</v>
      </c>
      <c r="D29" s="24">
        <v>25000</v>
      </c>
      <c r="E29" s="22">
        <v>2156.0875000000001</v>
      </c>
      <c r="F29" s="23">
        <v>1.82098449022626</v>
      </c>
    </row>
    <row r="30" spans="1:6" x14ac:dyDescent="0.2">
      <c r="A30" s="21" t="s">
        <v>498</v>
      </c>
      <c r="B30" s="21" t="s">
        <v>497</v>
      </c>
      <c r="C30" s="21" t="s">
        <v>127</v>
      </c>
      <c r="D30" s="24">
        <v>350000</v>
      </c>
      <c r="E30" s="22">
        <v>2060.2750000000001</v>
      </c>
      <c r="F30" s="23">
        <v>1.74006334186387</v>
      </c>
    </row>
    <row r="31" spans="1:6" x14ac:dyDescent="0.2">
      <c r="A31" s="21" t="s">
        <v>472</v>
      </c>
      <c r="B31" s="21" t="s">
        <v>471</v>
      </c>
      <c r="C31" s="21" t="s">
        <v>127</v>
      </c>
      <c r="D31" s="24">
        <v>234853</v>
      </c>
      <c r="E31" s="22">
        <v>1965.132478</v>
      </c>
      <c r="F31" s="23">
        <v>1.65970804231178</v>
      </c>
    </row>
    <row r="32" spans="1:6" x14ac:dyDescent="0.2">
      <c r="A32" s="21" t="s">
        <v>621</v>
      </c>
      <c r="B32" s="21" t="s">
        <v>620</v>
      </c>
      <c r="C32" s="21" t="s">
        <v>143</v>
      </c>
      <c r="D32" s="24">
        <v>350000</v>
      </c>
      <c r="E32" s="22">
        <v>1884.05</v>
      </c>
      <c r="F32" s="23">
        <v>1.5912275493507499</v>
      </c>
    </row>
    <row r="33" spans="1:9" x14ac:dyDescent="0.2">
      <c r="A33" s="21" t="s">
        <v>492</v>
      </c>
      <c r="B33" s="21" t="s">
        <v>491</v>
      </c>
      <c r="C33" s="21" t="s">
        <v>200</v>
      </c>
      <c r="D33" s="24">
        <v>3000000</v>
      </c>
      <c r="E33" s="22">
        <v>1771.5</v>
      </c>
      <c r="F33" s="23">
        <v>1.4961702734401201</v>
      </c>
    </row>
    <row r="34" spans="1:9" x14ac:dyDescent="0.2">
      <c r="A34" s="21" t="s">
        <v>142</v>
      </c>
      <c r="B34" s="21" t="s">
        <v>141</v>
      </c>
      <c r="C34" s="21" t="s">
        <v>143</v>
      </c>
      <c r="D34" s="24">
        <v>534718</v>
      </c>
      <c r="E34" s="22">
        <v>1624.7406430000001</v>
      </c>
      <c r="F34" s="23">
        <v>1.37222052052305</v>
      </c>
    </row>
    <row r="35" spans="1:9" x14ac:dyDescent="0.2">
      <c r="A35" s="21" t="s">
        <v>271</v>
      </c>
      <c r="B35" s="21" t="s">
        <v>270</v>
      </c>
      <c r="C35" s="21" t="s">
        <v>272</v>
      </c>
      <c r="D35" s="24">
        <v>1700000</v>
      </c>
      <c r="E35" s="22">
        <v>1608.2</v>
      </c>
      <c r="F35" s="23">
        <v>1.3582506541046599</v>
      </c>
    </row>
    <row r="36" spans="1:9" x14ac:dyDescent="0.2">
      <c r="A36" s="21" t="s">
        <v>676</v>
      </c>
      <c r="B36" s="21" t="s">
        <v>675</v>
      </c>
      <c r="C36" s="21" t="s">
        <v>164</v>
      </c>
      <c r="D36" s="24">
        <v>1100000</v>
      </c>
      <c r="E36" s="22">
        <v>1550.45</v>
      </c>
      <c r="F36" s="23">
        <v>1.3094762633108901</v>
      </c>
    </row>
    <row r="37" spans="1:9" x14ac:dyDescent="0.2">
      <c r="A37" s="21" t="s">
        <v>158</v>
      </c>
      <c r="B37" s="21" t="s">
        <v>157</v>
      </c>
      <c r="C37" s="21" t="s">
        <v>159</v>
      </c>
      <c r="D37" s="24">
        <v>60000</v>
      </c>
      <c r="E37" s="22">
        <v>1245.21</v>
      </c>
      <c r="F37" s="23">
        <v>1.05167721489719</v>
      </c>
    </row>
    <row r="38" spans="1:9" x14ac:dyDescent="0.2">
      <c r="A38" s="21" t="s">
        <v>490</v>
      </c>
      <c r="B38" s="21" t="s">
        <v>489</v>
      </c>
      <c r="C38" s="21" t="s">
        <v>94</v>
      </c>
      <c r="D38" s="24">
        <v>365000</v>
      </c>
      <c r="E38" s="22">
        <v>1182.0525</v>
      </c>
      <c r="F38" s="23">
        <v>0.99833576751091002</v>
      </c>
    </row>
    <row r="39" spans="1:9" x14ac:dyDescent="0.2">
      <c r="A39" s="21" t="s">
        <v>195</v>
      </c>
      <c r="B39" s="21" t="s">
        <v>194</v>
      </c>
      <c r="C39" s="21" t="s">
        <v>118</v>
      </c>
      <c r="D39" s="24">
        <v>62058</v>
      </c>
      <c r="E39" s="22">
        <v>1074.6583860000001</v>
      </c>
      <c r="F39" s="23">
        <v>0.90763304049468696</v>
      </c>
    </row>
    <row r="40" spans="1:9" x14ac:dyDescent="0.2">
      <c r="A40" s="21" t="s">
        <v>632</v>
      </c>
      <c r="B40" s="21" t="s">
        <v>631</v>
      </c>
      <c r="C40" s="21" t="s">
        <v>94</v>
      </c>
      <c r="D40" s="24">
        <v>917135</v>
      </c>
      <c r="E40" s="22">
        <v>891.91378750000001</v>
      </c>
      <c r="F40" s="23">
        <v>0.75329093724464502</v>
      </c>
    </row>
    <row r="41" spans="1:9" x14ac:dyDescent="0.2">
      <c r="A41" s="21" t="s">
        <v>478</v>
      </c>
      <c r="B41" s="21" t="s">
        <v>477</v>
      </c>
      <c r="C41" s="21" t="s">
        <v>118</v>
      </c>
      <c r="D41" s="24">
        <v>118207</v>
      </c>
      <c r="E41" s="22">
        <v>794.94207500000005</v>
      </c>
      <c r="F41" s="23">
        <v>0.67139074328072601</v>
      </c>
    </row>
    <row r="42" spans="1:9" x14ac:dyDescent="0.2">
      <c r="A42" s="21" t="s">
        <v>678</v>
      </c>
      <c r="B42" s="21" t="s">
        <v>677</v>
      </c>
      <c r="C42" s="21" t="s">
        <v>431</v>
      </c>
      <c r="D42" s="24">
        <v>725000</v>
      </c>
      <c r="E42" s="22">
        <v>569.85</v>
      </c>
      <c r="F42" s="23">
        <v>0.48128288474166098</v>
      </c>
    </row>
    <row r="43" spans="1:9" x14ac:dyDescent="0.2">
      <c r="A43" s="20" t="s">
        <v>27</v>
      </c>
      <c r="B43" s="20"/>
      <c r="C43" s="20"/>
      <c r="D43" s="20"/>
      <c r="E43" s="25">
        <f>SUM(E7:E42)</f>
        <v>113553.92515049998</v>
      </c>
      <c r="F43" s="26">
        <f>SUM(F7:F42)</f>
        <v>95.905169202722263</v>
      </c>
      <c r="G43" s="14"/>
      <c r="H43" s="14"/>
      <c r="I43" s="14"/>
    </row>
    <row r="44" spans="1:9" x14ac:dyDescent="0.2">
      <c r="A44" s="21"/>
      <c r="B44" s="21"/>
      <c r="C44" s="21"/>
      <c r="D44" s="21"/>
      <c r="E44" s="22"/>
      <c r="F44" s="23"/>
    </row>
    <row r="45" spans="1:9" x14ac:dyDescent="0.2">
      <c r="A45" s="20" t="s">
        <v>30</v>
      </c>
      <c r="B45" s="20"/>
      <c r="C45" s="20"/>
      <c r="D45" s="20"/>
      <c r="E45" s="25">
        <f>E43</f>
        <v>113553.92515049998</v>
      </c>
      <c r="F45" s="26">
        <f>F43</f>
        <v>95.905169202722263</v>
      </c>
      <c r="G45" s="14"/>
      <c r="H45" s="14"/>
      <c r="I45" s="14"/>
    </row>
    <row r="46" spans="1:9" x14ac:dyDescent="0.2">
      <c r="A46" s="20"/>
      <c r="B46" s="20"/>
      <c r="C46" s="20"/>
      <c r="D46" s="20"/>
      <c r="E46" s="25"/>
      <c r="F46" s="26"/>
      <c r="G46" s="14"/>
      <c r="H46" s="14"/>
      <c r="I46" s="14"/>
    </row>
    <row r="47" spans="1:9" x14ac:dyDescent="0.2">
      <c r="A47" s="20" t="s">
        <v>32</v>
      </c>
      <c r="B47" s="20"/>
      <c r="C47" s="20"/>
      <c r="D47" s="20"/>
      <c r="E47" s="25">
        <f>E49-(E43)</f>
        <v>4848.373802200018</v>
      </c>
      <c r="F47" s="26">
        <f>F49-(F43)</f>
        <v>4.0948307972777371</v>
      </c>
      <c r="G47" s="14"/>
      <c r="H47" s="14"/>
      <c r="I47" s="14"/>
    </row>
    <row r="48" spans="1:9" x14ac:dyDescent="0.2">
      <c r="A48" s="20"/>
      <c r="B48" s="20"/>
      <c r="C48" s="20"/>
      <c r="D48" s="20"/>
      <c r="E48" s="25"/>
      <c r="F48" s="26"/>
      <c r="G48" s="14"/>
      <c r="H48" s="14"/>
      <c r="I48" s="14"/>
    </row>
    <row r="49" spans="1:9" x14ac:dyDescent="0.2">
      <c r="A49" s="27" t="s">
        <v>31</v>
      </c>
      <c r="B49" s="27"/>
      <c r="C49" s="27"/>
      <c r="D49" s="27"/>
      <c r="E49" s="28">
        <v>118402.2989527</v>
      </c>
      <c r="F49" s="29">
        <v>100</v>
      </c>
      <c r="G49" s="14"/>
      <c r="H49" s="14"/>
      <c r="I49" s="14"/>
    </row>
    <row r="51" spans="1:9" x14ac:dyDescent="0.2">
      <c r="A51" s="14" t="s">
        <v>35</v>
      </c>
    </row>
    <row r="52" spans="1:9" x14ac:dyDescent="0.2">
      <c r="A52" s="14" t="s">
        <v>36</v>
      </c>
    </row>
    <row r="53" spans="1:9" x14ac:dyDescent="0.2">
      <c r="A53" s="14" t="s">
        <v>37</v>
      </c>
      <c r="B53" s="14"/>
      <c r="C53" s="30" t="s">
        <v>39</v>
      </c>
      <c r="D53" s="14" t="s">
        <v>38</v>
      </c>
    </row>
    <row r="54" spans="1:9" x14ac:dyDescent="0.2">
      <c r="A54" s="7" t="s">
        <v>72</v>
      </c>
      <c r="C54" s="31">
        <v>68.235200000000006</v>
      </c>
      <c r="D54" s="31">
        <v>69.863100000000003</v>
      </c>
    </row>
    <row r="55" spans="1:9" x14ac:dyDescent="0.2">
      <c r="A55" s="7" t="s">
        <v>74</v>
      </c>
      <c r="C55" s="31">
        <v>27.492899999999999</v>
      </c>
      <c r="D55" s="31">
        <v>25.908999999999999</v>
      </c>
    </row>
    <row r="56" spans="1:9" x14ac:dyDescent="0.2">
      <c r="A56" s="7" t="s">
        <v>73</v>
      </c>
      <c r="C56" s="31">
        <v>76.131600000000006</v>
      </c>
      <c r="D56" s="31">
        <v>78.344200000000001</v>
      </c>
    </row>
    <row r="57" spans="1:9" x14ac:dyDescent="0.2">
      <c r="A57" s="7" t="s">
        <v>75</v>
      </c>
      <c r="C57" s="31">
        <v>32.389899999999997</v>
      </c>
      <c r="D57" s="31">
        <v>30.607900000000001</v>
      </c>
    </row>
    <row r="59" spans="1:9" x14ac:dyDescent="0.2">
      <c r="A59" s="14" t="s">
        <v>41</v>
      </c>
    </row>
    <row r="60" spans="1:9" x14ac:dyDescent="0.2">
      <c r="A60" s="87" t="s">
        <v>59</v>
      </c>
      <c r="B60" s="88"/>
      <c r="C60" s="34" t="s">
        <v>60</v>
      </c>
    </row>
    <row r="61" spans="1:9" x14ac:dyDescent="0.2">
      <c r="A61" s="83" t="s">
        <v>74</v>
      </c>
      <c r="B61" s="84"/>
      <c r="C61" s="35">
        <v>2.35</v>
      </c>
    </row>
    <row r="62" spans="1:9" x14ac:dyDescent="0.2">
      <c r="A62" s="83" t="s">
        <v>75</v>
      </c>
      <c r="B62" s="84"/>
      <c r="C62" s="35">
        <v>2.85</v>
      </c>
    </row>
    <row r="63" spans="1:9" x14ac:dyDescent="0.2">
      <c r="A63" s="7" t="s">
        <v>61</v>
      </c>
    </row>
    <row r="64" spans="1:9" x14ac:dyDescent="0.2">
      <c r="A64" s="7" t="s">
        <v>40</v>
      </c>
    </row>
    <row r="66" spans="1:4" x14ac:dyDescent="0.2">
      <c r="A66" s="14" t="s">
        <v>245</v>
      </c>
      <c r="D66" s="50">
        <v>9.5685168346699698E-2</v>
      </c>
    </row>
    <row r="68" spans="1:4" x14ac:dyDescent="0.2">
      <c r="A68" s="14" t="s">
        <v>797</v>
      </c>
    </row>
    <row r="69" spans="1:4" x14ac:dyDescent="0.2">
      <c r="A69" s="51"/>
    </row>
    <row r="70" spans="1:4" x14ac:dyDescent="0.2">
      <c r="A70" s="52" t="s">
        <v>792</v>
      </c>
    </row>
    <row r="71" spans="1:4" x14ac:dyDescent="0.2">
      <c r="A71" s="53"/>
    </row>
    <row r="72" spans="1:4" x14ac:dyDescent="0.2">
      <c r="A72" s="54"/>
    </row>
    <row r="73" spans="1:4" x14ac:dyDescent="0.2">
      <c r="A73" s="54"/>
    </row>
    <row r="74" spans="1:4" x14ac:dyDescent="0.2">
      <c r="A74" s="54"/>
    </row>
    <row r="75" spans="1:4" x14ac:dyDescent="0.2">
      <c r="A75" s="54"/>
    </row>
    <row r="76" spans="1:4" x14ac:dyDescent="0.2">
      <c r="A76" s="54"/>
    </row>
    <row r="77" spans="1:4" x14ac:dyDescent="0.2">
      <c r="A77" s="54"/>
    </row>
    <row r="78" spans="1:4" x14ac:dyDescent="0.2">
      <c r="A78" s="54"/>
    </row>
    <row r="79" spans="1:4" x14ac:dyDescent="0.2">
      <c r="A79" s="54"/>
    </row>
    <row r="80" spans="1:4" x14ac:dyDescent="0.2">
      <c r="A80" s="54"/>
    </row>
    <row r="81" spans="1:1" x14ac:dyDescent="0.2">
      <c r="A81" s="54"/>
    </row>
    <row r="82" spans="1:1" x14ac:dyDescent="0.2">
      <c r="A82" s="54"/>
    </row>
    <row r="83" spans="1:1" x14ac:dyDescent="0.2">
      <c r="A83" s="54"/>
    </row>
    <row r="84" spans="1:1" x14ac:dyDescent="0.2">
      <c r="A84" s="52" t="s">
        <v>808</v>
      </c>
    </row>
    <row r="85" spans="1:1" x14ac:dyDescent="0.2">
      <c r="A85" s="54"/>
    </row>
    <row r="86" spans="1:1" x14ac:dyDescent="0.2">
      <c r="A86" s="52" t="s">
        <v>793</v>
      </c>
    </row>
    <row r="87" spans="1:1" x14ac:dyDescent="0.2">
      <c r="A87" s="54"/>
    </row>
    <row r="88" spans="1:1" x14ac:dyDescent="0.2">
      <c r="A88" s="54"/>
    </row>
    <row r="89" spans="1:1" x14ac:dyDescent="0.2">
      <c r="A89" s="54"/>
    </row>
    <row r="90" spans="1:1" x14ac:dyDescent="0.2">
      <c r="A90" s="54"/>
    </row>
    <row r="91" spans="1:1" x14ac:dyDescent="0.2">
      <c r="A91" s="54"/>
    </row>
    <row r="92" spans="1:1" x14ac:dyDescent="0.2">
      <c r="A92" s="54"/>
    </row>
    <row r="93" spans="1:1" x14ac:dyDescent="0.2">
      <c r="A93" s="54"/>
    </row>
    <row r="94" spans="1:1" x14ac:dyDescent="0.2">
      <c r="A94" s="54"/>
    </row>
    <row r="95" spans="1:1" x14ac:dyDescent="0.2">
      <c r="A95" s="54"/>
    </row>
    <row r="96" spans="1:1" x14ac:dyDescent="0.2">
      <c r="A96" s="54"/>
    </row>
    <row r="97" spans="1:1" x14ac:dyDescent="0.2">
      <c r="A97" s="54"/>
    </row>
    <row r="98" spans="1:1" x14ac:dyDescent="0.2">
      <c r="A98" s="54"/>
    </row>
  </sheetData>
  <mergeCells count="4">
    <mergeCell ref="A1:F1"/>
    <mergeCell ref="A60:B60"/>
    <mergeCell ref="A61:B61"/>
    <mergeCell ref="A62:B62"/>
  </mergeCells>
  <conditionalFormatting sqref="F2:F3 F201:F65534 F5:F67">
    <cfRule type="cellIs" dxfId="35" priority="2" stopIfTrue="1" operator="between">
      <formula>0.009</formula>
      <formula>-0.009</formula>
    </cfRule>
  </conditionalFormatting>
  <conditionalFormatting sqref="F68:F200">
    <cfRule type="cellIs" dxfId="34" priority="1" stopIfTrue="1" operator="between">
      <formula>0.009</formula>
      <formula>-0.009</formula>
    </cfRule>
  </conditionalFormatting>
  <hyperlinks>
    <hyperlink ref="A69"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16"/>
  <sheetViews>
    <sheetView workbookViewId="0">
      <selection sqref="A1:F1"/>
    </sheetView>
  </sheetViews>
  <sheetFormatPr defaultRowHeight="11.25" x14ac:dyDescent="0.2"/>
  <cols>
    <col min="1" max="1" width="38.7109375" style="7" bestFit="1" customWidth="1"/>
    <col min="2" max="2" width="39.5703125" style="7" bestFit="1" customWidth="1"/>
    <col min="3" max="3" width="25.5703125" style="7" bestFit="1" customWidth="1"/>
    <col min="4" max="4" width="15.28515625" style="7" bestFit="1" customWidth="1"/>
    <col min="5" max="5" width="23.42578125" style="10" customWidth="1"/>
    <col min="6" max="6" width="14.7109375" style="11" bestFit="1" customWidth="1"/>
    <col min="7" max="16384" width="9.140625" style="7"/>
  </cols>
  <sheetData>
    <row r="1" spans="1:6" s="1" customFormat="1" ht="15" x14ac:dyDescent="0.2">
      <c r="A1" s="85" t="s">
        <v>21</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5" t="s">
        <v>6</v>
      </c>
      <c r="F4" s="12" t="s">
        <v>3</v>
      </c>
    </row>
    <row r="5" spans="1:6" x14ac:dyDescent="0.2">
      <c r="A5" s="16" t="s">
        <v>83</v>
      </c>
      <c r="B5" s="17"/>
      <c r="C5" s="17"/>
      <c r="D5" s="17"/>
      <c r="E5" s="18"/>
      <c r="F5" s="19"/>
    </row>
    <row r="6" spans="1:6" x14ac:dyDescent="0.2">
      <c r="A6" s="20" t="s">
        <v>26</v>
      </c>
      <c r="B6" s="21"/>
      <c r="C6" s="21"/>
      <c r="D6" s="21"/>
      <c r="E6" s="22"/>
      <c r="F6" s="23"/>
    </row>
    <row r="7" spans="1:6" x14ac:dyDescent="0.2">
      <c r="A7" s="21" t="s">
        <v>88</v>
      </c>
      <c r="B7" s="21" t="s">
        <v>87</v>
      </c>
      <c r="C7" s="21" t="s">
        <v>86</v>
      </c>
      <c r="D7" s="24">
        <v>115639</v>
      </c>
      <c r="E7" s="22">
        <v>988.53999150000004</v>
      </c>
      <c r="F7" s="23">
        <v>3.5292141636352699</v>
      </c>
    </row>
    <row r="8" spans="1:6" x14ac:dyDescent="0.2">
      <c r="A8" s="21" t="s">
        <v>85</v>
      </c>
      <c r="B8" s="21" t="s">
        <v>84</v>
      </c>
      <c r="C8" s="21" t="s">
        <v>86</v>
      </c>
      <c r="D8" s="24">
        <v>46047</v>
      </c>
      <c r="E8" s="22">
        <v>736.567812</v>
      </c>
      <c r="F8" s="23">
        <v>2.6296412658468</v>
      </c>
    </row>
    <row r="9" spans="1:6" x14ac:dyDescent="0.2">
      <c r="A9" s="21" t="s">
        <v>626</v>
      </c>
      <c r="B9" s="21" t="s">
        <v>625</v>
      </c>
      <c r="C9" s="21" t="s">
        <v>151</v>
      </c>
      <c r="D9" s="24">
        <v>80257</v>
      </c>
      <c r="E9" s="22">
        <v>392.29621600000002</v>
      </c>
      <c r="F9" s="23">
        <v>1.4005476498193099</v>
      </c>
    </row>
    <row r="10" spans="1:6" x14ac:dyDescent="0.2">
      <c r="A10" s="21" t="s">
        <v>680</v>
      </c>
      <c r="B10" s="21" t="s">
        <v>679</v>
      </c>
      <c r="C10" s="21" t="s">
        <v>444</v>
      </c>
      <c r="D10" s="24">
        <v>44932</v>
      </c>
      <c r="E10" s="22">
        <v>321.398596</v>
      </c>
      <c r="F10" s="23">
        <v>1.1474340815029</v>
      </c>
    </row>
    <row r="11" spans="1:6" x14ac:dyDescent="0.2">
      <c r="A11" s="21" t="s">
        <v>101</v>
      </c>
      <c r="B11" s="21" t="s">
        <v>100</v>
      </c>
      <c r="C11" s="21" t="s">
        <v>102</v>
      </c>
      <c r="D11" s="24">
        <v>12822</v>
      </c>
      <c r="E11" s="22">
        <v>297.79736100000002</v>
      </c>
      <c r="F11" s="23">
        <v>1.06317465491674</v>
      </c>
    </row>
    <row r="12" spans="1:6" x14ac:dyDescent="0.2">
      <c r="A12" s="21" t="s">
        <v>573</v>
      </c>
      <c r="B12" s="21" t="s">
        <v>572</v>
      </c>
      <c r="C12" s="21" t="s">
        <v>431</v>
      </c>
      <c r="D12" s="24">
        <v>34595</v>
      </c>
      <c r="E12" s="22">
        <v>296.61752999999999</v>
      </c>
      <c r="F12" s="23">
        <v>1.05896250739443</v>
      </c>
    </row>
    <row r="13" spans="1:6" x14ac:dyDescent="0.2">
      <c r="A13" s="21" t="s">
        <v>134</v>
      </c>
      <c r="B13" s="21" t="s">
        <v>133</v>
      </c>
      <c r="C13" s="21" t="s">
        <v>135</v>
      </c>
      <c r="D13" s="24">
        <v>39811</v>
      </c>
      <c r="E13" s="22">
        <v>294.84026599999999</v>
      </c>
      <c r="F13" s="23">
        <v>1.05261744767479</v>
      </c>
    </row>
    <row r="14" spans="1:6" x14ac:dyDescent="0.2">
      <c r="A14" s="21" t="s">
        <v>450</v>
      </c>
      <c r="B14" s="21" t="s">
        <v>449</v>
      </c>
      <c r="C14" s="21" t="s">
        <v>164</v>
      </c>
      <c r="D14" s="24">
        <v>9974</v>
      </c>
      <c r="E14" s="22">
        <v>276.45933200000002</v>
      </c>
      <c r="F14" s="23">
        <v>0.986995163122387</v>
      </c>
    </row>
    <row r="15" spans="1:6" x14ac:dyDescent="0.2">
      <c r="A15" s="21" t="s">
        <v>161</v>
      </c>
      <c r="B15" s="21" t="s">
        <v>160</v>
      </c>
      <c r="C15" s="21" t="s">
        <v>154</v>
      </c>
      <c r="D15" s="24">
        <v>516491</v>
      </c>
      <c r="E15" s="22">
        <v>276.32268499999998</v>
      </c>
      <c r="F15" s="23">
        <v>0.98650731586080398</v>
      </c>
    </row>
    <row r="16" spans="1:6" x14ac:dyDescent="0.2">
      <c r="A16" s="21" t="s">
        <v>93</v>
      </c>
      <c r="B16" s="21" t="s">
        <v>92</v>
      </c>
      <c r="C16" s="21" t="s">
        <v>94</v>
      </c>
      <c r="D16" s="24">
        <v>12964</v>
      </c>
      <c r="E16" s="22">
        <v>273.430206</v>
      </c>
      <c r="F16" s="23">
        <v>0.97618079600061303</v>
      </c>
    </row>
    <row r="17" spans="1:9" x14ac:dyDescent="0.2">
      <c r="A17" s="21" t="s">
        <v>129</v>
      </c>
      <c r="B17" s="21" t="s">
        <v>128</v>
      </c>
      <c r="C17" s="21" t="s">
        <v>130</v>
      </c>
      <c r="D17" s="24">
        <v>36740</v>
      </c>
      <c r="E17" s="22">
        <v>154.56518</v>
      </c>
      <c r="F17" s="23">
        <v>0.55181745518773495</v>
      </c>
    </row>
    <row r="18" spans="1:9" x14ac:dyDescent="0.2">
      <c r="A18" s="21" t="s">
        <v>682</v>
      </c>
      <c r="B18" s="21" t="s">
        <v>681</v>
      </c>
      <c r="C18" s="21" t="s">
        <v>143</v>
      </c>
      <c r="D18" s="24">
        <v>5986</v>
      </c>
      <c r="E18" s="22">
        <v>142.035808</v>
      </c>
      <c r="F18" s="23">
        <v>0.50708599515164898</v>
      </c>
    </row>
    <row r="19" spans="1:9" x14ac:dyDescent="0.2">
      <c r="A19" s="21" t="s">
        <v>330</v>
      </c>
      <c r="B19" s="21" t="s">
        <v>329</v>
      </c>
      <c r="C19" s="21" t="s">
        <v>191</v>
      </c>
      <c r="D19" s="24">
        <v>21574</v>
      </c>
      <c r="E19" s="22">
        <v>100.577988</v>
      </c>
      <c r="F19" s="23">
        <v>0.35907627698594602</v>
      </c>
    </row>
    <row r="20" spans="1:9" x14ac:dyDescent="0.2">
      <c r="A20" s="20" t="s">
        <v>27</v>
      </c>
      <c r="B20" s="20"/>
      <c r="C20" s="20"/>
      <c r="D20" s="20"/>
      <c r="E20" s="25">
        <f>SUM(E7:E19)</f>
        <v>4551.4489715</v>
      </c>
      <c r="F20" s="26">
        <f>SUM(F7:F19)</f>
        <v>16.24925477309937</v>
      </c>
      <c r="G20" s="14"/>
      <c r="H20" s="14"/>
      <c r="I20" s="14"/>
    </row>
    <row r="21" spans="1:9" x14ac:dyDescent="0.2">
      <c r="A21" s="21"/>
      <c r="B21" s="21"/>
      <c r="C21" s="21"/>
      <c r="D21" s="21"/>
      <c r="E21" s="22"/>
      <c r="F21" s="23"/>
    </row>
    <row r="22" spans="1:9" x14ac:dyDescent="0.2">
      <c r="A22" s="20" t="s">
        <v>315</v>
      </c>
      <c r="B22" s="21"/>
      <c r="C22" s="21"/>
      <c r="D22" s="21"/>
      <c r="E22" s="22"/>
      <c r="F22" s="23"/>
    </row>
    <row r="23" spans="1:9" x14ac:dyDescent="0.2">
      <c r="A23" s="21" t="s">
        <v>414</v>
      </c>
      <c r="B23" s="21" t="s">
        <v>413</v>
      </c>
      <c r="C23" s="21" t="s">
        <v>345</v>
      </c>
      <c r="D23" s="24">
        <v>194000</v>
      </c>
      <c r="E23" s="22">
        <v>2666.9078359999999</v>
      </c>
      <c r="F23" s="23">
        <v>9.5212019633513094</v>
      </c>
    </row>
    <row r="24" spans="1:9" x14ac:dyDescent="0.2">
      <c r="A24" s="21" t="s">
        <v>396</v>
      </c>
      <c r="B24" s="21" t="s">
        <v>395</v>
      </c>
      <c r="C24" s="21" t="s">
        <v>345</v>
      </c>
      <c r="D24" s="24">
        <v>62858</v>
      </c>
      <c r="E24" s="22">
        <v>2380.8547480000002</v>
      </c>
      <c r="F24" s="23">
        <v>8.4999558646584905</v>
      </c>
    </row>
    <row r="25" spans="1:9" x14ac:dyDescent="0.2">
      <c r="A25" s="21" t="s">
        <v>684</v>
      </c>
      <c r="B25" s="21" t="s">
        <v>683</v>
      </c>
      <c r="C25" s="21" t="s">
        <v>151</v>
      </c>
      <c r="D25" s="24">
        <v>194000</v>
      </c>
      <c r="E25" s="22">
        <v>1700.9514429999999</v>
      </c>
      <c r="F25" s="23">
        <v>6.0726141338829702</v>
      </c>
    </row>
    <row r="26" spans="1:9" x14ac:dyDescent="0.2">
      <c r="A26" s="21" t="s">
        <v>394</v>
      </c>
      <c r="B26" s="21" t="s">
        <v>393</v>
      </c>
      <c r="C26" s="21" t="s">
        <v>91</v>
      </c>
      <c r="D26" s="24">
        <v>45900</v>
      </c>
      <c r="E26" s="22">
        <v>1661.008231</v>
      </c>
      <c r="F26" s="23">
        <v>5.9300117599339099</v>
      </c>
    </row>
    <row r="27" spans="1:9" x14ac:dyDescent="0.2">
      <c r="A27" s="21" t="s">
        <v>392</v>
      </c>
      <c r="B27" s="21" t="s">
        <v>391</v>
      </c>
      <c r="C27" s="21" t="s">
        <v>154</v>
      </c>
      <c r="D27" s="24">
        <v>101604</v>
      </c>
      <c r="E27" s="22">
        <v>925.62027109999997</v>
      </c>
      <c r="F27" s="23">
        <v>3.3045827169391102</v>
      </c>
    </row>
    <row r="28" spans="1:9" x14ac:dyDescent="0.2">
      <c r="A28" s="21" t="s">
        <v>686</v>
      </c>
      <c r="B28" s="21" t="s">
        <v>685</v>
      </c>
      <c r="C28" s="21" t="s">
        <v>86</v>
      </c>
      <c r="D28" s="24">
        <v>40800</v>
      </c>
      <c r="E28" s="22">
        <v>854.39210590000005</v>
      </c>
      <c r="F28" s="23">
        <v>3.0502890599954502</v>
      </c>
    </row>
    <row r="29" spans="1:9" x14ac:dyDescent="0.2">
      <c r="A29" s="21" t="s">
        <v>404</v>
      </c>
      <c r="B29" s="21" t="s">
        <v>403</v>
      </c>
      <c r="C29" s="21" t="s">
        <v>297</v>
      </c>
      <c r="D29" s="24">
        <v>1764</v>
      </c>
      <c r="E29" s="22">
        <v>749.7340087</v>
      </c>
      <c r="F29" s="23">
        <v>2.6766462714858101</v>
      </c>
    </row>
    <row r="30" spans="1:9" x14ac:dyDescent="0.2">
      <c r="A30" s="21" t="s">
        <v>688</v>
      </c>
      <c r="B30" s="21" t="s">
        <v>687</v>
      </c>
      <c r="C30" s="21" t="s">
        <v>689</v>
      </c>
      <c r="D30" s="24">
        <v>188000</v>
      </c>
      <c r="E30" s="22">
        <v>683.09780239999998</v>
      </c>
      <c r="F30" s="23">
        <v>2.4387464949395601</v>
      </c>
    </row>
    <row r="31" spans="1:9" x14ac:dyDescent="0.2">
      <c r="A31" s="21" t="s">
        <v>691</v>
      </c>
      <c r="B31" s="21" t="s">
        <v>690</v>
      </c>
      <c r="C31" s="21" t="s">
        <v>135</v>
      </c>
      <c r="D31" s="24">
        <v>257600</v>
      </c>
      <c r="E31" s="22">
        <v>637.55794890000004</v>
      </c>
      <c r="F31" s="23">
        <v>2.2761633952531199</v>
      </c>
    </row>
    <row r="32" spans="1:9" x14ac:dyDescent="0.2">
      <c r="A32" s="21" t="s">
        <v>693</v>
      </c>
      <c r="B32" s="21" t="s">
        <v>692</v>
      </c>
      <c r="C32" s="21" t="s">
        <v>86</v>
      </c>
      <c r="D32" s="24">
        <v>1336900</v>
      </c>
      <c r="E32" s="22">
        <v>634.13988610000001</v>
      </c>
      <c r="F32" s="23">
        <v>2.2639604740261801</v>
      </c>
    </row>
    <row r="33" spans="1:6" x14ac:dyDescent="0.2">
      <c r="A33" s="21" t="s">
        <v>344</v>
      </c>
      <c r="B33" s="21" t="s">
        <v>343</v>
      </c>
      <c r="C33" s="21" t="s">
        <v>345</v>
      </c>
      <c r="D33" s="24">
        <v>32000</v>
      </c>
      <c r="E33" s="22">
        <v>622.40583140000001</v>
      </c>
      <c r="F33" s="23">
        <v>2.2220683984397702</v>
      </c>
    </row>
    <row r="34" spans="1:6" x14ac:dyDescent="0.2">
      <c r="A34" s="21" t="s">
        <v>418</v>
      </c>
      <c r="B34" s="21" t="s">
        <v>417</v>
      </c>
      <c r="C34" s="21" t="s">
        <v>154</v>
      </c>
      <c r="D34" s="24">
        <v>39790</v>
      </c>
      <c r="E34" s="22">
        <v>570.34548540000003</v>
      </c>
      <c r="F34" s="23">
        <v>2.0362063068230598</v>
      </c>
    </row>
    <row r="35" spans="1:6" x14ac:dyDescent="0.2">
      <c r="A35" s="21" t="s">
        <v>695</v>
      </c>
      <c r="B35" s="21" t="s">
        <v>694</v>
      </c>
      <c r="C35" s="21" t="s">
        <v>154</v>
      </c>
      <c r="D35" s="24">
        <v>31112</v>
      </c>
      <c r="E35" s="22">
        <v>569.15911110000002</v>
      </c>
      <c r="F35" s="23">
        <v>2.0319707988831301</v>
      </c>
    </row>
    <row r="36" spans="1:6" x14ac:dyDescent="0.2">
      <c r="A36" s="21" t="s">
        <v>697</v>
      </c>
      <c r="B36" s="21" t="s">
        <v>696</v>
      </c>
      <c r="C36" s="21" t="s">
        <v>130</v>
      </c>
      <c r="D36" s="24">
        <v>5004</v>
      </c>
      <c r="E36" s="22">
        <v>551.40326219999997</v>
      </c>
      <c r="F36" s="23">
        <v>1.96858014806064</v>
      </c>
    </row>
    <row r="37" spans="1:6" x14ac:dyDescent="0.2">
      <c r="A37" s="21" t="s">
        <v>406</v>
      </c>
      <c r="B37" s="21" t="s">
        <v>405</v>
      </c>
      <c r="C37" s="21" t="s">
        <v>345</v>
      </c>
      <c r="D37" s="24">
        <v>1239</v>
      </c>
      <c r="E37" s="22">
        <v>538.9894491</v>
      </c>
      <c r="F37" s="23">
        <v>1.9242612480728301</v>
      </c>
    </row>
    <row r="38" spans="1:6" x14ac:dyDescent="0.2">
      <c r="A38" s="21" t="s">
        <v>699</v>
      </c>
      <c r="B38" s="21" t="s">
        <v>698</v>
      </c>
      <c r="C38" s="21" t="s">
        <v>86</v>
      </c>
      <c r="D38" s="24">
        <v>117000</v>
      </c>
      <c r="E38" s="22">
        <v>523.69778329999997</v>
      </c>
      <c r="F38" s="23">
        <v>1.8696680459859301</v>
      </c>
    </row>
    <row r="39" spans="1:6" x14ac:dyDescent="0.2">
      <c r="A39" s="21" t="s">
        <v>701</v>
      </c>
      <c r="B39" s="21" t="s">
        <v>700</v>
      </c>
      <c r="C39" s="21" t="s">
        <v>143</v>
      </c>
      <c r="D39" s="24">
        <v>74800</v>
      </c>
      <c r="E39" s="22">
        <v>467.66775949999999</v>
      </c>
      <c r="F39" s="23">
        <v>1.6696336970632</v>
      </c>
    </row>
    <row r="40" spans="1:6" x14ac:dyDescent="0.2">
      <c r="A40" s="21" t="s">
        <v>703</v>
      </c>
      <c r="B40" s="21" t="s">
        <v>702</v>
      </c>
      <c r="C40" s="21" t="s">
        <v>154</v>
      </c>
      <c r="D40" s="24">
        <v>56000</v>
      </c>
      <c r="E40" s="22">
        <v>460.3274553</v>
      </c>
      <c r="F40" s="23">
        <v>1.6434278725434299</v>
      </c>
    </row>
    <row r="41" spans="1:6" x14ac:dyDescent="0.2">
      <c r="A41" s="21" t="s">
        <v>705</v>
      </c>
      <c r="B41" s="21" t="s">
        <v>704</v>
      </c>
      <c r="C41" s="21" t="s">
        <v>354</v>
      </c>
      <c r="D41" s="24">
        <v>82484</v>
      </c>
      <c r="E41" s="22">
        <v>434.9029754</v>
      </c>
      <c r="F41" s="23">
        <v>1.5526592285455401</v>
      </c>
    </row>
    <row r="42" spans="1:6" x14ac:dyDescent="0.2">
      <c r="A42" s="21" t="s">
        <v>707</v>
      </c>
      <c r="B42" s="21" t="s">
        <v>706</v>
      </c>
      <c r="C42" s="21" t="s">
        <v>121</v>
      </c>
      <c r="D42" s="24">
        <v>14738</v>
      </c>
      <c r="E42" s="22">
        <v>432.4067743</v>
      </c>
      <c r="F42" s="23">
        <v>1.5437474714561401</v>
      </c>
    </row>
    <row r="43" spans="1:6" x14ac:dyDescent="0.2">
      <c r="A43" s="21" t="s">
        <v>709</v>
      </c>
      <c r="B43" s="21" t="s">
        <v>708</v>
      </c>
      <c r="C43" s="21" t="s">
        <v>127</v>
      </c>
      <c r="D43" s="24">
        <v>345000</v>
      </c>
      <c r="E43" s="22">
        <v>422.93927769999999</v>
      </c>
      <c r="F43" s="23">
        <v>1.50994729808714</v>
      </c>
    </row>
    <row r="44" spans="1:6" x14ac:dyDescent="0.2">
      <c r="A44" s="21" t="s">
        <v>711</v>
      </c>
      <c r="B44" s="21" t="s">
        <v>710</v>
      </c>
      <c r="C44" s="21" t="s">
        <v>151</v>
      </c>
      <c r="D44" s="24">
        <v>72310</v>
      </c>
      <c r="E44" s="22">
        <v>405.91164839999999</v>
      </c>
      <c r="F44" s="23">
        <v>1.4491564843462601</v>
      </c>
    </row>
    <row r="45" spans="1:6" x14ac:dyDescent="0.2">
      <c r="A45" s="21" t="s">
        <v>713</v>
      </c>
      <c r="B45" s="21" t="s">
        <v>712</v>
      </c>
      <c r="C45" s="21" t="s">
        <v>345</v>
      </c>
      <c r="D45" s="24">
        <v>7216</v>
      </c>
      <c r="E45" s="22">
        <v>403.21229010000002</v>
      </c>
      <c r="F45" s="23">
        <v>1.43951943007733</v>
      </c>
    </row>
    <row r="46" spans="1:6" x14ac:dyDescent="0.2">
      <c r="A46" s="21" t="s">
        <v>715</v>
      </c>
      <c r="B46" s="21" t="s">
        <v>714</v>
      </c>
      <c r="C46" s="21" t="s">
        <v>118</v>
      </c>
      <c r="D46" s="24">
        <v>995101</v>
      </c>
      <c r="E46" s="22">
        <v>389.74729350000001</v>
      </c>
      <c r="F46" s="23">
        <v>1.3914476705909899</v>
      </c>
    </row>
    <row r="47" spans="1:6" x14ac:dyDescent="0.2">
      <c r="A47" s="21" t="s">
        <v>717</v>
      </c>
      <c r="B47" s="21" t="s">
        <v>716</v>
      </c>
      <c r="C47" s="21" t="s">
        <v>297</v>
      </c>
      <c r="D47" s="24">
        <v>63030</v>
      </c>
      <c r="E47" s="22">
        <v>337.96431569999999</v>
      </c>
      <c r="F47" s="23">
        <v>1.2065758189123701</v>
      </c>
    </row>
    <row r="48" spans="1:6" x14ac:dyDescent="0.2">
      <c r="A48" s="21" t="s">
        <v>719</v>
      </c>
      <c r="B48" s="21" t="s">
        <v>718</v>
      </c>
      <c r="C48" s="21" t="s">
        <v>576</v>
      </c>
      <c r="D48" s="24">
        <v>38200</v>
      </c>
      <c r="E48" s="22">
        <v>333.7143519</v>
      </c>
      <c r="F48" s="23">
        <v>1.1914029047492001</v>
      </c>
    </row>
    <row r="49" spans="1:9" x14ac:dyDescent="0.2">
      <c r="A49" s="21" t="s">
        <v>721</v>
      </c>
      <c r="B49" s="21" t="s">
        <v>720</v>
      </c>
      <c r="C49" s="21" t="s">
        <v>342</v>
      </c>
      <c r="D49" s="24">
        <v>6696</v>
      </c>
      <c r="E49" s="22">
        <v>326.87618800000001</v>
      </c>
      <c r="F49" s="23">
        <v>1.1669897853036999</v>
      </c>
    </row>
    <row r="50" spans="1:9" x14ac:dyDescent="0.2">
      <c r="A50" s="21" t="s">
        <v>723</v>
      </c>
      <c r="B50" s="21" t="s">
        <v>722</v>
      </c>
      <c r="C50" s="21" t="s">
        <v>140</v>
      </c>
      <c r="D50" s="24">
        <v>9800</v>
      </c>
      <c r="E50" s="22">
        <v>324.70631709999998</v>
      </c>
      <c r="F50" s="23">
        <v>1.15924306875264</v>
      </c>
    </row>
    <row r="51" spans="1:9" x14ac:dyDescent="0.2">
      <c r="A51" s="21" t="s">
        <v>725</v>
      </c>
      <c r="B51" s="21" t="s">
        <v>724</v>
      </c>
      <c r="C51" s="21" t="s">
        <v>140</v>
      </c>
      <c r="D51" s="24">
        <v>24495</v>
      </c>
      <c r="E51" s="22">
        <v>311.7920676</v>
      </c>
      <c r="F51" s="23">
        <v>1.1131375468314</v>
      </c>
    </row>
    <row r="52" spans="1:9" x14ac:dyDescent="0.2">
      <c r="A52" s="21" t="s">
        <v>727</v>
      </c>
      <c r="B52" s="21" t="s">
        <v>726</v>
      </c>
      <c r="C52" s="21" t="s">
        <v>154</v>
      </c>
      <c r="D52" s="24">
        <v>1611300</v>
      </c>
      <c r="E52" s="22">
        <v>253.31009570000001</v>
      </c>
      <c r="F52" s="23">
        <v>0.90434942968743404</v>
      </c>
    </row>
    <row r="53" spans="1:9" x14ac:dyDescent="0.2">
      <c r="A53" s="21" t="s">
        <v>729</v>
      </c>
      <c r="B53" s="21" t="s">
        <v>728</v>
      </c>
      <c r="C53" s="21" t="s">
        <v>109</v>
      </c>
      <c r="D53" s="24">
        <v>42000</v>
      </c>
      <c r="E53" s="22">
        <v>241.95943439999999</v>
      </c>
      <c r="F53" s="23">
        <v>0.86382611755941197</v>
      </c>
    </row>
    <row r="54" spans="1:9" x14ac:dyDescent="0.2">
      <c r="A54" s="21" t="s">
        <v>731</v>
      </c>
      <c r="B54" s="21" t="s">
        <v>730</v>
      </c>
      <c r="C54" s="21" t="s">
        <v>121</v>
      </c>
      <c r="D54" s="24">
        <v>305689</v>
      </c>
      <c r="E54" s="22">
        <v>239.48765839999999</v>
      </c>
      <c r="F54" s="23">
        <v>0.85500156119999005</v>
      </c>
    </row>
    <row r="55" spans="1:9" x14ac:dyDescent="0.2">
      <c r="A55" s="21" t="s">
        <v>733</v>
      </c>
      <c r="B55" s="21" t="s">
        <v>732</v>
      </c>
      <c r="C55" s="21" t="s">
        <v>94</v>
      </c>
      <c r="D55" s="24">
        <v>52650</v>
      </c>
      <c r="E55" s="22">
        <v>215.98161709999999</v>
      </c>
      <c r="F55" s="23">
        <v>0.77108198829421803</v>
      </c>
    </row>
    <row r="56" spans="1:9" x14ac:dyDescent="0.2">
      <c r="A56" s="21" t="s">
        <v>400</v>
      </c>
      <c r="B56" s="21" t="s">
        <v>399</v>
      </c>
      <c r="C56" s="21" t="s">
        <v>121</v>
      </c>
      <c r="D56" s="24">
        <v>9742</v>
      </c>
      <c r="E56" s="22">
        <v>203.5172871</v>
      </c>
      <c r="F56" s="23">
        <v>0.72658273651435301</v>
      </c>
    </row>
    <row r="57" spans="1:9" x14ac:dyDescent="0.2">
      <c r="A57" s="21" t="s">
        <v>735</v>
      </c>
      <c r="B57" s="21" t="s">
        <v>734</v>
      </c>
      <c r="C57" s="21" t="s">
        <v>91</v>
      </c>
      <c r="D57" s="24">
        <v>2600</v>
      </c>
      <c r="E57" s="22">
        <v>128.9222116</v>
      </c>
      <c r="F57" s="23">
        <v>0.46026877930907001</v>
      </c>
    </row>
    <row r="58" spans="1:9" x14ac:dyDescent="0.2">
      <c r="A58" s="21" t="s">
        <v>737</v>
      </c>
      <c r="B58" s="21" t="s">
        <v>736</v>
      </c>
      <c r="C58" s="21" t="s">
        <v>118</v>
      </c>
      <c r="D58" s="24">
        <v>15212</v>
      </c>
      <c r="E58" s="22">
        <v>116.33023059999999</v>
      </c>
      <c r="F58" s="23">
        <v>0.415313797137844</v>
      </c>
    </row>
    <row r="59" spans="1:9" x14ac:dyDescent="0.2">
      <c r="A59" s="21" t="s">
        <v>739</v>
      </c>
      <c r="B59" s="21" t="s">
        <v>738</v>
      </c>
      <c r="C59" s="21" t="s">
        <v>181</v>
      </c>
      <c r="D59" s="24">
        <v>93800</v>
      </c>
      <c r="E59" s="22">
        <v>61.4213545</v>
      </c>
      <c r="F59" s="23">
        <v>0.21928208885321901</v>
      </c>
    </row>
    <row r="60" spans="1:9" x14ac:dyDescent="0.2">
      <c r="A60" s="21" t="s">
        <v>741</v>
      </c>
      <c r="B60" s="21" t="s">
        <v>740</v>
      </c>
      <c r="C60" s="21" t="s">
        <v>121</v>
      </c>
      <c r="D60" s="24">
        <v>6798</v>
      </c>
      <c r="E60" s="22">
        <v>0.68042999999999998</v>
      </c>
      <c r="F60" s="23">
        <v>2.42922209926835E-3</v>
      </c>
    </row>
    <row r="61" spans="1:9" x14ac:dyDescent="0.2">
      <c r="A61" s="20" t="s">
        <v>27</v>
      </c>
      <c r="B61" s="20"/>
      <c r="C61" s="20"/>
      <c r="D61" s="20"/>
      <c r="E61" s="25">
        <f>SUM(E22:E60)</f>
        <v>22784.044237499991</v>
      </c>
      <c r="F61" s="26">
        <f>SUM(F22:F60)</f>
        <v>81.341951078645408</v>
      </c>
      <c r="G61" s="14"/>
      <c r="H61" s="14"/>
      <c r="I61" s="14"/>
    </row>
    <row r="62" spans="1:9" x14ac:dyDescent="0.2">
      <c r="A62" s="21"/>
      <c r="B62" s="21"/>
      <c r="C62" s="21"/>
      <c r="D62" s="21"/>
      <c r="E62" s="22"/>
      <c r="F62" s="23"/>
    </row>
    <row r="63" spans="1:9" x14ac:dyDescent="0.2">
      <c r="A63" s="20" t="s">
        <v>30</v>
      </c>
      <c r="B63" s="20"/>
      <c r="C63" s="20"/>
      <c r="D63" s="20"/>
      <c r="E63" s="25">
        <f>E20+E61</f>
        <v>27335.493208999993</v>
      </c>
      <c r="F63" s="26">
        <f>F20+F61</f>
        <v>97.591205851744775</v>
      </c>
      <c r="G63" s="14"/>
      <c r="H63" s="14"/>
      <c r="I63" s="14"/>
    </row>
    <row r="64" spans="1:9" x14ac:dyDescent="0.2">
      <c r="A64" s="20"/>
      <c r="B64" s="20"/>
      <c r="C64" s="20"/>
      <c r="D64" s="20"/>
      <c r="E64" s="25"/>
      <c r="F64" s="26"/>
      <c r="G64" s="14"/>
      <c r="H64" s="14"/>
      <c r="I64" s="14"/>
    </row>
    <row r="65" spans="1:9" x14ac:dyDescent="0.2">
      <c r="A65" s="20" t="s">
        <v>32</v>
      </c>
      <c r="B65" s="20"/>
      <c r="C65" s="20"/>
      <c r="D65" s="20"/>
      <c r="E65" s="25">
        <f>E67-(E20+E61)</f>
        <v>674.70808980000584</v>
      </c>
      <c r="F65" s="26">
        <f>F67-(F20+F61)</f>
        <v>2.4087941482552253</v>
      </c>
      <c r="G65" s="14"/>
      <c r="H65" s="14"/>
      <c r="I65" s="14"/>
    </row>
    <row r="66" spans="1:9" x14ac:dyDescent="0.2">
      <c r="A66" s="20"/>
      <c r="B66" s="20"/>
      <c r="C66" s="20"/>
      <c r="D66" s="20"/>
      <c r="E66" s="25"/>
      <c r="F66" s="26"/>
      <c r="G66" s="14"/>
      <c r="H66" s="14"/>
      <c r="I66" s="14"/>
    </row>
    <row r="67" spans="1:9" x14ac:dyDescent="0.2">
      <c r="A67" s="27" t="s">
        <v>31</v>
      </c>
      <c r="B67" s="27"/>
      <c r="C67" s="27"/>
      <c r="D67" s="27"/>
      <c r="E67" s="28">
        <v>28010.201298799999</v>
      </c>
      <c r="F67" s="29">
        <v>100</v>
      </c>
      <c r="G67" s="14"/>
      <c r="H67" s="14"/>
      <c r="I67" s="14"/>
    </row>
    <row r="68" spans="1:9" x14ac:dyDescent="0.2">
      <c r="F68" s="15" t="s">
        <v>539</v>
      </c>
    </row>
    <row r="69" spans="1:9" x14ac:dyDescent="0.2">
      <c r="A69" s="14" t="s">
        <v>35</v>
      </c>
    </row>
    <row r="70" spans="1:9" x14ac:dyDescent="0.2">
      <c r="A70" s="14" t="s">
        <v>36</v>
      </c>
    </row>
    <row r="71" spans="1:9" x14ac:dyDescent="0.2">
      <c r="A71" s="14" t="s">
        <v>37</v>
      </c>
      <c r="B71" s="14"/>
      <c r="C71" s="30" t="s">
        <v>39</v>
      </c>
      <c r="D71" s="14" t="s">
        <v>38</v>
      </c>
    </row>
    <row r="72" spans="1:9" x14ac:dyDescent="0.2">
      <c r="A72" s="7" t="s">
        <v>72</v>
      </c>
      <c r="C72" s="31">
        <v>24.7791</v>
      </c>
      <c r="D72" s="31">
        <v>25.062999999999999</v>
      </c>
    </row>
    <row r="73" spans="1:9" x14ac:dyDescent="0.2">
      <c r="A73" s="7" t="s">
        <v>74</v>
      </c>
      <c r="C73" s="31">
        <v>12.392099999999999</v>
      </c>
      <c r="D73" s="31">
        <v>12.183199999999999</v>
      </c>
    </row>
    <row r="74" spans="1:9" x14ac:dyDescent="0.2">
      <c r="A74" s="7" t="s">
        <v>73</v>
      </c>
      <c r="C74" s="31">
        <v>26.400099999999998</v>
      </c>
      <c r="D74" s="31">
        <v>26.8109</v>
      </c>
    </row>
    <row r="75" spans="1:9" x14ac:dyDescent="0.2">
      <c r="A75" s="7" t="s">
        <v>75</v>
      </c>
      <c r="C75" s="31">
        <v>13.376099999999999</v>
      </c>
      <c r="D75" s="31">
        <v>12.930899999999999</v>
      </c>
    </row>
    <row r="77" spans="1:9" x14ac:dyDescent="0.2">
      <c r="A77" s="14" t="s">
        <v>41</v>
      </c>
    </row>
    <row r="78" spans="1:9" x14ac:dyDescent="0.2">
      <c r="A78" s="87" t="s">
        <v>59</v>
      </c>
      <c r="B78" s="88"/>
      <c r="C78" s="34" t="s">
        <v>60</v>
      </c>
    </row>
    <row r="79" spans="1:9" x14ac:dyDescent="0.2">
      <c r="A79" s="83" t="s">
        <v>74</v>
      </c>
      <c r="B79" s="84"/>
      <c r="C79" s="35">
        <v>0.35</v>
      </c>
    </row>
    <row r="80" spans="1:9" x14ac:dyDescent="0.2">
      <c r="A80" s="83" t="s">
        <v>75</v>
      </c>
      <c r="B80" s="84"/>
      <c r="C80" s="35">
        <v>0.65</v>
      </c>
    </row>
    <row r="81" spans="1:4" x14ac:dyDescent="0.2">
      <c r="A81" s="7" t="s">
        <v>61</v>
      </c>
    </row>
    <row r="82" spans="1:4" x14ac:dyDescent="0.2">
      <c r="A82" s="7" t="s">
        <v>40</v>
      </c>
    </row>
    <row r="84" spans="1:4" x14ac:dyDescent="0.2">
      <c r="A84" s="14" t="s">
        <v>245</v>
      </c>
      <c r="D84" s="50">
        <v>0.47412210403312904</v>
      </c>
    </row>
    <row r="86" spans="1:4" x14ac:dyDescent="0.2">
      <c r="A86" s="14" t="s">
        <v>797</v>
      </c>
    </row>
    <row r="87" spans="1:4" x14ac:dyDescent="0.2">
      <c r="A87" s="51"/>
    </row>
    <row r="88" spans="1:4" x14ac:dyDescent="0.2">
      <c r="A88" s="52" t="s">
        <v>792</v>
      </c>
    </row>
    <row r="89" spans="1:4" x14ac:dyDescent="0.2">
      <c r="A89" s="53"/>
    </row>
    <row r="90" spans="1:4" x14ac:dyDescent="0.2">
      <c r="A90" s="54"/>
    </row>
    <row r="91" spans="1:4" x14ac:dyDescent="0.2">
      <c r="A91" s="54"/>
    </row>
    <row r="92" spans="1:4" x14ac:dyDescent="0.2">
      <c r="A92" s="54"/>
    </row>
    <row r="93" spans="1:4" x14ac:dyDescent="0.2">
      <c r="A93" s="54"/>
    </row>
    <row r="94" spans="1:4" x14ac:dyDescent="0.2">
      <c r="A94" s="54"/>
    </row>
    <row r="95" spans="1:4" x14ac:dyDescent="0.2">
      <c r="A95" s="54"/>
    </row>
    <row r="96" spans="1:4" x14ac:dyDescent="0.2">
      <c r="A96" s="54"/>
    </row>
    <row r="97" spans="1:1" x14ac:dyDescent="0.2">
      <c r="A97" s="54"/>
    </row>
    <row r="98" spans="1:1" x14ac:dyDescent="0.2">
      <c r="A98" s="54"/>
    </row>
    <row r="99" spans="1:1" x14ac:dyDescent="0.2">
      <c r="A99" s="54"/>
    </row>
    <row r="100" spans="1:1" x14ac:dyDescent="0.2">
      <c r="A100" s="54"/>
    </row>
    <row r="101" spans="1:1" x14ac:dyDescent="0.2">
      <c r="A101" s="54"/>
    </row>
    <row r="102" spans="1:1" x14ac:dyDescent="0.2">
      <c r="A102" s="52" t="s">
        <v>809</v>
      </c>
    </row>
    <row r="103" spans="1:1" x14ac:dyDescent="0.2">
      <c r="A103" s="54"/>
    </row>
    <row r="104" spans="1:1" x14ac:dyDescent="0.2">
      <c r="A104" s="52" t="s">
        <v>793</v>
      </c>
    </row>
    <row r="105" spans="1:1" x14ac:dyDescent="0.2">
      <c r="A105" s="54"/>
    </row>
    <row r="106" spans="1:1" x14ac:dyDescent="0.2">
      <c r="A106" s="54"/>
    </row>
    <row r="107" spans="1:1" x14ac:dyDescent="0.2">
      <c r="A107" s="54"/>
    </row>
    <row r="108" spans="1:1" x14ac:dyDescent="0.2">
      <c r="A108" s="54"/>
    </row>
    <row r="109" spans="1:1" x14ac:dyDescent="0.2">
      <c r="A109" s="54"/>
    </row>
    <row r="110" spans="1:1" x14ac:dyDescent="0.2">
      <c r="A110" s="54"/>
    </row>
    <row r="111" spans="1:1" x14ac:dyDescent="0.2">
      <c r="A111" s="54"/>
    </row>
    <row r="112" spans="1:1" x14ac:dyDescent="0.2">
      <c r="A112" s="54"/>
    </row>
    <row r="113" spans="1:1" x14ac:dyDescent="0.2">
      <c r="A113" s="54"/>
    </row>
    <row r="114" spans="1:1" x14ac:dyDescent="0.2">
      <c r="A114" s="54"/>
    </row>
    <row r="115" spans="1:1" x14ac:dyDescent="0.2">
      <c r="A115" s="54"/>
    </row>
    <row r="116" spans="1:1" x14ac:dyDescent="0.2">
      <c r="A116" s="54"/>
    </row>
  </sheetData>
  <mergeCells count="4">
    <mergeCell ref="A1:F1"/>
    <mergeCell ref="A78:B78"/>
    <mergeCell ref="A79:B79"/>
    <mergeCell ref="A80:B80"/>
  </mergeCells>
  <conditionalFormatting sqref="F2:F3 F5:F85 F219:F65535">
    <cfRule type="cellIs" dxfId="33" priority="2" stopIfTrue="1" operator="between">
      <formula>0.009</formula>
      <formula>-0.009</formula>
    </cfRule>
  </conditionalFormatting>
  <conditionalFormatting sqref="F86:F218">
    <cfRule type="cellIs" dxfId="32" priority="1" stopIfTrue="1" operator="between">
      <formula>0.009</formula>
      <formula>-0.009</formula>
    </cfRule>
  </conditionalFormatting>
  <hyperlinks>
    <hyperlink ref="A89"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3"/>
  <sheetViews>
    <sheetView workbookViewId="0">
      <selection sqref="A1:F1"/>
    </sheetView>
  </sheetViews>
  <sheetFormatPr defaultRowHeight="11.25" x14ac:dyDescent="0.2"/>
  <cols>
    <col min="1" max="1" width="38.7109375" style="7" bestFit="1" customWidth="1"/>
    <col min="2" max="2" width="33.42578125" style="7" bestFit="1" customWidth="1"/>
    <col min="3" max="3" width="25.5703125" style="7" bestFit="1" customWidth="1"/>
    <col min="4" max="4" width="15.28515625" style="7" bestFit="1" customWidth="1"/>
    <col min="5" max="5" width="23.42578125" style="10" customWidth="1"/>
    <col min="6" max="6" width="14.7109375" style="11" bestFit="1" customWidth="1"/>
    <col min="7" max="16384" width="9.140625" style="7"/>
  </cols>
  <sheetData>
    <row r="1" spans="1:6" s="1" customFormat="1" ht="15" customHeight="1" x14ac:dyDescent="0.2">
      <c r="A1" s="85" t="s">
        <v>1180</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5" t="s">
        <v>6</v>
      </c>
      <c r="F4" s="12" t="s">
        <v>3</v>
      </c>
    </row>
    <row r="5" spans="1:6" x14ac:dyDescent="0.2">
      <c r="A5" s="16" t="s">
        <v>83</v>
      </c>
      <c r="B5" s="17"/>
      <c r="C5" s="17"/>
      <c r="D5" s="17"/>
      <c r="E5" s="18"/>
      <c r="F5" s="19"/>
    </row>
    <row r="6" spans="1:6" x14ac:dyDescent="0.2">
      <c r="A6" s="20" t="s">
        <v>26</v>
      </c>
      <c r="B6" s="21"/>
      <c r="C6" s="21"/>
      <c r="D6" s="21"/>
      <c r="E6" s="22"/>
      <c r="F6" s="23"/>
    </row>
    <row r="7" spans="1:6" x14ac:dyDescent="0.2">
      <c r="A7" s="21" t="s">
        <v>101</v>
      </c>
      <c r="B7" s="21" t="s">
        <v>100</v>
      </c>
      <c r="C7" s="21" t="s">
        <v>102</v>
      </c>
      <c r="D7" s="24">
        <v>216847</v>
      </c>
      <c r="E7" s="22">
        <v>5036.3799989999998</v>
      </c>
      <c r="F7" s="23">
        <v>10.442145541267999</v>
      </c>
    </row>
    <row r="8" spans="1:6" x14ac:dyDescent="0.2">
      <c r="A8" s="21" t="s">
        <v>85</v>
      </c>
      <c r="B8" s="21" t="s">
        <v>84</v>
      </c>
      <c r="C8" s="21" t="s">
        <v>86</v>
      </c>
      <c r="D8" s="24">
        <v>277974</v>
      </c>
      <c r="E8" s="22">
        <v>4446.4721040000004</v>
      </c>
      <c r="F8" s="23">
        <v>9.2190638641991391</v>
      </c>
    </row>
    <row r="9" spans="1:6" x14ac:dyDescent="0.2">
      <c r="A9" s="21" t="s">
        <v>88</v>
      </c>
      <c r="B9" s="21" t="s">
        <v>87</v>
      </c>
      <c r="C9" s="21" t="s">
        <v>86</v>
      </c>
      <c r="D9" s="24">
        <v>439595</v>
      </c>
      <c r="E9" s="22">
        <v>3757.8778579999998</v>
      </c>
      <c r="F9" s="23">
        <v>7.7913714865311698</v>
      </c>
    </row>
    <row r="10" spans="1:6" x14ac:dyDescent="0.2">
      <c r="A10" s="21" t="s">
        <v>90</v>
      </c>
      <c r="B10" s="21" t="s">
        <v>89</v>
      </c>
      <c r="C10" s="21" t="s">
        <v>91</v>
      </c>
      <c r="D10" s="24">
        <v>229047</v>
      </c>
      <c r="E10" s="22">
        <v>3407.1886490000002</v>
      </c>
      <c r="F10" s="23">
        <v>7.06427230798284</v>
      </c>
    </row>
    <row r="11" spans="1:6" x14ac:dyDescent="0.2">
      <c r="A11" s="21" t="s">
        <v>274</v>
      </c>
      <c r="B11" s="21" t="s">
        <v>273</v>
      </c>
      <c r="C11" s="21" t="s">
        <v>140</v>
      </c>
      <c r="D11" s="24">
        <v>113671</v>
      </c>
      <c r="E11" s="22">
        <v>2966.1879100000001</v>
      </c>
      <c r="F11" s="23">
        <v>6.1499263091981797</v>
      </c>
    </row>
    <row r="12" spans="1:6" x14ac:dyDescent="0.2">
      <c r="A12" s="21" t="s">
        <v>326</v>
      </c>
      <c r="B12" s="21" t="s">
        <v>325</v>
      </c>
      <c r="C12" s="21" t="s">
        <v>91</v>
      </c>
      <c r="D12" s="24">
        <v>63993</v>
      </c>
      <c r="E12" s="22">
        <v>2119.9921009999998</v>
      </c>
      <c r="F12" s="23">
        <v>4.3954717613397003</v>
      </c>
    </row>
    <row r="13" spans="1:6" x14ac:dyDescent="0.2">
      <c r="A13" s="21" t="s">
        <v>264</v>
      </c>
      <c r="B13" s="21" t="s">
        <v>263</v>
      </c>
      <c r="C13" s="21" t="s">
        <v>224</v>
      </c>
      <c r="D13" s="24">
        <v>556400</v>
      </c>
      <c r="E13" s="22">
        <v>2095.9587999999999</v>
      </c>
      <c r="F13" s="23">
        <v>4.3456424738496899</v>
      </c>
    </row>
    <row r="14" spans="1:6" x14ac:dyDescent="0.2">
      <c r="A14" s="21" t="s">
        <v>93</v>
      </c>
      <c r="B14" s="21" t="s">
        <v>92</v>
      </c>
      <c r="C14" s="21" t="s">
        <v>94</v>
      </c>
      <c r="D14" s="24">
        <v>75823</v>
      </c>
      <c r="E14" s="22">
        <v>1599.2208049999999</v>
      </c>
      <c r="F14" s="23">
        <v>3.3157339997676001</v>
      </c>
    </row>
    <row r="15" spans="1:6" x14ac:dyDescent="0.2">
      <c r="A15" s="21" t="s">
        <v>228</v>
      </c>
      <c r="B15" s="21" t="s">
        <v>227</v>
      </c>
      <c r="C15" s="21" t="s">
        <v>86</v>
      </c>
      <c r="D15" s="24">
        <v>91238</v>
      </c>
      <c r="E15" s="22">
        <v>1577.733115</v>
      </c>
      <c r="F15" s="23">
        <v>3.2711826382003202</v>
      </c>
    </row>
    <row r="16" spans="1:6" x14ac:dyDescent="0.2">
      <c r="A16" s="21" t="s">
        <v>96</v>
      </c>
      <c r="B16" s="21" t="s">
        <v>95</v>
      </c>
      <c r="C16" s="21" t="s">
        <v>86</v>
      </c>
      <c r="D16" s="24">
        <v>169875</v>
      </c>
      <c r="E16" s="22">
        <v>1433.9148749999999</v>
      </c>
      <c r="F16" s="23">
        <v>2.9729980306315502</v>
      </c>
    </row>
    <row r="17" spans="1:6" x14ac:dyDescent="0.2">
      <c r="A17" s="21" t="s">
        <v>223</v>
      </c>
      <c r="B17" s="21" t="s">
        <v>222</v>
      </c>
      <c r="C17" s="21" t="s">
        <v>224</v>
      </c>
      <c r="D17" s="24">
        <v>56021</v>
      </c>
      <c r="E17" s="22">
        <v>1378.4807370000001</v>
      </c>
      <c r="F17" s="23">
        <v>2.8580640230575298</v>
      </c>
    </row>
    <row r="18" spans="1:6" x14ac:dyDescent="0.2">
      <c r="A18" s="21" t="s">
        <v>106</v>
      </c>
      <c r="B18" s="21" t="s">
        <v>105</v>
      </c>
      <c r="C18" s="21" t="s">
        <v>86</v>
      </c>
      <c r="D18" s="24">
        <v>241128</v>
      </c>
      <c r="E18" s="22">
        <v>1260.617184</v>
      </c>
      <c r="F18" s="23">
        <v>2.61369239607916</v>
      </c>
    </row>
    <row r="19" spans="1:6" x14ac:dyDescent="0.2">
      <c r="A19" s="21" t="s">
        <v>98</v>
      </c>
      <c r="B19" s="21" t="s">
        <v>97</v>
      </c>
      <c r="C19" s="21" t="s">
        <v>99</v>
      </c>
      <c r="D19" s="24">
        <v>157587</v>
      </c>
      <c r="E19" s="22">
        <v>1169.6895079999999</v>
      </c>
      <c r="F19" s="23">
        <v>2.4251680935623101</v>
      </c>
    </row>
    <row r="20" spans="1:6" x14ac:dyDescent="0.2">
      <c r="A20" s="21" t="s">
        <v>743</v>
      </c>
      <c r="B20" s="21" t="s">
        <v>742</v>
      </c>
      <c r="C20" s="21" t="s">
        <v>140</v>
      </c>
      <c r="D20" s="24">
        <v>16583</v>
      </c>
      <c r="E20" s="22">
        <v>1013.569543</v>
      </c>
      <c r="F20" s="23">
        <v>2.1014777848978801</v>
      </c>
    </row>
    <row r="21" spans="1:6" x14ac:dyDescent="0.2">
      <c r="A21" s="21" t="s">
        <v>226</v>
      </c>
      <c r="B21" s="21" t="s">
        <v>225</v>
      </c>
      <c r="C21" s="21" t="s">
        <v>143</v>
      </c>
      <c r="D21" s="24">
        <v>27629</v>
      </c>
      <c r="E21" s="22">
        <v>781.56915200000003</v>
      </c>
      <c r="F21" s="23">
        <v>1.62046129111979</v>
      </c>
    </row>
    <row r="22" spans="1:6" x14ac:dyDescent="0.2">
      <c r="A22" s="21" t="s">
        <v>221</v>
      </c>
      <c r="B22" s="21" t="s">
        <v>220</v>
      </c>
      <c r="C22" s="21" t="s">
        <v>130</v>
      </c>
      <c r="D22" s="24">
        <v>60063</v>
      </c>
      <c r="E22" s="22">
        <v>762.55984799999999</v>
      </c>
      <c r="F22" s="23">
        <v>1.5810484749610401</v>
      </c>
    </row>
    <row r="23" spans="1:6" x14ac:dyDescent="0.2">
      <c r="A23" s="21" t="s">
        <v>145</v>
      </c>
      <c r="B23" s="21" t="s">
        <v>144</v>
      </c>
      <c r="C23" s="21" t="s">
        <v>130</v>
      </c>
      <c r="D23" s="24">
        <v>8339</v>
      </c>
      <c r="E23" s="22">
        <v>719.18454650000001</v>
      </c>
      <c r="F23" s="23">
        <v>1.49111657719929</v>
      </c>
    </row>
    <row r="24" spans="1:6" x14ac:dyDescent="0.2">
      <c r="A24" s="21" t="s">
        <v>104</v>
      </c>
      <c r="B24" s="21" t="s">
        <v>103</v>
      </c>
      <c r="C24" s="21" t="s">
        <v>91</v>
      </c>
      <c r="D24" s="24">
        <v>66718</v>
      </c>
      <c r="E24" s="22">
        <v>718.95316800000001</v>
      </c>
      <c r="F24" s="23">
        <v>1.49063685009915</v>
      </c>
    </row>
    <row r="25" spans="1:6" x14ac:dyDescent="0.2">
      <c r="A25" s="21" t="s">
        <v>108</v>
      </c>
      <c r="B25" s="21" t="s">
        <v>107</v>
      </c>
      <c r="C25" s="21" t="s">
        <v>109</v>
      </c>
      <c r="D25" s="24">
        <v>67199</v>
      </c>
      <c r="E25" s="22">
        <v>642.82563400000004</v>
      </c>
      <c r="F25" s="23">
        <v>1.33279832522937</v>
      </c>
    </row>
    <row r="26" spans="1:6" x14ac:dyDescent="0.2">
      <c r="A26" s="21" t="s">
        <v>682</v>
      </c>
      <c r="B26" s="21" t="s">
        <v>681</v>
      </c>
      <c r="C26" s="21" t="s">
        <v>143</v>
      </c>
      <c r="D26" s="24">
        <v>26181</v>
      </c>
      <c r="E26" s="22">
        <v>621.22276799999997</v>
      </c>
      <c r="F26" s="23">
        <v>1.2880081642555501</v>
      </c>
    </row>
    <row r="27" spans="1:6" x14ac:dyDescent="0.2">
      <c r="A27" s="21" t="s">
        <v>117</v>
      </c>
      <c r="B27" s="21" t="s">
        <v>116</v>
      </c>
      <c r="C27" s="21" t="s">
        <v>118</v>
      </c>
      <c r="D27" s="24">
        <v>7281</v>
      </c>
      <c r="E27" s="22">
        <v>528.69525299999998</v>
      </c>
      <c r="F27" s="23">
        <v>1.09616684600838</v>
      </c>
    </row>
    <row r="28" spans="1:6" x14ac:dyDescent="0.2">
      <c r="A28" s="21" t="s">
        <v>672</v>
      </c>
      <c r="B28" s="21" t="s">
        <v>671</v>
      </c>
      <c r="C28" s="21" t="s">
        <v>140</v>
      </c>
      <c r="D28" s="24">
        <v>37940</v>
      </c>
      <c r="E28" s="22">
        <v>506.46105999999997</v>
      </c>
      <c r="F28" s="23">
        <v>1.0500677273269601</v>
      </c>
    </row>
    <row r="29" spans="1:6" x14ac:dyDescent="0.2">
      <c r="A29" s="21" t="s">
        <v>111</v>
      </c>
      <c r="B29" s="21" t="s">
        <v>110</v>
      </c>
      <c r="C29" s="21" t="s">
        <v>112</v>
      </c>
      <c r="D29" s="24">
        <v>295912</v>
      </c>
      <c r="E29" s="22">
        <v>504.52996000000002</v>
      </c>
      <c r="F29" s="23">
        <v>1.0460638937681801</v>
      </c>
    </row>
    <row r="30" spans="1:6" x14ac:dyDescent="0.2">
      <c r="A30" s="21" t="s">
        <v>588</v>
      </c>
      <c r="B30" s="21" t="s">
        <v>587</v>
      </c>
      <c r="C30" s="21" t="s">
        <v>589</v>
      </c>
      <c r="D30" s="24">
        <v>484899</v>
      </c>
      <c r="E30" s="22">
        <v>504.05251049999998</v>
      </c>
      <c r="F30" s="23">
        <v>1.04507397696909</v>
      </c>
    </row>
    <row r="31" spans="1:6" x14ac:dyDescent="0.2">
      <c r="A31" s="21" t="s">
        <v>276</v>
      </c>
      <c r="B31" s="21" t="s">
        <v>275</v>
      </c>
      <c r="C31" s="21" t="s">
        <v>112</v>
      </c>
      <c r="D31" s="24">
        <v>211840</v>
      </c>
      <c r="E31" s="22">
        <v>470.81439999999998</v>
      </c>
      <c r="F31" s="23">
        <v>0.97615995788660403</v>
      </c>
    </row>
    <row r="32" spans="1:6" x14ac:dyDescent="0.2">
      <c r="A32" s="21" t="s">
        <v>129</v>
      </c>
      <c r="B32" s="21" t="s">
        <v>128</v>
      </c>
      <c r="C32" s="21" t="s">
        <v>130</v>
      </c>
      <c r="D32" s="24">
        <v>111688</v>
      </c>
      <c r="E32" s="22">
        <v>469.87141600000001</v>
      </c>
      <c r="F32" s="23">
        <v>0.97420482817577203</v>
      </c>
    </row>
    <row r="33" spans="1:6" x14ac:dyDescent="0.2">
      <c r="A33" s="21" t="s">
        <v>132</v>
      </c>
      <c r="B33" s="21" t="s">
        <v>131</v>
      </c>
      <c r="C33" s="21" t="s">
        <v>86</v>
      </c>
      <c r="D33" s="24">
        <v>41064</v>
      </c>
      <c r="E33" s="22">
        <v>442.54672799999997</v>
      </c>
      <c r="F33" s="23">
        <v>0.91755136496958101</v>
      </c>
    </row>
    <row r="34" spans="1:6" x14ac:dyDescent="0.2">
      <c r="A34" s="21" t="s">
        <v>168</v>
      </c>
      <c r="B34" s="21" t="s">
        <v>167</v>
      </c>
      <c r="C34" s="21" t="s">
        <v>91</v>
      </c>
      <c r="D34" s="24">
        <v>39659</v>
      </c>
      <c r="E34" s="22">
        <v>436.34814749999998</v>
      </c>
      <c r="F34" s="23">
        <v>0.90469957861844896</v>
      </c>
    </row>
    <row r="35" spans="1:6" x14ac:dyDescent="0.2">
      <c r="A35" s="21" t="s">
        <v>745</v>
      </c>
      <c r="B35" s="21" t="s">
        <v>744</v>
      </c>
      <c r="C35" s="21" t="s">
        <v>342</v>
      </c>
      <c r="D35" s="24">
        <v>2238</v>
      </c>
      <c r="E35" s="22">
        <v>417.83460000000002</v>
      </c>
      <c r="F35" s="23">
        <v>0.86631463595753699</v>
      </c>
    </row>
    <row r="36" spans="1:6" x14ac:dyDescent="0.2">
      <c r="A36" s="21" t="s">
        <v>747</v>
      </c>
      <c r="B36" s="21" t="s">
        <v>746</v>
      </c>
      <c r="C36" s="21" t="s">
        <v>589</v>
      </c>
      <c r="D36" s="24">
        <v>59399</v>
      </c>
      <c r="E36" s="22">
        <v>396.31012800000002</v>
      </c>
      <c r="F36" s="23">
        <v>0.82168701267105404</v>
      </c>
    </row>
    <row r="37" spans="1:6" x14ac:dyDescent="0.2">
      <c r="A37" s="21" t="s">
        <v>262</v>
      </c>
      <c r="B37" s="21" t="s">
        <v>261</v>
      </c>
      <c r="C37" s="21" t="s">
        <v>118</v>
      </c>
      <c r="D37" s="24">
        <v>23468</v>
      </c>
      <c r="E37" s="22">
        <v>370.454114</v>
      </c>
      <c r="F37" s="23">
        <v>0.76807861510004605</v>
      </c>
    </row>
    <row r="38" spans="1:6" x14ac:dyDescent="0.2">
      <c r="A38" s="21" t="s">
        <v>667</v>
      </c>
      <c r="B38" s="21" t="s">
        <v>666</v>
      </c>
      <c r="C38" s="21" t="s">
        <v>668</v>
      </c>
      <c r="D38" s="24">
        <v>91148</v>
      </c>
      <c r="E38" s="22">
        <v>363.86281600000001</v>
      </c>
      <c r="F38" s="23">
        <v>0.75441259048801701</v>
      </c>
    </row>
    <row r="39" spans="1:6" x14ac:dyDescent="0.2">
      <c r="A39" s="21" t="s">
        <v>268</v>
      </c>
      <c r="B39" s="21" t="s">
        <v>267</v>
      </c>
      <c r="C39" s="21" t="s">
        <v>269</v>
      </c>
      <c r="D39" s="24">
        <v>237767</v>
      </c>
      <c r="E39" s="22">
        <v>361.52472349999999</v>
      </c>
      <c r="F39" s="23">
        <v>0.74956492169042899</v>
      </c>
    </row>
    <row r="40" spans="1:6" x14ac:dyDescent="0.2">
      <c r="A40" s="21" t="s">
        <v>749</v>
      </c>
      <c r="B40" s="21" t="s">
        <v>748</v>
      </c>
      <c r="C40" s="21" t="s">
        <v>91</v>
      </c>
      <c r="D40" s="24">
        <v>91625</v>
      </c>
      <c r="E40" s="22">
        <v>354.63456250000002</v>
      </c>
      <c r="F40" s="23">
        <v>0.73527925143142203</v>
      </c>
    </row>
    <row r="41" spans="1:6" x14ac:dyDescent="0.2">
      <c r="A41" s="21" t="s">
        <v>186</v>
      </c>
      <c r="B41" s="21" t="s">
        <v>185</v>
      </c>
      <c r="C41" s="21" t="s">
        <v>109</v>
      </c>
      <c r="D41" s="24">
        <v>7622</v>
      </c>
      <c r="E41" s="22">
        <v>329.01125200000001</v>
      </c>
      <c r="F41" s="23">
        <v>0.682153328140641</v>
      </c>
    </row>
    <row r="42" spans="1:6" x14ac:dyDescent="0.2">
      <c r="A42" s="21" t="s">
        <v>751</v>
      </c>
      <c r="B42" s="21" t="s">
        <v>750</v>
      </c>
      <c r="C42" s="21" t="s">
        <v>342</v>
      </c>
      <c r="D42" s="24">
        <v>7167</v>
      </c>
      <c r="E42" s="22">
        <v>319.77362249999999</v>
      </c>
      <c r="F42" s="23">
        <v>0.66300054941575004</v>
      </c>
    </row>
    <row r="43" spans="1:6" x14ac:dyDescent="0.2">
      <c r="A43" s="21" t="s">
        <v>661</v>
      </c>
      <c r="B43" s="21" t="s">
        <v>660</v>
      </c>
      <c r="C43" s="21" t="s">
        <v>151</v>
      </c>
      <c r="D43" s="24">
        <v>28247</v>
      </c>
      <c r="E43" s="22">
        <v>316.64886999999999</v>
      </c>
      <c r="F43" s="23">
        <v>0.65652186425062797</v>
      </c>
    </row>
    <row r="44" spans="1:6" x14ac:dyDescent="0.2">
      <c r="A44" s="21" t="s">
        <v>188</v>
      </c>
      <c r="B44" s="21" t="s">
        <v>187</v>
      </c>
      <c r="C44" s="21" t="s">
        <v>109</v>
      </c>
      <c r="D44" s="24">
        <v>33818</v>
      </c>
      <c r="E44" s="22">
        <v>306.52635199999997</v>
      </c>
      <c r="F44" s="23">
        <v>0.63553440773998104</v>
      </c>
    </row>
    <row r="45" spans="1:6" x14ac:dyDescent="0.2">
      <c r="A45" s="21" t="s">
        <v>626</v>
      </c>
      <c r="B45" s="21" t="s">
        <v>625</v>
      </c>
      <c r="C45" s="21" t="s">
        <v>151</v>
      </c>
      <c r="D45" s="24">
        <v>58337</v>
      </c>
      <c r="E45" s="22">
        <v>285.15125599999999</v>
      </c>
      <c r="F45" s="23">
        <v>0.59121649220642403</v>
      </c>
    </row>
    <row r="46" spans="1:6" x14ac:dyDescent="0.2">
      <c r="A46" s="21" t="s">
        <v>651</v>
      </c>
      <c r="B46" s="21" t="s">
        <v>650</v>
      </c>
      <c r="C46" s="21" t="s">
        <v>181</v>
      </c>
      <c r="D46" s="24">
        <v>6405</v>
      </c>
      <c r="E46" s="22">
        <v>281.92568249999999</v>
      </c>
      <c r="F46" s="23">
        <v>0.58452877048015595</v>
      </c>
    </row>
    <row r="47" spans="1:6" x14ac:dyDescent="0.2">
      <c r="A47" s="21" t="s">
        <v>284</v>
      </c>
      <c r="B47" s="21" t="s">
        <v>283</v>
      </c>
      <c r="C47" s="21" t="s">
        <v>285</v>
      </c>
      <c r="D47" s="24">
        <v>129014</v>
      </c>
      <c r="E47" s="22">
        <v>277.89615600000002</v>
      </c>
      <c r="F47" s="23">
        <v>0.57617417805786997</v>
      </c>
    </row>
    <row r="48" spans="1:6" x14ac:dyDescent="0.2">
      <c r="A48" s="21" t="s">
        <v>753</v>
      </c>
      <c r="B48" s="21" t="s">
        <v>752</v>
      </c>
      <c r="C48" s="21" t="s">
        <v>130</v>
      </c>
      <c r="D48" s="24">
        <v>8711</v>
      </c>
      <c r="E48" s="22">
        <v>270.55494900000002</v>
      </c>
      <c r="F48" s="23">
        <v>0.56095333452386398</v>
      </c>
    </row>
    <row r="49" spans="1:9" x14ac:dyDescent="0.2">
      <c r="A49" s="21" t="s">
        <v>680</v>
      </c>
      <c r="B49" s="21" t="s">
        <v>679</v>
      </c>
      <c r="C49" s="21" t="s">
        <v>444</v>
      </c>
      <c r="D49" s="24">
        <v>37585</v>
      </c>
      <c r="E49" s="22">
        <v>268.845505</v>
      </c>
      <c r="F49" s="23">
        <v>0.55740906998342199</v>
      </c>
    </row>
    <row r="50" spans="1:9" x14ac:dyDescent="0.2">
      <c r="A50" s="21" t="s">
        <v>755</v>
      </c>
      <c r="B50" s="21" t="s">
        <v>754</v>
      </c>
      <c r="C50" s="21" t="s">
        <v>756</v>
      </c>
      <c r="D50" s="24">
        <v>45064</v>
      </c>
      <c r="E50" s="22">
        <v>266.98166800000001</v>
      </c>
      <c r="F50" s="23">
        <v>0.55354469572590703</v>
      </c>
    </row>
    <row r="51" spans="1:9" x14ac:dyDescent="0.2">
      <c r="A51" s="21" t="s">
        <v>324</v>
      </c>
      <c r="B51" s="21" t="s">
        <v>323</v>
      </c>
      <c r="C51" s="21" t="s">
        <v>130</v>
      </c>
      <c r="D51" s="24">
        <v>7146</v>
      </c>
      <c r="E51" s="22">
        <v>261.62935199999998</v>
      </c>
      <c r="F51" s="23">
        <v>0.54244750634266803</v>
      </c>
    </row>
    <row r="52" spans="1:9" x14ac:dyDescent="0.2">
      <c r="A52" s="21" t="s">
        <v>758</v>
      </c>
      <c r="B52" s="21" t="s">
        <v>757</v>
      </c>
      <c r="C52" s="21" t="s">
        <v>759</v>
      </c>
      <c r="D52" s="24">
        <v>17176</v>
      </c>
      <c r="E52" s="22">
        <v>234.254876</v>
      </c>
      <c r="F52" s="23">
        <v>0.48569081551220999</v>
      </c>
    </row>
    <row r="53" spans="1:9" x14ac:dyDescent="0.2">
      <c r="A53" s="21" t="s">
        <v>761</v>
      </c>
      <c r="B53" s="21" t="s">
        <v>760</v>
      </c>
      <c r="C53" s="21" t="s">
        <v>312</v>
      </c>
      <c r="D53" s="24">
        <v>33214</v>
      </c>
      <c r="E53" s="22">
        <v>230.57158799999999</v>
      </c>
      <c r="F53" s="23">
        <v>0.47805409442006802</v>
      </c>
    </row>
    <row r="54" spans="1:9" x14ac:dyDescent="0.2">
      <c r="A54" s="21" t="s">
        <v>763</v>
      </c>
      <c r="B54" s="21" t="s">
        <v>762</v>
      </c>
      <c r="C54" s="21" t="s">
        <v>109</v>
      </c>
      <c r="D54" s="24">
        <v>7995</v>
      </c>
      <c r="E54" s="22">
        <v>225.90672000000001</v>
      </c>
      <c r="F54" s="23">
        <v>0.46838222085284797</v>
      </c>
    </row>
    <row r="55" spans="1:9" x14ac:dyDescent="0.2">
      <c r="A55" s="21" t="s">
        <v>765</v>
      </c>
      <c r="B55" s="21" t="s">
        <v>764</v>
      </c>
      <c r="C55" s="21" t="s">
        <v>130</v>
      </c>
      <c r="D55" s="24">
        <v>7963</v>
      </c>
      <c r="E55" s="22">
        <v>192.63293300000001</v>
      </c>
      <c r="F55" s="23">
        <v>0.39939423213234998</v>
      </c>
    </row>
    <row r="56" spans="1:9" x14ac:dyDescent="0.2">
      <c r="A56" s="21" t="s">
        <v>299</v>
      </c>
      <c r="B56" s="21" t="s">
        <v>298</v>
      </c>
      <c r="C56" s="21" t="s">
        <v>102</v>
      </c>
      <c r="D56" s="24">
        <v>58278</v>
      </c>
      <c r="E56" s="22">
        <v>184.945233</v>
      </c>
      <c r="F56" s="23">
        <v>0.38345498960229002</v>
      </c>
    </row>
    <row r="57" spans="1:9" x14ac:dyDescent="0.2">
      <c r="A57" s="21" t="s">
        <v>767</v>
      </c>
      <c r="B57" s="21" t="s">
        <v>766</v>
      </c>
      <c r="C57" s="21" t="s">
        <v>86</v>
      </c>
      <c r="D57" s="24">
        <v>92088</v>
      </c>
      <c r="E57" s="22">
        <v>9.2088000000000003E-5</v>
      </c>
      <c r="F57" s="23">
        <v>1.9093005269563E-7</v>
      </c>
    </row>
    <row r="58" spans="1:9" x14ac:dyDescent="0.2">
      <c r="A58" s="20" t="s">
        <v>27</v>
      </c>
      <c r="B58" s="20"/>
      <c r="C58" s="20"/>
      <c r="D58" s="20"/>
      <c r="E58" s="25">
        <f>SUM(E7:E57)</f>
        <v>47890.794830587984</v>
      </c>
      <c r="F58" s="26">
        <f>SUM(F7:F57)</f>
        <v>99.294066334807951</v>
      </c>
      <c r="G58" s="14"/>
      <c r="H58" s="14"/>
      <c r="I58" s="14"/>
    </row>
    <row r="59" spans="1:9" x14ac:dyDescent="0.2">
      <c r="A59" s="21"/>
      <c r="B59" s="21"/>
      <c r="C59" s="21"/>
      <c r="D59" s="21"/>
      <c r="E59" s="22"/>
      <c r="F59" s="23"/>
    </row>
    <row r="60" spans="1:9" x14ac:dyDescent="0.2">
      <c r="A60" s="20" t="s">
        <v>30</v>
      </c>
      <c r="B60" s="20"/>
      <c r="C60" s="20"/>
      <c r="D60" s="20"/>
      <c r="E60" s="25">
        <f>E58</f>
        <v>47890.794830587984</v>
      </c>
      <c r="F60" s="26">
        <f>F58</f>
        <v>99.294066334807951</v>
      </c>
      <c r="G60" s="14"/>
      <c r="H60" s="14"/>
      <c r="I60" s="14"/>
    </row>
    <row r="61" spans="1:9" x14ac:dyDescent="0.2">
      <c r="A61" s="20"/>
      <c r="B61" s="20"/>
      <c r="C61" s="20"/>
      <c r="D61" s="20"/>
      <c r="E61" s="25"/>
      <c r="F61" s="26"/>
      <c r="G61" s="14"/>
      <c r="H61" s="14"/>
      <c r="I61" s="14"/>
    </row>
    <row r="62" spans="1:9" x14ac:dyDescent="0.2">
      <c r="A62" s="20" t="s">
        <v>32</v>
      </c>
      <c r="B62" s="20"/>
      <c r="C62" s="20"/>
      <c r="D62" s="20"/>
      <c r="E62" s="25">
        <f>E64-(E58)</f>
        <v>340.48081191201345</v>
      </c>
      <c r="F62" s="26">
        <f>F64-(F58)</f>
        <v>0.70593366519204892</v>
      </c>
      <c r="G62" s="14"/>
      <c r="H62" s="14"/>
      <c r="I62" s="14"/>
    </row>
    <row r="63" spans="1:9" x14ac:dyDescent="0.2">
      <c r="A63" s="20"/>
      <c r="B63" s="20"/>
      <c r="C63" s="20"/>
      <c r="D63" s="20"/>
      <c r="E63" s="25"/>
      <c r="F63" s="26"/>
      <c r="G63" s="14"/>
      <c r="H63" s="14"/>
      <c r="I63" s="14"/>
    </row>
    <row r="64" spans="1:9" x14ac:dyDescent="0.2">
      <c r="A64" s="27" t="s">
        <v>31</v>
      </c>
      <c r="B64" s="27"/>
      <c r="C64" s="27"/>
      <c r="D64" s="27"/>
      <c r="E64" s="28">
        <v>48231.275642499997</v>
      </c>
      <c r="F64" s="29">
        <v>100</v>
      </c>
      <c r="G64" s="14"/>
      <c r="H64" s="14"/>
      <c r="I64" s="14"/>
    </row>
    <row r="65" spans="1:6" x14ac:dyDescent="0.2">
      <c r="F65" s="15" t="s">
        <v>539</v>
      </c>
    </row>
    <row r="66" spans="1:6" x14ac:dyDescent="0.2">
      <c r="A66" s="14" t="s">
        <v>35</v>
      </c>
    </row>
    <row r="67" spans="1:6" x14ac:dyDescent="0.2">
      <c r="A67" s="14" t="s">
        <v>36</v>
      </c>
    </row>
    <row r="68" spans="1:6" x14ac:dyDescent="0.2">
      <c r="A68" s="14" t="s">
        <v>37</v>
      </c>
      <c r="B68" s="14"/>
      <c r="C68" s="30" t="s">
        <v>39</v>
      </c>
      <c r="D68" s="14" t="s">
        <v>38</v>
      </c>
    </row>
    <row r="69" spans="1:6" x14ac:dyDescent="0.2">
      <c r="A69" s="7" t="s">
        <v>72</v>
      </c>
      <c r="C69" s="31">
        <v>141.37479999999999</v>
      </c>
      <c r="D69" s="31">
        <v>137.64169999999999</v>
      </c>
    </row>
    <row r="70" spans="1:6" x14ac:dyDescent="0.2">
      <c r="A70" s="7" t="s">
        <v>74</v>
      </c>
      <c r="C70" s="31">
        <v>141.37479999999999</v>
      </c>
      <c r="D70" s="31">
        <v>137.64169999999999</v>
      </c>
    </row>
    <row r="71" spans="1:6" x14ac:dyDescent="0.2">
      <c r="A71" s="7" t="s">
        <v>73</v>
      </c>
      <c r="C71" s="31">
        <v>146.8886</v>
      </c>
      <c r="D71" s="31">
        <v>143.29480000000001</v>
      </c>
    </row>
    <row r="72" spans="1:6" x14ac:dyDescent="0.2">
      <c r="A72" s="7" t="s">
        <v>75</v>
      </c>
      <c r="C72" s="31">
        <v>146.8886</v>
      </c>
      <c r="D72" s="31">
        <v>143.29480000000001</v>
      </c>
    </row>
    <row r="74" spans="1:6" x14ac:dyDescent="0.2">
      <c r="A74" s="7" t="s">
        <v>40</v>
      </c>
    </row>
    <row r="76" spans="1:6" x14ac:dyDescent="0.2">
      <c r="A76" s="14" t="s">
        <v>41</v>
      </c>
      <c r="D76" s="30" t="s">
        <v>42</v>
      </c>
    </row>
    <row r="78" spans="1:6" x14ac:dyDescent="0.2">
      <c r="A78" s="14" t="s">
        <v>245</v>
      </c>
      <c r="D78" s="50">
        <v>9.7116700863403797E-3</v>
      </c>
    </row>
    <row r="80" spans="1:6" x14ac:dyDescent="0.2">
      <c r="A80" s="14" t="s">
        <v>797</v>
      </c>
    </row>
    <row r="81" spans="1:1" x14ac:dyDescent="0.2">
      <c r="A81" s="14"/>
    </row>
    <row r="82" spans="1:1" x14ac:dyDescent="0.2">
      <c r="A82" s="52" t="s">
        <v>792</v>
      </c>
    </row>
    <row r="83" spans="1:1" x14ac:dyDescent="0.2">
      <c r="A83" s="53"/>
    </row>
    <row r="84" spans="1:1" x14ac:dyDescent="0.2">
      <c r="A84" s="54"/>
    </row>
    <row r="85" spans="1:1" x14ac:dyDescent="0.2">
      <c r="A85" s="54"/>
    </row>
    <row r="86" spans="1:1" x14ac:dyDescent="0.2">
      <c r="A86" s="54"/>
    </row>
    <row r="87" spans="1:1" x14ac:dyDescent="0.2">
      <c r="A87" s="54"/>
    </row>
    <row r="88" spans="1:1" x14ac:dyDescent="0.2">
      <c r="A88" s="54"/>
    </row>
    <row r="89" spans="1:1" x14ac:dyDescent="0.2">
      <c r="A89" s="54"/>
    </row>
    <row r="90" spans="1:1" x14ac:dyDescent="0.2">
      <c r="A90" s="54"/>
    </row>
    <row r="91" spans="1:1" x14ac:dyDescent="0.2">
      <c r="A91" s="54"/>
    </row>
    <row r="92" spans="1:1" x14ac:dyDescent="0.2">
      <c r="A92" s="54"/>
    </row>
    <row r="93" spans="1:1" x14ac:dyDescent="0.2">
      <c r="A93" s="54"/>
    </row>
    <row r="94" spans="1:1" x14ac:dyDescent="0.2">
      <c r="A94" s="54"/>
    </row>
    <row r="95" spans="1:1" x14ac:dyDescent="0.2">
      <c r="A95" s="54"/>
    </row>
    <row r="96" spans="1:1" x14ac:dyDescent="0.2">
      <c r="A96" s="52" t="s">
        <v>810</v>
      </c>
    </row>
    <row r="97" spans="1:1" x14ac:dyDescent="0.2">
      <c r="A97" s="54"/>
    </row>
    <row r="98" spans="1:1" x14ac:dyDescent="0.2">
      <c r="A98" s="52" t="s">
        <v>793</v>
      </c>
    </row>
    <row r="99" spans="1:1" x14ac:dyDescent="0.2">
      <c r="A99" s="54"/>
    </row>
    <row r="100" spans="1:1" x14ac:dyDescent="0.2">
      <c r="A100" s="54"/>
    </row>
    <row r="101" spans="1:1" x14ac:dyDescent="0.2">
      <c r="A101" s="54"/>
    </row>
    <row r="102" spans="1:1" x14ac:dyDescent="0.2">
      <c r="A102" s="54"/>
    </row>
    <row r="103" spans="1:1" x14ac:dyDescent="0.2">
      <c r="A103" s="54"/>
    </row>
    <row r="104" spans="1:1" x14ac:dyDescent="0.2">
      <c r="A104" s="54"/>
    </row>
    <row r="105" spans="1:1" x14ac:dyDescent="0.2">
      <c r="A105" s="54"/>
    </row>
    <row r="106" spans="1:1" x14ac:dyDescent="0.2">
      <c r="A106" s="54"/>
    </row>
    <row r="107" spans="1:1" x14ac:dyDescent="0.2">
      <c r="A107" s="54"/>
    </row>
    <row r="108" spans="1:1" x14ac:dyDescent="0.2">
      <c r="A108" s="54"/>
    </row>
    <row r="109" spans="1:1" x14ac:dyDescent="0.2">
      <c r="A109" s="54"/>
    </row>
    <row r="110" spans="1:1" x14ac:dyDescent="0.2">
      <c r="A110" s="54"/>
    </row>
    <row r="113" spans="1:1" x14ac:dyDescent="0.2">
      <c r="A113" s="14" t="s">
        <v>811</v>
      </c>
    </row>
  </sheetData>
  <mergeCells count="1">
    <mergeCell ref="A1:F1"/>
  </mergeCells>
  <conditionalFormatting sqref="F2:F3 F216:F65534 F5:F79">
    <cfRule type="cellIs" dxfId="31" priority="2" stopIfTrue="1" operator="between">
      <formula>0.009</formula>
      <formula>-0.009</formula>
    </cfRule>
  </conditionalFormatting>
  <conditionalFormatting sqref="F80:F212">
    <cfRule type="cellIs" dxfId="30" priority="1" stopIfTrue="1" operator="between">
      <formula>0.009</formula>
      <formula>-0.009</formula>
    </cfRule>
  </conditionalFormatting>
  <hyperlinks>
    <hyperlink ref="A83"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26"/>
  <sheetViews>
    <sheetView workbookViewId="0">
      <selection sqref="A1:F1"/>
    </sheetView>
  </sheetViews>
  <sheetFormatPr defaultRowHeight="11.25" x14ac:dyDescent="0.2"/>
  <cols>
    <col min="1" max="1" width="38.7109375" style="7" bestFit="1" customWidth="1"/>
    <col min="2" max="2" width="28" style="7" bestFit="1" customWidth="1"/>
    <col min="3" max="3" width="35.42578125" style="7" bestFit="1" customWidth="1"/>
    <col min="4" max="4" width="15.28515625" style="7" bestFit="1" customWidth="1"/>
    <col min="5" max="5" width="23.42578125" style="10" customWidth="1"/>
    <col min="6" max="6" width="14.7109375" style="11" bestFit="1" customWidth="1"/>
    <col min="7" max="16384" width="9.140625" style="7"/>
  </cols>
  <sheetData>
    <row r="1" spans="1:6" s="1" customFormat="1" ht="15" x14ac:dyDescent="0.2">
      <c r="A1" s="85" t="s">
        <v>22</v>
      </c>
      <c r="B1" s="86"/>
      <c r="C1" s="86"/>
      <c r="D1" s="86"/>
      <c r="E1" s="86"/>
      <c r="F1" s="86"/>
    </row>
    <row r="2" spans="1:6" s="1" customFormat="1" ht="12" x14ac:dyDescent="0.2">
      <c r="E2" s="5"/>
      <c r="F2" s="9"/>
    </row>
    <row r="3" spans="1:6" s="1" customFormat="1" ht="12" x14ac:dyDescent="0.2">
      <c r="A3" s="8" t="s">
        <v>7</v>
      </c>
      <c r="B3" s="2"/>
      <c r="C3" s="3"/>
      <c r="D3" s="3"/>
      <c r="E3" s="4"/>
      <c r="F3" s="9"/>
    </row>
    <row r="4" spans="1:6" s="1" customFormat="1" ht="33.75" x14ac:dyDescent="0.2">
      <c r="A4" s="6" t="s">
        <v>2</v>
      </c>
      <c r="B4" s="6" t="s">
        <v>0</v>
      </c>
      <c r="C4" s="13" t="s">
        <v>318</v>
      </c>
      <c r="D4" s="13" t="s">
        <v>1</v>
      </c>
      <c r="E4" s="55" t="s">
        <v>6</v>
      </c>
      <c r="F4" s="12" t="s">
        <v>3</v>
      </c>
    </row>
    <row r="5" spans="1:6" x14ac:dyDescent="0.2">
      <c r="A5" s="16" t="s">
        <v>83</v>
      </c>
      <c r="B5" s="17"/>
      <c r="C5" s="17"/>
      <c r="D5" s="17"/>
      <c r="E5" s="18"/>
      <c r="F5" s="19"/>
    </row>
    <row r="6" spans="1:6" x14ac:dyDescent="0.2">
      <c r="A6" s="20" t="s">
        <v>26</v>
      </c>
      <c r="B6" s="21"/>
      <c r="C6" s="21"/>
      <c r="D6" s="21"/>
      <c r="E6" s="22"/>
      <c r="F6" s="23"/>
    </row>
    <row r="7" spans="1:6" x14ac:dyDescent="0.2">
      <c r="A7" s="21" t="s">
        <v>85</v>
      </c>
      <c r="B7" s="21" t="s">
        <v>84</v>
      </c>
      <c r="C7" s="21" t="s">
        <v>86</v>
      </c>
      <c r="D7" s="24">
        <v>2550000</v>
      </c>
      <c r="E7" s="22">
        <v>40789.800000000003</v>
      </c>
      <c r="F7" s="23">
        <v>8.8980969630822209</v>
      </c>
    </row>
    <row r="8" spans="1:6" x14ac:dyDescent="0.2">
      <c r="A8" s="21" t="s">
        <v>88</v>
      </c>
      <c r="B8" s="21" t="s">
        <v>87</v>
      </c>
      <c r="C8" s="21" t="s">
        <v>86</v>
      </c>
      <c r="D8" s="24">
        <v>4700000</v>
      </c>
      <c r="E8" s="22">
        <v>40177.949999999997</v>
      </c>
      <c r="F8" s="23">
        <v>8.7646248542005392</v>
      </c>
    </row>
    <row r="9" spans="1:6" x14ac:dyDescent="0.2">
      <c r="A9" s="21" t="s">
        <v>90</v>
      </c>
      <c r="B9" s="21" t="s">
        <v>89</v>
      </c>
      <c r="C9" s="21" t="s">
        <v>91</v>
      </c>
      <c r="D9" s="24">
        <v>2000000</v>
      </c>
      <c r="E9" s="22">
        <v>29751</v>
      </c>
      <c r="F9" s="23">
        <v>6.4900363019347704</v>
      </c>
    </row>
    <row r="10" spans="1:6" x14ac:dyDescent="0.2">
      <c r="A10" s="21" t="s">
        <v>96</v>
      </c>
      <c r="B10" s="21" t="s">
        <v>95</v>
      </c>
      <c r="C10" s="21" t="s">
        <v>86</v>
      </c>
      <c r="D10" s="24">
        <v>3000000</v>
      </c>
      <c r="E10" s="22">
        <v>25323</v>
      </c>
      <c r="F10" s="23">
        <v>5.5240895860271699</v>
      </c>
    </row>
    <row r="11" spans="1:6" x14ac:dyDescent="0.2">
      <c r="A11" s="21" t="s">
        <v>93</v>
      </c>
      <c r="B11" s="21" t="s">
        <v>92</v>
      </c>
      <c r="C11" s="21" t="s">
        <v>94</v>
      </c>
      <c r="D11" s="24">
        <v>1140000</v>
      </c>
      <c r="E11" s="22">
        <v>24044.31</v>
      </c>
      <c r="F11" s="23">
        <v>5.2451495665682897</v>
      </c>
    </row>
    <row r="12" spans="1:6" x14ac:dyDescent="0.2">
      <c r="A12" s="21" t="s">
        <v>98</v>
      </c>
      <c r="B12" s="21" t="s">
        <v>97</v>
      </c>
      <c r="C12" s="21" t="s">
        <v>99</v>
      </c>
      <c r="D12" s="24">
        <v>3100000</v>
      </c>
      <c r="E12" s="22">
        <v>23009.75</v>
      </c>
      <c r="F12" s="23">
        <v>5.0194653221217296</v>
      </c>
    </row>
    <row r="13" spans="1:6" x14ac:dyDescent="0.2">
      <c r="A13" s="21" t="s">
        <v>106</v>
      </c>
      <c r="B13" s="21" t="s">
        <v>105</v>
      </c>
      <c r="C13" s="21" t="s">
        <v>86</v>
      </c>
      <c r="D13" s="24">
        <v>3000000</v>
      </c>
      <c r="E13" s="22">
        <v>15684</v>
      </c>
      <c r="F13" s="23">
        <v>3.42138850322829</v>
      </c>
    </row>
    <row r="14" spans="1:6" x14ac:dyDescent="0.2">
      <c r="A14" s="21" t="s">
        <v>104</v>
      </c>
      <c r="B14" s="21" t="s">
        <v>103</v>
      </c>
      <c r="C14" s="21" t="s">
        <v>91</v>
      </c>
      <c r="D14" s="24">
        <v>1300000</v>
      </c>
      <c r="E14" s="22">
        <v>14008.8</v>
      </c>
      <c r="F14" s="23">
        <v>3.0559517510854701</v>
      </c>
    </row>
    <row r="15" spans="1:6" x14ac:dyDescent="0.2">
      <c r="A15" s="21" t="s">
        <v>262</v>
      </c>
      <c r="B15" s="21" t="s">
        <v>261</v>
      </c>
      <c r="C15" s="21" t="s">
        <v>118</v>
      </c>
      <c r="D15" s="24">
        <v>800000</v>
      </c>
      <c r="E15" s="22">
        <v>12628.4</v>
      </c>
      <c r="F15" s="23">
        <v>2.75482418861057</v>
      </c>
    </row>
    <row r="16" spans="1:6" x14ac:dyDescent="0.2">
      <c r="A16" s="21" t="s">
        <v>134</v>
      </c>
      <c r="B16" s="21" t="s">
        <v>133</v>
      </c>
      <c r="C16" s="21" t="s">
        <v>135</v>
      </c>
      <c r="D16" s="24">
        <v>1650000</v>
      </c>
      <c r="E16" s="22">
        <v>12219.9</v>
      </c>
      <c r="F16" s="23">
        <v>2.6657118956005799</v>
      </c>
    </row>
    <row r="17" spans="1:6" x14ac:dyDescent="0.2">
      <c r="A17" s="21" t="s">
        <v>197</v>
      </c>
      <c r="B17" s="21" t="s">
        <v>196</v>
      </c>
      <c r="C17" s="21" t="s">
        <v>135</v>
      </c>
      <c r="D17" s="24">
        <v>680000</v>
      </c>
      <c r="E17" s="22">
        <v>9838.92</v>
      </c>
      <c r="F17" s="23">
        <v>2.1463126608124798</v>
      </c>
    </row>
    <row r="18" spans="1:6" x14ac:dyDescent="0.2">
      <c r="A18" s="21" t="s">
        <v>111</v>
      </c>
      <c r="B18" s="21" t="s">
        <v>110</v>
      </c>
      <c r="C18" s="21" t="s">
        <v>112</v>
      </c>
      <c r="D18" s="24">
        <v>5500000</v>
      </c>
      <c r="E18" s="22">
        <v>9377.5</v>
      </c>
      <c r="F18" s="23">
        <v>2.04565612656359</v>
      </c>
    </row>
    <row r="19" spans="1:6" x14ac:dyDescent="0.2">
      <c r="A19" s="21" t="s">
        <v>153</v>
      </c>
      <c r="B19" s="21" t="s">
        <v>152</v>
      </c>
      <c r="C19" s="21" t="s">
        <v>154</v>
      </c>
      <c r="D19" s="24">
        <v>3850000</v>
      </c>
      <c r="E19" s="22">
        <v>8843.4500000000007</v>
      </c>
      <c r="F19" s="23">
        <v>1.92915571020621</v>
      </c>
    </row>
    <row r="20" spans="1:6" x14ac:dyDescent="0.2">
      <c r="A20" s="21" t="s">
        <v>101</v>
      </c>
      <c r="B20" s="21" t="s">
        <v>100</v>
      </c>
      <c r="C20" s="21" t="s">
        <v>102</v>
      </c>
      <c r="D20" s="24">
        <v>375000</v>
      </c>
      <c r="E20" s="22">
        <v>8709.5625</v>
      </c>
      <c r="F20" s="23">
        <v>1.89994880168632</v>
      </c>
    </row>
    <row r="21" spans="1:6" x14ac:dyDescent="0.2">
      <c r="A21" s="21" t="s">
        <v>636</v>
      </c>
      <c r="B21" s="21" t="s">
        <v>635</v>
      </c>
      <c r="C21" s="21" t="s">
        <v>115</v>
      </c>
      <c r="D21" s="24">
        <v>1750000</v>
      </c>
      <c r="E21" s="22">
        <v>8608.25</v>
      </c>
      <c r="F21" s="23">
        <v>1.87784797136668</v>
      </c>
    </row>
    <row r="22" spans="1:6" x14ac:dyDescent="0.2">
      <c r="A22" s="21" t="s">
        <v>168</v>
      </c>
      <c r="B22" s="21" t="s">
        <v>167</v>
      </c>
      <c r="C22" s="21" t="s">
        <v>91</v>
      </c>
      <c r="D22" s="24">
        <v>715000</v>
      </c>
      <c r="E22" s="22">
        <v>7866.7875000000004</v>
      </c>
      <c r="F22" s="23">
        <v>1.71610152447335</v>
      </c>
    </row>
    <row r="23" spans="1:6" x14ac:dyDescent="0.2">
      <c r="A23" s="21" t="s">
        <v>123</v>
      </c>
      <c r="B23" s="21" t="s">
        <v>122</v>
      </c>
      <c r="C23" s="21" t="s">
        <v>124</v>
      </c>
      <c r="D23" s="24">
        <v>7500000</v>
      </c>
      <c r="E23" s="22">
        <v>7698.75</v>
      </c>
      <c r="F23" s="23">
        <v>1.6794449591449101</v>
      </c>
    </row>
    <row r="24" spans="1:6" x14ac:dyDescent="0.2">
      <c r="A24" s="21" t="s">
        <v>271</v>
      </c>
      <c r="B24" s="21" t="s">
        <v>270</v>
      </c>
      <c r="C24" s="21" t="s">
        <v>272</v>
      </c>
      <c r="D24" s="24">
        <v>8000000</v>
      </c>
      <c r="E24" s="22">
        <v>7568</v>
      </c>
      <c r="F24" s="23">
        <v>1.65092248102727</v>
      </c>
    </row>
    <row r="25" spans="1:6" x14ac:dyDescent="0.2">
      <c r="A25" s="21" t="s">
        <v>117</v>
      </c>
      <c r="B25" s="21" t="s">
        <v>116</v>
      </c>
      <c r="C25" s="21" t="s">
        <v>118</v>
      </c>
      <c r="D25" s="24">
        <v>100000</v>
      </c>
      <c r="E25" s="22">
        <v>7261.3</v>
      </c>
      <c r="F25" s="23">
        <v>1.58401736409663</v>
      </c>
    </row>
    <row r="26" spans="1:6" x14ac:dyDescent="0.2">
      <c r="A26" s="21" t="s">
        <v>175</v>
      </c>
      <c r="B26" s="21" t="s">
        <v>174</v>
      </c>
      <c r="C26" s="21" t="s">
        <v>176</v>
      </c>
      <c r="D26" s="24">
        <v>3600000</v>
      </c>
      <c r="E26" s="22">
        <v>6849</v>
      </c>
      <c r="F26" s="23">
        <v>1.49407611952376</v>
      </c>
    </row>
    <row r="27" spans="1:6" x14ac:dyDescent="0.2">
      <c r="A27" s="21" t="s">
        <v>129</v>
      </c>
      <c r="B27" s="21" t="s">
        <v>128</v>
      </c>
      <c r="C27" s="21" t="s">
        <v>130</v>
      </c>
      <c r="D27" s="24">
        <v>1550000</v>
      </c>
      <c r="E27" s="22">
        <v>6520.85</v>
      </c>
      <c r="F27" s="23">
        <v>1.42249178916579</v>
      </c>
    </row>
    <row r="28" spans="1:6" x14ac:dyDescent="0.2">
      <c r="A28" s="21" t="s">
        <v>126</v>
      </c>
      <c r="B28" s="21" t="s">
        <v>125</v>
      </c>
      <c r="C28" s="21" t="s">
        <v>127</v>
      </c>
      <c r="D28" s="24">
        <v>1826667</v>
      </c>
      <c r="E28" s="22">
        <v>5756.741051</v>
      </c>
      <c r="F28" s="23">
        <v>1.2558051293007999</v>
      </c>
    </row>
    <row r="29" spans="1:6" x14ac:dyDescent="0.2">
      <c r="A29" s="21" t="s">
        <v>150</v>
      </c>
      <c r="B29" s="21" t="s">
        <v>149</v>
      </c>
      <c r="C29" s="21" t="s">
        <v>151</v>
      </c>
      <c r="D29" s="24">
        <v>1400000</v>
      </c>
      <c r="E29" s="22">
        <v>5724.6</v>
      </c>
      <c r="F29" s="23">
        <v>1.2487937149694399</v>
      </c>
    </row>
    <row r="30" spans="1:6" x14ac:dyDescent="0.2">
      <c r="A30" s="21" t="s">
        <v>282</v>
      </c>
      <c r="B30" s="21" t="s">
        <v>281</v>
      </c>
      <c r="C30" s="21" t="s">
        <v>102</v>
      </c>
      <c r="D30" s="24">
        <v>7500000</v>
      </c>
      <c r="E30" s="22">
        <v>5703.75</v>
      </c>
      <c r="F30" s="23">
        <v>1.2442453886309901</v>
      </c>
    </row>
    <row r="31" spans="1:6" x14ac:dyDescent="0.2">
      <c r="A31" s="21" t="s">
        <v>228</v>
      </c>
      <c r="B31" s="21" t="s">
        <v>227</v>
      </c>
      <c r="C31" s="21" t="s">
        <v>86</v>
      </c>
      <c r="D31" s="24">
        <v>325000</v>
      </c>
      <c r="E31" s="22">
        <v>5620.0625</v>
      </c>
      <c r="F31" s="23">
        <v>1.22598936654708</v>
      </c>
    </row>
    <row r="32" spans="1:6" x14ac:dyDescent="0.2">
      <c r="A32" s="21" t="s">
        <v>161</v>
      </c>
      <c r="B32" s="21" t="s">
        <v>160</v>
      </c>
      <c r="C32" s="21" t="s">
        <v>154</v>
      </c>
      <c r="D32" s="24">
        <v>10000000</v>
      </c>
      <c r="E32" s="22">
        <v>5350</v>
      </c>
      <c r="F32" s="23">
        <v>1.1670765424809599</v>
      </c>
    </row>
    <row r="33" spans="1:6" x14ac:dyDescent="0.2">
      <c r="A33" s="21" t="s">
        <v>166</v>
      </c>
      <c r="B33" s="21" t="s">
        <v>165</v>
      </c>
      <c r="C33" s="21" t="s">
        <v>121</v>
      </c>
      <c r="D33" s="24">
        <v>1200000</v>
      </c>
      <c r="E33" s="22">
        <v>5290.2</v>
      </c>
      <c r="F33" s="23">
        <v>1.15403146262295</v>
      </c>
    </row>
    <row r="34" spans="1:6" x14ac:dyDescent="0.2">
      <c r="A34" s="21" t="s">
        <v>178</v>
      </c>
      <c r="B34" s="21" t="s">
        <v>177</v>
      </c>
      <c r="C34" s="21" t="s">
        <v>143</v>
      </c>
      <c r="D34" s="24">
        <v>592575</v>
      </c>
      <c r="E34" s="22">
        <v>5285.7690000000002</v>
      </c>
      <c r="F34" s="23">
        <v>1.1530648614715999</v>
      </c>
    </row>
    <row r="35" spans="1:6" x14ac:dyDescent="0.2">
      <c r="A35" s="21" t="s">
        <v>158</v>
      </c>
      <c r="B35" s="21" t="s">
        <v>157</v>
      </c>
      <c r="C35" s="21" t="s">
        <v>159</v>
      </c>
      <c r="D35" s="24">
        <v>250000</v>
      </c>
      <c r="E35" s="22">
        <v>5188.375</v>
      </c>
      <c r="F35" s="23">
        <v>1.1318188329148899</v>
      </c>
    </row>
    <row r="36" spans="1:6" x14ac:dyDescent="0.2">
      <c r="A36" s="21" t="s">
        <v>186</v>
      </c>
      <c r="B36" s="21" t="s">
        <v>185</v>
      </c>
      <c r="C36" s="21" t="s">
        <v>109</v>
      </c>
      <c r="D36" s="24">
        <v>120000</v>
      </c>
      <c r="E36" s="22">
        <v>5179.92</v>
      </c>
      <c r="F36" s="23">
        <v>1.12997441568747</v>
      </c>
    </row>
    <row r="37" spans="1:6" x14ac:dyDescent="0.2">
      <c r="A37" s="21" t="s">
        <v>193</v>
      </c>
      <c r="B37" s="21" t="s">
        <v>192</v>
      </c>
      <c r="C37" s="21" t="s">
        <v>121</v>
      </c>
      <c r="D37" s="24">
        <v>712851</v>
      </c>
      <c r="E37" s="22">
        <v>4624.2644369999998</v>
      </c>
      <c r="F37" s="23">
        <v>1.0087608505890899</v>
      </c>
    </row>
    <row r="38" spans="1:6" x14ac:dyDescent="0.2">
      <c r="A38" s="21" t="s">
        <v>173</v>
      </c>
      <c r="B38" s="21" t="s">
        <v>172</v>
      </c>
      <c r="C38" s="21" t="s">
        <v>143</v>
      </c>
      <c r="D38" s="24">
        <v>1100000</v>
      </c>
      <c r="E38" s="22">
        <v>4429.7</v>
      </c>
      <c r="F38" s="23">
        <v>0.96631756265942204</v>
      </c>
    </row>
    <row r="39" spans="1:6" x14ac:dyDescent="0.2">
      <c r="A39" s="21" t="s">
        <v>266</v>
      </c>
      <c r="B39" s="21" t="s">
        <v>265</v>
      </c>
      <c r="C39" s="21" t="s">
        <v>130</v>
      </c>
      <c r="D39" s="24">
        <v>2000000</v>
      </c>
      <c r="E39" s="22">
        <v>4397</v>
      </c>
      <c r="F39" s="23">
        <v>0.95918421631565998</v>
      </c>
    </row>
    <row r="40" spans="1:6" x14ac:dyDescent="0.2">
      <c r="A40" s="21" t="s">
        <v>638</v>
      </c>
      <c r="B40" s="21" t="s">
        <v>637</v>
      </c>
      <c r="C40" s="21" t="s">
        <v>109</v>
      </c>
      <c r="D40" s="24">
        <v>940592</v>
      </c>
      <c r="E40" s="22">
        <v>4381.2775359999996</v>
      </c>
      <c r="F40" s="23">
        <v>0.955754437077454</v>
      </c>
    </row>
    <row r="41" spans="1:6" x14ac:dyDescent="0.2">
      <c r="A41" s="21" t="s">
        <v>293</v>
      </c>
      <c r="B41" s="21" t="s">
        <v>292</v>
      </c>
      <c r="C41" s="21" t="s">
        <v>294</v>
      </c>
      <c r="D41" s="24">
        <v>720000</v>
      </c>
      <c r="E41" s="22">
        <v>4377.6000000000004</v>
      </c>
      <c r="F41" s="23">
        <v>0.95495220044199103</v>
      </c>
    </row>
    <row r="42" spans="1:6" x14ac:dyDescent="0.2">
      <c r="A42" s="21" t="s">
        <v>145</v>
      </c>
      <c r="B42" s="21" t="s">
        <v>144</v>
      </c>
      <c r="C42" s="21" t="s">
        <v>130</v>
      </c>
      <c r="D42" s="24">
        <v>50000</v>
      </c>
      <c r="E42" s="22">
        <v>4312.1750000000002</v>
      </c>
      <c r="F42" s="23">
        <v>0.94068005412576305</v>
      </c>
    </row>
    <row r="43" spans="1:6" x14ac:dyDescent="0.2">
      <c r="A43" s="21" t="s">
        <v>230</v>
      </c>
      <c r="B43" s="21" t="s">
        <v>229</v>
      </c>
      <c r="C43" s="21" t="s">
        <v>112</v>
      </c>
      <c r="D43" s="24">
        <v>2000000</v>
      </c>
      <c r="E43" s="22">
        <v>4051</v>
      </c>
      <c r="F43" s="23">
        <v>0.88370599506362002</v>
      </c>
    </row>
    <row r="44" spans="1:6" x14ac:dyDescent="0.2">
      <c r="A44" s="21" t="s">
        <v>139</v>
      </c>
      <c r="B44" s="21" t="s">
        <v>138</v>
      </c>
      <c r="C44" s="21" t="s">
        <v>140</v>
      </c>
      <c r="D44" s="24">
        <v>530000</v>
      </c>
      <c r="E44" s="22">
        <v>3977.3850000000002</v>
      </c>
      <c r="F44" s="23">
        <v>0.86764723998422999</v>
      </c>
    </row>
    <row r="45" spans="1:6" x14ac:dyDescent="0.2">
      <c r="A45" s="21" t="s">
        <v>280</v>
      </c>
      <c r="B45" s="21" t="s">
        <v>279</v>
      </c>
      <c r="C45" s="21" t="s">
        <v>124</v>
      </c>
      <c r="D45" s="24">
        <v>1400000</v>
      </c>
      <c r="E45" s="22">
        <v>3959.9</v>
      </c>
      <c r="F45" s="23">
        <v>0.86383297206922505</v>
      </c>
    </row>
    <row r="46" spans="1:6" x14ac:dyDescent="0.2">
      <c r="A46" s="21" t="s">
        <v>301</v>
      </c>
      <c r="B46" s="21" t="s">
        <v>300</v>
      </c>
      <c r="C46" s="21" t="s">
        <v>109</v>
      </c>
      <c r="D46" s="24">
        <v>520000</v>
      </c>
      <c r="E46" s="22">
        <v>3428.1</v>
      </c>
      <c r="F46" s="23">
        <v>0.74782338229513601</v>
      </c>
    </row>
    <row r="47" spans="1:6" x14ac:dyDescent="0.2">
      <c r="A47" s="21" t="s">
        <v>170</v>
      </c>
      <c r="B47" s="21" t="s">
        <v>169</v>
      </c>
      <c r="C47" s="21" t="s">
        <v>171</v>
      </c>
      <c r="D47" s="24">
        <v>130000</v>
      </c>
      <c r="E47" s="22">
        <v>3266.38</v>
      </c>
      <c r="F47" s="23">
        <v>0.71254494893999198</v>
      </c>
    </row>
    <row r="48" spans="1:6" x14ac:dyDescent="0.2">
      <c r="A48" s="21" t="s">
        <v>132</v>
      </c>
      <c r="B48" s="21" t="s">
        <v>131</v>
      </c>
      <c r="C48" s="21" t="s">
        <v>86</v>
      </c>
      <c r="D48" s="24">
        <v>300000</v>
      </c>
      <c r="E48" s="22">
        <v>3233.1</v>
      </c>
      <c r="F48" s="23">
        <v>0.70528507841031596</v>
      </c>
    </row>
    <row r="49" spans="1:9" x14ac:dyDescent="0.2">
      <c r="A49" s="21" t="s">
        <v>190</v>
      </c>
      <c r="B49" s="21" t="s">
        <v>189</v>
      </c>
      <c r="C49" s="21" t="s">
        <v>191</v>
      </c>
      <c r="D49" s="24">
        <v>200000</v>
      </c>
      <c r="E49" s="22">
        <v>2805.3</v>
      </c>
      <c r="F49" s="23">
        <v>0.61196258404146497</v>
      </c>
    </row>
    <row r="50" spans="1:9" x14ac:dyDescent="0.2">
      <c r="A50" s="21" t="s">
        <v>195</v>
      </c>
      <c r="B50" s="21" t="s">
        <v>194</v>
      </c>
      <c r="C50" s="21" t="s">
        <v>118</v>
      </c>
      <c r="D50" s="24">
        <v>160000</v>
      </c>
      <c r="E50" s="22">
        <v>2770.72</v>
      </c>
      <c r="F50" s="23">
        <v>0.604419124819223</v>
      </c>
    </row>
    <row r="51" spans="1:9" x14ac:dyDescent="0.2">
      <c r="A51" s="21" t="s">
        <v>199</v>
      </c>
      <c r="B51" s="21" t="s">
        <v>198</v>
      </c>
      <c r="C51" s="21" t="s">
        <v>200</v>
      </c>
      <c r="D51" s="24">
        <v>800000</v>
      </c>
      <c r="E51" s="22">
        <v>2764.8</v>
      </c>
      <c r="F51" s="23">
        <v>0.60312770554230999</v>
      </c>
    </row>
    <row r="52" spans="1:9" x14ac:dyDescent="0.2">
      <c r="A52" s="21" t="s">
        <v>601</v>
      </c>
      <c r="B52" s="21" t="s">
        <v>600</v>
      </c>
      <c r="C52" s="21" t="s">
        <v>143</v>
      </c>
      <c r="D52" s="24">
        <v>200000</v>
      </c>
      <c r="E52" s="22">
        <v>2608.5</v>
      </c>
      <c r="F52" s="23">
        <v>0.56903161889001597</v>
      </c>
    </row>
    <row r="53" spans="1:9" x14ac:dyDescent="0.2">
      <c r="A53" s="21" t="s">
        <v>137</v>
      </c>
      <c r="B53" s="21" t="s">
        <v>136</v>
      </c>
      <c r="C53" s="21" t="s">
        <v>102</v>
      </c>
      <c r="D53" s="24">
        <v>1000000</v>
      </c>
      <c r="E53" s="22">
        <v>2152.5</v>
      </c>
      <c r="F53" s="23">
        <v>0.46955743134397498</v>
      </c>
    </row>
    <row r="54" spans="1:9" x14ac:dyDescent="0.2">
      <c r="A54" s="21" t="s">
        <v>306</v>
      </c>
      <c r="B54" s="21" t="s">
        <v>305</v>
      </c>
      <c r="C54" s="21" t="s">
        <v>86</v>
      </c>
      <c r="D54" s="24">
        <v>1550000</v>
      </c>
      <c r="E54" s="22">
        <v>2145.9749999999999</v>
      </c>
      <c r="F54" s="23">
        <v>0.46813403425244499</v>
      </c>
    </row>
    <row r="55" spans="1:9" x14ac:dyDescent="0.2">
      <c r="A55" s="21" t="s">
        <v>370</v>
      </c>
      <c r="B55" s="21" t="s">
        <v>369</v>
      </c>
      <c r="C55" s="21" t="s">
        <v>184</v>
      </c>
      <c r="D55" s="24">
        <v>320968</v>
      </c>
      <c r="E55" s="22">
        <v>1916.9813799999999</v>
      </c>
      <c r="F55" s="23">
        <v>0.418180187097342</v>
      </c>
    </row>
    <row r="56" spans="1:9" x14ac:dyDescent="0.2">
      <c r="A56" s="21" t="s">
        <v>642</v>
      </c>
      <c r="B56" s="21" t="s">
        <v>641</v>
      </c>
      <c r="C56" s="21" t="s">
        <v>151</v>
      </c>
      <c r="D56" s="24">
        <v>200000</v>
      </c>
      <c r="E56" s="22">
        <v>1156.8</v>
      </c>
      <c r="F56" s="23">
        <v>0.25235030735364</v>
      </c>
    </row>
    <row r="57" spans="1:9" x14ac:dyDescent="0.2">
      <c r="A57" s="20" t="s">
        <v>27</v>
      </c>
      <c r="B57" s="20"/>
      <c r="C57" s="20"/>
      <c r="D57" s="20"/>
      <c r="E57" s="25">
        <f>SUM(E7:E56)</f>
        <v>442638.15590399975</v>
      </c>
      <c r="F57" s="26">
        <f>SUM(F7:F56)</f>
        <v>96.559366086465118</v>
      </c>
      <c r="G57" s="14"/>
      <c r="H57" s="14"/>
      <c r="I57" s="14"/>
    </row>
    <row r="58" spans="1:9" x14ac:dyDescent="0.2">
      <c r="A58" s="21"/>
      <c r="B58" s="21"/>
      <c r="C58" s="21"/>
      <c r="D58" s="21"/>
      <c r="E58" s="22"/>
      <c r="F58" s="23"/>
    </row>
    <row r="59" spans="1:9" x14ac:dyDescent="0.2">
      <c r="A59" s="20" t="s">
        <v>237</v>
      </c>
      <c r="B59" s="21"/>
      <c r="C59" s="21"/>
      <c r="D59" s="21"/>
      <c r="E59" s="22"/>
      <c r="F59" s="23"/>
    </row>
    <row r="60" spans="1:9" x14ac:dyDescent="0.2">
      <c r="A60" s="21" t="s">
        <v>240</v>
      </c>
      <c r="B60" s="21" t="s">
        <v>239</v>
      </c>
      <c r="C60" s="21" t="s">
        <v>148</v>
      </c>
      <c r="D60" s="24">
        <v>3000</v>
      </c>
      <c r="E60" s="22">
        <v>2.9999999999999997E-4</v>
      </c>
      <c r="F60" s="23">
        <v>6.5443544438184702E-8</v>
      </c>
    </row>
    <row r="61" spans="1:9" x14ac:dyDescent="0.2">
      <c r="A61" s="21"/>
      <c r="B61" s="21" t="s">
        <v>238</v>
      </c>
      <c r="C61" s="21" t="s">
        <v>140</v>
      </c>
      <c r="D61" s="24">
        <v>2900</v>
      </c>
      <c r="E61" s="22">
        <v>2.9E-4</v>
      </c>
      <c r="F61" s="23">
        <v>6.3262092956911905E-8</v>
      </c>
    </row>
    <row r="62" spans="1:9" x14ac:dyDescent="0.2">
      <c r="A62" s="20" t="s">
        <v>27</v>
      </c>
      <c r="B62" s="20"/>
      <c r="C62" s="20"/>
      <c r="D62" s="20"/>
      <c r="E62" s="25">
        <f>SUM(E59:E61)</f>
        <v>5.9000000000000003E-4</v>
      </c>
      <c r="F62" s="26">
        <f>SUM(F59:F61)</f>
        <v>1.2870563739509661E-7</v>
      </c>
      <c r="G62" s="14"/>
      <c r="H62" s="14"/>
      <c r="I62" s="14"/>
    </row>
    <row r="63" spans="1:9" x14ac:dyDescent="0.2">
      <c r="A63" s="21"/>
      <c r="B63" s="21"/>
      <c r="C63" s="21"/>
      <c r="D63" s="21"/>
      <c r="E63" s="22"/>
      <c r="F63" s="23"/>
    </row>
    <row r="64" spans="1:9" x14ac:dyDescent="0.2">
      <c r="A64" s="20" t="s">
        <v>30</v>
      </c>
      <c r="B64" s="20"/>
      <c r="C64" s="20"/>
      <c r="D64" s="20"/>
      <c r="E64" s="25">
        <f>E57+E62</f>
        <v>442638.15649399976</v>
      </c>
      <c r="F64" s="26">
        <f>F57+F62</f>
        <v>96.559366215170755</v>
      </c>
      <c r="G64" s="14"/>
      <c r="H64" s="14"/>
      <c r="I64" s="14"/>
    </row>
    <row r="65" spans="1:9" x14ac:dyDescent="0.2">
      <c r="A65" s="20"/>
      <c r="B65" s="20"/>
      <c r="C65" s="20"/>
      <c r="D65" s="20"/>
      <c r="E65" s="25"/>
      <c r="F65" s="26"/>
      <c r="G65" s="14"/>
      <c r="H65" s="14"/>
      <c r="I65" s="14"/>
    </row>
    <row r="66" spans="1:9" x14ac:dyDescent="0.2">
      <c r="A66" s="20" t="s">
        <v>32</v>
      </c>
      <c r="B66" s="20"/>
      <c r="C66" s="20"/>
      <c r="D66" s="20"/>
      <c r="E66" s="25">
        <f>E68-(E57+E62)</f>
        <v>15772.222368300252</v>
      </c>
      <c r="F66" s="26">
        <f>F68-(F57+F62)</f>
        <v>3.4406337848292452</v>
      </c>
      <c r="G66" s="14"/>
      <c r="H66" s="14"/>
      <c r="I66" s="14"/>
    </row>
    <row r="67" spans="1:9" x14ac:dyDescent="0.2">
      <c r="A67" s="20"/>
      <c r="B67" s="20"/>
      <c r="C67" s="20"/>
      <c r="D67" s="20"/>
      <c r="E67" s="25"/>
      <c r="F67" s="26"/>
      <c r="G67" s="14"/>
      <c r="H67" s="14"/>
      <c r="I67" s="14"/>
    </row>
    <row r="68" spans="1:9" x14ac:dyDescent="0.2">
      <c r="A68" s="27" t="s">
        <v>31</v>
      </c>
      <c r="B68" s="27"/>
      <c r="C68" s="27"/>
      <c r="D68" s="27"/>
      <c r="E68" s="28">
        <v>458410.37886230001</v>
      </c>
      <c r="F68" s="29">
        <v>100</v>
      </c>
      <c r="G68" s="14"/>
      <c r="H68" s="14"/>
      <c r="I68" s="14"/>
    </row>
    <row r="69" spans="1:9" x14ac:dyDescent="0.2">
      <c r="F69" s="15" t="s">
        <v>539</v>
      </c>
    </row>
    <row r="70" spans="1:9" x14ac:dyDescent="0.2">
      <c r="A70" s="14" t="s">
        <v>34</v>
      </c>
    </row>
    <row r="71" spans="1:9" x14ac:dyDescent="0.2">
      <c r="A71" s="14" t="s">
        <v>44</v>
      </c>
    </row>
    <row r="73" spans="1:9" x14ac:dyDescent="0.2">
      <c r="A73" s="14" t="s">
        <v>35</v>
      </c>
    </row>
    <row r="74" spans="1:9" x14ac:dyDescent="0.2">
      <c r="A74" s="14" t="s">
        <v>36</v>
      </c>
    </row>
    <row r="75" spans="1:9" x14ac:dyDescent="0.2">
      <c r="A75" s="14" t="s">
        <v>37</v>
      </c>
      <c r="B75" s="14"/>
      <c r="C75" s="30" t="s">
        <v>39</v>
      </c>
      <c r="D75" s="14" t="s">
        <v>38</v>
      </c>
    </row>
    <row r="76" spans="1:9" x14ac:dyDescent="0.2">
      <c r="A76" s="7" t="s">
        <v>72</v>
      </c>
      <c r="C76" s="31">
        <v>880.88160000000005</v>
      </c>
      <c r="D76" s="31">
        <v>866.78920000000005</v>
      </c>
    </row>
    <row r="77" spans="1:9" x14ac:dyDescent="0.2">
      <c r="A77" s="7" t="s">
        <v>74</v>
      </c>
      <c r="C77" s="31">
        <v>49.837299999999999</v>
      </c>
      <c r="D77" s="31">
        <v>44.840600000000002</v>
      </c>
    </row>
    <row r="78" spans="1:9" x14ac:dyDescent="0.2">
      <c r="A78" s="7" t="s">
        <v>73</v>
      </c>
      <c r="C78" s="31">
        <v>959.23059999999998</v>
      </c>
      <c r="D78" s="31">
        <v>947.82</v>
      </c>
    </row>
    <row r="79" spans="1:9" x14ac:dyDescent="0.2">
      <c r="A79" s="7" t="s">
        <v>75</v>
      </c>
      <c r="C79" s="31">
        <v>56.5456</v>
      </c>
      <c r="D79" s="31">
        <v>51.172899999999998</v>
      </c>
    </row>
    <row r="81" spans="1:4" x14ac:dyDescent="0.2">
      <c r="A81" s="7" t="s">
        <v>40</v>
      </c>
    </row>
    <row r="83" spans="1:4" x14ac:dyDescent="0.2">
      <c r="A83" s="14" t="s">
        <v>41</v>
      </c>
      <c r="D83" s="30"/>
    </row>
    <row r="84" spans="1:4" x14ac:dyDescent="0.2">
      <c r="A84" s="87" t="s">
        <v>59</v>
      </c>
      <c r="B84" s="88"/>
      <c r="C84" s="34" t="s">
        <v>60</v>
      </c>
      <c r="D84" s="30"/>
    </row>
    <row r="85" spans="1:4" x14ac:dyDescent="0.2">
      <c r="A85" s="83" t="s">
        <v>74</v>
      </c>
      <c r="B85" s="84"/>
      <c r="C85" s="35">
        <v>4.25</v>
      </c>
      <c r="D85" s="30"/>
    </row>
    <row r="86" spans="1:4" x14ac:dyDescent="0.2">
      <c r="A86" s="83" t="s">
        <v>75</v>
      </c>
      <c r="B86" s="84"/>
      <c r="C86" s="35">
        <v>4.75</v>
      </c>
      <c r="D86" s="30"/>
    </row>
    <row r="87" spans="1:4" x14ac:dyDescent="0.2">
      <c r="A87" s="7" t="s">
        <v>61</v>
      </c>
      <c r="D87" s="30"/>
    </row>
    <row r="88" spans="1:4" x14ac:dyDescent="0.2">
      <c r="A88" s="7" t="s">
        <v>40</v>
      </c>
    </row>
    <row r="90" spans="1:4" x14ac:dyDescent="0.2">
      <c r="A90" s="14" t="s">
        <v>245</v>
      </c>
      <c r="D90" s="50">
        <v>6.87540688574656E-2</v>
      </c>
    </row>
    <row r="92" spans="1:4" x14ac:dyDescent="0.2">
      <c r="A92" s="94" t="s">
        <v>820</v>
      </c>
      <c r="B92" s="94"/>
      <c r="C92" s="94"/>
      <c r="D92" s="30" t="s">
        <v>42</v>
      </c>
    </row>
    <row r="93" spans="1:4" x14ac:dyDescent="0.2">
      <c r="A93" s="7" t="s">
        <v>821</v>
      </c>
    </row>
    <row r="94" spans="1:4" x14ac:dyDescent="0.2">
      <c r="A94" s="51" t="s">
        <v>822</v>
      </c>
    </row>
    <row r="96" spans="1:4" x14ac:dyDescent="0.2">
      <c r="A96" s="14" t="s">
        <v>800</v>
      </c>
    </row>
    <row r="97" spans="1:1" x14ac:dyDescent="0.2">
      <c r="A97" s="51"/>
    </row>
    <row r="98" spans="1:1" x14ac:dyDescent="0.2">
      <c r="A98" s="52" t="s">
        <v>792</v>
      </c>
    </row>
    <row r="99" spans="1:1" x14ac:dyDescent="0.2">
      <c r="A99" s="53"/>
    </row>
    <row r="100" spans="1:1" x14ac:dyDescent="0.2">
      <c r="A100" s="54"/>
    </row>
    <row r="101" spans="1:1" x14ac:dyDescent="0.2">
      <c r="A101" s="54"/>
    </row>
    <row r="102" spans="1:1" x14ac:dyDescent="0.2">
      <c r="A102" s="54"/>
    </row>
    <row r="103" spans="1:1" x14ac:dyDescent="0.2">
      <c r="A103" s="54"/>
    </row>
    <row r="104" spans="1:1" x14ac:dyDescent="0.2">
      <c r="A104" s="54"/>
    </row>
    <row r="105" spans="1:1" x14ac:dyDescent="0.2">
      <c r="A105" s="54"/>
    </row>
    <row r="106" spans="1:1" x14ac:dyDescent="0.2">
      <c r="A106" s="54"/>
    </row>
    <row r="107" spans="1:1" x14ac:dyDescent="0.2">
      <c r="A107" s="54"/>
    </row>
    <row r="108" spans="1:1" x14ac:dyDescent="0.2">
      <c r="A108" s="54"/>
    </row>
    <row r="109" spans="1:1" x14ac:dyDescent="0.2">
      <c r="A109" s="54"/>
    </row>
    <row r="110" spans="1:1" x14ac:dyDescent="0.2">
      <c r="A110" s="54"/>
    </row>
    <row r="111" spans="1:1" x14ac:dyDescent="0.2">
      <c r="A111" s="54"/>
    </row>
    <row r="112" spans="1:1" x14ac:dyDescent="0.2">
      <c r="A112" s="52" t="s">
        <v>804</v>
      </c>
    </row>
    <row r="113" spans="1:1" x14ac:dyDescent="0.2">
      <c r="A113" s="54"/>
    </row>
    <row r="114" spans="1:1" x14ac:dyDescent="0.2">
      <c r="A114" s="52" t="s">
        <v>793</v>
      </c>
    </row>
    <row r="115" spans="1:1" x14ac:dyDescent="0.2">
      <c r="A115" s="54"/>
    </row>
    <row r="116" spans="1:1" x14ac:dyDescent="0.2">
      <c r="A116" s="54"/>
    </row>
    <row r="117" spans="1:1" x14ac:dyDescent="0.2">
      <c r="A117" s="54"/>
    </row>
    <row r="118" spans="1:1" x14ac:dyDescent="0.2">
      <c r="A118" s="54"/>
    </row>
    <row r="119" spans="1:1" x14ac:dyDescent="0.2">
      <c r="A119" s="54"/>
    </row>
    <row r="120" spans="1:1" x14ac:dyDescent="0.2">
      <c r="A120" s="54"/>
    </row>
    <row r="121" spans="1:1" x14ac:dyDescent="0.2">
      <c r="A121" s="54"/>
    </row>
    <row r="122" spans="1:1" x14ac:dyDescent="0.2">
      <c r="A122" s="54"/>
    </row>
    <row r="123" spans="1:1" x14ac:dyDescent="0.2">
      <c r="A123" s="54"/>
    </row>
    <row r="124" spans="1:1" x14ac:dyDescent="0.2">
      <c r="A124" s="54"/>
    </row>
    <row r="125" spans="1:1" x14ac:dyDescent="0.2">
      <c r="A125" s="54"/>
    </row>
    <row r="126" spans="1:1" x14ac:dyDescent="0.2">
      <c r="A126" s="54"/>
    </row>
  </sheetData>
  <mergeCells count="5">
    <mergeCell ref="A1:F1"/>
    <mergeCell ref="A92:C92"/>
    <mergeCell ref="A84:B84"/>
    <mergeCell ref="A85:B85"/>
    <mergeCell ref="A86:B86"/>
  </mergeCells>
  <conditionalFormatting sqref="F2:F3 F5:F95 F229:F65543">
    <cfRule type="cellIs" dxfId="29" priority="2" stopIfTrue="1" operator="between">
      <formula>0.009</formula>
      <formula>-0.009</formula>
    </cfRule>
  </conditionalFormatting>
  <conditionalFormatting sqref="F96:F228">
    <cfRule type="cellIs" dxfId="28" priority="1" stopIfTrue="1" operator="between">
      <formula>0.009</formula>
      <formula>-0.009</formula>
    </cfRule>
  </conditionalFormatting>
  <hyperlinks>
    <hyperlink ref="A94" r:id="rId1" tooltip="https://www.franklintempletonindia.com/investor/reports"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59"/>
  <sheetViews>
    <sheetView workbookViewId="0">
      <selection sqref="A1:E1"/>
    </sheetView>
  </sheetViews>
  <sheetFormatPr defaultRowHeight="11.25" x14ac:dyDescent="0.2"/>
  <cols>
    <col min="1" max="1" width="35.7109375" style="7" bestFit="1" customWidth="1"/>
    <col min="2" max="2" width="33.5703125" style="7" bestFit="1" customWidth="1"/>
    <col min="3" max="3" width="18.85546875" style="7" bestFit="1" customWidth="1"/>
    <col min="4" max="4" width="15.28515625" style="7" bestFit="1" customWidth="1"/>
    <col min="5" max="5" width="23.42578125" style="10" customWidth="1"/>
    <col min="6" max="16384" width="9.140625" style="7"/>
  </cols>
  <sheetData>
    <row r="1" spans="1:8" s="1" customFormat="1" ht="15" x14ac:dyDescent="0.2">
      <c r="A1" s="85" t="s">
        <v>23</v>
      </c>
      <c r="B1" s="86"/>
      <c r="C1" s="86"/>
      <c r="D1" s="86"/>
      <c r="E1" s="86"/>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5" t="s">
        <v>6</v>
      </c>
      <c r="E4" s="12" t="s">
        <v>3</v>
      </c>
    </row>
    <row r="5" spans="1:8" x14ac:dyDescent="0.2">
      <c r="A5" s="16" t="s">
        <v>361</v>
      </c>
      <c r="B5" s="17"/>
      <c r="C5" s="17"/>
      <c r="D5" s="18"/>
      <c r="E5" s="19"/>
    </row>
    <row r="6" spans="1:8" x14ac:dyDescent="0.2">
      <c r="A6" s="21" t="s">
        <v>769</v>
      </c>
      <c r="B6" s="21" t="s">
        <v>768</v>
      </c>
      <c r="C6" s="24">
        <v>5994841.6339999996</v>
      </c>
      <c r="D6" s="22">
        <v>285808.80482999998</v>
      </c>
      <c r="E6" s="23">
        <v>99.223725060202597</v>
      </c>
    </row>
    <row r="7" spans="1:8" x14ac:dyDescent="0.2">
      <c r="A7" s="20" t="s">
        <v>27</v>
      </c>
      <c r="B7" s="20"/>
      <c r="C7" s="20"/>
      <c r="D7" s="25">
        <f>SUM(D6:D6)</f>
        <v>285808.80482999998</v>
      </c>
      <c r="E7" s="26">
        <f>SUM(E6:E6)</f>
        <v>99.223725060202597</v>
      </c>
      <c r="F7" s="14"/>
      <c r="G7" s="14"/>
      <c r="H7" s="14"/>
    </row>
    <row r="8" spans="1:8" x14ac:dyDescent="0.2">
      <c r="A8" s="21"/>
      <c r="B8" s="21"/>
      <c r="C8" s="21"/>
      <c r="D8" s="22"/>
      <c r="E8" s="23"/>
    </row>
    <row r="9" spans="1:8" x14ac:dyDescent="0.2">
      <c r="A9" s="20" t="s">
        <v>30</v>
      </c>
      <c r="B9" s="20"/>
      <c r="C9" s="20"/>
      <c r="D9" s="25">
        <f>D7</f>
        <v>285808.80482999998</v>
      </c>
      <c r="E9" s="26">
        <f>E7</f>
        <v>99.223725060202597</v>
      </c>
      <c r="F9" s="14"/>
      <c r="G9" s="14"/>
      <c r="H9" s="14"/>
    </row>
    <row r="10" spans="1:8" x14ac:dyDescent="0.2">
      <c r="A10" s="20"/>
      <c r="B10" s="20"/>
      <c r="C10" s="20"/>
      <c r="D10" s="25"/>
      <c r="E10" s="26"/>
      <c r="F10" s="14"/>
      <c r="G10" s="14"/>
      <c r="H10" s="14"/>
    </row>
    <row r="11" spans="1:8" x14ac:dyDescent="0.2">
      <c r="A11" s="20" t="s">
        <v>32</v>
      </c>
      <c r="B11" s="20"/>
      <c r="C11" s="20"/>
      <c r="D11" s="25">
        <f>D13-(D7)</f>
        <v>2236.019788900041</v>
      </c>
      <c r="E11" s="26">
        <f>E13-(E7)</f>
        <v>0.77627493979740336</v>
      </c>
      <c r="F11" s="14"/>
      <c r="G11" s="14"/>
      <c r="H11" s="14"/>
    </row>
    <row r="12" spans="1:8" x14ac:dyDescent="0.2">
      <c r="A12" s="20"/>
      <c r="B12" s="20"/>
      <c r="C12" s="20"/>
      <c r="D12" s="25"/>
      <c r="E12" s="26"/>
      <c r="F12" s="14"/>
      <c r="G12" s="14"/>
      <c r="H12" s="14"/>
    </row>
    <row r="13" spans="1:8" x14ac:dyDescent="0.2">
      <c r="A13" s="27" t="s">
        <v>31</v>
      </c>
      <c r="B13" s="27"/>
      <c r="C13" s="27"/>
      <c r="D13" s="28">
        <v>288044.82461890002</v>
      </c>
      <c r="E13" s="29">
        <v>100</v>
      </c>
      <c r="F13" s="14"/>
      <c r="G13" s="14"/>
      <c r="H13" s="14"/>
    </row>
    <row r="15" spans="1:8" x14ac:dyDescent="0.2">
      <c r="A15" s="14" t="s">
        <v>35</v>
      </c>
    </row>
    <row r="16" spans="1:8" x14ac:dyDescent="0.2">
      <c r="A16" s="14" t="s">
        <v>36</v>
      </c>
    </row>
    <row r="17" spans="1:4" x14ac:dyDescent="0.2">
      <c r="A17" s="14" t="s">
        <v>37</v>
      </c>
      <c r="B17" s="14"/>
      <c r="C17" s="30" t="s">
        <v>39</v>
      </c>
      <c r="D17" s="14" t="s">
        <v>38</v>
      </c>
    </row>
    <row r="18" spans="1:4" x14ac:dyDescent="0.2">
      <c r="A18" s="7" t="s">
        <v>72</v>
      </c>
      <c r="C18" s="31">
        <v>44.576599999999999</v>
      </c>
      <c r="D18" s="31">
        <v>43.282899999999998</v>
      </c>
    </row>
    <row r="19" spans="1:4" x14ac:dyDescent="0.2">
      <c r="A19" s="7" t="s">
        <v>74</v>
      </c>
      <c r="C19" s="31">
        <v>44.576599999999999</v>
      </c>
      <c r="D19" s="31">
        <v>43.282899999999998</v>
      </c>
    </row>
    <row r="20" spans="1:4" x14ac:dyDescent="0.2">
      <c r="A20" s="7" t="s">
        <v>73</v>
      </c>
      <c r="C20" s="31">
        <v>48.996299999999998</v>
      </c>
      <c r="D20" s="31">
        <v>47.818199999999997</v>
      </c>
    </row>
    <row r="21" spans="1:4" x14ac:dyDescent="0.2">
      <c r="A21" s="7" t="s">
        <v>75</v>
      </c>
      <c r="C21" s="31">
        <v>48.996299999999998</v>
      </c>
      <c r="D21" s="31">
        <v>47.818199999999997</v>
      </c>
    </row>
    <row r="23" spans="1:4" x14ac:dyDescent="0.2">
      <c r="A23" s="7" t="s">
        <v>40</v>
      </c>
    </row>
    <row r="25" spans="1:4" x14ac:dyDescent="0.2">
      <c r="A25" s="14" t="s">
        <v>41</v>
      </c>
      <c r="D25" s="30" t="s">
        <v>42</v>
      </c>
    </row>
    <row r="27" spans="1:4" x14ac:dyDescent="0.2">
      <c r="A27" s="14" t="s">
        <v>245</v>
      </c>
      <c r="D27" s="50">
        <v>0</v>
      </c>
    </row>
    <row r="29" spans="1:4" x14ac:dyDescent="0.2">
      <c r="A29" s="14" t="s">
        <v>797</v>
      </c>
    </row>
    <row r="30" spans="1:4" x14ac:dyDescent="0.2">
      <c r="A30" s="51"/>
    </row>
    <row r="31" spans="1:4" x14ac:dyDescent="0.2">
      <c r="A31" s="52" t="s">
        <v>792</v>
      </c>
    </row>
    <row r="32" spans="1:4" x14ac:dyDescent="0.2">
      <c r="A32" s="53"/>
    </row>
    <row r="33" spans="1:1" x14ac:dyDescent="0.2">
      <c r="A33" s="54"/>
    </row>
    <row r="34" spans="1:1" x14ac:dyDescent="0.2">
      <c r="A34" s="54"/>
    </row>
    <row r="35" spans="1:1" x14ac:dyDescent="0.2">
      <c r="A35" s="54"/>
    </row>
    <row r="36" spans="1:1" x14ac:dyDescent="0.2">
      <c r="A36" s="54"/>
    </row>
    <row r="37" spans="1:1" x14ac:dyDescent="0.2">
      <c r="A37" s="54"/>
    </row>
    <row r="38" spans="1:1" x14ac:dyDescent="0.2">
      <c r="A38" s="54"/>
    </row>
    <row r="39" spans="1:1" x14ac:dyDescent="0.2">
      <c r="A39" s="54"/>
    </row>
    <row r="40" spans="1:1" x14ac:dyDescent="0.2">
      <c r="A40" s="54"/>
    </row>
    <row r="41" spans="1:1" x14ac:dyDescent="0.2">
      <c r="A41" s="54"/>
    </row>
    <row r="42" spans="1:1" x14ac:dyDescent="0.2">
      <c r="A42" s="54"/>
    </row>
    <row r="43" spans="1:1" x14ac:dyDescent="0.2">
      <c r="A43" s="54"/>
    </row>
    <row r="44" spans="1:1" x14ac:dyDescent="0.2">
      <c r="A44" s="54"/>
    </row>
    <row r="45" spans="1:1" x14ac:dyDescent="0.2">
      <c r="A45" s="52" t="s">
        <v>812</v>
      </c>
    </row>
    <row r="46" spans="1:1" x14ac:dyDescent="0.2">
      <c r="A46" s="54"/>
    </row>
    <row r="47" spans="1:1" x14ac:dyDescent="0.2">
      <c r="A47" s="52" t="s">
        <v>793</v>
      </c>
    </row>
    <row r="48" spans="1:1" x14ac:dyDescent="0.2">
      <c r="A48" s="54"/>
    </row>
    <row r="49" spans="1:1" x14ac:dyDescent="0.2">
      <c r="A49" s="54"/>
    </row>
    <row r="50" spans="1:1" x14ac:dyDescent="0.2">
      <c r="A50" s="54"/>
    </row>
    <row r="51" spans="1:1" x14ac:dyDescent="0.2">
      <c r="A51" s="54"/>
    </row>
    <row r="52" spans="1:1" x14ac:dyDescent="0.2">
      <c r="A52" s="54"/>
    </row>
    <row r="53" spans="1:1" x14ac:dyDescent="0.2">
      <c r="A53" s="54"/>
    </row>
    <row r="54" spans="1:1" x14ac:dyDescent="0.2">
      <c r="A54" s="54"/>
    </row>
    <row r="55" spans="1:1" x14ac:dyDescent="0.2">
      <c r="A55" s="54"/>
    </row>
    <row r="56" spans="1:1" x14ac:dyDescent="0.2">
      <c r="A56" s="54"/>
    </row>
    <row r="57" spans="1:1" x14ac:dyDescent="0.2">
      <c r="A57" s="54"/>
    </row>
    <row r="58" spans="1:1" x14ac:dyDescent="0.2">
      <c r="A58" s="54"/>
    </row>
    <row r="59" spans="1:1" x14ac:dyDescent="0.2">
      <c r="A59" s="54"/>
    </row>
  </sheetData>
  <mergeCells count="1">
    <mergeCell ref="A1:E1"/>
  </mergeCells>
  <conditionalFormatting sqref="E5:E13">
    <cfRule type="cellIs" dxfId="27" priority="1" stopIfTrue="1" operator="between">
      <formula>0.009</formula>
      <formula>-0.009</formula>
    </cfRule>
  </conditionalFormatting>
  <hyperlinks>
    <hyperlink ref="A32"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62"/>
  <sheetViews>
    <sheetView workbookViewId="0">
      <selection sqref="A1:E1"/>
    </sheetView>
  </sheetViews>
  <sheetFormatPr defaultRowHeight="11.25" x14ac:dyDescent="0.2"/>
  <cols>
    <col min="1" max="1" width="35.7109375" style="7" bestFit="1" customWidth="1"/>
    <col min="2" max="2" width="56" style="7" customWidth="1"/>
    <col min="3" max="3" width="17.85546875" style="7" customWidth="1"/>
    <col min="4" max="4" width="15.28515625" style="7" bestFit="1" customWidth="1"/>
    <col min="5" max="5" width="23.42578125" style="10" customWidth="1"/>
    <col min="6" max="16384" width="9.140625" style="7"/>
  </cols>
  <sheetData>
    <row r="1" spans="1:8" s="1" customFormat="1" ht="15" customHeight="1" x14ac:dyDescent="0.2">
      <c r="A1" s="85" t="s">
        <v>826</v>
      </c>
      <c r="B1" s="86"/>
      <c r="C1" s="86"/>
      <c r="D1" s="86"/>
      <c r="E1" s="86"/>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5" t="s">
        <v>6</v>
      </c>
      <c r="E4" s="12" t="s">
        <v>3</v>
      </c>
    </row>
    <row r="5" spans="1:8" x14ac:dyDescent="0.2">
      <c r="A5" s="16" t="s">
        <v>361</v>
      </c>
      <c r="B5" s="17"/>
      <c r="C5" s="17"/>
      <c r="D5" s="18"/>
      <c r="E5" s="19"/>
    </row>
    <row r="6" spans="1:8" x14ac:dyDescent="0.2">
      <c r="A6" s="21" t="s">
        <v>771</v>
      </c>
      <c r="B6" s="21" t="s">
        <v>770</v>
      </c>
      <c r="C6" s="24">
        <v>73585.86</v>
      </c>
      <c r="D6" s="22">
        <v>1899.4669280000001</v>
      </c>
      <c r="E6" s="23">
        <v>98.855657559320306</v>
      </c>
    </row>
    <row r="7" spans="1:8" x14ac:dyDescent="0.2">
      <c r="A7" s="20" t="s">
        <v>27</v>
      </c>
      <c r="B7" s="20"/>
      <c r="C7" s="20"/>
      <c r="D7" s="25">
        <f>SUM(D6:D6)</f>
        <v>1899.4669280000001</v>
      </c>
      <c r="E7" s="26">
        <f>SUM(E6:E6)</f>
        <v>98.855657559320306</v>
      </c>
      <c r="F7" s="14"/>
      <c r="G7" s="14"/>
      <c r="H7" s="14"/>
    </row>
    <row r="8" spans="1:8" x14ac:dyDescent="0.2">
      <c r="A8" s="21"/>
      <c r="B8" s="21"/>
      <c r="C8" s="21"/>
      <c r="D8" s="22"/>
      <c r="E8" s="23"/>
    </row>
    <row r="9" spans="1:8" x14ac:dyDescent="0.2">
      <c r="A9" s="20" t="s">
        <v>30</v>
      </c>
      <c r="B9" s="20"/>
      <c r="C9" s="20"/>
      <c r="D9" s="25">
        <f>D7</f>
        <v>1899.4669280000001</v>
      </c>
      <c r="E9" s="26">
        <f>E7</f>
        <v>98.855657559320306</v>
      </c>
      <c r="F9" s="14"/>
      <c r="G9" s="14"/>
      <c r="H9" s="14"/>
    </row>
    <row r="10" spans="1:8" x14ac:dyDescent="0.2">
      <c r="A10" s="20"/>
      <c r="B10" s="20"/>
      <c r="C10" s="20"/>
      <c r="D10" s="25"/>
      <c r="E10" s="26"/>
      <c r="F10" s="14"/>
      <c r="G10" s="14"/>
      <c r="H10" s="14"/>
    </row>
    <row r="11" spans="1:8" x14ac:dyDescent="0.2">
      <c r="A11" s="20" t="s">
        <v>32</v>
      </c>
      <c r="B11" s="20"/>
      <c r="C11" s="20"/>
      <c r="D11" s="25">
        <f>D13-(D7)</f>
        <v>21.988024499999938</v>
      </c>
      <c r="E11" s="26">
        <f>E13-(E7)</f>
        <v>1.1443424406796936</v>
      </c>
      <c r="F11" s="14"/>
      <c r="G11" s="14"/>
      <c r="H11" s="14"/>
    </row>
    <row r="12" spans="1:8" x14ac:dyDescent="0.2">
      <c r="A12" s="20"/>
      <c r="B12" s="20"/>
      <c r="C12" s="20"/>
      <c r="D12" s="25"/>
      <c r="E12" s="26"/>
      <c r="F12" s="14"/>
      <c r="G12" s="14"/>
      <c r="H12" s="14"/>
    </row>
    <row r="13" spans="1:8" x14ac:dyDescent="0.2">
      <c r="A13" s="27" t="s">
        <v>31</v>
      </c>
      <c r="B13" s="27"/>
      <c r="C13" s="27"/>
      <c r="D13" s="28">
        <v>1921.4549525</v>
      </c>
      <c r="E13" s="29">
        <v>100</v>
      </c>
      <c r="F13" s="14"/>
      <c r="G13" s="14"/>
      <c r="H13" s="14"/>
    </row>
    <row r="15" spans="1:8" x14ac:dyDescent="0.2">
      <c r="A15" s="14" t="s">
        <v>35</v>
      </c>
    </row>
    <row r="16" spans="1:8" x14ac:dyDescent="0.2">
      <c r="A16" s="14" t="s">
        <v>36</v>
      </c>
    </row>
    <row r="17" spans="1:4" x14ac:dyDescent="0.2">
      <c r="A17" s="14" t="s">
        <v>37</v>
      </c>
      <c r="B17" s="14"/>
      <c r="C17" s="30" t="s">
        <v>39</v>
      </c>
      <c r="D17" s="14" t="s">
        <v>38</v>
      </c>
    </row>
    <row r="18" spans="1:4" x14ac:dyDescent="0.2">
      <c r="A18" s="7" t="s">
        <v>72</v>
      </c>
      <c r="C18" s="31">
        <v>8.2110000000000003</v>
      </c>
      <c r="D18" s="31">
        <v>9.4390999999999998</v>
      </c>
    </row>
    <row r="19" spans="1:4" x14ac:dyDescent="0.2">
      <c r="A19" s="7" t="s">
        <v>74</v>
      </c>
      <c r="C19" s="31">
        <v>8.2110000000000003</v>
      </c>
      <c r="D19" s="31">
        <v>9.4390999999999998</v>
      </c>
    </row>
    <row r="20" spans="1:4" x14ac:dyDescent="0.2">
      <c r="A20" s="7" t="s">
        <v>73</v>
      </c>
      <c r="C20" s="31">
        <v>9.0230999999999995</v>
      </c>
      <c r="D20" s="31">
        <v>10.420500000000001</v>
      </c>
    </row>
    <row r="21" spans="1:4" x14ac:dyDescent="0.2">
      <c r="A21" s="7" t="s">
        <v>75</v>
      </c>
      <c r="C21" s="31">
        <v>9.0230999999999995</v>
      </c>
      <c r="D21" s="31">
        <v>10.420500000000001</v>
      </c>
    </row>
    <row r="23" spans="1:4" x14ac:dyDescent="0.2">
      <c r="A23" s="7" t="s">
        <v>40</v>
      </c>
    </row>
    <row r="25" spans="1:4" x14ac:dyDescent="0.2">
      <c r="A25" s="14" t="s">
        <v>41</v>
      </c>
      <c r="D25" s="30" t="s">
        <v>42</v>
      </c>
    </row>
    <row r="27" spans="1:4" x14ac:dyDescent="0.2">
      <c r="A27" s="14" t="s">
        <v>245</v>
      </c>
      <c r="D27" s="50">
        <v>0</v>
      </c>
    </row>
    <row r="29" spans="1:4" x14ac:dyDescent="0.2">
      <c r="A29" s="14" t="s">
        <v>797</v>
      </c>
    </row>
    <row r="30" spans="1:4" x14ac:dyDescent="0.2">
      <c r="A30" s="51"/>
    </row>
    <row r="31" spans="1:4" x14ac:dyDescent="0.2">
      <c r="A31" s="52" t="s">
        <v>792</v>
      </c>
    </row>
    <row r="32" spans="1:4" x14ac:dyDescent="0.2">
      <c r="A32" s="53"/>
    </row>
    <row r="33" spans="1:1" x14ac:dyDescent="0.2">
      <c r="A33" s="54"/>
    </row>
    <row r="34" spans="1:1" x14ac:dyDescent="0.2">
      <c r="A34" s="54"/>
    </row>
    <row r="35" spans="1:1" x14ac:dyDescent="0.2">
      <c r="A35" s="54"/>
    </row>
    <row r="36" spans="1:1" x14ac:dyDescent="0.2">
      <c r="A36" s="54"/>
    </row>
    <row r="37" spans="1:1" x14ac:dyDescent="0.2">
      <c r="A37" s="54"/>
    </row>
    <row r="38" spans="1:1" x14ac:dyDescent="0.2">
      <c r="A38" s="54"/>
    </row>
    <row r="39" spans="1:1" x14ac:dyDescent="0.2">
      <c r="A39" s="54"/>
    </row>
    <row r="40" spans="1:1" x14ac:dyDescent="0.2">
      <c r="A40" s="54"/>
    </row>
    <row r="41" spans="1:1" x14ac:dyDescent="0.2">
      <c r="A41" s="54"/>
    </row>
    <row r="42" spans="1:1" x14ac:dyDescent="0.2">
      <c r="A42" s="54"/>
    </row>
    <row r="43" spans="1:1" x14ac:dyDescent="0.2">
      <c r="A43" s="54"/>
    </row>
    <row r="44" spans="1:1" x14ac:dyDescent="0.2">
      <c r="A44" s="54"/>
    </row>
    <row r="45" spans="1:1" x14ac:dyDescent="0.2">
      <c r="A45" s="52" t="s">
        <v>813</v>
      </c>
    </row>
    <row r="46" spans="1:1" x14ac:dyDescent="0.2">
      <c r="A46" s="54"/>
    </row>
    <row r="47" spans="1:1" x14ac:dyDescent="0.2">
      <c r="A47" s="52" t="s">
        <v>793</v>
      </c>
    </row>
    <row r="48" spans="1:1" x14ac:dyDescent="0.2">
      <c r="A48" s="54"/>
    </row>
    <row r="49" spans="1:1" x14ac:dyDescent="0.2">
      <c r="A49" s="54"/>
    </row>
    <row r="50" spans="1:1" x14ac:dyDescent="0.2">
      <c r="A50" s="54"/>
    </row>
    <row r="51" spans="1:1" x14ac:dyDescent="0.2">
      <c r="A51" s="54"/>
    </row>
    <row r="52" spans="1:1" x14ac:dyDescent="0.2">
      <c r="A52" s="54"/>
    </row>
    <row r="53" spans="1:1" x14ac:dyDescent="0.2">
      <c r="A53" s="54"/>
    </row>
    <row r="54" spans="1:1" x14ac:dyDescent="0.2">
      <c r="A54" s="54"/>
    </row>
    <row r="55" spans="1:1" x14ac:dyDescent="0.2">
      <c r="A55" s="54"/>
    </row>
    <row r="56" spans="1:1" x14ac:dyDescent="0.2">
      <c r="A56" s="54"/>
    </row>
    <row r="57" spans="1:1" x14ac:dyDescent="0.2">
      <c r="A57" s="54"/>
    </row>
    <row r="58" spans="1:1" x14ac:dyDescent="0.2">
      <c r="A58" s="54"/>
    </row>
    <row r="59" spans="1:1" x14ac:dyDescent="0.2">
      <c r="A59" s="54"/>
    </row>
    <row r="61" spans="1:1" x14ac:dyDescent="0.2">
      <c r="A61" s="51"/>
    </row>
    <row r="62" spans="1:1" x14ac:dyDescent="0.2">
      <c r="A62" s="14" t="s">
        <v>814</v>
      </c>
    </row>
  </sheetData>
  <mergeCells count="1">
    <mergeCell ref="A1:E1"/>
  </mergeCells>
  <conditionalFormatting sqref="E5:E13">
    <cfRule type="cellIs" dxfId="2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4"/>
  <sheetViews>
    <sheetView workbookViewId="0">
      <selection sqref="A1:E1"/>
    </sheetView>
  </sheetViews>
  <sheetFormatPr defaultRowHeight="11.25" x14ac:dyDescent="0.2"/>
  <cols>
    <col min="1" max="1" width="35.7109375" style="7" bestFit="1" customWidth="1"/>
    <col min="2" max="2" width="70.7109375" style="7" customWidth="1"/>
    <col min="3" max="3" width="15.5703125" style="7" bestFit="1" customWidth="1"/>
    <col min="4" max="4" width="15.28515625" style="7" bestFit="1" customWidth="1"/>
    <col min="5" max="5" width="13.5703125" style="10" bestFit="1" customWidth="1"/>
    <col min="6" max="16384" width="9.140625" style="7"/>
  </cols>
  <sheetData>
    <row r="1" spans="1:8" s="1" customFormat="1" ht="15" customHeight="1" x14ac:dyDescent="0.2">
      <c r="A1" s="85" t="s">
        <v>1182</v>
      </c>
      <c r="B1" s="86"/>
      <c r="C1" s="86"/>
      <c r="D1" s="86"/>
      <c r="E1" s="86"/>
    </row>
    <row r="2" spans="1:8" s="1" customFormat="1" ht="12" x14ac:dyDescent="0.2">
      <c r="E2" s="5"/>
    </row>
    <row r="3" spans="1:8" s="1" customFormat="1" ht="12" x14ac:dyDescent="0.2">
      <c r="A3" s="8" t="s">
        <v>7</v>
      </c>
      <c r="B3" s="2"/>
      <c r="C3" s="3"/>
      <c r="D3" s="3"/>
      <c r="E3" s="4"/>
    </row>
    <row r="4" spans="1:8" s="1" customFormat="1" ht="56.25" x14ac:dyDescent="0.2">
      <c r="A4" s="6" t="s">
        <v>2</v>
      </c>
      <c r="B4" s="6" t="s">
        <v>0</v>
      </c>
      <c r="C4" s="13" t="s">
        <v>1</v>
      </c>
      <c r="D4" s="55" t="s">
        <v>6</v>
      </c>
      <c r="E4" s="12" t="s">
        <v>3</v>
      </c>
    </row>
    <row r="5" spans="1:8" x14ac:dyDescent="0.2">
      <c r="A5" s="16" t="s">
        <v>28</v>
      </c>
      <c r="B5" s="17"/>
      <c r="C5" s="17"/>
      <c r="D5" s="18"/>
      <c r="E5" s="19"/>
    </row>
    <row r="6" spans="1:8" x14ac:dyDescent="0.2">
      <c r="A6" s="21" t="s">
        <v>773</v>
      </c>
      <c r="B6" s="60" t="s">
        <v>772</v>
      </c>
      <c r="C6" s="24">
        <v>234700.092</v>
      </c>
      <c r="D6" s="22">
        <v>1711.470388</v>
      </c>
      <c r="E6" s="23">
        <v>37.708075335948301</v>
      </c>
    </row>
    <row r="7" spans="1:8" x14ac:dyDescent="0.2">
      <c r="A7" s="21" t="s">
        <v>775</v>
      </c>
      <c r="B7" s="60" t="s">
        <v>774</v>
      </c>
      <c r="C7" s="24">
        <v>2346858</v>
      </c>
      <c r="D7" s="22">
        <v>1112.6453779999999</v>
      </c>
      <c r="E7" s="23">
        <v>24.514426910329099</v>
      </c>
    </row>
    <row r="8" spans="1:8" x14ac:dyDescent="0.2">
      <c r="A8" s="21" t="s">
        <v>776</v>
      </c>
      <c r="B8" s="60" t="s">
        <v>825</v>
      </c>
      <c r="C8" s="24">
        <v>1444350.3419999999</v>
      </c>
      <c r="D8" s="22">
        <v>778.32140179999999</v>
      </c>
      <c r="E8" s="23">
        <v>17.148413586607301</v>
      </c>
    </row>
    <row r="9" spans="1:8" x14ac:dyDescent="0.2">
      <c r="A9" s="21" t="s">
        <v>777</v>
      </c>
      <c r="B9" s="63" t="s">
        <v>824</v>
      </c>
      <c r="C9" s="24">
        <v>2749548.273</v>
      </c>
      <c r="D9" s="22">
        <v>776.40919269999995</v>
      </c>
      <c r="E9" s="23">
        <v>17.106282723399602</v>
      </c>
    </row>
    <row r="10" spans="1:8" ht="22.5" x14ac:dyDescent="0.2">
      <c r="A10" s="21" t="s">
        <v>779</v>
      </c>
      <c r="B10" s="60" t="s">
        <v>778</v>
      </c>
      <c r="C10" s="24">
        <v>1761.98</v>
      </c>
      <c r="D10" s="22">
        <v>43.3651293</v>
      </c>
      <c r="E10" s="23">
        <v>0.95544484676035002</v>
      </c>
    </row>
    <row r="11" spans="1:8" ht="22.5" x14ac:dyDescent="0.2">
      <c r="A11" s="21" t="s">
        <v>781</v>
      </c>
      <c r="B11" s="60" t="s">
        <v>780</v>
      </c>
      <c r="C11" s="24">
        <v>15574.553</v>
      </c>
      <c r="D11" s="22">
        <v>7.5881558</v>
      </c>
      <c r="E11" s="23">
        <v>0.16718650382358399</v>
      </c>
    </row>
    <row r="12" spans="1:8" ht="22.5" x14ac:dyDescent="0.2">
      <c r="A12" s="21" t="s">
        <v>783</v>
      </c>
      <c r="B12" s="60" t="s">
        <v>782</v>
      </c>
      <c r="C12" s="24">
        <v>23973.544999999998</v>
      </c>
      <c r="D12" s="22">
        <v>0</v>
      </c>
      <c r="E12" s="22">
        <v>0</v>
      </c>
    </row>
    <row r="13" spans="1:8" x14ac:dyDescent="0.2">
      <c r="A13" s="20" t="s">
        <v>27</v>
      </c>
      <c r="B13" s="20"/>
      <c r="C13" s="20"/>
      <c r="D13" s="25">
        <f>SUM(D6:D12)</f>
        <v>4429.7996456000001</v>
      </c>
      <c r="E13" s="26">
        <f>SUM(E6:E12)</f>
        <v>97.599829906868237</v>
      </c>
      <c r="F13" s="14"/>
      <c r="G13" s="14"/>
      <c r="H13" s="14"/>
    </row>
    <row r="14" spans="1:8" x14ac:dyDescent="0.2">
      <c r="A14" s="21"/>
      <c r="B14" s="21"/>
      <c r="C14" s="21"/>
      <c r="D14" s="22"/>
      <c r="E14" s="23"/>
    </row>
    <row r="15" spans="1:8" x14ac:dyDescent="0.2">
      <c r="A15" s="20" t="s">
        <v>30</v>
      </c>
      <c r="B15" s="20"/>
      <c r="C15" s="20"/>
      <c r="D15" s="25">
        <f>D13</f>
        <v>4429.7996456000001</v>
      </c>
      <c r="E15" s="26">
        <f>E13</f>
        <v>97.599829906868237</v>
      </c>
      <c r="F15" s="14"/>
      <c r="G15" s="14"/>
      <c r="H15" s="14"/>
    </row>
    <row r="16" spans="1:8" x14ac:dyDescent="0.2">
      <c r="A16" s="20"/>
      <c r="B16" s="20"/>
      <c r="C16" s="20"/>
      <c r="D16" s="25"/>
      <c r="E16" s="26"/>
      <c r="F16" s="14"/>
      <c r="G16" s="14"/>
      <c r="H16" s="14"/>
    </row>
    <row r="17" spans="1:8" x14ac:dyDescent="0.2">
      <c r="A17" s="20" t="s">
        <v>32</v>
      </c>
      <c r="B17" s="20"/>
      <c r="C17" s="20"/>
      <c r="D17" s="25">
        <f>D19-(D13)</f>
        <v>108.93740939999952</v>
      </c>
      <c r="E17" s="26">
        <f>E19-(E13)</f>
        <v>2.4001700931317629</v>
      </c>
      <c r="F17" s="14"/>
      <c r="G17" s="14"/>
      <c r="H17" s="14"/>
    </row>
    <row r="18" spans="1:8" x14ac:dyDescent="0.2">
      <c r="A18" s="20"/>
      <c r="B18" s="20"/>
      <c r="C18" s="20"/>
      <c r="D18" s="25"/>
      <c r="E18" s="26"/>
      <c r="F18" s="14"/>
      <c r="G18" s="14"/>
      <c r="H18" s="14"/>
    </row>
    <row r="19" spans="1:8" x14ac:dyDescent="0.2">
      <c r="A19" s="27" t="s">
        <v>31</v>
      </c>
      <c r="B19" s="27"/>
      <c r="C19" s="27"/>
      <c r="D19" s="28">
        <v>4538.7370549999996</v>
      </c>
      <c r="E19" s="29">
        <v>100</v>
      </c>
      <c r="F19" s="14"/>
      <c r="G19" s="14"/>
      <c r="H19" s="14"/>
    </row>
    <row r="20" spans="1:8" x14ac:dyDescent="0.2">
      <c r="D20" s="10"/>
      <c r="E20" s="15"/>
    </row>
    <row r="21" spans="1:8" x14ac:dyDescent="0.2">
      <c r="A21" s="14" t="s">
        <v>44</v>
      </c>
    </row>
    <row r="22" spans="1:8" ht="15" x14ac:dyDescent="0.25">
      <c r="A22" s="89" t="s">
        <v>823</v>
      </c>
      <c r="B22" s="90"/>
      <c r="C22" s="90"/>
      <c r="D22" s="90"/>
      <c r="E22" s="90"/>
    </row>
    <row r="24" spans="1:8" x14ac:dyDescent="0.2">
      <c r="A24" s="14" t="s">
        <v>35</v>
      </c>
    </row>
    <row r="25" spans="1:8" x14ac:dyDescent="0.2">
      <c r="A25" s="14" t="s">
        <v>36</v>
      </c>
    </row>
    <row r="26" spans="1:8" x14ac:dyDescent="0.2">
      <c r="A26" s="14" t="s">
        <v>37</v>
      </c>
      <c r="B26" s="14"/>
      <c r="C26" s="30" t="s">
        <v>39</v>
      </c>
      <c r="D26" s="14" t="s">
        <v>38</v>
      </c>
    </row>
    <row r="27" spans="1:8" x14ac:dyDescent="0.2">
      <c r="A27" s="7" t="s">
        <v>72</v>
      </c>
      <c r="C27" s="31">
        <v>14.4497</v>
      </c>
      <c r="D27" s="31">
        <v>14.6448</v>
      </c>
    </row>
    <row r="28" spans="1:8" x14ac:dyDescent="0.2">
      <c r="A28" s="7" t="s">
        <v>74</v>
      </c>
      <c r="C28" s="31">
        <v>14.4497</v>
      </c>
      <c r="D28" s="31">
        <v>14.6448</v>
      </c>
    </row>
    <row r="29" spans="1:8" x14ac:dyDescent="0.2">
      <c r="A29" s="7" t="s">
        <v>73</v>
      </c>
      <c r="C29" s="31">
        <v>15.8597</v>
      </c>
      <c r="D29" s="31">
        <v>16.149699999999999</v>
      </c>
    </row>
    <row r="30" spans="1:8" x14ac:dyDescent="0.2">
      <c r="A30" s="7" t="s">
        <v>75</v>
      </c>
      <c r="C30" s="31">
        <v>15.8597</v>
      </c>
      <c r="D30" s="31">
        <v>16.149699999999999</v>
      </c>
    </row>
    <row r="32" spans="1:8" x14ac:dyDescent="0.2">
      <c r="A32" s="7" t="s">
        <v>40</v>
      </c>
    </row>
    <row r="34" spans="1:4" x14ac:dyDescent="0.2">
      <c r="A34" s="14" t="s">
        <v>41</v>
      </c>
      <c r="D34" s="30" t="s">
        <v>42</v>
      </c>
    </row>
    <row r="36" spans="1:4" x14ac:dyDescent="0.2">
      <c r="A36" s="14" t="s">
        <v>245</v>
      </c>
      <c r="D36" s="50">
        <v>0.17814754546302999</v>
      </c>
    </row>
    <row r="38" spans="1:4" x14ac:dyDescent="0.2">
      <c r="A38" s="14" t="s">
        <v>820</v>
      </c>
      <c r="D38" s="30" t="s">
        <v>42</v>
      </c>
    </row>
    <row r="39" spans="1:4" x14ac:dyDescent="0.2">
      <c r="A39" s="7" t="s">
        <v>821</v>
      </c>
    </row>
    <row r="40" spans="1:4" x14ac:dyDescent="0.2">
      <c r="A40" s="51" t="s">
        <v>822</v>
      </c>
    </row>
    <row r="42" spans="1:4" x14ac:dyDescent="0.2">
      <c r="A42" s="14" t="s">
        <v>800</v>
      </c>
    </row>
    <row r="43" spans="1:4" x14ac:dyDescent="0.2">
      <c r="A43" s="14"/>
    </row>
    <row r="44" spans="1:4" x14ac:dyDescent="0.2">
      <c r="A44" s="52" t="s">
        <v>792</v>
      </c>
    </row>
    <row r="45" spans="1:4" x14ac:dyDescent="0.2">
      <c r="A45" s="53"/>
    </row>
    <row r="46" spans="1:4" x14ac:dyDescent="0.2">
      <c r="A46" s="54"/>
    </row>
    <row r="47" spans="1:4" x14ac:dyDescent="0.2">
      <c r="A47" s="54"/>
    </row>
    <row r="48" spans="1:4" x14ac:dyDescent="0.2">
      <c r="A48" s="54"/>
    </row>
    <row r="49" spans="1:1" x14ac:dyDescent="0.2">
      <c r="A49" s="54"/>
    </row>
    <row r="50" spans="1:1" x14ac:dyDescent="0.2">
      <c r="A50" s="54"/>
    </row>
    <row r="51" spans="1:1" x14ac:dyDescent="0.2">
      <c r="A51" s="54"/>
    </row>
    <row r="52" spans="1:1" x14ac:dyDescent="0.2">
      <c r="A52" s="54"/>
    </row>
    <row r="53" spans="1:1" x14ac:dyDescent="0.2">
      <c r="A53" s="54"/>
    </row>
    <row r="54" spans="1:1" x14ac:dyDescent="0.2">
      <c r="A54" s="54"/>
    </row>
    <row r="55" spans="1:1" x14ac:dyDescent="0.2">
      <c r="A55" s="54"/>
    </row>
    <row r="56" spans="1:1" x14ac:dyDescent="0.2">
      <c r="A56" s="54"/>
    </row>
    <row r="57" spans="1:1" x14ac:dyDescent="0.2">
      <c r="A57" s="54"/>
    </row>
    <row r="58" spans="1:1" x14ac:dyDescent="0.2">
      <c r="A58" s="52" t="s">
        <v>815</v>
      </c>
    </row>
    <row r="59" spans="1:1" x14ac:dyDescent="0.2">
      <c r="A59" s="54"/>
    </row>
    <row r="60" spans="1:1" x14ac:dyDescent="0.2">
      <c r="A60" s="52" t="s">
        <v>793</v>
      </c>
    </row>
    <row r="61" spans="1:1" x14ac:dyDescent="0.2">
      <c r="A61" s="54"/>
    </row>
    <row r="62" spans="1:1" x14ac:dyDescent="0.2">
      <c r="A62" s="54"/>
    </row>
    <row r="63" spans="1:1" x14ac:dyDescent="0.2">
      <c r="A63" s="54"/>
    </row>
    <row r="64" spans="1:1" x14ac:dyDescent="0.2">
      <c r="A64" s="54"/>
    </row>
    <row r="65" spans="1:1" x14ac:dyDescent="0.2">
      <c r="A65" s="54"/>
    </row>
    <row r="66" spans="1:1" x14ac:dyDescent="0.2">
      <c r="A66" s="54"/>
    </row>
    <row r="67" spans="1:1" x14ac:dyDescent="0.2">
      <c r="A67" s="54"/>
    </row>
    <row r="68" spans="1:1" x14ac:dyDescent="0.2">
      <c r="A68" s="54"/>
    </row>
    <row r="69" spans="1:1" x14ac:dyDescent="0.2">
      <c r="A69" s="54"/>
    </row>
    <row r="70" spans="1:1" x14ac:dyDescent="0.2">
      <c r="A70" s="54"/>
    </row>
    <row r="71" spans="1:1" x14ac:dyDescent="0.2">
      <c r="A71" s="54"/>
    </row>
    <row r="72" spans="1:1" x14ac:dyDescent="0.2">
      <c r="A72" s="54"/>
    </row>
    <row r="74" spans="1:1" x14ac:dyDescent="0.2">
      <c r="A74" s="14" t="s">
        <v>816</v>
      </c>
    </row>
  </sheetData>
  <mergeCells count="2">
    <mergeCell ref="A1:E1"/>
    <mergeCell ref="A22:E22"/>
  </mergeCells>
  <conditionalFormatting sqref="E5:E11 E13:E20">
    <cfRule type="cellIs" dxfId="25" priority="1" stopIfTrue="1" operator="between">
      <formula>0.009</formula>
      <formula>-0.009</formula>
    </cfRule>
  </conditionalFormatting>
  <hyperlinks>
    <hyperlink ref="A40" r:id="rId1" tooltip="https://www.franklintempletonindia.com/investor/reports"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04"/>
  <sheetViews>
    <sheetView workbookViewId="0">
      <selection sqref="A1:G1"/>
    </sheetView>
  </sheetViews>
  <sheetFormatPr defaultColWidth="9.140625" defaultRowHeight="11.25" x14ac:dyDescent="0.2"/>
  <cols>
    <col min="1" max="1" width="35.7109375" style="7" bestFit="1" customWidth="1"/>
    <col min="2" max="2" width="47.7109375" style="7" bestFit="1" customWidth="1"/>
    <col min="3" max="3" width="24.7109375" style="7" bestFit="1" customWidth="1"/>
    <col min="4" max="4" width="15.28515625" style="7" bestFit="1" customWidth="1"/>
    <col min="5" max="5" width="23.140625" style="10" customWidth="1"/>
    <col min="6" max="6" width="13.5703125" style="11" bestFit="1" customWidth="1"/>
    <col min="7" max="7" width="14.28515625" style="10" customWidth="1"/>
    <col min="8" max="16384" width="9.140625" style="7"/>
  </cols>
  <sheetData>
    <row r="1" spans="1:9" s="1" customFormat="1" ht="15" x14ac:dyDescent="0.2">
      <c r="A1" s="85" t="s">
        <v>911</v>
      </c>
      <c r="B1" s="86"/>
      <c r="C1" s="86"/>
      <c r="D1" s="86"/>
      <c r="E1" s="86"/>
      <c r="F1" s="86"/>
      <c r="G1" s="86"/>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33</v>
      </c>
      <c r="D4" s="13" t="s">
        <v>1</v>
      </c>
      <c r="E4" s="55" t="s">
        <v>6</v>
      </c>
      <c r="F4" s="12" t="s">
        <v>3</v>
      </c>
      <c r="G4" s="12" t="s">
        <v>5</v>
      </c>
    </row>
    <row r="5" spans="1:9" x14ac:dyDescent="0.2">
      <c r="A5" s="16" t="s">
        <v>45</v>
      </c>
      <c r="B5" s="17"/>
      <c r="C5" s="17"/>
      <c r="D5" s="17"/>
      <c r="E5" s="18"/>
      <c r="F5" s="19"/>
      <c r="G5" s="18"/>
    </row>
    <row r="6" spans="1:9" x14ac:dyDescent="0.2">
      <c r="A6" s="20" t="s">
        <v>46</v>
      </c>
      <c r="B6" s="21"/>
      <c r="C6" s="21"/>
      <c r="D6" s="21"/>
      <c r="E6" s="22"/>
      <c r="F6" s="23"/>
      <c r="G6" s="22"/>
    </row>
    <row r="7" spans="1:9" x14ac:dyDescent="0.2">
      <c r="A7" s="21" t="s">
        <v>912</v>
      </c>
      <c r="B7" s="21" t="s">
        <v>913</v>
      </c>
      <c r="C7" s="21" t="s">
        <v>47</v>
      </c>
      <c r="D7" s="24">
        <v>1000</v>
      </c>
      <c r="E7" s="22">
        <v>4978.3549999999996</v>
      </c>
      <c r="F7" s="23">
        <v>4.58973678669539</v>
      </c>
      <c r="G7" s="22">
        <v>6.8997999999999999</v>
      </c>
    </row>
    <row r="8" spans="1:9" x14ac:dyDescent="0.2">
      <c r="A8" s="21" t="s">
        <v>914</v>
      </c>
      <c r="B8" s="21" t="s">
        <v>915</v>
      </c>
      <c r="C8" s="21" t="s">
        <v>48</v>
      </c>
      <c r="D8" s="24">
        <v>1000</v>
      </c>
      <c r="E8" s="22">
        <v>4828.5249999999996</v>
      </c>
      <c r="F8" s="23">
        <v>4.4516027519086796</v>
      </c>
      <c r="G8" s="22">
        <v>7.6700999999999997</v>
      </c>
    </row>
    <row r="9" spans="1:9" x14ac:dyDescent="0.2">
      <c r="A9" s="21" t="s">
        <v>916</v>
      </c>
      <c r="B9" s="21" t="s">
        <v>917</v>
      </c>
      <c r="C9" s="21" t="s">
        <v>49</v>
      </c>
      <c r="D9" s="24">
        <v>1000</v>
      </c>
      <c r="E9" s="22">
        <v>4816.1049999999996</v>
      </c>
      <c r="F9" s="23">
        <v>4.4401522766230199</v>
      </c>
      <c r="G9" s="22">
        <v>7.7</v>
      </c>
    </row>
    <row r="10" spans="1:9" x14ac:dyDescent="0.2">
      <c r="A10" s="21" t="s">
        <v>51</v>
      </c>
      <c r="B10" s="21" t="s">
        <v>50</v>
      </c>
      <c r="C10" s="21" t="s">
        <v>48</v>
      </c>
      <c r="D10" s="24">
        <v>1000</v>
      </c>
      <c r="E10" s="22">
        <v>4803.38</v>
      </c>
      <c r="F10" s="23">
        <v>4.4284206101165697</v>
      </c>
      <c r="G10" s="22">
        <v>7.6619000000000002</v>
      </c>
    </row>
    <row r="11" spans="1:9" x14ac:dyDescent="0.2">
      <c r="A11" s="21" t="s">
        <v>918</v>
      </c>
      <c r="B11" s="21" t="s">
        <v>919</v>
      </c>
      <c r="C11" s="21" t="s">
        <v>52</v>
      </c>
      <c r="D11" s="24">
        <v>1000</v>
      </c>
      <c r="E11" s="22">
        <v>4803.17</v>
      </c>
      <c r="F11" s="23">
        <v>4.4282270030465298</v>
      </c>
      <c r="G11" s="22">
        <v>7.7100999999999997</v>
      </c>
    </row>
    <row r="12" spans="1:9" x14ac:dyDescent="0.2">
      <c r="A12" s="21" t="s">
        <v>920</v>
      </c>
      <c r="B12" s="21" t="s">
        <v>921</v>
      </c>
      <c r="C12" s="21" t="s">
        <v>47</v>
      </c>
      <c r="D12" s="24">
        <v>1000</v>
      </c>
      <c r="E12" s="22">
        <v>4716.18</v>
      </c>
      <c r="F12" s="23">
        <v>4.3480275791254401</v>
      </c>
      <c r="G12" s="22">
        <v>7.8449999999999998</v>
      </c>
    </row>
    <row r="13" spans="1:9" x14ac:dyDescent="0.2">
      <c r="A13" s="21" t="s">
        <v>922</v>
      </c>
      <c r="B13" s="21" t="s">
        <v>923</v>
      </c>
      <c r="C13" s="21" t="s">
        <v>47</v>
      </c>
      <c r="D13" s="24">
        <v>1000</v>
      </c>
      <c r="E13" s="22">
        <v>4708.9949999999999</v>
      </c>
      <c r="F13" s="23">
        <v>4.3414034515145401</v>
      </c>
      <c r="G13" s="22">
        <v>7.8049999999999997</v>
      </c>
    </row>
    <row r="14" spans="1:9" x14ac:dyDescent="0.2">
      <c r="A14" s="21" t="s">
        <v>924</v>
      </c>
      <c r="B14" s="21" t="s">
        <v>925</v>
      </c>
      <c r="C14" s="21" t="s">
        <v>48</v>
      </c>
      <c r="D14" s="24">
        <v>1000</v>
      </c>
      <c r="E14" s="22">
        <v>4655.3999999999996</v>
      </c>
      <c r="F14" s="23">
        <v>4.2919921614231402</v>
      </c>
      <c r="G14" s="22">
        <v>7.9</v>
      </c>
    </row>
    <row r="15" spans="1:9" x14ac:dyDescent="0.2">
      <c r="A15" s="21" t="s">
        <v>54</v>
      </c>
      <c r="B15" s="21" t="s">
        <v>53</v>
      </c>
      <c r="C15" s="21" t="s">
        <v>49</v>
      </c>
      <c r="D15" s="24">
        <v>1000</v>
      </c>
      <c r="E15" s="22">
        <v>4647.91</v>
      </c>
      <c r="F15" s="23">
        <v>4.2850868425914497</v>
      </c>
      <c r="G15" s="22">
        <v>7.8550000000000004</v>
      </c>
    </row>
    <row r="16" spans="1:9" x14ac:dyDescent="0.2">
      <c r="A16" s="20" t="s">
        <v>27</v>
      </c>
      <c r="B16" s="20"/>
      <c r="C16" s="20"/>
      <c r="D16" s="20"/>
      <c r="E16" s="25">
        <f>SUM(E6:E15)</f>
        <v>42958.020000000004</v>
      </c>
      <c r="F16" s="26">
        <f>SUM(F6:F15)</f>
        <v>39.604649463044758</v>
      </c>
      <c r="G16" s="25"/>
      <c r="H16" s="14"/>
      <c r="I16" s="14"/>
    </row>
    <row r="17" spans="1:9" x14ac:dyDescent="0.2">
      <c r="A17" s="21"/>
      <c r="B17" s="21"/>
      <c r="C17" s="21"/>
      <c r="D17" s="21"/>
      <c r="E17" s="22"/>
      <c r="F17" s="23"/>
      <c r="G17" s="22"/>
    </row>
    <row r="18" spans="1:9" x14ac:dyDescent="0.2">
      <c r="A18" s="20" t="s">
        <v>55</v>
      </c>
      <c r="B18" s="21"/>
      <c r="C18" s="21"/>
      <c r="D18" s="21"/>
      <c r="E18" s="22"/>
      <c r="F18" s="23"/>
      <c r="G18" s="22"/>
    </row>
    <row r="19" spans="1:9" x14ac:dyDescent="0.2">
      <c r="A19" s="21" t="s">
        <v>926</v>
      </c>
      <c r="B19" s="21" t="s">
        <v>927</v>
      </c>
      <c r="C19" s="21" t="s">
        <v>47</v>
      </c>
      <c r="D19" s="24">
        <v>1000</v>
      </c>
      <c r="E19" s="22">
        <v>4977.42</v>
      </c>
      <c r="F19" s="23">
        <v>4.5888747742644602</v>
      </c>
      <c r="G19" s="22">
        <v>7.2</v>
      </c>
    </row>
    <row r="20" spans="1:9" x14ac:dyDescent="0.2">
      <c r="A20" s="21" t="s">
        <v>928</v>
      </c>
      <c r="B20" s="21" t="s">
        <v>929</v>
      </c>
      <c r="C20" s="21" t="s">
        <v>49</v>
      </c>
      <c r="D20" s="24">
        <v>1000</v>
      </c>
      <c r="E20" s="22">
        <v>4911.53</v>
      </c>
      <c r="F20" s="23">
        <v>4.5281282511910099</v>
      </c>
      <c r="G20" s="22">
        <v>7.6448999999999998</v>
      </c>
    </row>
    <row r="21" spans="1:9" x14ac:dyDescent="0.2">
      <c r="A21" s="21" t="s">
        <v>930</v>
      </c>
      <c r="B21" s="21" t="s">
        <v>931</v>
      </c>
      <c r="C21" s="21" t="s">
        <v>52</v>
      </c>
      <c r="D21" s="24">
        <v>1000</v>
      </c>
      <c r="E21" s="22">
        <v>4911</v>
      </c>
      <c r="F21" s="23">
        <v>4.52763962382374</v>
      </c>
      <c r="G21" s="22">
        <v>7.8749000000000002</v>
      </c>
    </row>
    <row r="22" spans="1:9" x14ac:dyDescent="0.2">
      <c r="A22" s="21" t="s">
        <v>932</v>
      </c>
      <c r="B22" s="21" t="s">
        <v>933</v>
      </c>
      <c r="C22" s="21" t="s">
        <v>49</v>
      </c>
      <c r="D22" s="24">
        <v>1000</v>
      </c>
      <c r="E22" s="22">
        <v>4782.37</v>
      </c>
      <c r="F22" s="23">
        <v>4.4090506837275401</v>
      </c>
      <c r="G22" s="22">
        <v>7.835</v>
      </c>
    </row>
    <row r="23" spans="1:9" x14ac:dyDescent="0.2">
      <c r="A23" s="21" t="s">
        <v>57</v>
      </c>
      <c r="B23" s="21" t="s">
        <v>56</v>
      </c>
      <c r="C23" s="21" t="s">
        <v>47</v>
      </c>
      <c r="D23" s="24">
        <v>1000</v>
      </c>
      <c r="E23" s="22">
        <v>4774.5200000000004</v>
      </c>
      <c r="F23" s="23">
        <v>4.4018134670614799</v>
      </c>
      <c r="G23" s="22">
        <v>9.0249000000000006</v>
      </c>
    </row>
    <row r="24" spans="1:9" x14ac:dyDescent="0.2">
      <c r="A24" s="21" t="s">
        <v>934</v>
      </c>
      <c r="B24" s="21" t="s">
        <v>935</v>
      </c>
      <c r="C24" s="21" t="s">
        <v>47</v>
      </c>
      <c r="D24" s="24">
        <v>1000</v>
      </c>
      <c r="E24" s="22">
        <v>4719.3549999999996</v>
      </c>
      <c r="F24" s="23">
        <v>4.3509547336368799</v>
      </c>
      <c r="G24" s="22">
        <v>7.98</v>
      </c>
    </row>
    <row r="25" spans="1:9" x14ac:dyDescent="0.2">
      <c r="A25" s="21" t="s">
        <v>936</v>
      </c>
      <c r="B25" s="21" t="s">
        <v>937</v>
      </c>
      <c r="C25" s="21" t="s">
        <v>52</v>
      </c>
      <c r="D25" s="24">
        <v>500</v>
      </c>
      <c r="E25" s="22">
        <v>2493.1675</v>
      </c>
      <c r="F25" s="23">
        <v>2.2985469276786001</v>
      </c>
      <c r="G25" s="22">
        <v>7.6959</v>
      </c>
    </row>
    <row r="26" spans="1:9" x14ac:dyDescent="0.2">
      <c r="A26" s="21" t="s">
        <v>938</v>
      </c>
      <c r="B26" s="21" t="s">
        <v>939</v>
      </c>
      <c r="C26" s="21" t="s">
        <v>47</v>
      </c>
      <c r="D26" s="24">
        <v>500</v>
      </c>
      <c r="E26" s="22">
        <v>2492.0825</v>
      </c>
      <c r="F26" s="23">
        <v>2.29754662448335</v>
      </c>
      <c r="G26" s="22">
        <v>7.2488000000000001</v>
      </c>
    </row>
    <row r="27" spans="1:9" x14ac:dyDescent="0.2">
      <c r="A27" s="20" t="s">
        <v>27</v>
      </c>
      <c r="B27" s="20"/>
      <c r="C27" s="20"/>
      <c r="D27" s="20"/>
      <c r="E27" s="25">
        <f>SUM(E18:E26)</f>
        <v>34061.445</v>
      </c>
      <c r="F27" s="26">
        <f>SUM(F18:F26)</f>
        <v>31.402555085867061</v>
      </c>
      <c r="G27" s="25"/>
      <c r="H27" s="14"/>
      <c r="I27" s="14"/>
    </row>
    <row r="28" spans="1:9" x14ac:dyDescent="0.2">
      <c r="A28" s="21"/>
      <c r="B28" s="21"/>
      <c r="C28" s="21"/>
      <c r="D28" s="21"/>
      <c r="E28" s="22"/>
      <c r="F28" s="23"/>
      <c r="G28" s="22"/>
    </row>
    <row r="29" spans="1:9" x14ac:dyDescent="0.2">
      <c r="A29" s="20" t="s">
        <v>871</v>
      </c>
      <c r="B29" s="21"/>
      <c r="C29" s="21"/>
      <c r="D29" s="21"/>
      <c r="E29" s="22"/>
      <c r="F29" s="23"/>
      <c r="G29" s="22"/>
    </row>
    <row r="30" spans="1:9" x14ac:dyDescent="0.2">
      <c r="A30" s="21" t="s">
        <v>940</v>
      </c>
      <c r="B30" s="21" t="s">
        <v>941</v>
      </c>
      <c r="C30" s="21" t="s">
        <v>65</v>
      </c>
      <c r="D30" s="24">
        <v>6000000</v>
      </c>
      <c r="E30" s="22">
        <v>5998.8959999999997</v>
      </c>
      <c r="F30" s="23">
        <v>5.5306127527586604</v>
      </c>
      <c r="G30" s="22">
        <v>6.7172000000000001</v>
      </c>
    </row>
    <row r="31" spans="1:9" x14ac:dyDescent="0.2">
      <c r="A31" s="21" t="s">
        <v>942</v>
      </c>
      <c r="B31" s="21" t="s">
        <v>943</v>
      </c>
      <c r="C31" s="21" t="s">
        <v>65</v>
      </c>
      <c r="D31" s="24">
        <v>5000000</v>
      </c>
      <c r="E31" s="22">
        <v>4877.8</v>
      </c>
      <c r="F31" s="23">
        <v>4.4970312679876701</v>
      </c>
      <c r="G31" s="22">
        <v>7.2000999999999999</v>
      </c>
    </row>
    <row r="32" spans="1:9" x14ac:dyDescent="0.2">
      <c r="A32" s="20" t="s">
        <v>27</v>
      </c>
      <c r="B32" s="20"/>
      <c r="C32" s="20"/>
      <c r="D32" s="20"/>
      <c r="E32" s="25">
        <f>SUM(E29:E31)</f>
        <v>10876.696</v>
      </c>
      <c r="F32" s="26">
        <f>SUM(F29:F31)</f>
        <v>10.02764402074633</v>
      </c>
      <c r="G32" s="25"/>
      <c r="H32" s="14"/>
      <c r="I32" s="14"/>
    </row>
    <row r="33" spans="1:9" x14ac:dyDescent="0.2">
      <c r="A33" s="21"/>
      <c r="B33" s="21"/>
      <c r="C33" s="21"/>
      <c r="D33" s="21"/>
      <c r="E33" s="22"/>
      <c r="F33" s="23"/>
      <c r="G33" s="22"/>
    </row>
    <row r="34" spans="1:9" x14ac:dyDescent="0.2">
      <c r="A34" s="20" t="s">
        <v>30</v>
      </c>
      <c r="B34" s="20"/>
      <c r="C34" s="20"/>
      <c r="D34" s="20"/>
      <c r="E34" s="25">
        <f>E16+E27+E32</f>
        <v>87896.160999999993</v>
      </c>
      <c r="F34" s="26">
        <f>F16+F27+F32</f>
        <v>81.034848569658152</v>
      </c>
      <c r="G34" s="25"/>
      <c r="H34" s="14"/>
      <c r="I34" s="14"/>
    </row>
    <row r="35" spans="1:9" x14ac:dyDescent="0.2">
      <c r="A35" s="20"/>
      <c r="B35" s="20"/>
      <c r="C35" s="20"/>
      <c r="D35" s="20"/>
      <c r="E35" s="25"/>
      <c r="F35" s="26"/>
      <c r="G35" s="25"/>
      <c r="H35" s="14"/>
      <c r="I35" s="14"/>
    </row>
    <row r="36" spans="1:9" x14ac:dyDescent="0.2">
      <c r="A36" s="20" t="s">
        <v>32</v>
      </c>
      <c r="B36" s="20"/>
      <c r="C36" s="20"/>
      <c r="D36" s="20"/>
      <c r="E36" s="25">
        <f>E38-(E16+E27+E32)</f>
        <v>20570.952287000007</v>
      </c>
      <c r="F36" s="26">
        <f>F38-(F16+F27+F32)</f>
        <v>18.965151430341848</v>
      </c>
      <c r="G36" s="25"/>
      <c r="H36" s="14"/>
      <c r="I36" s="14"/>
    </row>
    <row r="37" spans="1:9" x14ac:dyDescent="0.2">
      <c r="A37" s="20"/>
      <c r="B37" s="20"/>
      <c r="C37" s="20"/>
      <c r="D37" s="20"/>
      <c r="E37" s="25"/>
      <c r="F37" s="26"/>
      <c r="G37" s="25"/>
      <c r="H37" s="14"/>
      <c r="I37" s="14"/>
    </row>
    <row r="38" spans="1:9" x14ac:dyDescent="0.2">
      <c r="A38" s="27" t="s">
        <v>31</v>
      </c>
      <c r="B38" s="27"/>
      <c r="C38" s="27"/>
      <c r="D38" s="27"/>
      <c r="E38" s="28">
        <v>108467.113287</v>
      </c>
      <c r="F38" s="29">
        <v>100</v>
      </c>
      <c r="G38" s="28"/>
      <c r="H38" s="14"/>
      <c r="I38" s="14"/>
    </row>
    <row r="40" spans="1:9" x14ac:dyDescent="0.2">
      <c r="A40" s="14" t="s">
        <v>58</v>
      </c>
    </row>
    <row r="41" spans="1:9" x14ac:dyDescent="0.2">
      <c r="A41" s="14" t="s">
        <v>34</v>
      </c>
    </row>
    <row r="43" spans="1:9" x14ac:dyDescent="0.2">
      <c r="A43" s="14" t="s">
        <v>35</v>
      </c>
    </row>
    <row r="44" spans="1:9" x14ac:dyDescent="0.2">
      <c r="A44" s="14" t="s">
        <v>36</v>
      </c>
    </row>
    <row r="45" spans="1:9" x14ac:dyDescent="0.2">
      <c r="A45" s="14" t="s">
        <v>37</v>
      </c>
      <c r="B45" s="14"/>
      <c r="C45" s="30" t="s">
        <v>39</v>
      </c>
      <c r="D45" s="14" t="s">
        <v>38</v>
      </c>
    </row>
    <row r="46" spans="1:9" x14ac:dyDescent="0.2">
      <c r="A46" s="7" t="s">
        <v>944</v>
      </c>
      <c r="C46" s="31">
        <v>40.982700000000001</v>
      </c>
      <c r="D46" s="31">
        <v>42.1736</v>
      </c>
    </row>
    <row r="47" spans="1:9" x14ac:dyDescent="0.2">
      <c r="A47" s="7" t="s">
        <v>945</v>
      </c>
      <c r="C47" s="31">
        <v>10.058199999999999</v>
      </c>
      <c r="D47" s="31">
        <v>10.0457</v>
      </c>
    </row>
    <row r="48" spans="1:9" x14ac:dyDescent="0.2">
      <c r="A48" s="7" t="s">
        <v>946</v>
      </c>
      <c r="C48" s="31">
        <v>10.1395</v>
      </c>
      <c r="D48" s="31">
        <v>10.216200000000001</v>
      </c>
    </row>
    <row r="49" spans="1:4" x14ac:dyDescent="0.2">
      <c r="A49" s="7" t="s">
        <v>947</v>
      </c>
      <c r="C49" s="31">
        <v>10.405099999999999</v>
      </c>
      <c r="D49" s="31">
        <v>10.5036</v>
      </c>
    </row>
    <row r="50" spans="1:4" x14ac:dyDescent="0.2">
      <c r="A50" s="7" t="s">
        <v>948</v>
      </c>
      <c r="C50" s="31">
        <v>42.154699999999998</v>
      </c>
      <c r="D50" s="31">
        <v>43.4176</v>
      </c>
    </row>
    <row r="51" spans="1:4" x14ac:dyDescent="0.2">
      <c r="A51" s="7" t="s">
        <v>949</v>
      </c>
      <c r="C51" s="31">
        <v>10.069100000000001</v>
      </c>
      <c r="D51" s="31">
        <v>10.0571</v>
      </c>
    </row>
    <row r="52" spans="1:4" x14ac:dyDescent="0.2">
      <c r="A52" s="7" t="s">
        <v>950</v>
      </c>
      <c r="C52" s="31">
        <v>10.5268</v>
      </c>
      <c r="D52" s="31">
        <v>10.6233</v>
      </c>
    </row>
    <row r="53" spans="1:4" x14ac:dyDescent="0.2">
      <c r="A53" s="7" t="s">
        <v>951</v>
      </c>
      <c r="C53" s="31">
        <v>10.8459</v>
      </c>
      <c r="D53" s="31">
        <v>10.965999999999999</v>
      </c>
    </row>
    <row r="55" spans="1:4" x14ac:dyDescent="0.2">
      <c r="A55" s="14" t="s">
        <v>41</v>
      </c>
    </row>
    <row r="56" spans="1:4" x14ac:dyDescent="0.2">
      <c r="A56" s="87" t="s">
        <v>59</v>
      </c>
      <c r="B56" s="88"/>
      <c r="C56" s="34" t="s">
        <v>60</v>
      </c>
    </row>
    <row r="57" spans="1:4" x14ac:dyDescent="0.2">
      <c r="A57" s="83" t="s">
        <v>945</v>
      </c>
      <c r="B57" s="84"/>
      <c r="C57" s="35">
        <v>0.30022812999999998</v>
      </c>
    </row>
    <row r="58" spans="1:4" x14ac:dyDescent="0.2">
      <c r="A58" s="83" t="s">
        <v>946</v>
      </c>
      <c r="B58" s="84"/>
      <c r="C58" s="35">
        <v>0.215</v>
      </c>
    </row>
    <row r="59" spans="1:4" x14ac:dyDescent="0.2">
      <c r="A59" s="83" t="s">
        <v>947</v>
      </c>
      <c r="B59" s="84"/>
      <c r="C59" s="35">
        <v>0.2</v>
      </c>
    </row>
    <row r="60" spans="1:4" x14ac:dyDescent="0.2">
      <c r="A60" s="83" t="s">
        <v>949</v>
      </c>
      <c r="B60" s="84"/>
      <c r="C60" s="35">
        <v>0.30830763</v>
      </c>
    </row>
    <row r="61" spans="1:4" x14ac:dyDescent="0.2">
      <c r="A61" s="83" t="s">
        <v>950</v>
      </c>
      <c r="B61" s="84"/>
      <c r="C61" s="35">
        <v>0.215</v>
      </c>
    </row>
    <row r="62" spans="1:4" x14ac:dyDescent="0.2">
      <c r="A62" s="83" t="s">
        <v>951</v>
      </c>
      <c r="B62" s="84"/>
      <c r="C62" s="35">
        <v>0.2</v>
      </c>
    </row>
    <row r="63" spans="1:4" x14ac:dyDescent="0.2">
      <c r="A63" s="7" t="s">
        <v>61</v>
      </c>
    </row>
    <row r="64" spans="1:4" x14ac:dyDescent="0.2">
      <c r="A64" s="7" t="s">
        <v>40</v>
      </c>
    </row>
    <row r="66" spans="1:5" x14ac:dyDescent="0.2">
      <c r="A66" s="14" t="s">
        <v>895</v>
      </c>
      <c r="D66" s="32">
        <v>0.36687768792244202</v>
      </c>
      <c r="E66" s="10" t="s">
        <v>43</v>
      </c>
    </row>
    <row r="68" spans="1:5" x14ac:dyDescent="0.2">
      <c r="A68" s="14" t="s">
        <v>820</v>
      </c>
      <c r="D68" s="30" t="s">
        <v>42</v>
      </c>
    </row>
    <row r="70" spans="1:5" x14ac:dyDescent="0.2">
      <c r="A70" s="14" t="s">
        <v>896</v>
      </c>
    </row>
    <row r="71" spans="1:5" x14ac:dyDescent="0.2">
      <c r="A71" s="52"/>
    </row>
    <row r="72" spans="1:5" x14ac:dyDescent="0.2">
      <c r="A72" s="52" t="s">
        <v>792</v>
      </c>
    </row>
    <row r="73" spans="1:5" x14ac:dyDescent="0.2">
      <c r="A73" s="54"/>
    </row>
    <row r="74" spans="1:5" x14ac:dyDescent="0.2">
      <c r="A74" s="54"/>
    </row>
    <row r="75" spans="1:5" x14ac:dyDescent="0.2">
      <c r="A75" s="54"/>
    </row>
    <row r="76" spans="1:5" x14ac:dyDescent="0.2">
      <c r="A76" s="54"/>
    </row>
    <row r="77" spans="1:5" x14ac:dyDescent="0.2">
      <c r="A77" s="54"/>
    </row>
    <row r="78" spans="1:5" x14ac:dyDescent="0.2">
      <c r="A78" s="54"/>
    </row>
    <row r="79" spans="1:5" x14ac:dyDescent="0.2">
      <c r="A79" s="54"/>
    </row>
    <row r="80" spans="1:5" x14ac:dyDescent="0.2">
      <c r="A80" s="54"/>
    </row>
    <row r="81" spans="1:1" x14ac:dyDescent="0.2">
      <c r="A81" s="54"/>
    </row>
    <row r="82" spans="1:1" x14ac:dyDescent="0.2">
      <c r="A82" s="54"/>
    </row>
    <row r="83" spans="1:1" x14ac:dyDescent="0.2">
      <c r="A83" s="54"/>
    </row>
    <row r="84" spans="1:1" x14ac:dyDescent="0.2">
      <c r="A84" s="54"/>
    </row>
    <row r="85" spans="1:1" x14ac:dyDescent="0.2">
      <c r="A85" s="54"/>
    </row>
    <row r="86" spans="1:1" x14ac:dyDescent="0.2">
      <c r="A86" s="52" t="s">
        <v>952</v>
      </c>
    </row>
    <row r="87" spans="1:1" x14ac:dyDescent="0.2">
      <c r="A87" s="54"/>
    </row>
    <row r="88" spans="1:1" x14ac:dyDescent="0.2">
      <c r="A88" s="52" t="s">
        <v>898</v>
      </c>
    </row>
    <row r="89" spans="1:1" x14ac:dyDescent="0.2">
      <c r="A89" s="54"/>
    </row>
    <row r="90" spans="1:1" x14ac:dyDescent="0.2">
      <c r="A90" s="54"/>
    </row>
    <row r="91" spans="1:1" x14ac:dyDescent="0.2">
      <c r="A91" s="54"/>
    </row>
    <row r="92" spans="1:1" x14ac:dyDescent="0.2">
      <c r="A92" s="54"/>
    </row>
    <row r="93" spans="1:1" x14ac:dyDescent="0.2">
      <c r="A93" s="54"/>
    </row>
    <row r="94" spans="1:1" x14ac:dyDescent="0.2">
      <c r="A94" s="54"/>
    </row>
    <row r="95" spans="1:1" x14ac:dyDescent="0.2">
      <c r="A95" s="54"/>
    </row>
    <row r="96" spans="1:1" x14ac:dyDescent="0.2">
      <c r="A96" s="54"/>
    </row>
    <row r="97" spans="1:1" x14ac:dyDescent="0.2">
      <c r="A97" s="54"/>
    </row>
    <row r="98" spans="1:1" x14ac:dyDescent="0.2">
      <c r="A98" s="54"/>
    </row>
    <row r="99" spans="1:1" x14ac:dyDescent="0.2">
      <c r="A99" s="54"/>
    </row>
    <row r="100" spans="1:1" x14ac:dyDescent="0.2">
      <c r="A100" s="54"/>
    </row>
    <row r="101" spans="1:1" x14ac:dyDescent="0.2">
      <c r="A101" s="54"/>
    </row>
    <row r="102" spans="1:1" x14ac:dyDescent="0.2">
      <c r="A102" s="14" t="s">
        <v>953</v>
      </c>
    </row>
    <row r="104" spans="1:1" x14ac:dyDescent="0.2">
      <c r="A104" s="52" t="s">
        <v>900</v>
      </c>
    </row>
  </sheetData>
  <mergeCells count="8">
    <mergeCell ref="A61:B61"/>
    <mergeCell ref="A62:B62"/>
    <mergeCell ref="A1:G1"/>
    <mergeCell ref="A56:B56"/>
    <mergeCell ref="A57:B57"/>
    <mergeCell ref="A58:B58"/>
    <mergeCell ref="A59:B59"/>
    <mergeCell ref="A60:B60"/>
  </mergeCells>
  <conditionalFormatting sqref="F2:F3 F5:F69">
    <cfRule type="cellIs" dxfId="88" priority="4" stopIfTrue="1" operator="between">
      <formula>0.009</formula>
      <formula>-0.009</formula>
    </cfRule>
  </conditionalFormatting>
  <conditionalFormatting sqref="F70 F121:F206">
    <cfRule type="cellIs" dxfId="87" priority="3" stopIfTrue="1" operator="between">
      <formula>0.009</formula>
      <formula>-0.009</formula>
    </cfRule>
  </conditionalFormatting>
  <conditionalFormatting sqref="F107:F120">
    <cfRule type="cellIs" dxfId="86" priority="2" stopIfTrue="1" operator="between">
      <formula>0.009</formula>
      <formula>-0.009</formula>
    </cfRule>
  </conditionalFormatting>
  <conditionalFormatting sqref="F71:F103">
    <cfRule type="cellIs" dxfId="85" priority="1" stopIfTrue="1" operator="between">
      <formula>0.009</formula>
      <formula>-0.009</formula>
    </cfRule>
  </conditionalFormatting>
  <hyperlinks>
    <hyperlink ref="A71" r:id="rId1" tooltip="https://www.franklintempletonindia.com/downloadsServlet/pdf/product-labels-jg9o5k7l" display="https://www.franklintempletonindia.com/downloadsServlet/pdf/product-labels-jg9o5k7l" xr:uid="{00000000-0004-0000-0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78"/>
  <sheetViews>
    <sheetView workbookViewId="0">
      <selection sqref="A1:E1"/>
    </sheetView>
  </sheetViews>
  <sheetFormatPr defaultRowHeight="11.25" x14ac:dyDescent="0.2"/>
  <cols>
    <col min="1" max="1" width="35.7109375" style="7" bestFit="1" customWidth="1"/>
    <col min="2" max="2" width="68.7109375" style="7" customWidth="1"/>
    <col min="3" max="3" width="24.7109375" style="7" bestFit="1" customWidth="1"/>
    <col min="4" max="4" width="15.28515625" style="7" bestFit="1" customWidth="1"/>
    <col min="5" max="5" width="23.42578125" style="10" customWidth="1"/>
    <col min="6" max="16384" width="9.140625" style="7"/>
  </cols>
  <sheetData>
    <row r="1" spans="1:8" s="1" customFormat="1" ht="15" x14ac:dyDescent="0.2">
      <c r="A1" s="85" t="s">
        <v>24</v>
      </c>
      <c r="B1" s="86"/>
      <c r="C1" s="86"/>
      <c r="D1" s="86"/>
      <c r="E1" s="86"/>
    </row>
    <row r="2" spans="1:8" s="1" customFormat="1" ht="12" x14ac:dyDescent="0.2">
      <c r="E2" s="5"/>
    </row>
    <row r="3" spans="1:8" s="1" customFormat="1" ht="12" x14ac:dyDescent="0.2">
      <c r="A3" s="8" t="s">
        <v>7</v>
      </c>
      <c r="B3" s="2"/>
      <c r="C3" s="3"/>
      <c r="D3" s="3"/>
      <c r="E3" s="4"/>
    </row>
    <row r="4" spans="1:8" s="1" customFormat="1" ht="45" customHeight="1" x14ac:dyDescent="0.2">
      <c r="A4" s="6" t="s">
        <v>2</v>
      </c>
      <c r="B4" s="58" t="s">
        <v>0</v>
      </c>
      <c r="C4" s="13" t="s">
        <v>1</v>
      </c>
      <c r="D4" s="55" t="s">
        <v>6</v>
      </c>
      <c r="E4" s="12" t="s">
        <v>3</v>
      </c>
    </row>
    <row r="5" spans="1:8" x14ac:dyDescent="0.2">
      <c r="A5" s="16" t="s">
        <v>28</v>
      </c>
      <c r="B5" s="59"/>
      <c r="C5" s="17"/>
      <c r="D5" s="18"/>
      <c r="E5" s="19"/>
    </row>
    <row r="6" spans="1:8" x14ac:dyDescent="0.2">
      <c r="A6" s="21" t="s">
        <v>785</v>
      </c>
      <c r="B6" s="60" t="s">
        <v>784</v>
      </c>
      <c r="C6" s="24">
        <v>5763834.5899999999</v>
      </c>
      <c r="D6" s="22">
        <v>60547.791270000002</v>
      </c>
      <c r="E6" s="23">
        <v>54.850847400944097</v>
      </c>
    </row>
    <row r="7" spans="1:8" x14ac:dyDescent="0.2">
      <c r="A7" s="21" t="s">
        <v>776</v>
      </c>
      <c r="B7" s="63" t="s">
        <v>825</v>
      </c>
      <c r="C7" s="24">
        <v>44083366.149999999</v>
      </c>
      <c r="D7" s="22">
        <v>23755.335770000002</v>
      </c>
      <c r="E7" s="23">
        <v>21.520195368779099</v>
      </c>
    </row>
    <row r="8" spans="1:8" x14ac:dyDescent="0.2">
      <c r="A8" s="21" t="s">
        <v>777</v>
      </c>
      <c r="B8" s="60" t="s">
        <v>824</v>
      </c>
      <c r="C8" s="24">
        <v>83921761.620000005</v>
      </c>
      <c r="D8" s="22">
        <v>23697.575280000001</v>
      </c>
      <c r="E8" s="23">
        <v>21.467869565371</v>
      </c>
    </row>
    <row r="9" spans="1:8" ht="22.5" x14ac:dyDescent="0.2">
      <c r="A9" s="21" t="s">
        <v>779</v>
      </c>
      <c r="B9" s="60" t="s">
        <v>778</v>
      </c>
      <c r="C9" s="24">
        <v>43692.728999999999</v>
      </c>
      <c r="D9" s="22">
        <v>1075.347532</v>
      </c>
      <c r="E9" s="23">
        <v>0.97416804384636502</v>
      </c>
    </row>
    <row r="10" spans="1:8" ht="22.5" x14ac:dyDescent="0.2">
      <c r="A10" s="21" t="s">
        <v>781</v>
      </c>
      <c r="B10" s="60" t="s">
        <v>780</v>
      </c>
      <c r="C10" s="24">
        <v>840905.36399999994</v>
      </c>
      <c r="D10" s="22">
        <v>409.70170689999998</v>
      </c>
      <c r="E10" s="23">
        <v>0.37115285848937002</v>
      </c>
    </row>
    <row r="11" spans="1:8" ht="22.5" x14ac:dyDescent="0.2">
      <c r="A11" s="21" t="s">
        <v>787</v>
      </c>
      <c r="B11" s="60" t="s">
        <v>786</v>
      </c>
      <c r="C11" s="24">
        <v>871928.53599999996</v>
      </c>
      <c r="D11" s="22">
        <v>3.6638437000000001</v>
      </c>
      <c r="E11" s="23">
        <v>3.3191125138396899E-3</v>
      </c>
    </row>
    <row r="12" spans="1:8" ht="22.5" x14ac:dyDescent="0.2">
      <c r="A12" s="21" t="s">
        <v>789</v>
      </c>
      <c r="B12" s="60" t="s">
        <v>788</v>
      </c>
      <c r="C12" s="24">
        <v>1483902.88</v>
      </c>
      <c r="D12" s="22">
        <v>0</v>
      </c>
      <c r="E12" s="22">
        <v>0</v>
      </c>
    </row>
    <row r="13" spans="1:8" ht="22.5" x14ac:dyDescent="0.2">
      <c r="A13" s="21" t="s">
        <v>783</v>
      </c>
      <c r="B13" s="60" t="s">
        <v>782</v>
      </c>
      <c r="C13" s="24">
        <v>1370528.45</v>
      </c>
      <c r="D13" s="22">
        <v>0</v>
      </c>
      <c r="E13" s="22">
        <v>0</v>
      </c>
    </row>
    <row r="14" spans="1:8" x14ac:dyDescent="0.2">
      <c r="A14" s="20" t="s">
        <v>27</v>
      </c>
      <c r="B14" s="61"/>
      <c r="C14" s="20"/>
      <c r="D14" s="25">
        <f>SUM(D6:D13)</f>
        <v>109489.4154026</v>
      </c>
      <c r="E14" s="26">
        <f>SUM(E6:E13)</f>
        <v>99.187552349943772</v>
      </c>
      <c r="F14" s="14"/>
      <c r="G14" s="14"/>
      <c r="H14" s="14"/>
    </row>
    <row r="15" spans="1:8" x14ac:dyDescent="0.2">
      <c r="A15" s="21"/>
      <c r="B15" s="60"/>
      <c r="C15" s="21"/>
      <c r="D15" s="22"/>
      <c r="E15" s="23"/>
    </row>
    <row r="16" spans="1:8" x14ac:dyDescent="0.2">
      <c r="A16" s="20" t="s">
        <v>30</v>
      </c>
      <c r="B16" s="61"/>
      <c r="C16" s="20"/>
      <c r="D16" s="25">
        <f>D14</f>
        <v>109489.4154026</v>
      </c>
      <c r="E16" s="26">
        <f>E14</f>
        <v>99.187552349943772</v>
      </c>
      <c r="F16" s="14"/>
      <c r="G16" s="14"/>
      <c r="H16" s="14"/>
    </row>
    <row r="17" spans="1:8" x14ac:dyDescent="0.2">
      <c r="A17" s="20"/>
      <c r="B17" s="61"/>
      <c r="C17" s="20"/>
      <c r="D17" s="25"/>
      <c r="E17" s="26"/>
      <c r="F17" s="14"/>
      <c r="G17" s="14"/>
      <c r="H17" s="14"/>
    </row>
    <row r="18" spans="1:8" x14ac:dyDescent="0.2">
      <c r="A18" s="20" t="s">
        <v>32</v>
      </c>
      <c r="B18" s="61"/>
      <c r="C18" s="20"/>
      <c r="D18" s="25">
        <f>D20-(D14)</f>
        <v>896.83046050000121</v>
      </c>
      <c r="E18" s="26">
        <f>E20-(E14)</f>
        <v>0.8124476500562281</v>
      </c>
      <c r="F18" s="14"/>
      <c r="G18" s="14"/>
      <c r="H18" s="14"/>
    </row>
    <row r="19" spans="1:8" x14ac:dyDescent="0.2">
      <c r="A19" s="20"/>
      <c r="B19" s="61"/>
      <c r="C19" s="20"/>
      <c r="D19" s="25"/>
      <c r="E19" s="26"/>
      <c r="F19" s="14"/>
      <c r="G19" s="14"/>
      <c r="H19" s="14"/>
    </row>
    <row r="20" spans="1:8" x14ac:dyDescent="0.2">
      <c r="A20" s="27" t="s">
        <v>31</v>
      </c>
      <c r="B20" s="62"/>
      <c r="C20" s="27"/>
      <c r="D20" s="28">
        <v>110386.2458631</v>
      </c>
      <c r="E20" s="29">
        <v>100</v>
      </c>
      <c r="F20" s="14"/>
      <c r="G20" s="14"/>
      <c r="H20" s="14"/>
    </row>
    <row r="21" spans="1:8" x14ac:dyDescent="0.2">
      <c r="D21" s="10"/>
      <c r="E21" s="57" t="s">
        <v>539</v>
      </c>
    </row>
    <row r="22" spans="1:8" x14ac:dyDescent="0.2">
      <c r="A22" s="14" t="s">
        <v>44</v>
      </c>
    </row>
    <row r="23" spans="1:8" ht="15" x14ac:dyDescent="0.25">
      <c r="A23" s="89" t="s">
        <v>823</v>
      </c>
      <c r="B23" s="90"/>
      <c r="C23" s="90"/>
      <c r="D23" s="90"/>
      <c r="E23" s="90"/>
    </row>
    <row r="25" spans="1:8" x14ac:dyDescent="0.2">
      <c r="A25" s="14" t="s">
        <v>35</v>
      </c>
    </row>
    <row r="26" spans="1:8" x14ac:dyDescent="0.2">
      <c r="A26" s="14" t="s">
        <v>36</v>
      </c>
    </row>
    <row r="27" spans="1:8" x14ac:dyDescent="0.2">
      <c r="A27" s="14" t="s">
        <v>37</v>
      </c>
      <c r="B27" s="14"/>
      <c r="C27" s="30" t="s">
        <v>39</v>
      </c>
      <c r="D27" s="14" t="s">
        <v>38</v>
      </c>
    </row>
    <row r="28" spans="1:8" x14ac:dyDescent="0.2">
      <c r="A28" s="7" t="s">
        <v>72</v>
      </c>
      <c r="C28" s="31">
        <v>112.8656</v>
      </c>
      <c r="D28" s="31">
        <v>113.4049</v>
      </c>
    </row>
    <row r="29" spans="1:8" x14ac:dyDescent="0.2">
      <c r="A29" s="7" t="s">
        <v>74</v>
      </c>
      <c r="C29" s="31">
        <v>37.048099999999998</v>
      </c>
      <c r="D29" s="31">
        <v>35.737699999999997</v>
      </c>
    </row>
    <row r="30" spans="1:8" x14ac:dyDescent="0.2">
      <c r="A30" s="7" t="s">
        <v>73</v>
      </c>
      <c r="C30" s="31">
        <v>124.2364</v>
      </c>
      <c r="D30" s="31">
        <v>125.4363</v>
      </c>
    </row>
    <row r="31" spans="1:8" x14ac:dyDescent="0.2">
      <c r="A31" s="7" t="s">
        <v>75</v>
      </c>
      <c r="C31" s="31">
        <v>42.847900000000003</v>
      </c>
      <c r="D31" s="31">
        <v>41.5214</v>
      </c>
    </row>
    <row r="33" spans="1:4" x14ac:dyDescent="0.2">
      <c r="A33" s="14" t="s">
        <v>41</v>
      </c>
    </row>
    <row r="34" spans="1:4" x14ac:dyDescent="0.2">
      <c r="A34" s="87" t="s">
        <v>59</v>
      </c>
      <c r="B34" s="88"/>
      <c r="C34" s="34" t="s">
        <v>60</v>
      </c>
    </row>
    <row r="35" spans="1:4" x14ac:dyDescent="0.2">
      <c r="A35" s="83" t="s">
        <v>74</v>
      </c>
      <c r="B35" s="84"/>
      <c r="C35" s="35">
        <v>1.5</v>
      </c>
    </row>
    <row r="36" spans="1:4" x14ac:dyDescent="0.2">
      <c r="A36" s="83" t="s">
        <v>75</v>
      </c>
      <c r="B36" s="84"/>
      <c r="C36" s="35">
        <v>1.75</v>
      </c>
    </row>
    <row r="37" spans="1:4" x14ac:dyDescent="0.2">
      <c r="A37" s="7" t="s">
        <v>61</v>
      </c>
    </row>
    <row r="38" spans="1:4" x14ac:dyDescent="0.2">
      <c r="A38" s="7" t="s">
        <v>40</v>
      </c>
    </row>
    <row r="40" spans="1:4" x14ac:dyDescent="0.2">
      <c r="A40" s="14" t="s">
        <v>245</v>
      </c>
      <c r="D40" s="50">
        <v>0.20739132435591401</v>
      </c>
    </row>
    <row r="42" spans="1:4" x14ac:dyDescent="0.2">
      <c r="A42" s="14" t="s">
        <v>820</v>
      </c>
      <c r="D42" s="30" t="s">
        <v>42</v>
      </c>
    </row>
    <row r="43" spans="1:4" x14ac:dyDescent="0.2">
      <c r="A43" s="7" t="s">
        <v>821</v>
      </c>
      <c r="D43" s="30"/>
    </row>
    <row r="44" spans="1:4" x14ac:dyDescent="0.2">
      <c r="A44" s="51" t="s">
        <v>822</v>
      </c>
      <c r="D44" s="30"/>
    </row>
    <row r="46" spans="1:4" x14ac:dyDescent="0.2">
      <c r="A46" s="14" t="s">
        <v>800</v>
      </c>
    </row>
    <row r="47" spans="1:4" x14ac:dyDescent="0.2">
      <c r="A47" s="51"/>
    </row>
    <row r="48" spans="1:4" x14ac:dyDescent="0.2">
      <c r="A48" s="52" t="s">
        <v>792</v>
      </c>
    </row>
    <row r="49" spans="1:1" x14ac:dyDescent="0.2">
      <c r="A49" s="53"/>
    </row>
    <row r="50" spans="1:1" x14ac:dyDescent="0.2">
      <c r="A50" s="54"/>
    </row>
    <row r="51" spans="1:1" x14ac:dyDescent="0.2">
      <c r="A51" s="54"/>
    </row>
    <row r="52" spans="1:1" x14ac:dyDescent="0.2">
      <c r="A52" s="54"/>
    </row>
    <row r="53" spans="1:1" x14ac:dyDescent="0.2">
      <c r="A53" s="54"/>
    </row>
    <row r="54" spans="1:1" x14ac:dyDescent="0.2">
      <c r="A54" s="54"/>
    </row>
    <row r="55" spans="1:1" x14ac:dyDescent="0.2">
      <c r="A55" s="54"/>
    </row>
    <row r="56" spans="1:1" x14ac:dyDescent="0.2">
      <c r="A56" s="54"/>
    </row>
    <row r="57" spans="1:1" x14ac:dyDescent="0.2">
      <c r="A57" s="54"/>
    </row>
    <row r="58" spans="1:1" x14ac:dyDescent="0.2">
      <c r="A58" s="54"/>
    </row>
    <row r="59" spans="1:1" x14ac:dyDescent="0.2">
      <c r="A59" s="54"/>
    </row>
    <row r="60" spans="1:1" x14ac:dyDescent="0.2">
      <c r="A60" s="54"/>
    </row>
    <row r="61" spans="1:1" x14ac:dyDescent="0.2">
      <c r="A61" s="54"/>
    </row>
    <row r="62" spans="1:1" x14ac:dyDescent="0.2">
      <c r="A62" s="52" t="s">
        <v>817</v>
      </c>
    </row>
    <row r="63" spans="1:1" x14ac:dyDescent="0.2">
      <c r="A63" s="54"/>
    </row>
    <row r="64" spans="1:1" x14ac:dyDescent="0.2">
      <c r="A64" s="52" t="s">
        <v>793</v>
      </c>
    </row>
    <row r="65" spans="1:5" x14ac:dyDescent="0.2">
      <c r="A65" s="54"/>
    </row>
    <row r="66" spans="1:5" x14ac:dyDescent="0.2">
      <c r="A66" s="54"/>
    </row>
    <row r="67" spans="1:5" x14ac:dyDescent="0.2">
      <c r="A67" s="54"/>
    </row>
    <row r="68" spans="1:5" x14ac:dyDescent="0.2">
      <c r="A68" s="54"/>
    </row>
    <row r="69" spans="1:5" x14ac:dyDescent="0.2">
      <c r="A69" s="54"/>
    </row>
    <row r="70" spans="1:5" x14ac:dyDescent="0.2">
      <c r="A70" s="54"/>
    </row>
    <row r="71" spans="1:5" x14ac:dyDescent="0.2">
      <c r="A71" s="54"/>
    </row>
    <row r="72" spans="1:5" x14ac:dyDescent="0.2">
      <c r="A72" s="54"/>
    </row>
    <row r="73" spans="1:5" x14ac:dyDescent="0.2">
      <c r="A73" s="54"/>
    </row>
    <row r="74" spans="1:5" x14ac:dyDescent="0.2">
      <c r="A74" s="54"/>
    </row>
    <row r="75" spans="1:5" x14ac:dyDescent="0.2">
      <c r="A75" s="54"/>
    </row>
    <row r="76" spans="1:5" x14ac:dyDescent="0.2">
      <c r="A76" s="54"/>
    </row>
    <row r="78" spans="1:5" x14ac:dyDescent="0.2">
      <c r="A78" s="94"/>
      <c r="B78" s="94"/>
      <c r="C78" s="94"/>
      <c r="D78" s="94"/>
      <c r="E78" s="94"/>
    </row>
  </sheetData>
  <mergeCells count="6">
    <mergeCell ref="A1:E1"/>
    <mergeCell ref="A34:B34"/>
    <mergeCell ref="A35:B35"/>
    <mergeCell ref="A36:B36"/>
    <mergeCell ref="A78:E78"/>
    <mergeCell ref="A23:E23"/>
  </mergeCells>
  <conditionalFormatting sqref="E5:E11 E14:E20">
    <cfRule type="cellIs" dxfId="24" priority="2" stopIfTrue="1" operator="between">
      <formula>0.009</formula>
      <formula>-0.009</formula>
    </cfRule>
  </conditionalFormatting>
  <conditionalFormatting sqref="E21">
    <cfRule type="cellIs" dxfId="23" priority="1" stopIfTrue="1" operator="between">
      <formula>0.009</formula>
      <formula>-0.009</formula>
    </cfRule>
  </conditionalFormatting>
  <hyperlinks>
    <hyperlink ref="A44" r:id="rId1" tooltip="https://www.franklintempletonindia.com/investor/reports"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118"/>
  <sheetViews>
    <sheetView workbookViewId="0">
      <selection sqref="A1:G1"/>
    </sheetView>
  </sheetViews>
  <sheetFormatPr defaultColWidth="9.140625" defaultRowHeight="11.25" x14ac:dyDescent="0.2"/>
  <cols>
    <col min="1" max="1" width="38.7109375" style="7" bestFit="1" customWidth="1"/>
    <col min="2" max="2" width="60" style="7" customWidth="1"/>
    <col min="3" max="3" width="15.140625" style="7" bestFit="1" customWidth="1"/>
    <col min="4" max="4" width="14.7109375" style="7" bestFit="1" customWidth="1"/>
    <col min="5" max="5" width="22.85546875" style="10" customWidth="1"/>
    <col min="6" max="6" width="13.5703125" style="11" bestFit="1" customWidth="1"/>
    <col min="7" max="7" width="14.28515625" style="10" customWidth="1"/>
    <col min="8" max="16384" width="9.140625" style="7"/>
  </cols>
  <sheetData>
    <row r="1" spans="1:9" s="1" customFormat="1" ht="15" customHeight="1" x14ac:dyDescent="0.2">
      <c r="A1" s="85" t="s">
        <v>1085</v>
      </c>
      <c r="B1" s="86"/>
      <c r="C1" s="86"/>
      <c r="D1" s="86"/>
      <c r="E1" s="86"/>
      <c r="F1" s="86"/>
      <c r="G1" s="86"/>
    </row>
    <row r="2" spans="1:9" s="1" customFormat="1" ht="12" x14ac:dyDescent="0.2">
      <c r="A2" s="33" t="s">
        <v>1074</v>
      </c>
      <c r="E2" s="5"/>
      <c r="F2" s="9"/>
      <c r="G2" s="10"/>
    </row>
    <row r="3" spans="1:9" s="1" customFormat="1" ht="12" x14ac:dyDescent="0.2">
      <c r="A3" s="8" t="s">
        <v>7</v>
      </c>
      <c r="B3" s="2"/>
      <c r="C3" s="3"/>
      <c r="D3" s="3"/>
      <c r="E3" s="4"/>
      <c r="F3" s="9"/>
      <c r="G3" s="10"/>
    </row>
    <row r="4" spans="1:9" s="1" customFormat="1" ht="33.75" x14ac:dyDescent="0.2">
      <c r="A4" s="6" t="s">
        <v>2</v>
      </c>
      <c r="B4" s="6" t="s">
        <v>0</v>
      </c>
      <c r="C4" s="13" t="s">
        <v>1086</v>
      </c>
      <c r="D4" s="13" t="s">
        <v>1</v>
      </c>
      <c r="E4" s="55" t="s">
        <v>6</v>
      </c>
      <c r="F4" s="12" t="s">
        <v>3</v>
      </c>
      <c r="G4" s="12" t="s">
        <v>5</v>
      </c>
    </row>
    <row r="5" spans="1:9" x14ac:dyDescent="0.2">
      <c r="A5" s="16" t="s">
        <v>25</v>
      </c>
      <c r="B5" s="17"/>
      <c r="C5" s="17"/>
      <c r="D5" s="17"/>
      <c r="E5" s="18"/>
      <c r="F5" s="19"/>
      <c r="G5" s="18"/>
    </row>
    <row r="6" spans="1:9" x14ac:dyDescent="0.2">
      <c r="A6" s="20" t="s">
        <v>1087</v>
      </c>
      <c r="B6" s="21"/>
      <c r="C6" s="21"/>
      <c r="D6" s="21"/>
      <c r="E6" s="22"/>
      <c r="F6" s="23"/>
      <c r="G6" s="22"/>
    </row>
    <row r="7" spans="1:9" x14ac:dyDescent="0.2">
      <c r="A7" s="21" t="s">
        <v>1088</v>
      </c>
      <c r="B7" s="21" t="s">
        <v>1089</v>
      </c>
      <c r="C7" s="21" t="s">
        <v>1090</v>
      </c>
      <c r="D7" s="24">
        <v>600</v>
      </c>
      <c r="E7" s="22">
        <v>0</v>
      </c>
      <c r="F7" s="22">
        <v>0</v>
      </c>
      <c r="G7" s="22">
        <v>0</v>
      </c>
    </row>
    <row r="8" spans="1:9" x14ac:dyDescent="0.2">
      <c r="A8" s="21" t="s">
        <v>1091</v>
      </c>
      <c r="B8" s="21" t="s">
        <v>1092</v>
      </c>
      <c r="C8" s="21" t="s">
        <v>1090</v>
      </c>
      <c r="D8" s="24">
        <v>250</v>
      </c>
      <c r="E8" s="22">
        <v>0</v>
      </c>
      <c r="F8" s="22">
        <v>0</v>
      </c>
      <c r="G8" s="22">
        <v>0</v>
      </c>
    </row>
    <row r="9" spans="1:9" x14ac:dyDescent="0.2">
      <c r="A9" s="21" t="s">
        <v>1093</v>
      </c>
      <c r="B9" s="21" t="s">
        <v>1094</v>
      </c>
      <c r="C9" s="21" t="s">
        <v>1090</v>
      </c>
      <c r="D9" s="24">
        <v>250</v>
      </c>
      <c r="E9" s="22">
        <v>0</v>
      </c>
      <c r="F9" s="22">
        <v>0</v>
      </c>
      <c r="G9" s="22">
        <v>0</v>
      </c>
    </row>
    <row r="10" spans="1:9" x14ac:dyDescent="0.2">
      <c r="A10" s="20" t="s">
        <v>27</v>
      </c>
      <c r="B10" s="20"/>
      <c r="C10" s="20"/>
      <c r="D10" s="20"/>
      <c r="E10" s="25">
        <f>SUM(E6:E9)</f>
        <v>0</v>
      </c>
      <c r="F10" s="25">
        <f>SUM(F6:F9)</f>
        <v>0</v>
      </c>
      <c r="G10" s="25"/>
      <c r="H10" s="14"/>
      <c r="I10" s="14"/>
    </row>
    <row r="11" spans="1:9" x14ac:dyDescent="0.2">
      <c r="A11" s="21"/>
      <c r="B11" s="21"/>
      <c r="C11" s="21"/>
      <c r="D11" s="21"/>
      <c r="E11" s="22"/>
      <c r="F11" s="23"/>
      <c r="G11" s="22"/>
    </row>
    <row r="12" spans="1:9" x14ac:dyDescent="0.2">
      <c r="A12" s="20" t="s">
        <v>30</v>
      </c>
      <c r="B12" s="20"/>
      <c r="C12" s="20"/>
      <c r="D12" s="20"/>
      <c r="E12" s="25">
        <f>E10</f>
        <v>0</v>
      </c>
      <c r="F12" s="25">
        <f>F10</f>
        <v>0</v>
      </c>
      <c r="G12" s="25"/>
      <c r="H12" s="14"/>
      <c r="I12" s="14"/>
    </row>
    <row r="13" spans="1:9" x14ac:dyDescent="0.2">
      <c r="A13" s="20"/>
      <c r="B13" s="20"/>
      <c r="C13" s="20"/>
      <c r="D13" s="20"/>
      <c r="E13" s="25"/>
      <c r="F13" s="26"/>
      <c r="G13" s="25"/>
      <c r="H13" s="14"/>
      <c r="I13" s="14"/>
    </row>
    <row r="14" spans="1:9" x14ac:dyDescent="0.2">
      <c r="A14" s="20" t="s">
        <v>32</v>
      </c>
      <c r="B14" s="20"/>
      <c r="C14" s="20"/>
      <c r="D14" s="20"/>
      <c r="E14" s="25">
        <f>E16-(E10)</f>
        <v>0</v>
      </c>
      <c r="F14" s="25">
        <f>F16-(F10)</f>
        <v>0</v>
      </c>
      <c r="G14" s="25"/>
      <c r="H14" s="14"/>
      <c r="I14" s="14"/>
    </row>
    <row r="15" spans="1:9" x14ac:dyDescent="0.2">
      <c r="A15" s="20"/>
      <c r="B15" s="20"/>
      <c r="C15" s="20"/>
      <c r="D15" s="20"/>
      <c r="E15" s="25"/>
      <c r="F15" s="26"/>
      <c r="G15" s="25"/>
      <c r="H15" s="14"/>
      <c r="I15" s="14"/>
    </row>
    <row r="16" spans="1:9" x14ac:dyDescent="0.2">
      <c r="A16" s="27" t="s">
        <v>31</v>
      </c>
      <c r="B16" s="27"/>
      <c r="C16" s="27"/>
      <c r="D16" s="27"/>
      <c r="E16" s="28">
        <v>0</v>
      </c>
      <c r="F16" s="28">
        <v>0</v>
      </c>
      <c r="G16" s="28"/>
      <c r="H16" s="14"/>
      <c r="I16" s="14"/>
    </row>
    <row r="18" spans="1:7" x14ac:dyDescent="0.2">
      <c r="A18" s="14" t="s">
        <v>34</v>
      </c>
    </row>
    <row r="19" spans="1:7" x14ac:dyDescent="0.2">
      <c r="A19" s="14" t="s">
        <v>1095</v>
      </c>
    </row>
    <row r="20" spans="1:7" ht="36.75" customHeight="1" x14ac:dyDescent="0.25">
      <c r="A20" s="92" t="s">
        <v>1096</v>
      </c>
      <c r="B20" s="93"/>
      <c r="C20" s="93"/>
      <c r="D20" s="93"/>
      <c r="E20" s="93"/>
      <c r="F20" s="93"/>
      <c r="G20" s="93"/>
    </row>
    <row r="22" spans="1:7" x14ac:dyDescent="0.2">
      <c r="A22" s="14" t="s">
        <v>35</v>
      </c>
    </row>
    <row r="23" spans="1:7" x14ac:dyDescent="0.2">
      <c r="A23" s="14" t="s">
        <v>36</v>
      </c>
    </row>
    <row r="24" spans="1:7" x14ac:dyDescent="0.2">
      <c r="A24" s="14" t="s">
        <v>37</v>
      </c>
      <c r="B24" s="14"/>
      <c r="C24" s="30" t="s">
        <v>39</v>
      </c>
      <c r="D24" s="14" t="s">
        <v>1097</v>
      </c>
    </row>
    <row r="25" spans="1:7" x14ac:dyDescent="0.2">
      <c r="A25" s="7" t="s">
        <v>72</v>
      </c>
      <c r="C25" s="68" t="s">
        <v>1098</v>
      </c>
      <c r="D25" s="31">
        <v>94.787999999999997</v>
      </c>
    </row>
    <row r="26" spans="1:7" x14ac:dyDescent="0.2">
      <c r="A26" s="7" t="s">
        <v>74</v>
      </c>
      <c r="C26" s="68" t="s">
        <v>1098</v>
      </c>
      <c r="D26" s="31">
        <v>15.6675</v>
      </c>
    </row>
    <row r="27" spans="1:7" x14ac:dyDescent="0.2">
      <c r="A27" s="7" t="s">
        <v>73</v>
      </c>
      <c r="C27" s="68" t="s">
        <v>1098</v>
      </c>
      <c r="D27" s="31">
        <v>84.032899999999998</v>
      </c>
    </row>
    <row r="28" spans="1:7" x14ac:dyDescent="0.2">
      <c r="A28" s="7" t="s">
        <v>75</v>
      </c>
      <c r="C28" s="68" t="s">
        <v>1098</v>
      </c>
      <c r="D28" s="31">
        <v>14.163500000000001</v>
      </c>
    </row>
    <row r="30" spans="1:7" x14ac:dyDescent="0.2">
      <c r="A30" s="7" t="s">
        <v>40</v>
      </c>
    </row>
    <row r="31" spans="1:7" x14ac:dyDescent="0.2">
      <c r="A31" s="7" t="s">
        <v>1099</v>
      </c>
    </row>
    <row r="33" spans="1:7" x14ac:dyDescent="0.2">
      <c r="A33" s="14" t="s">
        <v>41</v>
      </c>
      <c r="D33" s="30" t="s">
        <v>42</v>
      </c>
    </row>
    <row r="35" spans="1:7" x14ac:dyDescent="0.2">
      <c r="A35" s="14" t="s">
        <v>895</v>
      </c>
      <c r="D35" s="68" t="s">
        <v>1098</v>
      </c>
    </row>
    <row r="36" spans="1:7" x14ac:dyDescent="0.2">
      <c r="A36" s="7" t="s">
        <v>1100</v>
      </c>
      <c r="D36" s="32"/>
    </row>
    <row r="37" spans="1:7" x14ac:dyDescent="0.2">
      <c r="D37" s="32"/>
    </row>
    <row r="38" spans="1:7" x14ac:dyDescent="0.2">
      <c r="A38" s="14" t="s">
        <v>820</v>
      </c>
      <c r="D38" s="30" t="s">
        <v>42</v>
      </c>
    </row>
    <row r="39" spans="1:7" x14ac:dyDescent="0.2">
      <c r="A39" s="7" t="s">
        <v>821</v>
      </c>
    </row>
    <row r="40" spans="1:7" x14ac:dyDescent="0.2">
      <c r="A40" s="51" t="s">
        <v>822</v>
      </c>
    </row>
    <row r="42" spans="1:7" ht="25.5" customHeight="1" x14ac:dyDescent="0.25">
      <c r="A42" s="92" t="s">
        <v>1101</v>
      </c>
      <c r="B42" s="93"/>
      <c r="C42" s="93"/>
      <c r="D42" s="93"/>
      <c r="E42" s="93"/>
      <c r="F42" s="93"/>
      <c r="G42" s="93"/>
    </row>
    <row r="44" spans="1:7" ht="45.75" customHeight="1" x14ac:dyDescent="0.25">
      <c r="A44" s="92" t="s">
        <v>1102</v>
      </c>
      <c r="B44" s="93"/>
      <c r="C44" s="93"/>
      <c r="D44" s="93"/>
      <c r="E44" s="93"/>
      <c r="F44" s="93"/>
      <c r="G44" s="93"/>
    </row>
    <row r="46" spans="1:7" ht="35.25" customHeight="1" x14ac:dyDescent="0.25">
      <c r="A46" s="92" t="s">
        <v>1103</v>
      </c>
      <c r="B46" s="93"/>
      <c r="C46" s="93"/>
      <c r="D46" s="93"/>
      <c r="E46" s="93"/>
      <c r="F46" s="93"/>
      <c r="G46" s="93"/>
    </row>
    <row r="47" spans="1:7" x14ac:dyDescent="0.2">
      <c r="A47" s="51" t="s">
        <v>1104</v>
      </c>
    </row>
    <row r="49" spans="1:11" ht="27" customHeight="1" x14ac:dyDescent="0.25">
      <c r="A49" s="92" t="s">
        <v>1105</v>
      </c>
      <c r="B49" s="93"/>
      <c r="C49" s="93"/>
      <c r="D49" s="93"/>
      <c r="E49" s="93"/>
      <c r="F49" s="93"/>
      <c r="G49" s="93"/>
    </row>
    <row r="51" spans="1:11" x14ac:dyDescent="0.2">
      <c r="A51" s="14" t="s">
        <v>1106</v>
      </c>
    </row>
    <row r="52" spans="1:11" ht="46.5" customHeight="1" x14ac:dyDescent="0.25">
      <c r="A52" s="96" t="s">
        <v>1107</v>
      </c>
      <c r="B52" s="90"/>
      <c r="C52" s="90"/>
      <c r="D52" s="90"/>
      <c r="E52" s="90"/>
      <c r="F52" s="90"/>
      <c r="G52" s="90"/>
    </row>
    <row r="53" spans="1:11" x14ac:dyDescent="0.2">
      <c r="A53" s="53"/>
    </row>
    <row r="54" spans="1:11" ht="24.75" customHeight="1" x14ac:dyDescent="0.2">
      <c r="A54" s="89" t="s">
        <v>1108</v>
      </c>
      <c r="B54" s="89"/>
      <c r="C54" s="89"/>
      <c r="D54" s="89"/>
      <c r="E54" s="89"/>
      <c r="F54" s="89"/>
      <c r="G54" s="89"/>
    </row>
    <row r="56" spans="1:11" s="1" customFormat="1" ht="15" x14ac:dyDescent="0.2">
      <c r="A56" s="85" t="s">
        <v>1109</v>
      </c>
      <c r="B56" s="86"/>
      <c r="C56" s="86"/>
      <c r="D56" s="86"/>
      <c r="E56" s="86"/>
      <c r="F56" s="86"/>
      <c r="G56" s="86"/>
      <c r="I56" s="5"/>
      <c r="J56" s="5"/>
      <c r="K56" s="5"/>
    </row>
    <row r="57" spans="1:11" ht="12" x14ac:dyDescent="0.2">
      <c r="A57" s="8" t="s">
        <v>7</v>
      </c>
      <c r="I57" s="5"/>
      <c r="J57" s="5"/>
      <c r="K57" s="5"/>
    </row>
    <row r="58" spans="1:11" s="1" customFormat="1" ht="33.75" x14ac:dyDescent="0.2">
      <c r="A58" s="6" t="s">
        <v>2</v>
      </c>
      <c r="B58" s="6" t="s">
        <v>0</v>
      </c>
      <c r="C58" s="13" t="s">
        <v>33</v>
      </c>
      <c r="D58" s="13" t="s">
        <v>1</v>
      </c>
      <c r="E58" s="55" t="s">
        <v>6</v>
      </c>
      <c r="F58" s="12" t="s">
        <v>3</v>
      </c>
      <c r="G58" s="12" t="s">
        <v>5</v>
      </c>
    </row>
    <row r="59" spans="1:11" x14ac:dyDescent="0.2">
      <c r="A59" s="16" t="s">
        <v>25</v>
      </c>
      <c r="B59" s="17"/>
      <c r="C59" s="17"/>
      <c r="D59" s="17"/>
      <c r="E59" s="18"/>
      <c r="F59" s="19"/>
      <c r="G59" s="18"/>
    </row>
    <row r="60" spans="1:11" x14ac:dyDescent="0.2">
      <c r="A60" s="20" t="s">
        <v>26</v>
      </c>
      <c r="B60" s="21"/>
      <c r="C60" s="21"/>
      <c r="D60" s="21"/>
      <c r="E60" s="22"/>
      <c r="F60" s="23"/>
      <c r="G60" s="22"/>
    </row>
    <row r="61" spans="1:11" x14ac:dyDescent="0.2">
      <c r="A61" s="21" t="s">
        <v>1110</v>
      </c>
      <c r="B61" s="21" t="s">
        <v>1111</v>
      </c>
      <c r="C61" s="21" t="s">
        <v>1112</v>
      </c>
      <c r="D61" s="24">
        <v>940</v>
      </c>
      <c r="E61" s="23">
        <v>2754.9107945000001</v>
      </c>
      <c r="F61" s="23">
        <v>100</v>
      </c>
      <c r="G61" s="22">
        <v>4.165</v>
      </c>
    </row>
    <row r="62" spans="1:11" x14ac:dyDescent="0.2">
      <c r="A62" s="20" t="s">
        <v>27</v>
      </c>
      <c r="B62" s="20"/>
      <c r="C62" s="20"/>
      <c r="D62" s="20"/>
      <c r="E62" s="25">
        <f>SUM(E60:E61)</f>
        <v>2754.9107945000001</v>
      </c>
      <c r="F62" s="26">
        <f>SUM(F60:F61)</f>
        <v>100</v>
      </c>
      <c r="G62" s="25"/>
      <c r="H62" s="14"/>
      <c r="I62" s="14"/>
    </row>
    <row r="63" spans="1:11" x14ac:dyDescent="0.2">
      <c r="A63" s="21"/>
      <c r="B63" s="21"/>
      <c r="C63" s="21"/>
      <c r="D63" s="21"/>
      <c r="E63" s="22"/>
      <c r="F63" s="23"/>
      <c r="G63" s="22"/>
    </row>
    <row r="64" spans="1:11" x14ac:dyDescent="0.2">
      <c r="A64" s="20" t="s">
        <v>30</v>
      </c>
      <c r="B64" s="20"/>
      <c r="C64" s="20"/>
      <c r="D64" s="20"/>
      <c r="E64" s="25">
        <f>E62</f>
        <v>2754.9107945000001</v>
      </c>
      <c r="F64" s="26">
        <f>F62</f>
        <v>100</v>
      </c>
      <c r="G64" s="25"/>
      <c r="H64" s="14"/>
      <c r="I64" s="14"/>
    </row>
    <row r="65" spans="1:9" x14ac:dyDescent="0.2">
      <c r="A65" s="20"/>
      <c r="B65" s="20"/>
      <c r="C65" s="20"/>
      <c r="D65" s="20"/>
      <c r="E65" s="25"/>
      <c r="F65" s="26"/>
      <c r="G65" s="25"/>
      <c r="H65" s="14"/>
      <c r="I65" s="14"/>
    </row>
    <row r="66" spans="1:9" x14ac:dyDescent="0.2">
      <c r="A66" s="20" t="s">
        <v>32</v>
      </c>
      <c r="B66" s="20"/>
      <c r="C66" s="20"/>
      <c r="D66" s="20"/>
      <c r="E66" s="69">
        <v>0</v>
      </c>
      <c r="F66" s="69">
        <v>0</v>
      </c>
      <c r="G66" s="25"/>
      <c r="H66" s="14"/>
      <c r="I66" s="14"/>
    </row>
    <row r="67" spans="1:9" x14ac:dyDescent="0.2">
      <c r="A67" s="20"/>
      <c r="B67" s="20"/>
      <c r="C67" s="20"/>
      <c r="D67" s="20"/>
      <c r="E67" s="25"/>
      <c r="F67" s="26"/>
      <c r="G67" s="25"/>
      <c r="H67" s="14"/>
      <c r="I67" s="14"/>
    </row>
    <row r="68" spans="1:9" x14ac:dyDescent="0.2">
      <c r="A68" s="27" t="s">
        <v>31</v>
      </c>
      <c r="B68" s="27"/>
      <c r="C68" s="27"/>
      <c r="D68" s="27"/>
      <c r="E68" s="28">
        <v>2754.9107868999999</v>
      </c>
      <c r="F68" s="29">
        <v>100</v>
      </c>
      <c r="G68" s="28"/>
      <c r="H68" s="14"/>
      <c r="I68" s="14"/>
    </row>
    <row r="70" spans="1:9" x14ac:dyDescent="0.2">
      <c r="A70" s="14" t="s">
        <v>34</v>
      </c>
    </row>
    <row r="71" spans="1:9" x14ac:dyDescent="0.2">
      <c r="A71" s="14" t="s">
        <v>1113</v>
      </c>
    </row>
    <row r="72" spans="1:9" x14ac:dyDescent="0.2">
      <c r="A72" s="97" t="s">
        <v>1114</v>
      </c>
      <c r="B72" s="97"/>
      <c r="C72" s="97"/>
      <c r="D72" s="97"/>
      <c r="E72" s="97"/>
      <c r="F72" s="97"/>
      <c r="G72" s="97"/>
    </row>
    <row r="74" spans="1:9" x14ac:dyDescent="0.2">
      <c r="A74" s="14" t="s">
        <v>35</v>
      </c>
    </row>
    <row r="75" spans="1:9" x14ac:dyDescent="0.2">
      <c r="A75" s="14" t="s">
        <v>36</v>
      </c>
    </row>
    <row r="76" spans="1:9" x14ac:dyDescent="0.2">
      <c r="A76" s="14" t="s">
        <v>37</v>
      </c>
      <c r="B76" s="14"/>
      <c r="C76" s="30" t="s">
        <v>39</v>
      </c>
      <c r="D76" s="14" t="s">
        <v>38</v>
      </c>
    </row>
    <row r="77" spans="1:9" x14ac:dyDescent="0.2">
      <c r="A77" s="7" t="s">
        <v>72</v>
      </c>
      <c r="C77" s="31">
        <v>0.79049999999999998</v>
      </c>
      <c r="D77" s="31">
        <v>0.79330000000000001</v>
      </c>
    </row>
    <row r="78" spans="1:9" x14ac:dyDescent="0.2">
      <c r="A78" s="7" t="s">
        <v>74</v>
      </c>
      <c r="C78" s="31">
        <v>0.1333</v>
      </c>
      <c r="D78" s="31">
        <v>0.1338</v>
      </c>
    </row>
    <row r="79" spans="1:9" x14ac:dyDescent="0.2">
      <c r="A79" s="7" t="s">
        <v>73</v>
      </c>
      <c r="C79" s="31">
        <v>0.83730000000000004</v>
      </c>
      <c r="D79" s="31">
        <v>0.84040000000000004</v>
      </c>
    </row>
    <row r="80" spans="1:9" x14ac:dyDescent="0.2">
      <c r="A80" s="7" t="s">
        <v>75</v>
      </c>
      <c r="C80" s="31">
        <v>0.14380000000000001</v>
      </c>
      <c r="D80" s="31">
        <v>0.14430000000000001</v>
      </c>
    </row>
    <row r="82" spans="1:9" x14ac:dyDescent="0.2">
      <c r="A82" s="7" t="s">
        <v>40</v>
      </c>
    </row>
    <row r="84" spans="1:9" x14ac:dyDescent="0.2">
      <c r="A84" s="14" t="s">
        <v>1115</v>
      </c>
      <c r="D84" s="30" t="s">
        <v>42</v>
      </c>
    </row>
    <row r="85" spans="1:9" x14ac:dyDescent="0.2">
      <c r="A85" s="7" t="s">
        <v>821</v>
      </c>
    </row>
    <row r="86" spans="1:9" x14ac:dyDescent="0.2">
      <c r="A86" s="51" t="s">
        <v>822</v>
      </c>
    </row>
    <row r="88" spans="1:9" s="1" customFormat="1" ht="15" x14ac:dyDescent="0.2">
      <c r="A88" s="85" t="s">
        <v>1116</v>
      </c>
      <c r="B88" s="86"/>
      <c r="C88" s="86"/>
      <c r="D88" s="86"/>
      <c r="E88" s="86"/>
      <c r="F88" s="86"/>
      <c r="G88" s="86"/>
    </row>
    <row r="89" spans="1:9" x14ac:dyDescent="0.2">
      <c r="A89" s="8" t="s">
        <v>7</v>
      </c>
    </row>
    <row r="90" spans="1:9" s="1" customFormat="1" ht="33.75" x14ac:dyDescent="0.2">
      <c r="A90" s="6" t="s">
        <v>2</v>
      </c>
      <c r="B90" s="6" t="s">
        <v>0</v>
      </c>
      <c r="C90" s="13" t="s">
        <v>33</v>
      </c>
      <c r="D90" s="13" t="s">
        <v>1</v>
      </c>
      <c r="E90" s="55" t="s">
        <v>6</v>
      </c>
      <c r="F90" s="12" t="s">
        <v>3</v>
      </c>
      <c r="G90" s="12" t="s">
        <v>5</v>
      </c>
    </row>
    <row r="91" spans="1:9" x14ac:dyDescent="0.2">
      <c r="A91" s="16" t="s">
        <v>25</v>
      </c>
      <c r="B91" s="17"/>
      <c r="C91" s="17"/>
      <c r="D91" s="17"/>
      <c r="E91" s="18"/>
      <c r="F91" s="19"/>
      <c r="G91" s="18"/>
    </row>
    <row r="92" spans="1:9" x14ac:dyDescent="0.2">
      <c r="A92" s="20" t="s">
        <v>26</v>
      </c>
      <c r="B92" s="21"/>
      <c r="C92" s="21"/>
      <c r="D92" s="21"/>
      <c r="E92" s="22"/>
      <c r="F92" s="23"/>
      <c r="G92" s="22"/>
    </row>
    <row r="93" spans="1:9" ht="22.5" x14ac:dyDescent="0.2">
      <c r="A93" s="21" t="s">
        <v>1117</v>
      </c>
      <c r="B93" s="21" t="s">
        <v>1118</v>
      </c>
      <c r="C93" s="60" t="s">
        <v>1119</v>
      </c>
      <c r="D93" s="24">
        <v>682</v>
      </c>
      <c r="E93" s="22">
        <v>0</v>
      </c>
      <c r="F93" s="23">
        <v>100</v>
      </c>
      <c r="G93" s="22">
        <v>0</v>
      </c>
    </row>
    <row r="94" spans="1:9" x14ac:dyDescent="0.2">
      <c r="A94" s="20" t="s">
        <v>27</v>
      </c>
      <c r="B94" s="20"/>
      <c r="C94" s="20"/>
      <c r="D94" s="20"/>
      <c r="E94" s="25">
        <v>0</v>
      </c>
      <c r="F94" s="26">
        <v>100</v>
      </c>
      <c r="G94" s="25"/>
      <c r="H94" s="14"/>
      <c r="I94" s="14"/>
    </row>
    <row r="95" spans="1:9" x14ac:dyDescent="0.2">
      <c r="A95" s="21"/>
      <c r="B95" s="21"/>
      <c r="C95" s="21"/>
      <c r="D95" s="21"/>
      <c r="E95" s="22"/>
      <c r="F95" s="23"/>
      <c r="G95" s="22"/>
    </row>
    <row r="96" spans="1:9" x14ac:dyDescent="0.2">
      <c r="A96" s="20" t="s">
        <v>30</v>
      </c>
      <c r="B96" s="20"/>
      <c r="C96" s="20"/>
      <c r="D96" s="20"/>
      <c r="E96" s="25">
        <v>0</v>
      </c>
      <c r="F96" s="26">
        <v>100</v>
      </c>
      <c r="G96" s="25"/>
      <c r="H96" s="14"/>
      <c r="I96" s="14"/>
    </row>
    <row r="97" spans="1:9" x14ac:dyDescent="0.2">
      <c r="A97" s="20"/>
      <c r="B97" s="20"/>
      <c r="C97" s="20"/>
      <c r="D97" s="20"/>
      <c r="E97" s="25"/>
      <c r="F97" s="26"/>
      <c r="G97" s="25"/>
      <c r="H97" s="14"/>
      <c r="I97" s="14"/>
    </row>
    <row r="98" spans="1:9" x14ac:dyDescent="0.2">
      <c r="A98" s="20" t="s">
        <v>32</v>
      </c>
      <c r="B98" s="20"/>
      <c r="C98" s="20"/>
      <c r="D98" s="20"/>
      <c r="E98" s="69">
        <v>0</v>
      </c>
      <c r="F98" s="69">
        <v>0</v>
      </c>
      <c r="G98" s="25"/>
      <c r="H98" s="14"/>
      <c r="I98" s="14"/>
    </row>
    <row r="99" spans="1:9" x14ac:dyDescent="0.2">
      <c r="A99" s="20"/>
      <c r="B99" s="20"/>
      <c r="C99" s="20"/>
      <c r="D99" s="20"/>
      <c r="E99" s="25"/>
      <c r="F99" s="26"/>
      <c r="G99" s="25"/>
      <c r="H99" s="14"/>
      <c r="I99" s="14"/>
    </row>
    <row r="100" spans="1:9" x14ac:dyDescent="0.2">
      <c r="A100" s="27" t="s">
        <v>31</v>
      </c>
      <c r="B100" s="27"/>
      <c r="C100" s="27"/>
      <c r="D100" s="27"/>
      <c r="E100" s="28">
        <v>3.9999999999999998E-7</v>
      </c>
      <c r="F100" s="29">
        <v>100</v>
      </c>
      <c r="G100" s="28"/>
      <c r="H100" s="14"/>
      <c r="I100" s="14"/>
    </row>
    <row r="102" spans="1:9" x14ac:dyDescent="0.2">
      <c r="A102" s="14" t="s">
        <v>34</v>
      </c>
    </row>
    <row r="103" spans="1:9" x14ac:dyDescent="0.2">
      <c r="A103" s="14" t="s">
        <v>1113</v>
      </c>
    </row>
    <row r="104" spans="1:9" ht="25.5" customHeight="1" x14ac:dyDescent="0.2">
      <c r="A104" s="95" t="s">
        <v>1120</v>
      </c>
      <c r="B104" s="95"/>
      <c r="C104" s="95"/>
      <c r="D104" s="95"/>
      <c r="E104" s="95"/>
      <c r="F104" s="95"/>
      <c r="G104" s="95"/>
    </row>
    <row r="106" spans="1:9" x14ac:dyDescent="0.2">
      <c r="A106" s="14" t="s">
        <v>35</v>
      </c>
    </row>
    <row r="107" spans="1:9" x14ac:dyDescent="0.2">
      <c r="A107" s="14" t="s">
        <v>36</v>
      </c>
    </row>
    <row r="108" spans="1:9" x14ac:dyDescent="0.2">
      <c r="A108" s="14" t="s">
        <v>37</v>
      </c>
      <c r="B108" s="14"/>
      <c r="C108" s="30" t="s">
        <v>39</v>
      </c>
      <c r="D108" s="14" t="s">
        <v>38</v>
      </c>
    </row>
    <row r="109" spans="1:9" x14ac:dyDescent="0.2">
      <c r="A109" s="7" t="s">
        <v>72</v>
      </c>
      <c r="C109" s="31">
        <v>0</v>
      </c>
      <c r="D109" s="31">
        <v>0</v>
      </c>
    </row>
    <row r="110" spans="1:9" x14ac:dyDescent="0.2">
      <c r="A110" s="7" t="s">
        <v>74</v>
      </c>
      <c r="C110" s="31">
        <v>0</v>
      </c>
      <c r="D110" s="31">
        <v>0</v>
      </c>
    </row>
    <row r="111" spans="1:9" x14ac:dyDescent="0.2">
      <c r="A111" s="7" t="s">
        <v>73</v>
      </c>
      <c r="C111" s="31">
        <v>0</v>
      </c>
      <c r="D111" s="31">
        <v>0</v>
      </c>
    </row>
    <row r="112" spans="1:9" x14ac:dyDescent="0.2">
      <c r="A112" s="7" t="s">
        <v>75</v>
      </c>
      <c r="C112" s="31">
        <v>0</v>
      </c>
      <c r="D112" s="31">
        <v>0</v>
      </c>
    </row>
    <row r="114" spans="1:9" x14ac:dyDescent="0.2">
      <c r="A114" s="7" t="s">
        <v>40</v>
      </c>
    </row>
    <row r="116" spans="1:9" s="10" customFormat="1" x14ac:dyDescent="0.2">
      <c r="A116" s="14" t="s">
        <v>1115</v>
      </c>
      <c r="B116" s="7"/>
      <c r="C116" s="7"/>
      <c r="D116" s="30" t="s">
        <v>42</v>
      </c>
      <c r="F116" s="11"/>
      <c r="H116" s="7"/>
      <c r="I116" s="7"/>
    </row>
    <row r="117" spans="1:9" s="10" customFormat="1" x14ac:dyDescent="0.2">
      <c r="A117" s="7" t="s">
        <v>821</v>
      </c>
      <c r="B117" s="7"/>
      <c r="C117" s="7"/>
      <c r="D117" s="7"/>
      <c r="F117" s="11"/>
      <c r="H117" s="7"/>
      <c r="I117" s="7"/>
    </row>
    <row r="118" spans="1:9" s="10" customFormat="1" x14ac:dyDescent="0.2">
      <c r="A118" s="51" t="s">
        <v>822</v>
      </c>
      <c r="B118" s="7"/>
      <c r="C118" s="7"/>
      <c r="D118" s="7"/>
      <c r="F118" s="11"/>
      <c r="H118" s="7"/>
      <c r="I118" s="7"/>
    </row>
  </sheetData>
  <mergeCells count="12">
    <mergeCell ref="A104:G104"/>
    <mergeCell ref="A1:G1"/>
    <mergeCell ref="A20:G20"/>
    <mergeCell ref="A42:G42"/>
    <mergeCell ref="A44:G44"/>
    <mergeCell ref="A46:G46"/>
    <mergeCell ref="A49:G49"/>
    <mergeCell ref="A52:G52"/>
    <mergeCell ref="A54:G54"/>
    <mergeCell ref="A56:G56"/>
    <mergeCell ref="A72:G72"/>
    <mergeCell ref="A88:G88"/>
  </mergeCells>
  <conditionalFormatting sqref="F2:F3 F5:F6 F59:F65 F91:F92 F11 F43 F45 F47:F48 F57 F73:F87 F89 F101 F105:F65530 F13 F15 F17:F19 F55 F67:F69 F50:F51 F53 F21:F41">
    <cfRule type="cellIs" dxfId="22" priority="6" stopIfTrue="1" operator="between">
      <formula>0.009</formula>
      <formula>-0.009</formula>
    </cfRule>
  </conditionalFormatting>
  <conditionalFormatting sqref="F70:F71">
    <cfRule type="cellIs" dxfId="21" priority="5" stopIfTrue="1" operator="between">
      <formula>0.009</formula>
      <formula>-0.009</formula>
    </cfRule>
  </conditionalFormatting>
  <conditionalFormatting sqref="F93:F97 F99:F100">
    <cfRule type="cellIs" dxfId="20" priority="4" stopIfTrue="1" operator="between">
      <formula>0.009</formula>
      <formula>-0.009</formula>
    </cfRule>
  </conditionalFormatting>
  <conditionalFormatting sqref="F102">
    <cfRule type="cellIs" dxfId="19" priority="3" stopIfTrue="1" operator="between">
      <formula>0.009</formula>
      <formula>-0.009</formula>
    </cfRule>
  </conditionalFormatting>
  <conditionalFormatting sqref="F103">
    <cfRule type="cellIs" dxfId="18" priority="2" stopIfTrue="1" operator="between">
      <formula>0.009</formula>
      <formula>-0.009</formula>
    </cfRule>
  </conditionalFormatting>
  <conditionalFormatting sqref="E61">
    <cfRule type="cellIs" dxfId="17" priority="1" stopIfTrue="1" operator="between">
      <formula>0.009</formula>
      <formula>-0.009</formula>
    </cfRule>
  </conditionalFormatting>
  <hyperlinks>
    <hyperlink ref="A40" r:id="rId1" tooltip="https://www.franklintempletonindia.com/investor/reports" xr:uid="{00000000-0004-0000-1E00-000000000000}"/>
    <hyperlink ref="A118" r:id="rId2" tooltip="https://www.franklintempletonindia.com/investor/reports" xr:uid="{00000000-0004-0000-1E00-000001000000}"/>
    <hyperlink ref="A86" r:id="rId3" tooltip="https://www.franklintempletonindia.com/investor/reports" xr:uid="{00000000-0004-0000-1E00-000002000000}"/>
    <hyperlink ref="A47" r:id="rId4" xr:uid="{00000000-0004-0000-1E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76"/>
  <sheetViews>
    <sheetView showGridLines="0" workbookViewId="0">
      <selection sqref="A1:G1"/>
    </sheetView>
  </sheetViews>
  <sheetFormatPr defaultColWidth="9.140625" defaultRowHeight="11.25" x14ac:dyDescent="0.2"/>
  <cols>
    <col min="1" max="1" width="38.7109375" style="7" bestFit="1" customWidth="1"/>
    <col min="2" max="2" width="60" style="7" customWidth="1"/>
    <col min="3" max="3" width="15.140625" style="7" bestFit="1" customWidth="1"/>
    <col min="4" max="4" width="14.7109375" style="7" bestFit="1" customWidth="1"/>
    <col min="5" max="5" width="22.85546875" style="10" customWidth="1"/>
    <col min="6" max="6" width="13.5703125" style="11" bestFit="1" customWidth="1"/>
    <col min="7" max="7" width="14.28515625" style="10" customWidth="1"/>
    <col min="8" max="16384" width="9.140625" style="7"/>
  </cols>
  <sheetData>
    <row r="1" spans="1:9" s="1" customFormat="1" ht="15" customHeight="1" x14ac:dyDescent="0.2">
      <c r="A1" s="85" t="s">
        <v>1121</v>
      </c>
      <c r="B1" s="86"/>
      <c r="C1" s="86"/>
      <c r="D1" s="86"/>
      <c r="E1" s="86"/>
      <c r="F1" s="86"/>
      <c r="G1" s="86"/>
    </row>
    <row r="2" spans="1:9" s="1" customFormat="1" ht="12" x14ac:dyDescent="0.2">
      <c r="A2" s="33" t="s">
        <v>1074</v>
      </c>
      <c r="E2" s="5"/>
      <c r="F2" s="9"/>
      <c r="G2" s="10"/>
    </row>
    <row r="3" spans="1:9" s="1" customFormat="1" ht="12" x14ac:dyDescent="0.2">
      <c r="A3" s="8" t="s">
        <v>7</v>
      </c>
      <c r="B3" s="2"/>
      <c r="C3" s="3"/>
      <c r="D3" s="3"/>
      <c r="E3" s="4"/>
      <c r="F3" s="9"/>
      <c r="G3" s="10"/>
    </row>
    <row r="4" spans="1:9" s="1" customFormat="1" ht="33.75" x14ac:dyDescent="0.2">
      <c r="A4" s="6" t="s">
        <v>2</v>
      </c>
      <c r="B4" s="6" t="s">
        <v>0</v>
      </c>
      <c r="C4" s="13" t="s">
        <v>33</v>
      </c>
      <c r="D4" s="13" t="s">
        <v>1</v>
      </c>
      <c r="E4" s="55" t="s">
        <v>6</v>
      </c>
      <c r="F4" s="12" t="s">
        <v>3</v>
      </c>
      <c r="G4" s="12" t="s">
        <v>5</v>
      </c>
    </row>
    <row r="5" spans="1:9" x14ac:dyDescent="0.2">
      <c r="A5" s="20" t="s">
        <v>32</v>
      </c>
      <c r="B5" s="20"/>
      <c r="C5" s="20"/>
      <c r="D5" s="20"/>
      <c r="E5" s="25">
        <v>0</v>
      </c>
      <c r="F5" s="70">
        <v>100</v>
      </c>
      <c r="G5" s="25"/>
      <c r="H5" s="14"/>
      <c r="I5" s="14"/>
    </row>
    <row r="6" spans="1:9" x14ac:dyDescent="0.2">
      <c r="A6" s="20"/>
      <c r="B6" s="20"/>
      <c r="C6" s="20"/>
      <c r="D6" s="20"/>
      <c r="E6" s="25"/>
      <c r="F6" s="26"/>
      <c r="G6" s="25"/>
      <c r="H6" s="14"/>
      <c r="I6" s="14"/>
    </row>
    <row r="7" spans="1:9" x14ac:dyDescent="0.2">
      <c r="A7" s="27" t="s">
        <v>31</v>
      </c>
      <c r="B7" s="27"/>
      <c r="C7" s="27"/>
      <c r="D7" s="27"/>
      <c r="E7" s="28">
        <v>0</v>
      </c>
      <c r="F7" s="28">
        <v>100</v>
      </c>
      <c r="G7" s="28"/>
      <c r="H7" s="14"/>
      <c r="I7" s="14"/>
    </row>
    <row r="9" spans="1:9" x14ac:dyDescent="0.2">
      <c r="A9" s="14" t="s">
        <v>35</v>
      </c>
    </row>
    <row r="10" spans="1:9" x14ac:dyDescent="0.2">
      <c r="A10" s="14" t="s">
        <v>36</v>
      </c>
    </row>
    <row r="11" spans="1:9" s="11" customFormat="1" x14ac:dyDescent="0.2">
      <c r="A11" s="14" t="s">
        <v>37</v>
      </c>
      <c r="B11" s="14"/>
      <c r="C11" s="30" t="s">
        <v>39</v>
      </c>
      <c r="D11" s="14" t="s">
        <v>1097</v>
      </c>
      <c r="E11" s="10"/>
      <c r="G11" s="10"/>
      <c r="H11" s="7"/>
      <c r="I11" s="7"/>
    </row>
    <row r="12" spans="1:9" s="11" customFormat="1" x14ac:dyDescent="0.2">
      <c r="A12" s="7" t="s">
        <v>72</v>
      </c>
      <c r="B12" s="7"/>
      <c r="C12" s="68" t="s">
        <v>1098</v>
      </c>
      <c r="D12" s="71">
        <v>32.607100000000003</v>
      </c>
      <c r="E12" s="10"/>
      <c r="G12" s="10"/>
      <c r="H12" s="7"/>
      <c r="I12" s="7"/>
    </row>
    <row r="13" spans="1:9" s="11" customFormat="1" x14ac:dyDescent="0.2">
      <c r="A13" s="7" t="s">
        <v>77</v>
      </c>
      <c r="B13" s="7"/>
      <c r="C13" s="68" t="s">
        <v>1098</v>
      </c>
      <c r="D13" s="71">
        <v>15.0351</v>
      </c>
      <c r="E13" s="10"/>
      <c r="G13" s="10"/>
      <c r="H13" s="7"/>
      <c r="I13" s="7"/>
    </row>
    <row r="14" spans="1:9" s="11" customFormat="1" x14ac:dyDescent="0.2">
      <c r="A14" s="7" t="s">
        <v>78</v>
      </c>
      <c r="B14" s="7"/>
      <c r="C14" s="68" t="s">
        <v>1098</v>
      </c>
      <c r="D14" s="71">
        <v>14.7667</v>
      </c>
      <c r="E14" s="10"/>
      <c r="G14" s="10"/>
      <c r="H14" s="7"/>
      <c r="I14" s="7"/>
    </row>
    <row r="15" spans="1:9" s="11" customFormat="1" x14ac:dyDescent="0.2">
      <c r="A15" s="7" t="s">
        <v>73</v>
      </c>
      <c r="B15" s="7"/>
      <c r="C15" s="68" t="s">
        <v>1098</v>
      </c>
      <c r="D15" s="71">
        <v>28.6858</v>
      </c>
      <c r="E15" s="10"/>
      <c r="G15" s="10"/>
      <c r="H15" s="7"/>
      <c r="I15" s="7"/>
    </row>
    <row r="16" spans="1:9" s="11" customFormat="1" x14ac:dyDescent="0.2">
      <c r="A16" s="7" t="s">
        <v>79</v>
      </c>
      <c r="B16" s="7"/>
      <c r="C16" s="68" t="s">
        <v>1098</v>
      </c>
      <c r="D16" s="71">
        <v>13.3317</v>
      </c>
      <c r="E16" s="10"/>
      <c r="G16" s="10"/>
      <c r="H16" s="7"/>
      <c r="I16" s="7"/>
    </row>
    <row r="17" spans="1:9" s="11" customFormat="1" x14ac:dyDescent="0.2">
      <c r="A17" s="7" t="s">
        <v>80</v>
      </c>
      <c r="B17" s="7"/>
      <c r="C17" s="68" t="s">
        <v>1098</v>
      </c>
      <c r="D17" s="71">
        <v>13.100899999999999</v>
      </c>
      <c r="E17" s="10"/>
      <c r="G17" s="10"/>
      <c r="H17" s="7"/>
      <c r="I17" s="7"/>
    </row>
    <row r="19" spans="1:9" s="11" customFormat="1" x14ac:dyDescent="0.2">
      <c r="A19" s="7" t="s">
        <v>40</v>
      </c>
      <c r="B19" s="7"/>
      <c r="C19" s="7"/>
      <c r="D19" s="7"/>
      <c r="E19" s="10"/>
      <c r="G19" s="10"/>
      <c r="H19" s="7"/>
      <c r="I19" s="7"/>
    </row>
    <row r="20" spans="1:9" x14ac:dyDescent="0.2">
      <c r="A20" s="7" t="s">
        <v>1099</v>
      </c>
    </row>
    <row r="22" spans="1:9" s="11" customFormat="1" x14ac:dyDescent="0.2">
      <c r="A22" s="14" t="s">
        <v>41</v>
      </c>
      <c r="B22" s="7"/>
      <c r="C22" s="7"/>
      <c r="D22" s="30" t="s">
        <v>42</v>
      </c>
      <c r="E22" s="10"/>
      <c r="G22" s="10"/>
      <c r="H22" s="7"/>
      <c r="I22" s="7"/>
    </row>
    <row r="24" spans="1:9" s="11" customFormat="1" x14ac:dyDescent="0.2">
      <c r="A24" s="14" t="s">
        <v>895</v>
      </c>
      <c r="B24" s="7"/>
      <c r="C24" s="7"/>
      <c r="D24" s="68" t="s">
        <v>1098</v>
      </c>
      <c r="E24" s="10"/>
      <c r="G24" s="10"/>
      <c r="H24" s="7"/>
      <c r="I24" s="7"/>
    </row>
    <row r="25" spans="1:9" s="11" customFormat="1" x14ac:dyDescent="0.2">
      <c r="A25" s="7" t="s">
        <v>1122</v>
      </c>
      <c r="B25" s="7"/>
      <c r="C25" s="7"/>
      <c r="D25" s="32"/>
      <c r="E25" s="10"/>
      <c r="G25" s="10"/>
      <c r="H25" s="7"/>
      <c r="I25" s="7"/>
    </row>
    <row r="27" spans="1:9" s="11" customFormat="1" x14ac:dyDescent="0.2">
      <c r="A27" s="14" t="s">
        <v>820</v>
      </c>
      <c r="B27" s="7"/>
      <c r="C27" s="7"/>
      <c r="D27" s="30" t="s">
        <v>42</v>
      </c>
      <c r="E27" s="10"/>
      <c r="G27" s="10"/>
      <c r="H27" s="7"/>
      <c r="I27" s="7"/>
    </row>
    <row r="28" spans="1:9" s="11" customFormat="1" x14ac:dyDescent="0.2">
      <c r="A28" s="7" t="s">
        <v>821</v>
      </c>
      <c r="B28" s="7"/>
      <c r="C28" s="7"/>
      <c r="D28" s="7"/>
      <c r="E28" s="10"/>
      <c r="G28" s="10"/>
      <c r="H28" s="7"/>
      <c r="I28" s="7"/>
    </row>
    <row r="29" spans="1:9" x14ac:dyDescent="0.2">
      <c r="A29" s="51" t="s">
        <v>822</v>
      </c>
    </row>
    <row r="31" spans="1:9" ht="24.75" customHeight="1" x14ac:dyDescent="0.25">
      <c r="A31" s="92" t="s">
        <v>1123</v>
      </c>
      <c r="B31" s="93"/>
      <c r="C31" s="93"/>
      <c r="D31" s="93"/>
      <c r="E31" s="93"/>
      <c r="F31" s="93"/>
      <c r="G31" s="93"/>
    </row>
    <row r="33" spans="1:7" ht="39" customHeight="1" x14ac:dyDescent="0.25">
      <c r="A33" s="92" t="s">
        <v>1124</v>
      </c>
      <c r="B33" s="93"/>
      <c r="C33" s="93"/>
      <c r="D33" s="93"/>
      <c r="E33" s="93"/>
      <c r="F33" s="93"/>
      <c r="G33" s="93"/>
    </row>
    <row r="34" spans="1:7" x14ac:dyDescent="0.2">
      <c r="A34" s="51" t="s">
        <v>1104</v>
      </c>
    </row>
    <row r="36" spans="1:7" ht="24.75" customHeight="1" x14ac:dyDescent="0.25">
      <c r="A36" s="92" t="s">
        <v>1125</v>
      </c>
      <c r="B36" s="93"/>
      <c r="C36" s="93"/>
      <c r="D36" s="93"/>
      <c r="E36" s="93"/>
      <c r="F36" s="93"/>
      <c r="G36" s="93"/>
    </row>
    <row r="38" spans="1:7" x14ac:dyDescent="0.2">
      <c r="A38" s="14" t="s">
        <v>1126</v>
      </c>
    </row>
    <row r="39" spans="1:7" x14ac:dyDescent="0.2">
      <c r="A39" s="14"/>
    </row>
    <row r="40" spans="1:7" ht="47.25" customHeight="1" x14ac:dyDescent="0.2">
      <c r="A40" s="96" t="s">
        <v>1127</v>
      </c>
      <c r="B40" s="96"/>
      <c r="C40" s="96"/>
      <c r="D40" s="96"/>
      <c r="E40" s="96"/>
      <c r="F40" s="96"/>
      <c r="G40" s="96"/>
    </row>
    <row r="41" spans="1:7" x14ac:dyDescent="0.2">
      <c r="A41" s="14"/>
    </row>
    <row r="42" spans="1:7" ht="27" customHeight="1" x14ac:dyDescent="0.2">
      <c r="A42" s="89" t="s">
        <v>1108</v>
      </c>
      <c r="B42" s="89"/>
      <c r="C42" s="89"/>
      <c r="D42" s="89"/>
      <c r="E42" s="89"/>
      <c r="F42" s="89"/>
      <c r="G42" s="89"/>
    </row>
    <row r="44" spans="1:7" s="1" customFormat="1" ht="15" x14ac:dyDescent="0.2">
      <c r="A44" s="85" t="s">
        <v>1128</v>
      </c>
      <c r="B44" s="86"/>
      <c r="C44" s="86"/>
      <c r="D44" s="86"/>
      <c r="E44" s="86"/>
      <c r="F44" s="86"/>
      <c r="G44" s="86"/>
    </row>
    <row r="45" spans="1:7" x14ac:dyDescent="0.2">
      <c r="A45" s="8" t="s">
        <v>7</v>
      </c>
    </row>
    <row r="46" spans="1:7" s="1" customFormat="1" ht="33.75" x14ac:dyDescent="0.2">
      <c r="A46" s="6" t="s">
        <v>2</v>
      </c>
      <c r="B46" s="6" t="s">
        <v>0</v>
      </c>
      <c r="C46" s="13" t="s">
        <v>33</v>
      </c>
      <c r="D46" s="13" t="s">
        <v>1</v>
      </c>
      <c r="E46" s="55" t="s">
        <v>6</v>
      </c>
      <c r="F46" s="12" t="s">
        <v>3</v>
      </c>
      <c r="G46" s="12" t="s">
        <v>5</v>
      </c>
    </row>
    <row r="47" spans="1:7" x14ac:dyDescent="0.2">
      <c r="A47" s="16" t="s">
        <v>25</v>
      </c>
      <c r="B47" s="17"/>
      <c r="C47" s="17"/>
      <c r="D47" s="17"/>
      <c r="E47" s="18"/>
      <c r="F47" s="19"/>
      <c r="G47" s="18"/>
    </row>
    <row r="48" spans="1:7" x14ac:dyDescent="0.2">
      <c r="A48" s="20" t="s">
        <v>26</v>
      </c>
      <c r="B48" s="21"/>
      <c r="C48" s="21"/>
      <c r="D48" s="21"/>
      <c r="E48" s="22"/>
      <c r="F48" s="23"/>
      <c r="G48" s="22"/>
    </row>
    <row r="49" spans="1:9" x14ac:dyDescent="0.2">
      <c r="A49" s="21" t="s">
        <v>1110</v>
      </c>
      <c r="B49" s="21" t="s">
        <v>1111</v>
      </c>
      <c r="C49" s="21" t="s">
        <v>1112</v>
      </c>
      <c r="D49" s="24">
        <v>1510</v>
      </c>
      <c r="E49" s="22">
        <v>4425.4418082000002</v>
      </c>
      <c r="F49" s="23">
        <v>100.00000001195799</v>
      </c>
      <c r="G49" s="22">
        <v>4.165</v>
      </c>
    </row>
    <row r="50" spans="1:9" x14ac:dyDescent="0.2">
      <c r="A50" s="20" t="s">
        <v>27</v>
      </c>
      <c r="B50" s="20"/>
      <c r="C50" s="20"/>
      <c r="D50" s="20"/>
      <c r="E50" s="25">
        <f>SUM(E48:E49)</f>
        <v>4425.4418082000002</v>
      </c>
      <c r="F50" s="26">
        <f>SUM(F48:F49)</f>
        <v>100.00000001195799</v>
      </c>
      <c r="G50" s="25"/>
      <c r="H50" s="14"/>
      <c r="I50" s="14"/>
    </row>
    <row r="51" spans="1:9" x14ac:dyDescent="0.2">
      <c r="A51" s="21"/>
      <c r="B51" s="21"/>
      <c r="C51" s="21"/>
      <c r="D51" s="21"/>
      <c r="E51" s="22"/>
      <c r="F51" s="23"/>
      <c r="G51" s="22"/>
    </row>
    <row r="52" spans="1:9" x14ac:dyDescent="0.2">
      <c r="A52" s="20" t="s">
        <v>30</v>
      </c>
      <c r="B52" s="20"/>
      <c r="C52" s="20"/>
      <c r="D52" s="20"/>
      <c r="E52" s="25">
        <f>E50</f>
        <v>4425.4418082000002</v>
      </c>
      <c r="F52" s="26">
        <f>F50</f>
        <v>100.00000001195799</v>
      </c>
      <c r="G52" s="25"/>
      <c r="H52" s="14"/>
      <c r="I52" s="14"/>
    </row>
    <row r="53" spans="1:9" x14ac:dyDescent="0.2">
      <c r="A53" s="20"/>
      <c r="B53" s="20"/>
      <c r="C53" s="20"/>
      <c r="D53" s="20"/>
      <c r="E53" s="25"/>
      <c r="F53" s="26"/>
      <c r="G53" s="25"/>
      <c r="H53" s="14"/>
      <c r="I53" s="14"/>
    </row>
    <row r="54" spans="1:9" x14ac:dyDescent="0.2">
      <c r="A54" s="20" t="s">
        <v>32</v>
      </c>
      <c r="B54" s="20"/>
      <c r="C54" s="20"/>
      <c r="D54" s="20"/>
      <c r="E54" s="69">
        <v>0</v>
      </c>
      <c r="F54" s="69">
        <v>0</v>
      </c>
      <c r="G54" s="25"/>
      <c r="H54" s="14"/>
      <c r="I54" s="14"/>
    </row>
    <row r="55" spans="1:9" x14ac:dyDescent="0.2">
      <c r="A55" s="20"/>
      <c r="B55" s="20"/>
      <c r="C55" s="20"/>
      <c r="D55" s="20"/>
      <c r="E55" s="25"/>
      <c r="F55" s="26"/>
      <c r="G55" s="25"/>
      <c r="H55" s="14"/>
      <c r="I55" s="14"/>
    </row>
    <row r="56" spans="1:9" x14ac:dyDescent="0.2">
      <c r="A56" s="27" t="s">
        <v>31</v>
      </c>
      <c r="B56" s="27"/>
      <c r="C56" s="27"/>
      <c r="D56" s="27"/>
      <c r="E56" s="28">
        <v>4425.4417833999996</v>
      </c>
      <c r="F56" s="29">
        <v>100</v>
      </c>
      <c r="G56" s="28"/>
      <c r="H56" s="14"/>
      <c r="I56" s="14"/>
    </row>
    <row r="58" spans="1:9" x14ac:dyDescent="0.2">
      <c r="A58" s="14" t="s">
        <v>34</v>
      </c>
    </row>
    <row r="59" spans="1:9" x14ac:dyDescent="0.2">
      <c r="A59" s="52" t="s">
        <v>1113</v>
      </c>
    </row>
    <row r="60" spans="1:9" x14ac:dyDescent="0.2">
      <c r="A60" s="97" t="s">
        <v>1114</v>
      </c>
      <c r="B60" s="97"/>
      <c r="C60" s="97"/>
      <c r="D60" s="97"/>
      <c r="E60" s="97"/>
      <c r="F60" s="97"/>
      <c r="G60" s="97"/>
    </row>
    <row r="62" spans="1:9" x14ac:dyDescent="0.2">
      <c r="A62" s="14" t="s">
        <v>35</v>
      </c>
    </row>
    <row r="63" spans="1:9" x14ac:dyDescent="0.2">
      <c r="A63" s="14" t="s">
        <v>36</v>
      </c>
    </row>
    <row r="64" spans="1:9" x14ac:dyDescent="0.2">
      <c r="A64" s="14" t="s">
        <v>37</v>
      </c>
      <c r="B64" s="14"/>
      <c r="C64" s="30" t="s">
        <v>39</v>
      </c>
      <c r="D64" s="14" t="s">
        <v>38</v>
      </c>
    </row>
    <row r="65" spans="1:9" x14ac:dyDescent="0.2">
      <c r="A65" s="7" t="s">
        <v>72</v>
      </c>
      <c r="C65" s="31">
        <v>0.3553</v>
      </c>
      <c r="D65" s="31">
        <v>0.35659999999999997</v>
      </c>
    </row>
    <row r="66" spans="1:9" s="10" customFormat="1" x14ac:dyDescent="0.2">
      <c r="A66" s="7" t="s">
        <v>77</v>
      </c>
      <c r="B66" s="7"/>
      <c r="C66" s="31">
        <v>0.1638</v>
      </c>
      <c r="D66" s="31">
        <v>0.16439999999999999</v>
      </c>
      <c r="F66" s="11"/>
      <c r="H66" s="7"/>
      <c r="I66" s="7"/>
    </row>
    <row r="67" spans="1:9" s="10" customFormat="1" x14ac:dyDescent="0.2">
      <c r="A67" s="7" t="s">
        <v>78</v>
      </c>
      <c r="B67" s="7"/>
      <c r="C67" s="31">
        <v>0.16089999999999999</v>
      </c>
      <c r="D67" s="31">
        <v>0.1615</v>
      </c>
      <c r="F67" s="11"/>
      <c r="H67" s="7"/>
      <c r="I67" s="7"/>
    </row>
    <row r="68" spans="1:9" s="10" customFormat="1" x14ac:dyDescent="0.2">
      <c r="A68" s="7" t="s">
        <v>73</v>
      </c>
      <c r="B68" s="7"/>
      <c r="C68" s="31">
        <v>0.3634</v>
      </c>
      <c r="D68" s="31">
        <v>0.36470000000000002</v>
      </c>
      <c r="F68" s="11"/>
      <c r="H68" s="7"/>
      <c r="I68" s="7"/>
    </row>
    <row r="69" spans="1:9" s="10" customFormat="1" x14ac:dyDescent="0.2">
      <c r="A69" s="7" t="s">
        <v>79</v>
      </c>
      <c r="B69" s="7"/>
      <c r="C69" s="31">
        <v>0.16889999999999999</v>
      </c>
      <c r="D69" s="31">
        <v>0.16950000000000001</v>
      </c>
      <c r="F69" s="11"/>
      <c r="H69" s="7"/>
      <c r="I69" s="7"/>
    </row>
    <row r="70" spans="1:9" s="10" customFormat="1" x14ac:dyDescent="0.2">
      <c r="A70" s="7" t="s">
        <v>80</v>
      </c>
      <c r="B70" s="7"/>
      <c r="C70" s="31">
        <v>0.16600000000000001</v>
      </c>
      <c r="D70" s="31">
        <v>0.1666</v>
      </c>
      <c r="F70" s="11"/>
      <c r="H70" s="7"/>
      <c r="I70" s="7"/>
    </row>
    <row r="72" spans="1:9" s="10" customFormat="1" x14ac:dyDescent="0.2">
      <c r="A72" s="7" t="s">
        <v>40</v>
      </c>
      <c r="B72" s="7"/>
      <c r="C72" s="7"/>
      <c r="D72" s="7"/>
      <c r="F72" s="11"/>
      <c r="H72" s="7"/>
      <c r="I72" s="7"/>
    </row>
    <row r="74" spans="1:9" s="10" customFormat="1" x14ac:dyDescent="0.2">
      <c r="A74" s="14" t="s">
        <v>1115</v>
      </c>
      <c r="B74" s="7"/>
      <c r="C74" s="7"/>
      <c r="D74" s="30" t="s">
        <v>42</v>
      </c>
      <c r="F74" s="11"/>
      <c r="H74" s="7"/>
      <c r="I74" s="7"/>
    </row>
    <row r="75" spans="1:9" s="10" customFormat="1" x14ac:dyDescent="0.2">
      <c r="A75" s="7" t="s">
        <v>821</v>
      </c>
      <c r="B75" s="7"/>
      <c r="C75" s="7"/>
      <c r="D75" s="7"/>
      <c r="F75" s="11"/>
      <c r="H75" s="7"/>
      <c r="I75" s="7"/>
    </row>
    <row r="76" spans="1:9" s="10" customFormat="1" x14ac:dyDescent="0.2">
      <c r="A76" s="51" t="s">
        <v>822</v>
      </c>
      <c r="B76" s="7"/>
      <c r="C76" s="7"/>
      <c r="D76" s="7"/>
      <c r="F76" s="11"/>
      <c r="H76" s="7"/>
      <c r="I76" s="7"/>
    </row>
  </sheetData>
  <mergeCells count="8">
    <mergeCell ref="A44:G44"/>
    <mergeCell ref="A60:G60"/>
    <mergeCell ref="A1:G1"/>
    <mergeCell ref="A31:G31"/>
    <mergeCell ref="A33:G33"/>
    <mergeCell ref="A36:G36"/>
    <mergeCell ref="A40:G40"/>
    <mergeCell ref="A42:G42"/>
  </mergeCells>
  <conditionalFormatting sqref="F2:F3 F47:F53 F32 F34:F35 F45 F61:F65528 F6 F43 F55:F57 F37:F39 F41 F8:F30">
    <cfRule type="cellIs" dxfId="16" priority="2" stopIfTrue="1" operator="between">
      <formula>0.009</formula>
      <formula>-0.009</formula>
    </cfRule>
  </conditionalFormatting>
  <conditionalFormatting sqref="F58:F59">
    <cfRule type="cellIs" dxfId="15" priority="1" stopIfTrue="1" operator="between">
      <formula>0.009</formula>
      <formula>-0.009</formula>
    </cfRule>
  </conditionalFormatting>
  <hyperlinks>
    <hyperlink ref="A29" r:id="rId1" tooltip="https://www.franklintempletonindia.com/investor/reports" xr:uid="{00000000-0004-0000-1F00-000000000000}"/>
    <hyperlink ref="A76" r:id="rId2" tooltip="https://www.franklintempletonindia.com/investor/reports" xr:uid="{00000000-0004-0000-1F00-000001000000}"/>
    <hyperlink ref="A34" r:id="rId3" xr:uid="{00000000-0004-0000-1F00-000002000000}"/>
  </hyperlinks>
  <pageMargins left="0.7" right="0.7" top="0.75" bottom="0.75" header="0.3" footer="0.3"/>
  <pageSetup paperSize="9" orientation="portrait" r:id="rId4"/>
  <headerFooter>
    <oddFooter>&amp;C&amp;1#&amp;"Calibri"&amp;10&amp;K000000PUBLIC</oddFooter>
    <evenFooter>&amp;LPUBLIC</evenFooter>
    <firstFooter>&amp;LPUBLIC</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69"/>
  <sheetViews>
    <sheetView workbookViewId="0">
      <selection sqref="A1:G1"/>
    </sheetView>
  </sheetViews>
  <sheetFormatPr defaultColWidth="9.140625" defaultRowHeight="11.25" x14ac:dyDescent="0.2"/>
  <cols>
    <col min="1" max="1" width="38.7109375" style="7" bestFit="1" customWidth="1"/>
    <col min="2" max="2" width="58" style="7" bestFit="1" customWidth="1"/>
    <col min="3" max="3" width="15.5703125" style="7" bestFit="1" customWidth="1"/>
    <col min="4" max="4" width="15.28515625" style="7" bestFit="1" customWidth="1"/>
    <col min="5" max="5" width="23.140625" style="10" customWidth="1"/>
    <col min="6" max="6" width="13.5703125" style="11" bestFit="1" customWidth="1"/>
    <col min="7" max="7" width="14.28515625" style="10" customWidth="1"/>
    <col min="8" max="16384" width="9.140625" style="7"/>
  </cols>
  <sheetData>
    <row r="1" spans="1:9" s="1" customFormat="1" ht="15" x14ac:dyDescent="0.2">
      <c r="A1" s="85" t="s">
        <v>1129</v>
      </c>
      <c r="B1" s="86"/>
      <c r="C1" s="86"/>
      <c r="D1" s="86"/>
      <c r="E1" s="86"/>
      <c r="F1" s="86"/>
      <c r="G1" s="86"/>
    </row>
    <row r="2" spans="1:9" s="1" customFormat="1" ht="12" x14ac:dyDescent="0.2">
      <c r="A2" s="33" t="s">
        <v>1074</v>
      </c>
      <c r="E2" s="5"/>
      <c r="F2" s="9"/>
      <c r="G2" s="10"/>
    </row>
    <row r="3" spans="1:9" s="1" customFormat="1" ht="12" x14ac:dyDescent="0.2">
      <c r="A3" s="8" t="s">
        <v>7</v>
      </c>
      <c r="B3" s="2"/>
      <c r="C3" s="3"/>
      <c r="D3" s="3"/>
      <c r="E3" s="4"/>
      <c r="F3" s="9"/>
      <c r="G3" s="10"/>
    </row>
    <row r="4" spans="1:9" s="1" customFormat="1" ht="33.75" x14ac:dyDescent="0.2">
      <c r="A4" s="6" t="s">
        <v>2</v>
      </c>
      <c r="B4" s="6" t="s">
        <v>0</v>
      </c>
      <c r="C4" s="13" t="s">
        <v>1086</v>
      </c>
      <c r="D4" s="13" t="s">
        <v>1</v>
      </c>
      <c r="E4" s="55" t="s">
        <v>6</v>
      </c>
      <c r="F4" s="12" t="s">
        <v>3</v>
      </c>
      <c r="G4" s="12" t="s">
        <v>5</v>
      </c>
    </row>
    <row r="5" spans="1:9" x14ac:dyDescent="0.2">
      <c r="A5" s="16" t="s">
        <v>25</v>
      </c>
      <c r="B5" s="17"/>
      <c r="C5" s="17"/>
      <c r="D5" s="17"/>
      <c r="E5" s="18"/>
      <c r="F5" s="19"/>
      <c r="G5" s="18"/>
    </row>
    <row r="6" spans="1:9" x14ac:dyDescent="0.2">
      <c r="A6" s="20" t="s">
        <v>26</v>
      </c>
      <c r="B6" s="21"/>
      <c r="C6" s="21"/>
      <c r="D6" s="21"/>
      <c r="E6" s="22"/>
      <c r="F6" s="23"/>
      <c r="G6" s="22"/>
    </row>
    <row r="7" spans="1:9" ht="33.75" x14ac:dyDescent="0.2">
      <c r="A7" s="21" t="s">
        <v>1130</v>
      </c>
      <c r="B7" s="21" t="s">
        <v>1131</v>
      </c>
      <c r="C7" s="60" t="s">
        <v>1132</v>
      </c>
      <c r="D7" s="24">
        <v>10670</v>
      </c>
      <c r="E7" s="22">
        <v>21328.190794800001</v>
      </c>
      <c r="F7" s="23">
        <v>49.716554099834397</v>
      </c>
      <c r="G7" s="22">
        <v>11.1698</v>
      </c>
    </row>
    <row r="8" spans="1:9" ht="33.75" x14ac:dyDescent="0.2">
      <c r="A8" s="21" t="s">
        <v>1133</v>
      </c>
      <c r="B8" s="21" t="s">
        <v>1134</v>
      </c>
      <c r="C8" s="60" t="s">
        <v>1132</v>
      </c>
      <c r="D8" s="24">
        <v>8815</v>
      </c>
      <c r="E8" s="22">
        <v>17539.304517799999</v>
      </c>
      <c r="F8" s="23">
        <v>40.884564017744701</v>
      </c>
      <c r="G8" s="22">
        <v>11.2386</v>
      </c>
    </row>
    <row r="9" spans="1:9" ht="33.75" x14ac:dyDescent="0.2">
      <c r="A9" s="21" t="s">
        <v>1135</v>
      </c>
      <c r="B9" s="21" t="s">
        <v>1136</v>
      </c>
      <c r="C9" s="60" t="s">
        <v>1132</v>
      </c>
      <c r="D9" s="24">
        <v>1309</v>
      </c>
      <c r="E9" s="22">
        <v>2594.6778518000001</v>
      </c>
      <c r="F9" s="23">
        <v>6.0482599312693601</v>
      </c>
      <c r="G9" s="22">
        <v>11.25</v>
      </c>
    </row>
    <row r="10" spans="1:9" x14ac:dyDescent="0.2">
      <c r="A10" s="20" t="s">
        <v>27</v>
      </c>
      <c r="B10" s="20"/>
      <c r="C10" s="20"/>
      <c r="D10" s="20"/>
      <c r="E10" s="25">
        <f>SUM(E6:E9)</f>
        <v>41462.173164400003</v>
      </c>
      <c r="F10" s="26">
        <f>SUM(F6:F9)</f>
        <v>96.649378048848448</v>
      </c>
      <c r="G10" s="25"/>
      <c r="H10" s="14"/>
      <c r="I10" s="14"/>
    </row>
    <row r="11" spans="1:9" x14ac:dyDescent="0.2">
      <c r="A11" s="21"/>
      <c r="B11" s="21"/>
      <c r="C11" s="21"/>
      <c r="D11" s="21"/>
      <c r="E11" s="22"/>
      <c r="F11" s="23"/>
      <c r="G11" s="22"/>
    </row>
    <row r="12" spans="1:9" x14ac:dyDescent="0.2">
      <c r="A12" s="20" t="s">
        <v>1087</v>
      </c>
      <c r="B12" s="21"/>
      <c r="C12" s="21"/>
      <c r="D12" s="21"/>
      <c r="E12" s="22"/>
      <c r="F12" s="23"/>
      <c r="G12" s="22"/>
    </row>
    <row r="13" spans="1:9" x14ac:dyDescent="0.2">
      <c r="A13" s="21" t="s">
        <v>1093</v>
      </c>
      <c r="B13" s="21" t="s">
        <v>1094</v>
      </c>
      <c r="C13" s="21" t="s">
        <v>1137</v>
      </c>
      <c r="D13" s="24">
        <v>1000</v>
      </c>
      <c r="E13" s="22">
        <v>0</v>
      </c>
      <c r="F13" s="22">
        <v>0</v>
      </c>
      <c r="G13" s="22"/>
    </row>
    <row r="14" spans="1:9" x14ac:dyDescent="0.2">
      <c r="A14" s="20" t="s">
        <v>27</v>
      </c>
      <c r="B14" s="20"/>
      <c r="C14" s="20"/>
      <c r="D14" s="20"/>
      <c r="E14" s="25">
        <f>SUM(E12:E13)</f>
        <v>0</v>
      </c>
      <c r="F14" s="25">
        <f>SUM(F12:F13)</f>
        <v>0</v>
      </c>
      <c r="G14" s="25"/>
      <c r="H14" s="14"/>
      <c r="I14" s="14"/>
    </row>
    <row r="15" spans="1:9" x14ac:dyDescent="0.2">
      <c r="A15" s="21"/>
      <c r="B15" s="21"/>
      <c r="C15" s="21"/>
      <c r="D15" s="21"/>
      <c r="E15" s="22"/>
      <c r="F15" s="23"/>
      <c r="G15" s="22"/>
    </row>
    <row r="16" spans="1:9" x14ac:dyDescent="0.2">
      <c r="A16" s="20" t="s">
        <v>28</v>
      </c>
      <c r="B16" s="21"/>
      <c r="C16" s="21"/>
      <c r="D16" s="21"/>
      <c r="E16" s="22"/>
      <c r="F16" s="23"/>
      <c r="G16" s="22"/>
    </row>
    <row r="17" spans="1:9" x14ac:dyDescent="0.2">
      <c r="A17" s="21" t="s">
        <v>1138</v>
      </c>
      <c r="B17" s="21" t="s">
        <v>1139</v>
      </c>
      <c r="C17" s="21" t="s">
        <v>29</v>
      </c>
      <c r="D17" s="24">
        <v>4413.1170000000002</v>
      </c>
      <c r="E17" s="22">
        <v>160.1710497</v>
      </c>
      <c r="F17" s="23">
        <v>0.37336278234995901</v>
      </c>
      <c r="G17" s="22">
        <v>6.4909999999999997</v>
      </c>
    </row>
    <row r="18" spans="1:9" x14ac:dyDescent="0.2">
      <c r="A18" s="20" t="s">
        <v>27</v>
      </c>
      <c r="B18" s="20"/>
      <c r="C18" s="20"/>
      <c r="D18" s="20"/>
      <c r="E18" s="25">
        <f>SUM(E17:E17)</f>
        <v>160.1710497</v>
      </c>
      <c r="F18" s="26">
        <f>SUM(F17:F17)</f>
        <v>0.37336278234995901</v>
      </c>
      <c r="G18" s="25"/>
      <c r="H18" s="14"/>
      <c r="I18" s="14"/>
    </row>
    <row r="19" spans="1:9" x14ac:dyDescent="0.2">
      <c r="A19" s="21"/>
      <c r="B19" s="21"/>
      <c r="C19" s="21"/>
      <c r="D19" s="21"/>
      <c r="E19" s="22"/>
      <c r="F19" s="23"/>
      <c r="G19" s="22"/>
    </row>
    <row r="20" spans="1:9" x14ac:dyDescent="0.2">
      <c r="A20" s="20" t="s">
        <v>30</v>
      </c>
      <c r="B20" s="20"/>
      <c r="C20" s="20"/>
      <c r="D20" s="20"/>
      <c r="E20" s="25">
        <f>E10+E14+E18</f>
        <v>41622.344214100005</v>
      </c>
      <c r="F20" s="26">
        <f>F10+F14+F18</f>
        <v>97.022740831198405</v>
      </c>
      <c r="G20" s="25"/>
      <c r="H20" s="14"/>
      <c r="I20" s="14"/>
    </row>
    <row r="21" spans="1:9" x14ac:dyDescent="0.2">
      <c r="A21" s="20"/>
      <c r="B21" s="20"/>
      <c r="C21" s="20"/>
      <c r="D21" s="20"/>
      <c r="E21" s="25"/>
      <c r="F21" s="26"/>
      <c r="G21" s="25"/>
      <c r="H21" s="14"/>
      <c r="I21" s="14"/>
    </row>
    <row r="22" spans="1:9" x14ac:dyDescent="0.2">
      <c r="A22" s="20" t="s">
        <v>32</v>
      </c>
      <c r="B22" s="20"/>
      <c r="C22" s="20"/>
      <c r="D22" s="20"/>
      <c r="E22" s="25">
        <f>E24-(E10+E14+E18)</f>
        <v>1277.231552899997</v>
      </c>
      <c r="F22" s="26">
        <f>F24-(F10+F14+F18)</f>
        <v>2.977259168801595</v>
      </c>
      <c r="G22" s="25"/>
      <c r="H22" s="14"/>
      <c r="I22" s="14"/>
    </row>
    <row r="23" spans="1:9" x14ac:dyDescent="0.2">
      <c r="A23" s="20"/>
      <c r="B23" s="20"/>
      <c r="C23" s="20"/>
      <c r="D23" s="20"/>
      <c r="E23" s="25"/>
      <c r="F23" s="26"/>
      <c r="G23" s="25"/>
      <c r="H23" s="14"/>
      <c r="I23" s="14"/>
    </row>
    <row r="24" spans="1:9" x14ac:dyDescent="0.2">
      <c r="A24" s="27" t="s">
        <v>31</v>
      </c>
      <c r="B24" s="27"/>
      <c r="C24" s="27"/>
      <c r="D24" s="27"/>
      <c r="E24" s="28">
        <v>42899.575767000002</v>
      </c>
      <c r="F24" s="29">
        <v>100</v>
      </c>
      <c r="G24" s="28"/>
      <c r="H24" s="14"/>
      <c r="I24" s="14"/>
    </row>
    <row r="26" spans="1:9" x14ac:dyDescent="0.2">
      <c r="A26" s="14" t="s">
        <v>34</v>
      </c>
    </row>
    <row r="27" spans="1:9" x14ac:dyDescent="0.2">
      <c r="A27" s="72" t="s">
        <v>1095</v>
      </c>
    </row>
    <row r="28" spans="1:9" ht="39" customHeight="1" x14ac:dyDescent="0.25">
      <c r="A28" s="92" t="s">
        <v>1096</v>
      </c>
      <c r="B28" s="93"/>
      <c r="C28" s="93"/>
      <c r="D28" s="93"/>
      <c r="E28" s="93"/>
      <c r="F28" s="93"/>
      <c r="G28" s="93"/>
    </row>
    <row r="30" spans="1:9" x14ac:dyDescent="0.2">
      <c r="A30" s="14" t="s">
        <v>35</v>
      </c>
    </row>
    <row r="31" spans="1:9" x14ac:dyDescent="0.2">
      <c r="A31" s="14" t="s">
        <v>36</v>
      </c>
    </row>
    <row r="32" spans="1:9" x14ac:dyDescent="0.2">
      <c r="A32" s="14" t="s">
        <v>37</v>
      </c>
      <c r="B32" s="14"/>
      <c r="C32" s="30" t="s">
        <v>39</v>
      </c>
      <c r="D32" s="14" t="s">
        <v>38</v>
      </c>
    </row>
    <row r="33" spans="1:5" x14ac:dyDescent="0.2">
      <c r="A33" s="7" t="s">
        <v>944</v>
      </c>
      <c r="C33" s="31">
        <v>4729.3283000000001</v>
      </c>
      <c r="D33" s="31">
        <v>4894.1877000000004</v>
      </c>
    </row>
    <row r="34" spans="1:5" x14ac:dyDescent="0.2">
      <c r="A34" s="7" t="s">
        <v>1140</v>
      </c>
      <c r="C34" s="31">
        <v>1195.3107</v>
      </c>
      <c r="D34" s="31">
        <v>1236.9780000000001</v>
      </c>
    </row>
    <row r="35" spans="1:5" x14ac:dyDescent="0.2">
      <c r="A35" s="7" t="s">
        <v>946</v>
      </c>
      <c r="C35" s="31">
        <v>1319.6822999999999</v>
      </c>
      <c r="D35" s="31">
        <v>1365.6850999999999</v>
      </c>
    </row>
    <row r="36" spans="1:5" x14ac:dyDescent="0.2">
      <c r="A36" s="7" t="s">
        <v>947</v>
      </c>
      <c r="C36" s="31">
        <v>1372.8775000000001</v>
      </c>
      <c r="D36" s="31">
        <v>1420.7346</v>
      </c>
    </row>
    <row r="37" spans="1:5" x14ac:dyDescent="0.2">
      <c r="A37" s="7" t="s">
        <v>1141</v>
      </c>
      <c r="C37" s="31">
        <v>3913.7287999999999</v>
      </c>
      <c r="D37" s="31">
        <v>4050.1030999999998</v>
      </c>
    </row>
    <row r="38" spans="1:5" x14ac:dyDescent="0.2">
      <c r="A38" s="7" t="s">
        <v>948</v>
      </c>
      <c r="C38" s="31">
        <v>4747.0169999999998</v>
      </c>
      <c r="D38" s="31">
        <v>4912.4930000000004</v>
      </c>
    </row>
    <row r="39" spans="1:5" x14ac:dyDescent="0.2">
      <c r="A39" s="7" t="s">
        <v>1142</v>
      </c>
      <c r="C39" s="31">
        <v>1139.1496999999999</v>
      </c>
      <c r="D39" s="31">
        <v>1178.8592000000001</v>
      </c>
    </row>
    <row r="40" spans="1:5" x14ac:dyDescent="0.2">
      <c r="A40" s="7" t="s">
        <v>950</v>
      </c>
      <c r="C40" s="31">
        <v>1346.1760999999999</v>
      </c>
      <c r="D40" s="31">
        <v>1393.1024</v>
      </c>
    </row>
    <row r="41" spans="1:5" x14ac:dyDescent="0.2">
      <c r="A41" s="7" t="s">
        <v>951</v>
      </c>
      <c r="C41" s="31">
        <v>1402.3412000000001</v>
      </c>
      <c r="D41" s="31">
        <v>1451.2253000000001</v>
      </c>
    </row>
    <row r="43" spans="1:5" x14ac:dyDescent="0.2">
      <c r="A43" s="7" t="s">
        <v>40</v>
      </c>
    </row>
    <row r="45" spans="1:5" x14ac:dyDescent="0.2">
      <c r="A45" s="14" t="s">
        <v>41</v>
      </c>
      <c r="D45" s="30" t="s">
        <v>42</v>
      </c>
    </row>
    <row r="47" spans="1:5" x14ac:dyDescent="0.2">
      <c r="A47" s="14" t="s">
        <v>895</v>
      </c>
      <c r="D47" s="32">
        <v>1.5836964780728899</v>
      </c>
      <c r="E47" s="10" t="s">
        <v>43</v>
      </c>
    </row>
    <row r="49" spans="1:7" x14ac:dyDescent="0.2">
      <c r="A49" s="14" t="s">
        <v>820</v>
      </c>
      <c r="D49" s="30" t="s">
        <v>42</v>
      </c>
    </row>
    <row r="50" spans="1:7" x14ac:dyDescent="0.2">
      <c r="A50" s="7" t="s">
        <v>821</v>
      </c>
    </row>
    <row r="51" spans="1:7" x14ac:dyDescent="0.2">
      <c r="A51" s="51" t="s">
        <v>822</v>
      </c>
    </row>
    <row r="53" spans="1:7" ht="27" customHeight="1" x14ac:dyDescent="0.25">
      <c r="A53" s="92" t="s">
        <v>1143</v>
      </c>
      <c r="B53" s="93"/>
      <c r="C53" s="93"/>
      <c r="D53" s="93"/>
      <c r="E53" s="93"/>
      <c r="F53" s="93"/>
      <c r="G53" s="93"/>
    </row>
    <row r="55" spans="1:7" ht="18" customHeight="1" x14ac:dyDescent="0.2">
      <c r="A55" s="14" t="s">
        <v>1144</v>
      </c>
    </row>
    <row r="56" spans="1:7" x14ac:dyDescent="0.2">
      <c r="A56" s="51" t="s">
        <v>1022</v>
      </c>
    </row>
    <row r="58" spans="1:7" ht="68.25" customHeight="1" x14ac:dyDescent="0.25">
      <c r="A58" s="92" t="s">
        <v>1145</v>
      </c>
      <c r="B58" s="93"/>
      <c r="C58" s="93"/>
      <c r="D58" s="93"/>
      <c r="E58" s="93"/>
      <c r="F58" s="93"/>
      <c r="G58" s="93"/>
    </row>
    <row r="59" spans="1:7" ht="13.5" customHeight="1" x14ac:dyDescent="0.2"/>
    <row r="60" spans="1:7" ht="51" customHeight="1" x14ac:dyDescent="0.25">
      <c r="A60" s="92" t="s">
        <v>1146</v>
      </c>
      <c r="B60" s="93"/>
      <c r="C60" s="93"/>
      <c r="D60" s="93"/>
      <c r="E60" s="93"/>
      <c r="F60" s="93"/>
      <c r="G60" s="93"/>
    </row>
    <row r="61" spans="1:7" x14ac:dyDescent="0.2">
      <c r="A61" s="51" t="s">
        <v>1104</v>
      </c>
    </row>
    <row r="63" spans="1:7" ht="30" customHeight="1" x14ac:dyDescent="0.25">
      <c r="A63" s="92" t="s">
        <v>1147</v>
      </c>
      <c r="B63" s="93"/>
      <c r="C63" s="93"/>
      <c r="D63" s="93"/>
      <c r="E63" s="93"/>
      <c r="F63" s="93"/>
      <c r="G63" s="93"/>
    </row>
    <row r="64" spans="1:7" ht="15" customHeight="1" x14ac:dyDescent="0.25">
      <c r="A64" s="73"/>
      <c r="B64" s="74"/>
      <c r="C64" s="74"/>
      <c r="D64" s="74"/>
      <c r="E64" s="74"/>
      <c r="F64" s="74"/>
      <c r="G64" s="74"/>
    </row>
    <row r="65" spans="1:1" x14ac:dyDescent="0.2">
      <c r="A65" s="14" t="s">
        <v>1148</v>
      </c>
    </row>
    <row r="66" spans="1:1" x14ac:dyDescent="0.2">
      <c r="A66" s="14"/>
    </row>
    <row r="67" spans="1:1" x14ac:dyDescent="0.2">
      <c r="A67" s="52" t="s">
        <v>792</v>
      </c>
    </row>
    <row r="68" spans="1:1" x14ac:dyDescent="0.2">
      <c r="A68" s="53"/>
    </row>
    <row r="69" spans="1:1" x14ac:dyDescent="0.2">
      <c r="A69" s="54"/>
    </row>
    <row r="70" spans="1:1" x14ac:dyDescent="0.2">
      <c r="A70" s="54"/>
    </row>
    <row r="71" spans="1:1" x14ac:dyDescent="0.2">
      <c r="A71" s="54"/>
    </row>
    <row r="72" spans="1:1" x14ac:dyDescent="0.2">
      <c r="A72" s="54"/>
    </row>
    <row r="73" spans="1:1" x14ac:dyDescent="0.2">
      <c r="A73" s="54"/>
    </row>
    <row r="74" spans="1:1" x14ac:dyDescent="0.2">
      <c r="A74" s="54"/>
    </row>
    <row r="75" spans="1:1" x14ac:dyDescent="0.2">
      <c r="A75" s="54"/>
    </row>
    <row r="76" spans="1:1" x14ac:dyDescent="0.2">
      <c r="A76" s="54"/>
    </row>
    <row r="77" spans="1:1" x14ac:dyDescent="0.2">
      <c r="A77" s="54"/>
    </row>
    <row r="78" spans="1:1" x14ac:dyDescent="0.2">
      <c r="A78" s="54"/>
    </row>
    <row r="79" spans="1:1" x14ac:dyDescent="0.2">
      <c r="A79" s="54"/>
    </row>
    <row r="80" spans="1:1" x14ac:dyDescent="0.2">
      <c r="A80" s="54"/>
    </row>
    <row r="81" spans="1:1" x14ac:dyDescent="0.2">
      <c r="A81" s="52" t="s">
        <v>1149</v>
      </c>
    </row>
    <row r="82" spans="1:1" x14ac:dyDescent="0.2">
      <c r="A82" s="54"/>
    </row>
    <row r="83" spans="1:1" x14ac:dyDescent="0.2">
      <c r="A83" s="52" t="s">
        <v>793</v>
      </c>
    </row>
    <row r="84" spans="1:1" x14ac:dyDescent="0.2">
      <c r="A84" s="54"/>
    </row>
    <row r="85" spans="1:1" x14ac:dyDescent="0.2">
      <c r="A85" s="54"/>
    </row>
    <row r="86" spans="1:1" x14ac:dyDescent="0.2">
      <c r="A86" s="54"/>
    </row>
    <row r="87" spans="1:1" x14ac:dyDescent="0.2">
      <c r="A87" s="54"/>
    </row>
    <row r="88" spans="1:1" x14ac:dyDescent="0.2">
      <c r="A88" s="54"/>
    </row>
    <row r="89" spans="1:1" x14ac:dyDescent="0.2">
      <c r="A89" s="54"/>
    </row>
    <row r="90" spans="1:1" x14ac:dyDescent="0.2">
      <c r="A90" s="54"/>
    </row>
    <row r="91" spans="1:1" x14ac:dyDescent="0.2">
      <c r="A91" s="54"/>
    </row>
    <row r="92" spans="1:1" x14ac:dyDescent="0.2">
      <c r="A92" s="54"/>
    </row>
    <row r="93" spans="1:1" x14ac:dyDescent="0.2">
      <c r="A93" s="54"/>
    </row>
    <row r="94" spans="1:1" x14ac:dyDescent="0.2">
      <c r="A94" s="54"/>
    </row>
    <row r="95" spans="1:1" x14ac:dyDescent="0.2">
      <c r="A95" s="14" t="s">
        <v>823</v>
      </c>
    </row>
    <row r="97" spans="1:9" s="1" customFormat="1" ht="15" customHeight="1" x14ac:dyDescent="0.2">
      <c r="A97" s="85" t="s">
        <v>1150</v>
      </c>
      <c r="B97" s="86"/>
      <c r="C97" s="86"/>
      <c r="D97" s="86"/>
      <c r="E97" s="86"/>
      <c r="F97" s="86"/>
      <c r="G97" s="86"/>
    </row>
    <row r="98" spans="1:9" x14ac:dyDescent="0.2">
      <c r="A98" s="14" t="s">
        <v>7</v>
      </c>
    </row>
    <row r="99" spans="1:9" s="1" customFormat="1" ht="33.75" x14ac:dyDescent="0.2">
      <c r="A99" s="6" t="s">
        <v>2</v>
      </c>
      <c r="B99" s="6" t="s">
        <v>0</v>
      </c>
      <c r="C99" s="13" t="s">
        <v>33</v>
      </c>
      <c r="D99" s="13" t="s">
        <v>1</v>
      </c>
      <c r="E99" s="55" t="s">
        <v>6</v>
      </c>
      <c r="F99" s="12" t="s">
        <v>3</v>
      </c>
      <c r="G99" s="12" t="s">
        <v>5</v>
      </c>
    </row>
    <row r="100" spans="1:9" x14ac:dyDescent="0.2">
      <c r="A100" s="16" t="s">
        <v>25</v>
      </c>
      <c r="B100" s="17"/>
      <c r="C100" s="17"/>
      <c r="D100" s="17"/>
      <c r="E100" s="18"/>
      <c r="F100" s="19"/>
      <c r="G100" s="18"/>
    </row>
    <row r="101" spans="1:9" x14ac:dyDescent="0.2">
      <c r="A101" s="20" t="s">
        <v>26</v>
      </c>
      <c r="B101" s="21"/>
      <c r="C101" s="21"/>
      <c r="D101" s="21"/>
      <c r="E101" s="22"/>
      <c r="F101" s="23"/>
      <c r="G101" s="22"/>
    </row>
    <row r="102" spans="1:9" x14ac:dyDescent="0.2">
      <c r="A102" s="21" t="s">
        <v>1110</v>
      </c>
      <c r="B102" s="21" t="s">
        <v>1111</v>
      </c>
      <c r="C102" s="21" t="s">
        <v>1112</v>
      </c>
      <c r="D102" s="24">
        <v>5230</v>
      </c>
      <c r="E102" s="22">
        <v>15327.8547397</v>
      </c>
      <c r="F102" s="23">
        <v>99.999999478726807</v>
      </c>
      <c r="G102" s="22">
        <v>4.165</v>
      </c>
    </row>
    <row r="103" spans="1:9" x14ac:dyDescent="0.2">
      <c r="A103" s="20" t="s">
        <v>27</v>
      </c>
      <c r="B103" s="20"/>
      <c r="C103" s="20"/>
      <c r="D103" s="20"/>
      <c r="E103" s="25">
        <f>SUM(E101:E102)</f>
        <v>15327.8547397</v>
      </c>
      <c r="F103" s="26">
        <f>SUM(F101:F102)</f>
        <v>99.999999478726807</v>
      </c>
      <c r="G103" s="25"/>
      <c r="H103" s="14"/>
      <c r="I103" s="14"/>
    </row>
    <row r="104" spans="1:9" x14ac:dyDescent="0.2">
      <c r="A104" s="21"/>
      <c r="B104" s="21"/>
      <c r="C104" s="21"/>
      <c r="D104" s="21"/>
      <c r="E104" s="22"/>
      <c r="F104" s="23"/>
      <c r="G104" s="22"/>
    </row>
    <row r="105" spans="1:9" x14ac:dyDescent="0.2">
      <c r="A105" s="20" t="s">
        <v>30</v>
      </c>
      <c r="B105" s="20"/>
      <c r="C105" s="20"/>
      <c r="D105" s="20"/>
      <c r="E105" s="25">
        <f>E103</f>
        <v>15327.8547397</v>
      </c>
      <c r="F105" s="26">
        <f>F103</f>
        <v>99.999999478726807</v>
      </c>
      <c r="G105" s="25"/>
      <c r="H105" s="14"/>
      <c r="I105" s="14"/>
    </row>
    <row r="106" spans="1:9" x14ac:dyDescent="0.2">
      <c r="A106" s="20"/>
      <c r="B106" s="20"/>
      <c r="C106" s="20"/>
      <c r="D106" s="20"/>
      <c r="E106" s="25"/>
      <c r="F106" s="26"/>
      <c r="G106" s="25"/>
      <c r="H106" s="14"/>
      <c r="I106" s="14"/>
    </row>
    <row r="107" spans="1:9" x14ac:dyDescent="0.2">
      <c r="A107" s="20" t="s">
        <v>32</v>
      </c>
      <c r="B107" s="20"/>
      <c r="C107" s="20"/>
      <c r="D107" s="20"/>
      <c r="E107" s="69">
        <v>0</v>
      </c>
      <c r="F107" s="69">
        <v>0</v>
      </c>
      <c r="G107" s="25"/>
      <c r="H107" s="14"/>
      <c r="I107" s="14"/>
    </row>
    <row r="108" spans="1:9" x14ac:dyDescent="0.2">
      <c r="A108" s="20"/>
      <c r="B108" s="20"/>
      <c r="C108" s="20"/>
      <c r="D108" s="20"/>
      <c r="E108" s="25"/>
      <c r="F108" s="26"/>
      <c r="G108" s="25"/>
      <c r="H108" s="14"/>
      <c r="I108" s="14"/>
    </row>
    <row r="109" spans="1:9" x14ac:dyDescent="0.2">
      <c r="A109" s="27" t="s">
        <v>31</v>
      </c>
      <c r="B109" s="27"/>
      <c r="C109" s="27"/>
      <c r="D109" s="27"/>
      <c r="E109" s="28">
        <v>15327.854819599999</v>
      </c>
      <c r="F109" s="29">
        <v>100</v>
      </c>
      <c r="G109" s="28"/>
      <c r="H109" s="14"/>
      <c r="I109" s="14"/>
    </row>
    <row r="111" spans="1:9" x14ac:dyDescent="0.2">
      <c r="A111" s="14" t="s">
        <v>34</v>
      </c>
    </row>
    <row r="112" spans="1:9" x14ac:dyDescent="0.2">
      <c r="A112" s="52" t="s">
        <v>1113</v>
      </c>
    </row>
    <row r="113" spans="1:7" x14ac:dyDescent="0.2">
      <c r="A113" s="97" t="s">
        <v>1114</v>
      </c>
      <c r="B113" s="97"/>
      <c r="C113" s="97"/>
      <c r="D113" s="97"/>
      <c r="E113" s="97"/>
      <c r="F113" s="97"/>
      <c r="G113" s="97"/>
    </row>
    <row r="115" spans="1:7" x14ac:dyDescent="0.2">
      <c r="A115" s="14" t="s">
        <v>35</v>
      </c>
    </row>
    <row r="116" spans="1:7" x14ac:dyDescent="0.2">
      <c r="A116" s="14" t="s">
        <v>36</v>
      </c>
    </row>
    <row r="117" spans="1:7" x14ac:dyDescent="0.2">
      <c r="A117" s="14" t="s">
        <v>37</v>
      </c>
      <c r="B117" s="14"/>
      <c r="C117" s="30" t="s">
        <v>39</v>
      </c>
      <c r="D117" s="14" t="s">
        <v>38</v>
      </c>
    </row>
    <row r="118" spans="1:7" x14ac:dyDescent="0.2">
      <c r="A118" s="7" t="s">
        <v>944</v>
      </c>
      <c r="C118" s="31">
        <v>91.931700000000006</v>
      </c>
      <c r="D118" s="31">
        <v>92.263800000000003</v>
      </c>
    </row>
    <row r="119" spans="1:7" x14ac:dyDescent="0.2">
      <c r="A119" s="7" t="s">
        <v>1140</v>
      </c>
      <c r="C119" s="31">
        <v>23.6021</v>
      </c>
      <c r="D119" s="31">
        <v>23.6874</v>
      </c>
    </row>
    <row r="120" spans="1:7" x14ac:dyDescent="0.2">
      <c r="A120" s="7" t="s">
        <v>946</v>
      </c>
      <c r="C120" s="31">
        <v>26.321400000000001</v>
      </c>
      <c r="D120" s="31">
        <v>26.416499999999999</v>
      </c>
    </row>
    <row r="121" spans="1:7" x14ac:dyDescent="0.2">
      <c r="A121" s="7" t="s">
        <v>947</v>
      </c>
      <c r="C121" s="31">
        <v>27.227</v>
      </c>
      <c r="D121" s="31">
        <v>27.325299999999999</v>
      </c>
    </row>
    <row r="122" spans="1:7" x14ac:dyDescent="0.2">
      <c r="A122" s="7" t="s">
        <v>1141</v>
      </c>
      <c r="C122" s="31">
        <v>76.088200000000001</v>
      </c>
      <c r="D122" s="31">
        <v>76.363100000000003</v>
      </c>
    </row>
    <row r="123" spans="1:7" x14ac:dyDescent="0.2">
      <c r="A123" s="7" t="s">
        <v>948</v>
      </c>
      <c r="C123" s="31">
        <v>97.092100000000002</v>
      </c>
      <c r="D123" s="31">
        <v>97.442899999999995</v>
      </c>
    </row>
    <row r="124" spans="1:7" x14ac:dyDescent="0.2">
      <c r="A124" s="7" t="s">
        <v>1142</v>
      </c>
      <c r="C124" s="31">
        <v>23.6858</v>
      </c>
      <c r="D124" s="31">
        <v>23.7713</v>
      </c>
    </row>
    <row r="125" spans="1:7" x14ac:dyDescent="0.2">
      <c r="A125" s="7" t="s">
        <v>950</v>
      </c>
      <c r="C125" s="31">
        <v>28.203900000000001</v>
      </c>
      <c r="D125" s="31">
        <v>28.305700000000002</v>
      </c>
    </row>
    <row r="126" spans="1:7" x14ac:dyDescent="0.2">
      <c r="A126" s="7" t="s">
        <v>951</v>
      </c>
      <c r="C126" s="31">
        <v>29.246300000000002</v>
      </c>
      <c r="D126" s="31">
        <v>29.352</v>
      </c>
    </row>
    <row r="128" spans="1:7" x14ac:dyDescent="0.2">
      <c r="A128" s="7" t="s">
        <v>40</v>
      </c>
    </row>
    <row r="130" spans="1:9" x14ac:dyDescent="0.2">
      <c r="A130" s="14" t="s">
        <v>1115</v>
      </c>
      <c r="D130" s="30" t="s">
        <v>42</v>
      </c>
    </row>
    <row r="131" spans="1:9" x14ac:dyDescent="0.2">
      <c r="A131" s="7" t="s">
        <v>821</v>
      </c>
    </row>
    <row r="132" spans="1:9" x14ac:dyDescent="0.2">
      <c r="A132" s="51" t="s">
        <v>822</v>
      </c>
    </row>
    <row r="134" spans="1:9" s="1" customFormat="1" ht="15" x14ac:dyDescent="0.2">
      <c r="A134" s="85" t="s">
        <v>1151</v>
      </c>
      <c r="B134" s="86"/>
      <c r="C134" s="86"/>
      <c r="D134" s="86"/>
      <c r="E134" s="86"/>
      <c r="F134" s="86"/>
      <c r="G134" s="86"/>
    </row>
    <row r="135" spans="1:9" x14ac:dyDescent="0.2">
      <c r="A135" s="14" t="s">
        <v>7</v>
      </c>
    </row>
    <row r="136" spans="1:9" s="1" customFormat="1" ht="33.75" x14ac:dyDescent="0.2">
      <c r="A136" s="6" t="s">
        <v>2</v>
      </c>
      <c r="B136" s="6" t="s">
        <v>0</v>
      </c>
      <c r="C136" s="13" t="s">
        <v>33</v>
      </c>
      <c r="D136" s="13" t="s">
        <v>1</v>
      </c>
      <c r="E136" s="55" t="s">
        <v>6</v>
      </c>
      <c r="F136" s="12" t="s">
        <v>3</v>
      </c>
      <c r="G136" s="12" t="s">
        <v>5</v>
      </c>
    </row>
    <row r="137" spans="1:9" x14ac:dyDescent="0.2">
      <c r="A137" s="16" t="s">
        <v>25</v>
      </c>
      <c r="B137" s="17"/>
      <c r="C137" s="17"/>
      <c r="D137" s="17"/>
      <c r="E137" s="18"/>
      <c r="F137" s="19"/>
      <c r="G137" s="18"/>
    </row>
    <row r="138" spans="1:9" x14ac:dyDescent="0.2">
      <c r="A138" s="20" t="s">
        <v>26</v>
      </c>
      <c r="B138" s="21"/>
      <c r="C138" s="21"/>
      <c r="D138" s="21"/>
      <c r="E138" s="22"/>
      <c r="F138" s="23"/>
      <c r="G138" s="22"/>
    </row>
    <row r="139" spans="1:9" ht="22.5" x14ac:dyDescent="0.2">
      <c r="A139" s="21" t="s">
        <v>1117</v>
      </c>
      <c r="B139" s="21" t="s">
        <v>1118</v>
      </c>
      <c r="C139" s="60" t="s">
        <v>1119</v>
      </c>
      <c r="D139" s="24">
        <v>3523</v>
      </c>
      <c r="E139" s="22">
        <v>0</v>
      </c>
      <c r="F139" s="23">
        <v>100</v>
      </c>
      <c r="G139" s="22">
        <v>0</v>
      </c>
    </row>
    <row r="140" spans="1:9" x14ac:dyDescent="0.2">
      <c r="A140" s="20" t="s">
        <v>27</v>
      </c>
      <c r="B140" s="20"/>
      <c r="C140" s="20"/>
      <c r="D140" s="20"/>
      <c r="E140" s="25">
        <v>0</v>
      </c>
      <c r="F140" s="26">
        <v>100</v>
      </c>
      <c r="G140" s="25"/>
      <c r="H140" s="14"/>
      <c r="I140" s="14"/>
    </row>
    <row r="141" spans="1:9" x14ac:dyDescent="0.2">
      <c r="A141" s="21"/>
      <c r="B141" s="21"/>
      <c r="C141" s="21"/>
      <c r="D141" s="21"/>
      <c r="E141" s="22"/>
      <c r="F141" s="23"/>
      <c r="G141" s="22"/>
    </row>
    <row r="142" spans="1:9" x14ac:dyDescent="0.2">
      <c r="A142" s="20" t="s">
        <v>30</v>
      </c>
      <c r="B142" s="20"/>
      <c r="C142" s="20"/>
      <c r="D142" s="20"/>
      <c r="E142" s="25">
        <v>0</v>
      </c>
      <c r="F142" s="26">
        <v>100</v>
      </c>
      <c r="G142" s="25"/>
      <c r="H142" s="14"/>
      <c r="I142" s="14"/>
    </row>
    <row r="143" spans="1:9" x14ac:dyDescent="0.2">
      <c r="A143" s="20"/>
      <c r="B143" s="20"/>
      <c r="C143" s="20"/>
      <c r="D143" s="20"/>
      <c r="E143" s="25"/>
      <c r="F143" s="26"/>
      <c r="G143" s="25"/>
      <c r="H143" s="14"/>
      <c r="I143" s="14"/>
    </row>
    <row r="144" spans="1:9" x14ac:dyDescent="0.2">
      <c r="A144" s="20" t="s">
        <v>32</v>
      </c>
      <c r="B144" s="20"/>
      <c r="C144" s="20"/>
      <c r="D144" s="20"/>
      <c r="E144" s="69">
        <v>0</v>
      </c>
      <c r="F144" s="69">
        <v>0</v>
      </c>
      <c r="G144" s="25"/>
      <c r="H144" s="14"/>
      <c r="I144" s="14"/>
    </row>
    <row r="145" spans="1:9" x14ac:dyDescent="0.2">
      <c r="A145" s="20"/>
      <c r="B145" s="20"/>
      <c r="C145" s="20"/>
      <c r="D145" s="20"/>
      <c r="E145" s="25"/>
      <c r="F145" s="26"/>
      <c r="G145" s="25"/>
      <c r="H145" s="14"/>
      <c r="I145" s="14"/>
    </row>
    <row r="146" spans="1:9" x14ac:dyDescent="0.2">
      <c r="A146" s="27" t="s">
        <v>31</v>
      </c>
      <c r="B146" s="27"/>
      <c r="C146" s="27"/>
      <c r="D146" s="27"/>
      <c r="E146" s="28">
        <v>8.9999999999999996E-7</v>
      </c>
      <c r="F146" s="29">
        <v>100</v>
      </c>
      <c r="G146" s="28"/>
      <c r="H146" s="14"/>
      <c r="I146" s="14"/>
    </row>
    <row r="148" spans="1:9" x14ac:dyDescent="0.2">
      <c r="A148" s="14" t="s">
        <v>34</v>
      </c>
    </row>
    <row r="149" spans="1:9" ht="11.25" customHeight="1" x14ac:dyDescent="0.2">
      <c r="A149" s="52" t="s">
        <v>1113</v>
      </c>
    </row>
    <row r="150" spans="1:9" ht="24.75" customHeight="1" x14ac:dyDescent="0.25">
      <c r="A150" s="89" t="s">
        <v>1120</v>
      </c>
      <c r="B150" s="90"/>
      <c r="C150" s="90"/>
      <c r="D150" s="90"/>
      <c r="E150" s="90"/>
      <c r="F150" s="90"/>
      <c r="G150" s="90"/>
    </row>
    <row r="152" spans="1:9" x14ac:dyDescent="0.2">
      <c r="A152" s="14" t="s">
        <v>35</v>
      </c>
    </row>
    <row r="153" spans="1:9" x14ac:dyDescent="0.2">
      <c r="A153" s="14" t="s">
        <v>36</v>
      </c>
    </row>
    <row r="154" spans="1:9" x14ac:dyDescent="0.2">
      <c r="A154" s="14" t="s">
        <v>37</v>
      </c>
      <c r="B154" s="14"/>
      <c r="C154" s="30" t="s">
        <v>39</v>
      </c>
      <c r="D154" s="14" t="s">
        <v>38</v>
      </c>
    </row>
    <row r="155" spans="1:9" x14ac:dyDescent="0.2">
      <c r="A155" s="7" t="s">
        <v>944</v>
      </c>
      <c r="C155" s="31">
        <v>0</v>
      </c>
      <c r="D155" s="31">
        <v>0</v>
      </c>
    </row>
    <row r="156" spans="1:9" x14ac:dyDescent="0.2">
      <c r="A156" s="7" t="s">
        <v>1140</v>
      </c>
      <c r="C156" s="31">
        <v>0</v>
      </c>
      <c r="D156" s="31">
        <v>0</v>
      </c>
    </row>
    <row r="157" spans="1:9" x14ac:dyDescent="0.2">
      <c r="A157" s="7" t="s">
        <v>946</v>
      </c>
      <c r="C157" s="31">
        <v>0</v>
      </c>
      <c r="D157" s="31">
        <v>0</v>
      </c>
    </row>
    <row r="158" spans="1:9" x14ac:dyDescent="0.2">
      <c r="A158" s="7" t="s">
        <v>947</v>
      </c>
      <c r="C158" s="31">
        <v>0</v>
      </c>
      <c r="D158" s="31">
        <v>0</v>
      </c>
    </row>
    <row r="159" spans="1:9" x14ac:dyDescent="0.2">
      <c r="A159" s="7" t="s">
        <v>1141</v>
      </c>
      <c r="C159" s="31">
        <v>0</v>
      </c>
      <c r="D159" s="31">
        <v>0</v>
      </c>
    </row>
    <row r="160" spans="1:9" x14ac:dyDescent="0.2">
      <c r="A160" s="7" t="s">
        <v>948</v>
      </c>
      <c r="C160" s="31">
        <v>0</v>
      </c>
      <c r="D160" s="31">
        <v>0</v>
      </c>
    </row>
    <row r="161" spans="1:4" x14ac:dyDescent="0.2">
      <c r="A161" s="7" t="s">
        <v>1142</v>
      </c>
      <c r="C161" s="31">
        <v>0</v>
      </c>
      <c r="D161" s="31">
        <v>0</v>
      </c>
    </row>
    <row r="162" spans="1:4" x14ac:dyDescent="0.2">
      <c r="A162" s="7" t="s">
        <v>950</v>
      </c>
      <c r="C162" s="31">
        <v>0</v>
      </c>
      <c r="D162" s="31">
        <v>0</v>
      </c>
    </row>
    <row r="163" spans="1:4" x14ac:dyDescent="0.2">
      <c r="A163" s="7" t="s">
        <v>951</v>
      </c>
      <c r="C163" s="31">
        <v>0</v>
      </c>
      <c r="D163" s="31">
        <v>0</v>
      </c>
    </row>
    <row r="165" spans="1:4" x14ac:dyDescent="0.2">
      <c r="A165" s="7" t="s">
        <v>40</v>
      </c>
    </row>
    <row r="167" spans="1:4" x14ac:dyDescent="0.2">
      <c r="A167" s="14" t="s">
        <v>1115</v>
      </c>
      <c r="D167" s="30" t="s">
        <v>42</v>
      </c>
    </row>
    <row r="168" spans="1:4" x14ac:dyDescent="0.2">
      <c r="A168" s="7" t="s">
        <v>821</v>
      </c>
    </row>
    <row r="169" spans="1:4" x14ac:dyDescent="0.2">
      <c r="A169" s="51" t="s">
        <v>822</v>
      </c>
    </row>
  </sheetData>
  <mergeCells count="10">
    <mergeCell ref="A97:G97"/>
    <mergeCell ref="A113:G113"/>
    <mergeCell ref="A134:G134"/>
    <mergeCell ref="A150:G150"/>
    <mergeCell ref="A1:G1"/>
    <mergeCell ref="A28:G28"/>
    <mergeCell ref="A53:G53"/>
    <mergeCell ref="A58:G58"/>
    <mergeCell ref="A60:G60"/>
    <mergeCell ref="A63:G63"/>
  </mergeCells>
  <conditionalFormatting sqref="F2:F3 F5:F12 F100:F106 F137:F138 F29:F52 F54 F98 F114:F133 F151:F65559 F147:F148 F135 F15:F27 F108:F111 F65:F96">
    <cfRule type="cellIs" dxfId="14" priority="5" stopIfTrue="1" operator="between">
      <formula>0.009</formula>
      <formula>-0.009</formula>
    </cfRule>
  </conditionalFormatting>
  <conditionalFormatting sqref="F55:F57 F59 F61:F62">
    <cfRule type="cellIs" dxfId="13" priority="4" stopIfTrue="1" operator="between">
      <formula>0.009</formula>
      <formula>-0.009</formula>
    </cfRule>
  </conditionalFormatting>
  <conditionalFormatting sqref="F112">
    <cfRule type="cellIs" dxfId="12" priority="3" stopIfTrue="1" operator="between">
      <formula>0.009</formula>
      <formula>-0.009</formula>
    </cfRule>
  </conditionalFormatting>
  <conditionalFormatting sqref="F149">
    <cfRule type="cellIs" dxfId="11" priority="2" stopIfTrue="1" operator="between">
      <formula>0.009</formula>
      <formula>-0.009</formula>
    </cfRule>
  </conditionalFormatting>
  <conditionalFormatting sqref="F139:F143 F145:F146">
    <cfRule type="cellIs" dxfId="10" priority="1" stopIfTrue="1" operator="between">
      <formula>0.009</formula>
      <formula>-0.009</formula>
    </cfRule>
  </conditionalFormatting>
  <hyperlinks>
    <hyperlink ref="A51" r:id="rId1" tooltip="https://www.franklintempletonindia.com/investor/reports" xr:uid="{00000000-0004-0000-2000-000000000000}"/>
    <hyperlink ref="A56" r:id="rId2" tooltip="https://www.franklintempletonindia.com/download/en-in/latest%20updates/189ea834-ae3f-48eb-9d73-a9cc9cd9317e/franklin-templeton-update-on-reliance-broadcast-july-23-2020-kcg9m1gq-en-in.pdf" xr:uid="{00000000-0004-0000-2000-000001000000}"/>
    <hyperlink ref="A61" r:id="rId3" tooltip="https://www.franklintempletonindia.com/download/en-in/valuation-policy/a0e293eb-f28b-4edc-9535-c7d9e7321ddc/fair_valuation_reliance_big_reliance_infra_november_4_2020-kgox4tdb-en-in.pdf" xr:uid="{00000000-0004-0000-2000-000002000000}"/>
    <hyperlink ref="A132" r:id="rId4" tooltip="https://www.franklintempletonindia.com/investor/reports" xr:uid="{00000000-0004-0000-2000-000003000000}"/>
    <hyperlink ref="A169" r:id="rId5" tooltip="https://www.franklintempletonindia.com/investor/reports" xr:uid="{00000000-0004-0000-2000-000004000000}"/>
  </hyperlinks>
  <pageMargins left="0.7" right="0.7" top="0.75" bottom="0.75" header="0.3" footer="0.3"/>
  <pageSetup paperSize="9" orientation="portrait" r:id="rId6"/>
  <headerFooter>
    <oddFooter>&amp;C&amp;1#&amp;"Calibri"&amp;10&amp;K000000PUBLIC</oddFooter>
    <evenFooter>&amp;LPUBLIC</evenFooter>
    <firstFooter>&amp;LPUBLIC</firstFooter>
  </headerFooter>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38"/>
  <sheetViews>
    <sheetView showGridLines="0" workbookViewId="0">
      <selection sqref="A1:G1"/>
    </sheetView>
  </sheetViews>
  <sheetFormatPr defaultColWidth="9.140625" defaultRowHeight="11.25" x14ac:dyDescent="0.2"/>
  <cols>
    <col min="1" max="1" width="31.7109375" style="7" bestFit="1" customWidth="1"/>
    <col min="2" max="2" width="73" style="7" customWidth="1"/>
    <col min="3" max="3" width="15.140625" style="7" bestFit="1" customWidth="1"/>
    <col min="4" max="4" width="14.7109375" style="7" bestFit="1" customWidth="1"/>
    <col min="5" max="5" width="22.85546875" style="10" customWidth="1"/>
    <col min="6" max="6" width="13.5703125" style="11" bestFit="1" customWidth="1"/>
    <col min="7" max="7" width="14.28515625" style="10" customWidth="1"/>
    <col min="8" max="16384" width="9.140625" style="7"/>
  </cols>
  <sheetData>
    <row r="1" spans="1:9" s="1" customFormat="1" ht="15" customHeight="1" x14ac:dyDescent="0.2">
      <c r="A1" s="85" t="s">
        <v>1152</v>
      </c>
      <c r="B1" s="86"/>
      <c r="C1" s="86"/>
      <c r="D1" s="86"/>
      <c r="E1" s="86"/>
      <c r="F1" s="86"/>
      <c r="G1" s="86"/>
    </row>
    <row r="2" spans="1:9" s="1" customFormat="1" ht="12" x14ac:dyDescent="0.2">
      <c r="A2" s="33" t="s">
        <v>1074</v>
      </c>
      <c r="E2" s="5"/>
      <c r="F2" s="9"/>
      <c r="G2" s="10"/>
    </row>
    <row r="3" spans="1:9" s="1" customFormat="1" ht="12" x14ac:dyDescent="0.2">
      <c r="A3" s="8" t="s">
        <v>7</v>
      </c>
      <c r="B3" s="2"/>
      <c r="C3" s="3"/>
      <c r="D3" s="3"/>
      <c r="E3" s="4"/>
      <c r="F3" s="9"/>
      <c r="G3" s="10"/>
    </row>
    <row r="4" spans="1:9" s="1" customFormat="1" ht="33.75" x14ac:dyDescent="0.2">
      <c r="A4" s="6" t="s">
        <v>2</v>
      </c>
      <c r="B4" s="6" t="s">
        <v>0</v>
      </c>
      <c r="C4" s="13" t="s">
        <v>33</v>
      </c>
      <c r="D4" s="13" t="s">
        <v>1</v>
      </c>
      <c r="E4" s="55" t="s">
        <v>6</v>
      </c>
      <c r="F4" s="12" t="s">
        <v>3</v>
      </c>
      <c r="G4" s="12" t="s">
        <v>5</v>
      </c>
    </row>
    <row r="5" spans="1:9" ht="15" customHeight="1" x14ac:dyDescent="0.2">
      <c r="A5" s="98" t="s">
        <v>1153</v>
      </c>
      <c r="B5" s="99"/>
      <c r="C5" s="99"/>
      <c r="D5" s="99"/>
      <c r="E5" s="99"/>
      <c r="F5" s="99"/>
      <c r="G5" s="100"/>
      <c r="H5" s="14"/>
      <c r="I5" s="14"/>
    </row>
    <row r="7" spans="1:9" x14ac:dyDescent="0.2">
      <c r="A7" s="14" t="s">
        <v>35</v>
      </c>
    </row>
    <row r="8" spans="1:9" x14ac:dyDescent="0.2">
      <c r="A8" s="14" t="s">
        <v>36</v>
      </c>
    </row>
    <row r="9" spans="1:9" s="10" customFormat="1" x14ac:dyDescent="0.2">
      <c r="A9" s="14" t="s">
        <v>37</v>
      </c>
      <c r="B9" s="14"/>
      <c r="C9" s="30" t="s">
        <v>39</v>
      </c>
      <c r="D9" s="14" t="s">
        <v>1097</v>
      </c>
      <c r="F9" s="11"/>
      <c r="H9" s="7"/>
      <c r="I9" s="7"/>
    </row>
    <row r="10" spans="1:9" s="10" customFormat="1" x14ac:dyDescent="0.2">
      <c r="A10" s="7" t="s">
        <v>944</v>
      </c>
      <c r="B10" s="7"/>
      <c r="C10" s="68" t="s">
        <v>1098</v>
      </c>
      <c r="D10" s="71">
        <v>32.926200000000001</v>
      </c>
      <c r="F10" s="11"/>
      <c r="H10" s="7"/>
      <c r="I10" s="7"/>
    </row>
    <row r="11" spans="1:9" s="10" customFormat="1" x14ac:dyDescent="0.2">
      <c r="A11" s="7" t="s">
        <v>945</v>
      </c>
      <c r="B11" s="7"/>
      <c r="C11" s="68" t="s">
        <v>1098</v>
      </c>
      <c r="D11" s="71">
        <v>12.4137</v>
      </c>
      <c r="F11" s="11"/>
      <c r="H11" s="7"/>
      <c r="I11" s="7"/>
    </row>
    <row r="12" spans="1:9" s="10" customFormat="1" x14ac:dyDescent="0.2">
      <c r="A12" s="7" t="s">
        <v>1140</v>
      </c>
      <c r="B12" s="7"/>
      <c r="C12" s="68" t="s">
        <v>1098</v>
      </c>
      <c r="D12" s="71">
        <v>12.516299999999999</v>
      </c>
      <c r="F12" s="11"/>
      <c r="H12" s="7"/>
      <c r="I12" s="7"/>
    </row>
    <row r="13" spans="1:9" s="10" customFormat="1" x14ac:dyDescent="0.2">
      <c r="A13" s="7" t="s">
        <v>1141</v>
      </c>
      <c r="B13" s="7"/>
      <c r="C13" s="68" t="s">
        <v>1098</v>
      </c>
      <c r="D13" s="71">
        <v>33.775700000000001</v>
      </c>
      <c r="F13" s="11"/>
      <c r="H13" s="7"/>
      <c r="I13" s="7"/>
    </row>
    <row r="14" spans="1:9" s="10" customFormat="1" x14ac:dyDescent="0.2">
      <c r="A14" s="7" t="s">
        <v>1154</v>
      </c>
      <c r="B14" s="7"/>
      <c r="C14" s="68" t="s">
        <v>1098</v>
      </c>
      <c r="D14" s="71">
        <v>12.37</v>
      </c>
      <c r="F14" s="11"/>
      <c r="H14" s="7"/>
      <c r="I14" s="7"/>
    </row>
    <row r="15" spans="1:9" s="10" customFormat="1" x14ac:dyDescent="0.2">
      <c r="A15" s="7" t="s">
        <v>885</v>
      </c>
      <c r="B15" s="7"/>
      <c r="C15" s="68" t="s">
        <v>1098</v>
      </c>
      <c r="D15" s="71">
        <v>34.9131</v>
      </c>
      <c r="F15" s="11"/>
      <c r="H15" s="7"/>
      <c r="I15" s="7"/>
    </row>
    <row r="16" spans="1:9" s="10" customFormat="1" x14ac:dyDescent="0.2">
      <c r="A16" s="7" t="s">
        <v>1155</v>
      </c>
      <c r="B16" s="7"/>
      <c r="C16" s="68" t="s">
        <v>1098</v>
      </c>
      <c r="D16" s="71">
        <v>12.4788</v>
      </c>
      <c r="F16" s="11"/>
      <c r="H16" s="7"/>
      <c r="I16" s="7"/>
    </row>
    <row r="17" spans="1:9" s="10" customFormat="1" x14ac:dyDescent="0.2">
      <c r="A17" s="7" t="s">
        <v>887</v>
      </c>
      <c r="B17" s="7"/>
      <c r="C17" s="68" t="s">
        <v>1098</v>
      </c>
      <c r="D17" s="71">
        <v>12.511100000000001</v>
      </c>
      <c r="F17" s="11"/>
      <c r="H17" s="7"/>
      <c r="I17" s="7"/>
    </row>
    <row r="18" spans="1:9" s="10" customFormat="1" x14ac:dyDescent="0.2">
      <c r="A18" s="7" t="s">
        <v>1156</v>
      </c>
      <c r="B18" s="7"/>
      <c r="C18" s="68" t="s">
        <v>1098</v>
      </c>
      <c r="D18" s="71">
        <v>34.235500000000002</v>
      </c>
      <c r="F18" s="11"/>
      <c r="H18" s="7"/>
      <c r="I18" s="7"/>
    </row>
    <row r="19" spans="1:9" s="10" customFormat="1" x14ac:dyDescent="0.2">
      <c r="A19" s="7" t="s">
        <v>1157</v>
      </c>
      <c r="B19" s="7"/>
      <c r="C19" s="68" t="s">
        <v>1098</v>
      </c>
      <c r="D19" s="71">
        <v>12.151199999999999</v>
      </c>
      <c r="F19" s="11"/>
      <c r="H19" s="7"/>
      <c r="I19" s="7"/>
    </row>
    <row r="20" spans="1:9" s="10" customFormat="1" x14ac:dyDescent="0.2">
      <c r="A20" s="7" t="s">
        <v>1158</v>
      </c>
      <c r="B20" s="7"/>
      <c r="C20" s="68" t="s">
        <v>1098</v>
      </c>
      <c r="D20" s="71">
        <v>12.196</v>
      </c>
      <c r="F20" s="11"/>
      <c r="H20" s="7"/>
      <c r="I20" s="7"/>
    </row>
    <row r="22" spans="1:9" s="10" customFormat="1" x14ac:dyDescent="0.2">
      <c r="A22" s="7" t="s">
        <v>40</v>
      </c>
      <c r="B22" s="7"/>
      <c r="C22" s="7"/>
      <c r="D22" s="7"/>
      <c r="F22" s="11"/>
      <c r="H22" s="7"/>
      <c r="I22" s="7"/>
    </row>
    <row r="23" spans="1:9" s="10" customFormat="1" x14ac:dyDescent="0.2">
      <c r="A23" s="7" t="s">
        <v>1099</v>
      </c>
      <c r="B23" s="7"/>
      <c r="C23" s="7"/>
      <c r="D23" s="7"/>
      <c r="F23" s="11"/>
      <c r="H23" s="7"/>
      <c r="I23" s="7"/>
    </row>
    <row r="25" spans="1:9" s="10" customFormat="1" x14ac:dyDescent="0.2">
      <c r="A25" s="14" t="s">
        <v>41</v>
      </c>
      <c r="B25" s="7"/>
      <c r="C25" s="7"/>
      <c r="D25" s="30" t="s">
        <v>42</v>
      </c>
      <c r="F25" s="11"/>
      <c r="H25" s="7"/>
      <c r="I25" s="7"/>
    </row>
    <row r="27" spans="1:9" x14ac:dyDescent="0.2">
      <c r="A27" s="14" t="s">
        <v>895</v>
      </c>
      <c r="D27" s="68" t="s">
        <v>1098</v>
      </c>
    </row>
    <row r="28" spans="1:9" x14ac:dyDescent="0.2">
      <c r="A28" s="7" t="s">
        <v>1122</v>
      </c>
      <c r="D28" s="32"/>
    </row>
    <row r="29" spans="1:9" x14ac:dyDescent="0.2">
      <c r="D29" s="32"/>
    </row>
    <row r="30" spans="1:9" x14ac:dyDescent="0.2">
      <c r="A30" s="14" t="s">
        <v>820</v>
      </c>
      <c r="D30" s="30" t="s">
        <v>42</v>
      </c>
    </row>
    <row r="32" spans="1:9" ht="24" customHeight="1" x14ac:dyDescent="0.25">
      <c r="A32" s="92" t="s">
        <v>1159</v>
      </c>
      <c r="B32" s="93"/>
      <c r="C32" s="93"/>
      <c r="D32" s="93"/>
      <c r="E32" s="93"/>
      <c r="F32" s="93"/>
      <c r="G32" s="93"/>
    </row>
    <row r="34" spans="1:7" x14ac:dyDescent="0.2">
      <c r="A34" s="14" t="s">
        <v>794</v>
      </c>
    </row>
    <row r="35" spans="1:7" x14ac:dyDescent="0.2">
      <c r="A35" s="14"/>
    </row>
    <row r="36" spans="1:7" ht="27" customHeight="1" x14ac:dyDescent="0.25">
      <c r="A36" s="96" t="s">
        <v>1160</v>
      </c>
      <c r="B36" s="90"/>
      <c r="C36" s="90"/>
      <c r="D36" s="90"/>
      <c r="E36" s="90"/>
      <c r="F36" s="90"/>
      <c r="G36" s="90"/>
    </row>
    <row r="37" spans="1:7" x14ac:dyDescent="0.2">
      <c r="A37" s="53"/>
    </row>
    <row r="38" spans="1:7" ht="27.6" customHeight="1" x14ac:dyDescent="0.2">
      <c r="A38" s="89" t="s">
        <v>1108</v>
      </c>
      <c r="B38" s="89"/>
      <c r="C38" s="89"/>
      <c r="D38" s="89"/>
      <c r="E38" s="89"/>
      <c r="F38" s="89"/>
      <c r="G38" s="89"/>
    </row>
  </sheetData>
  <mergeCells count="5">
    <mergeCell ref="A1:G1"/>
    <mergeCell ref="A5:G5"/>
    <mergeCell ref="A32:G32"/>
    <mergeCell ref="A36:G36"/>
    <mergeCell ref="A38:G38"/>
  </mergeCells>
  <conditionalFormatting sqref="F2:F3 F39:F65456 F33:F35 F37 F6:F31">
    <cfRule type="cellIs" dxfId="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84"/>
  <sheetViews>
    <sheetView showGridLines="0" zoomScaleNormal="100" zoomScaleSheetLayoutView="100" workbookViewId="0">
      <selection sqref="A1:G1"/>
    </sheetView>
  </sheetViews>
  <sheetFormatPr defaultColWidth="9.42578125" defaultRowHeight="11.25" x14ac:dyDescent="0.2"/>
  <cols>
    <col min="1" max="1" width="38.5703125" style="7" bestFit="1" customWidth="1"/>
    <col min="2" max="2" width="60.28515625" style="7" customWidth="1"/>
    <col min="3" max="3" width="15.5703125" style="7" bestFit="1" customWidth="1"/>
    <col min="4" max="4" width="15.42578125" style="7" bestFit="1" customWidth="1"/>
    <col min="5" max="5" width="22.85546875" style="10" customWidth="1"/>
    <col min="6" max="6" width="13.5703125" style="11" bestFit="1" customWidth="1"/>
    <col min="7" max="7" width="14.42578125" style="10" customWidth="1"/>
    <col min="8" max="16384" width="9.42578125" style="7"/>
  </cols>
  <sheetData>
    <row r="1" spans="1:9" s="1" customFormat="1" ht="15" customHeight="1" x14ac:dyDescent="0.2">
      <c r="A1" s="85" t="s">
        <v>1161</v>
      </c>
      <c r="B1" s="86"/>
      <c r="C1" s="86"/>
      <c r="D1" s="86"/>
      <c r="E1" s="86"/>
      <c r="F1" s="86"/>
      <c r="G1" s="86"/>
      <c r="H1" s="75"/>
    </row>
    <row r="2" spans="1:9" s="1" customFormat="1" ht="12" x14ac:dyDescent="0.2">
      <c r="A2" s="33" t="s">
        <v>1074</v>
      </c>
      <c r="E2" s="5"/>
      <c r="F2" s="9"/>
      <c r="G2" s="10"/>
    </row>
    <row r="3" spans="1:9" s="1" customFormat="1" ht="12" x14ac:dyDescent="0.2">
      <c r="A3" s="8" t="s">
        <v>7</v>
      </c>
      <c r="B3" s="2"/>
      <c r="C3" s="3"/>
      <c r="D3" s="3"/>
      <c r="E3" s="4"/>
      <c r="F3" s="9"/>
      <c r="G3" s="10"/>
    </row>
    <row r="4" spans="1:9" s="1" customFormat="1" ht="33.75" x14ac:dyDescent="0.2">
      <c r="A4" s="6" t="s">
        <v>2</v>
      </c>
      <c r="B4" s="6" t="s">
        <v>0</v>
      </c>
      <c r="C4" s="13" t="s">
        <v>1086</v>
      </c>
      <c r="D4" s="13" t="s">
        <v>1</v>
      </c>
      <c r="E4" s="55" t="s">
        <v>6</v>
      </c>
      <c r="F4" s="12" t="s">
        <v>3</v>
      </c>
      <c r="G4" s="12" t="s">
        <v>5</v>
      </c>
    </row>
    <row r="5" spans="1:9" x14ac:dyDescent="0.2">
      <c r="A5" s="16" t="s">
        <v>25</v>
      </c>
      <c r="B5" s="17"/>
      <c r="C5" s="17"/>
      <c r="D5" s="17"/>
      <c r="E5" s="18"/>
      <c r="F5" s="19"/>
      <c r="G5" s="18"/>
    </row>
    <row r="6" spans="1:9" x14ac:dyDescent="0.2">
      <c r="A6" s="20" t="s">
        <v>1087</v>
      </c>
      <c r="B6" s="21"/>
      <c r="C6" s="21"/>
      <c r="D6" s="21"/>
      <c r="E6" s="22"/>
      <c r="F6" s="23"/>
      <c r="G6" s="22"/>
    </row>
    <row r="7" spans="1:9" x14ac:dyDescent="0.2">
      <c r="A7" s="21" t="s">
        <v>1091</v>
      </c>
      <c r="B7" s="21" t="s">
        <v>1092</v>
      </c>
      <c r="C7" s="21" t="s">
        <v>1090</v>
      </c>
      <c r="D7" s="24">
        <v>688</v>
      </c>
      <c r="E7" s="22">
        <v>0</v>
      </c>
      <c r="F7" s="22">
        <v>0</v>
      </c>
      <c r="G7" s="22">
        <v>0</v>
      </c>
    </row>
    <row r="8" spans="1:9" x14ac:dyDescent="0.2">
      <c r="A8" s="21" t="s">
        <v>1088</v>
      </c>
      <c r="B8" s="21" t="s">
        <v>1089</v>
      </c>
      <c r="C8" s="21" t="s">
        <v>1090</v>
      </c>
      <c r="D8" s="24">
        <v>1400</v>
      </c>
      <c r="E8" s="22">
        <v>0</v>
      </c>
      <c r="F8" s="22">
        <v>0</v>
      </c>
      <c r="G8" s="22">
        <v>0</v>
      </c>
    </row>
    <row r="9" spans="1:9" x14ac:dyDescent="0.2">
      <c r="A9" s="21" t="s">
        <v>1162</v>
      </c>
      <c r="B9" s="21" t="s">
        <v>1163</v>
      </c>
      <c r="C9" s="21" t="s">
        <v>1090</v>
      </c>
      <c r="D9" s="24">
        <v>400</v>
      </c>
      <c r="E9" s="22">
        <v>0</v>
      </c>
      <c r="F9" s="22">
        <v>0</v>
      </c>
      <c r="G9" s="22">
        <v>0</v>
      </c>
    </row>
    <row r="10" spans="1:9" x14ac:dyDescent="0.2">
      <c r="A10" s="20" t="s">
        <v>27</v>
      </c>
      <c r="B10" s="20"/>
      <c r="C10" s="20"/>
      <c r="D10" s="20"/>
      <c r="E10" s="25">
        <f>SUM(E6:E9)</f>
        <v>0</v>
      </c>
      <c r="F10" s="25">
        <f>SUM(F6:F9)</f>
        <v>0</v>
      </c>
      <c r="G10" s="25"/>
      <c r="H10" s="14"/>
      <c r="I10" s="14"/>
    </row>
    <row r="11" spans="1:9" x14ac:dyDescent="0.2">
      <c r="A11" s="21"/>
      <c r="B11" s="21"/>
      <c r="C11" s="21"/>
      <c r="D11" s="21"/>
      <c r="E11" s="22"/>
      <c r="F11" s="23"/>
      <c r="G11" s="22"/>
    </row>
    <row r="12" spans="1:9" x14ac:dyDescent="0.2">
      <c r="A12" s="20" t="s">
        <v>30</v>
      </c>
      <c r="B12" s="20"/>
      <c r="C12" s="20"/>
      <c r="D12" s="20"/>
      <c r="E12" s="25">
        <f>E10</f>
        <v>0</v>
      </c>
      <c r="F12" s="25">
        <f>F10</f>
        <v>0</v>
      </c>
      <c r="G12" s="25"/>
      <c r="H12" s="14"/>
      <c r="I12" s="14"/>
    </row>
    <row r="13" spans="1:9" x14ac:dyDescent="0.2">
      <c r="A13" s="20"/>
      <c r="B13" s="20"/>
      <c r="C13" s="20"/>
      <c r="D13" s="20"/>
      <c r="E13" s="25"/>
      <c r="F13" s="26"/>
      <c r="G13" s="25"/>
      <c r="H13" s="14"/>
      <c r="I13" s="14"/>
    </row>
    <row r="14" spans="1:9" x14ac:dyDescent="0.2">
      <c r="A14" s="20" t="s">
        <v>32</v>
      </c>
      <c r="B14" s="20"/>
      <c r="C14" s="20"/>
      <c r="D14" s="20"/>
      <c r="E14" s="25">
        <f>491678.83/100000</f>
        <v>4.9167883000000003</v>
      </c>
      <c r="F14" s="25">
        <f>F16-(F12)</f>
        <v>100</v>
      </c>
      <c r="G14" s="25"/>
      <c r="H14" s="14"/>
      <c r="I14" s="14"/>
    </row>
    <row r="15" spans="1:9" x14ac:dyDescent="0.2">
      <c r="A15" s="20"/>
      <c r="B15" s="20"/>
      <c r="C15" s="20"/>
      <c r="D15" s="20"/>
      <c r="E15" s="25"/>
      <c r="F15" s="26"/>
      <c r="G15" s="25"/>
      <c r="H15" s="14"/>
      <c r="I15" s="14"/>
    </row>
    <row r="16" spans="1:9" x14ac:dyDescent="0.2">
      <c r="A16" s="27" t="s">
        <v>31</v>
      </c>
      <c r="B16" s="27"/>
      <c r="C16" s="27"/>
      <c r="D16" s="27"/>
      <c r="E16" s="28">
        <f>E14</f>
        <v>4.9167883000000003</v>
      </c>
      <c r="F16" s="28">
        <v>100</v>
      </c>
      <c r="G16" s="28"/>
      <c r="H16" s="14"/>
      <c r="I16" s="14"/>
    </row>
    <row r="18" spans="1:7" x14ac:dyDescent="0.2">
      <c r="A18" s="14" t="s">
        <v>34</v>
      </c>
    </row>
    <row r="19" spans="1:7" x14ac:dyDescent="0.2">
      <c r="A19" s="72" t="s">
        <v>1095</v>
      </c>
    </row>
    <row r="20" spans="1:7" ht="39" customHeight="1" x14ac:dyDescent="0.25">
      <c r="A20" s="92" t="s">
        <v>1096</v>
      </c>
      <c r="B20" s="93"/>
      <c r="C20" s="93"/>
      <c r="D20" s="93"/>
      <c r="E20" s="93"/>
      <c r="F20" s="93"/>
      <c r="G20" s="93"/>
    </row>
    <row r="21" spans="1:7" ht="15" x14ac:dyDescent="0.25">
      <c r="A21" s="73"/>
      <c r="B21" s="74"/>
      <c r="C21" s="74"/>
      <c r="D21" s="74"/>
      <c r="E21" s="74"/>
      <c r="F21" s="74"/>
      <c r="G21" s="74"/>
    </row>
    <row r="22" spans="1:7" x14ac:dyDescent="0.2">
      <c r="A22" s="14" t="s">
        <v>35</v>
      </c>
    </row>
    <row r="23" spans="1:7" x14ac:dyDescent="0.2">
      <c r="A23" s="14" t="s">
        <v>36</v>
      </c>
    </row>
    <row r="24" spans="1:7" x14ac:dyDescent="0.2">
      <c r="A24" s="14" t="s">
        <v>37</v>
      </c>
      <c r="B24" s="14"/>
      <c r="C24" s="30" t="s">
        <v>39</v>
      </c>
      <c r="D24" s="30" t="s">
        <v>1164</v>
      </c>
    </row>
    <row r="25" spans="1:7" x14ac:dyDescent="0.2">
      <c r="A25" s="7" t="s">
        <v>72</v>
      </c>
      <c r="C25" s="68" t="s">
        <v>1098</v>
      </c>
      <c r="D25" s="31">
        <v>24.933800000000002</v>
      </c>
    </row>
    <row r="26" spans="1:7" x14ac:dyDescent="0.2">
      <c r="A26" s="7" t="s">
        <v>74</v>
      </c>
      <c r="C26" s="68" t="s">
        <v>1098</v>
      </c>
      <c r="D26" s="31">
        <v>11.5593</v>
      </c>
    </row>
    <row r="27" spans="1:7" x14ac:dyDescent="0.2">
      <c r="A27" s="7" t="s">
        <v>73</v>
      </c>
      <c r="C27" s="68" t="s">
        <v>1098</v>
      </c>
      <c r="D27" s="31">
        <v>26.575900000000001</v>
      </c>
    </row>
    <row r="28" spans="1:7" x14ac:dyDescent="0.2">
      <c r="A28" s="7" t="s">
        <v>75</v>
      </c>
      <c r="C28" s="68" t="s">
        <v>1098</v>
      </c>
      <c r="D28" s="31">
        <v>12.480700000000001</v>
      </c>
    </row>
    <row r="30" spans="1:7" x14ac:dyDescent="0.2">
      <c r="A30" s="7" t="s">
        <v>40</v>
      </c>
    </row>
    <row r="31" spans="1:7" x14ac:dyDescent="0.2">
      <c r="A31" s="7" t="s">
        <v>1165</v>
      </c>
    </row>
    <row r="33" spans="1:7" x14ac:dyDescent="0.2">
      <c r="A33" s="14" t="s">
        <v>41</v>
      </c>
      <c r="D33" s="30" t="s">
        <v>42</v>
      </c>
    </row>
    <row r="35" spans="1:7" x14ac:dyDescent="0.2">
      <c r="A35" s="14" t="s">
        <v>895</v>
      </c>
      <c r="D35" s="68" t="s">
        <v>1098</v>
      </c>
    </row>
    <row r="36" spans="1:7" x14ac:dyDescent="0.2">
      <c r="A36" s="7" t="s">
        <v>1100</v>
      </c>
      <c r="D36" s="32"/>
    </row>
    <row r="37" spans="1:7" x14ac:dyDescent="0.2">
      <c r="D37" s="32"/>
    </row>
    <row r="38" spans="1:7" x14ac:dyDescent="0.2">
      <c r="A38" s="14" t="s">
        <v>820</v>
      </c>
      <c r="D38" s="30" t="s">
        <v>42</v>
      </c>
    </row>
    <row r="39" spans="1:7" x14ac:dyDescent="0.2">
      <c r="A39" s="7" t="s">
        <v>821</v>
      </c>
    </row>
    <row r="40" spans="1:7" x14ac:dyDescent="0.2">
      <c r="A40" s="51" t="s">
        <v>822</v>
      </c>
    </row>
    <row r="42" spans="1:7" ht="36.75" customHeight="1" x14ac:dyDescent="0.25">
      <c r="A42" s="92" t="s">
        <v>1166</v>
      </c>
      <c r="B42" s="93"/>
      <c r="C42" s="93"/>
      <c r="D42" s="93"/>
      <c r="E42" s="93"/>
      <c r="F42" s="93"/>
      <c r="G42" s="93"/>
    </row>
    <row r="44" spans="1:7" ht="36.75" customHeight="1" x14ac:dyDescent="0.25">
      <c r="A44" s="92" t="s">
        <v>1167</v>
      </c>
      <c r="B44" s="93"/>
      <c r="C44" s="93"/>
      <c r="D44" s="93"/>
      <c r="E44" s="93"/>
      <c r="F44" s="93"/>
      <c r="G44" s="93"/>
    </row>
    <row r="45" spans="1:7" x14ac:dyDescent="0.2">
      <c r="A45" s="51" t="s">
        <v>1104</v>
      </c>
    </row>
    <row r="47" spans="1:7" ht="26.25" customHeight="1" x14ac:dyDescent="0.25">
      <c r="A47" s="92" t="s">
        <v>1125</v>
      </c>
      <c r="B47" s="93"/>
      <c r="C47" s="93"/>
      <c r="D47" s="93"/>
      <c r="E47" s="93"/>
      <c r="F47" s="93"/>
      <c r="G47" s="93"/>
    </row>
    <row r="48" spans="1:7" s="54" customFormat="1" ht="15" x14ac:dyDescent="0.25">
      <c r="A48" s="76"/>
      <c r="B48" s="77"/>
      <c r="C48" s="77"/>
      <c r="D48" s="77"/>
      <c r="E48" s="77"/>
      <c r="F48" s="77"/>
      <c r="G48" s="77"/>
    </row>
    <row r="49" spans="1:9" x14ac:dyDescent="0.2">
      <c r="A49" s="52" t="s">
        <v>790</v>
      </c>
      <c r="B49" s="54"/>
      <c r="C49" s="54"/>
      <c r="D49" s="54"/>
      <c r="E49" s="11"/>
      <c r="G49" s="11"/>
    </row>
    <row r="50" spans="1:9" x14ac:dyDescent="0.2">
      <c r="A50" s="52"/>
      <c r="B50" s="54"/>
      <c r="C50" s="54"/>
      <c r="D50" s="54"/>
      <c r="E50" s="11"/>
      <c r="G50" s="11"/>
    </row>
    <row r="51" spans="1:9" ht="48" customHeight="1" x14ac:dyDescent="0.2">
      <c r="A51" s="101" t="s">
        <v>1168</v>
      </c>
      <c r="B51" s="101"/>
      <c r="C51" s="101"/>
      <c r="D51" s="101"/>
      <c r="E51" s="101"/>
      <c r="F51" s="101"/>
      <c r="G51" s="101"/>
    </row>
    <row r="52" spans="1:9" ht="25.5" customHeight="1" x14ac:dyDescent="0.2">
      <c r="A52" s="89" t="s">
        <v>1169</v>
      </c>
      <c r="B52" s="89"/>
      <c r="C52" s="89"/>
      <c r="D52" s="89"/>
      <c r="E52" s="89"/>
      <c r="F52" s="89"/>
      <c r="G52" s="89"/>
    </row>
    <row r="54" spans="1:9" s="1" customFormat="1" ht="15" x14ac:dyDescent="0.2">
      <c r="A54" s="85" t="s">
        <v>1170</v>
      </c>
      <c r="B54" s="86"/>
      <c r="C54" s="86"/>
      <c r="D54" s="86"/>
      <c r="E54" s="86"/>
      <c r="F54" s="86"/>
      <c r="G54" s="86"/>
    </row>
    <row r="55" spans="1:9" x14ac:dyDescent="0.2">
      <c r="A55" s="8" t="s">
        <v>7</v>
      </c>
    </row>
    <row r="56" spans="1:9" s="1" customFormat="1" ht="33.75" x14ac:dyDescent="0.2">
      <c r="A56" s="6" t="s">
        <v>2</v>
      </c>
      <c r="B56" s="6" t="s">
        <v>0</v>
      </c>
      <c r="C56" s="13" t="s">
        <v>33</v>
      </c>
      <c r="D56" s="13" t="s">
        <v>1</v>
      </c>
      <c r="E56" s="55" t="s">
        <v>6</v>
      </c>
      <c r="F56" s="12" t="s">
        <v>3</v>
      </c>
      <c r="G56" s="12" t="s">
        <v>5</v>
      </c>
    </row>
    <row r="57" spans="1:9" x14ac:dyDescent="0.2">
      <c r="A57" s="16" t="s">
        <v>25</v>
      </c>
      <c r="B57" s="17"/>
      <c r="C57" s="17"/>
      <c r="D57" s="17"/>
      <c r="E57" s="18"/>
      <c r="F57" s="19"/>
      <c r="G57" s="18"/>
    </row>
    <row r="58" spans="1:9" x14ac:dyDescent="0.2">
      <c r="A58" s="20" t="s">
        <v>26</v>
      </c>
      <c r="B58" s="21"/>
      <c r="C58" s="21"/>
      <c r="D58" s="21"/>
      <c r="E58" s="22"/>
      <c r="F58" s="23"/>
      <c r="G58" s="22"/>
    </row>
    <row r="59" spans="1:9" x14ac:dyDescent="0.2">
      <c r="A59" s="21" t="s">
        <v>1110</v>
      </c>
      <c r="B59" s="21" t="s">
        <v>1111</v>
      </c>
      <c r="C59" s="21" t="s">
        <v>1112</v>
      </c>
      <c r="D59" s="24">
        <v>1450</v>
      </c>
      <c r="E59" s="22">
        <v>4249.5964383999999</v>
      </c>
      <c r="F59" s="23">
        <v>100</v>
      </c>
      <c r="G59" s="22">
        <v>4.165</v>
      </c>
      <c r="I59" s="32"/>
    </row>
    <row r="60" spans="1:9" x14ac:dyDescent="0.2">
      <c r="A60" s="20" t="s">
        <v>27</v>
      </c>
      <c r="B60" s="20"/>
      <c r="C60" s="20"/>
      <c r="D60" s="20"/>
      <c r="E60" s="25">
        <f>SUM(E59)</f>
        <v>4249.5964383999999</v>
      </c>
      <c r="F60" s="25">
        <f>SUM(F59)</f>
        <v>100</v>
      </c>
      <c r="G60" s="25"/>
      <c r="H60" s="14"/>
      <c r="I60" s="14"/>
    </row>
    <row r="61" spans="1:9" x14ac:dyDescent="0.2">
      <c r="A61" s="21"/>
      <c r="B61" s="21"/>
      <c r="C61" s="21"/>
      <c r="D61" s="21"/>
      <c r="E61" s="22"/>
      <c r="F61" s="23"/>
      <c r="G61" s="22"/>
    </row>
    <row r="62" spans="1:9" x14ac:dyDescent="0.2">
      <c r="A62" s="20" t="s">
        <v>30</v>
      </c>
      <c r="B62" s="20"/>
      <c r="C62" s="20"/>
      <c r="D62" s="20"/>
      <c r="E62" s="25">
        <f>E60</f>
        <v>4249.5964383999999</v>
      </c>
      <c r="F62" s="25">
        <f>F60</f>
        <v>100</v>
      </c>
      <c r="G62" s="25"/>
      <c r="H62" s="14"/>
      <c r="I62" s="14"/>
    </row>
    <row r="63" spans="1:9" x14ac:dyDescent="0.2">
      <c r="A63" s="20"/>
      <c r="B63" s="20"/>
      <c r="C63" s="20"/>
      <c r="D63" s="20"/>
      <c r="E63" s="25"/>
      <c r="F63" s="26"/>
      <c r="G63" s="25"/>
      <c r="H63" s="14"/>
      <c r="I63" s="14"/>
    </row>
    <row r="64" spans="1:9" x14ac:dyDescent="0.2">
      <c r="A64" s="20" t="s">
        <v>32</v>
      </c>
      <c r="B64" s="20"/>
      <c r="C64" s="20"/>
      <c r="D64" s="20"/>
      <c r="E64" s="69">
        <v>0</v>
      </c>
      <c r="F64" s="69">
        <v>0</v>
      </c>
      <c r="G64" s="25"/>
      <c r="H64" s="14"/>
      <c r="I64" s="32"/>
    </row>
    <row r="65" spans="1:9" x14ac:dyDescent="0.2">
      <c r="A65" s="20"/>
      <c r="B65" s="20"/>
      <c r="C65" s="20"/>
      <c r="D65" s="20"/>
      <c r="E65" s="25"/>
      <c r="F65" s="26"/>
      <c r="G65" s="25"/>
      <c r="H65" s="14"/>
      <c r="I65" s="14"/>
    </row>
    <row r="66" spans="1:9" x14ac:dyDescent="0.2">
      <c r="A66" s="27" t="s">
        <v>31</v>
      </c>
      <c r="B66" s="27"/>
      <c r="C66" s="27"/>
      <c r="D66" s="27"/>
      <c r="E66" s="28">
        <v>4249.5964383999999</v>
      </c>
      <c r="F66" s="29">
        <v>100</v>
      </c>
      <c r="G66" s="28"/>
      <c r="H66" s="14"/>
      <c r="I66" s="14"/>
    </row>
    <row r="67" spans="1:9" s="10" customFormat="1" x14ac:dyDescent="0.2">
      <c r="A67" s="7"/>
      <c r="B67" s="7"/>
      <c r="C67" s="7"/>
      <c r="D67" s="7"/>
      <c r="F67" s="15"/>
      <c r="H67" s="7"/>
      <c r="I67" s="7"/>
    </row>
    <row r="68" spans="1:9" s="10" customFormat="1" x14ac:dyDescent="0.2">
      <c r="A68" s="14" t="s">
        <v>34</v>
      </c>
      <c r="B68" s="7"/>
      <c r="C68" s="7"/>
      <c r="D68" s="7"/>
      <c r="F68" s="11"/>
      <c r="H68" s="7"/>
      <c r="I68" s="7"/>
    </row>
    <row r="69" spans="1:9" s="10" customFormat="1" x14ac:dyDescent="0.2">
      <c r="A69" s="52" t="s">
        <v>1113</v>
      </c>
      <c r="B69" s="7"/>
      <c r="C69" s="7"/>
      <c r="D69" s="7"/>
      <c r="F69" s="11"/>
      <c r="H69" s="7"/>
      <c r="I69" s="7"/>
    </row>
    <row r="70" spans="1:9" s="10" customFormat="1" x14ac:dyDescent="0.2">
      <c r="A70" s="89" t="s">
        <v>1114</v>
      </c>
      <c r="B70" s="89"/>
      <c r="C70" s="89"/>
      <c r="D70" s="89"/>
      <c r="E70" s="89"/>
      <c r="F70" s="89"/>
      <c r="G70" s="89"/>
      <c r="H70" s="7"/>
      <c r="I70" s="7"/>
    </row>
    <row r="72" spans="1:9" s="10" customFormat="1" x14ac:dyDescent="0.2">
      <c r="A72" s="14" t="s">
        <v>35</v>
      </c>
      <c r="B72" s="7"/>
      <c r="C72" s="7"/>
      <c r="D72" s="7"/>
      <c r="F72" s="11"/>
      <c r="H72" s="7"/>
      <c r="I72" s="7"/>
    </row>
    <row r="73" spans="1:9" s="10" customFormat="1" x14ac:dyDescent="0.2">
      <c r="A73" s="14" t="s">
        <v>36</v>
      </c>
      <c r="B73" s="7"/>
      <c r="C73" s="7"/>
      <c r="D73" s="7"/>
      <c r="F73" s="11"/>
      <c r="H73" s="7"/>
      <c r="I73" s="7"/>
    </row>
    <row r="74" spans="1:9" s="10" customFormat="1" x14ac:dyDescent="0.2">
      <c r="A74" s="14" t="s">
        <v>37</v>
      </c>
      <c r="B74" s="14"/>
      <c r="C74" s="30" t="s">
        <v>39</v>
      </c>
      <c r="D74" s="14" t="s">
        <v>38</v>
      </c>
      <c r="F74" s="78"/>
      <c r="G74" s="79"/>
      <c r="H74" s="7"/>
      <c r="I74" s="7"/>
    </row>
    <row r="75" spans="1:9" s="10" customFormat="1" x14ac:dyDescent="0.2">
      <c r="A75" s="7" t="s">
        <v>72</v>
      </c>
      <c r="B75" s="7"/>
      <c r="C75" s="31">
        <v>0.50429999999999997</v>
      </c>
      <c r="D75" s="80">
        <v>0.50609999999999999</v>
      </c>
      <c r="F75" s="11"/>
      <c r="H75" s="7"/>
      <c r="I75" s="7"/>
    </row>
    <row r="76" spans="1:9" s="10" customFormat="1" x14ac:dyDescent="0.2">
      <c r="A76" s="7" t="s">
        <v>74</v>
      </c>
      <c r="B76" s="7"/>
      <c r="C76" s="31">
        <v>0.23380000000000001</v>
      </c>
      <c r="D76" s="80">
        <v>0.2346</v>
      </c>
      <c r="F76" s="11"/>
      <c r="H76" s="7"/>
      <c r="I76" s="7"/>
    </row>
    <row r="77" spans="1:9" s="10" customFormat="1" x14ac:dyDescent="0.2">
      <c r="A77" s="7" t="s">
        <v>73</v>
      </c>
      <c r="B77" s="7"/>
      <c r="C77" s="31">
        <v>0.53320000000000001</v>
      </c>
      <c r="D77" s="80">
        <v>0.53510000000000002</v>
      </c>
      <c r="F77" s="11"/>
      <c r="H77" s="7"/>
      <c r="I77" s="7"/>
    </row>
    <row r="78" spans="1:9" s="10" customFormat="1" x14ac:dyDescent="0.2">
      <c r="A78" s="7" t="s">
        <v>75</v>
      </c>
      <c r="B78" s="7"/>
      <c r="C78" s="31">
        <v>0.25030000000000002</v>
      </c>
      <c r="D78" s="80">
        <v>0.25130000000000002</v>
      </c>
      <c r="F78" s="11"/>
      <c r="H78" s="7"/>
      <c r="I78" s="7"/>
    </row>
    <row r="80" spans="1:9" s="10" customFormat="1" x14ac:dyDescent="0.2">
      <c r="A80" s="7" t="s">
        <v>40</v>
      </c>
      <c r="B80" s="7"/>
      <c r="C80" s="7"/>
      <c r="D80" s="7"/>
      <c r="F80" s="11"/>
      <c r="H80" s="7"/>
      <c r="I80" s="7"/>
    </row>
    <row r="82" spans="1:9" s="10" customFormat="1" x14ac:dyDescent="0.2">
      <c r="A82" s="14" t="s">
        <v>1115</v>
      </c>
      <c r="B82" s="7"/>
      <c r="C82" s="7"/>
      <c r="D82" s="30" t="s">
        <v>42</v>
      </c>
      <c r="F82" s="11"/>
      <c r="H82" s="7"/>
      <c r="I82" s="7"/>
    </row>
    <row r="83" spans="1:9" x14ac:dyDescent="0.2">
      <c r="A83" s="7" t="s">
        <v>821</v>
      </c>
    </row>
    <row r="84" spans="1:9" x14ac:dyDescent="0.2">
      <c r="A84" s="51" t="s">
        <v>822</v>
      </c>
    </row>
  </sheetData>
  <mergeCells count="9">
    <mergeCell ref="A52:G52"/>
    <mergeCell ref="A54:G54"/>
    <mergeCell ref="A70:G70"/>
    <mergeCell ref="A1:G1"/>
    <mergeCell ref="A20:G20"/>
    <mergeCell ref="A42:G42"/>
    <mergeCell ref="A44:G44"/>
    <mergeCell ref="A47:G47"/>
    <mergeCell ref="A51:G51"/>
  </mergeCells>
  <conditionalFormatting sqref="F2:F3 F5:F6 F43 F45:F46 F55 F67:F69 F11 F13 F15 F53 F49:F50 F17:F19 F71:F65528 F22:F41">
    <cfRule type="cellIs" dxfId="8" priority="3" stopIfTrue="1" operator="between">
      <formula>0.009</formula>
      <formula>-0.009</formula>
    </cfRule>
  </conditionalFormatting>
  <conditionalFormatting sqref="F57:F58">
    <cfRule type="cellIs" dxfId="7" priority="2" stopIfTrue="1" operator="between">
      <formula>0.009</formula>
      <formula>-0.009</formula>
    </cfRule>
  </conditionalFormatting>
  <conditionalFormatting sqref="F59 F61 F63 F65:F66">
    <cfRule type="cellIs" dxfId="6" priority="1" stopIfTrue="1" operator="between">
      <formula>0.009</formula>
      <formula>-0.009</formula>
    </cfRule>
  </conditionalFormatting>
  <hyperlinks>
    <hyperlink ref="A40" r:id="rId1" tooltip="https://www.franklintempletonindia.com/investor/reports" xr:uid="{00000000-0004-0000-2200-000000000000}"/>
    <hyperlink ref="A84" r:id="rId2" tooltip="https://www.franklintempletonindia.com/investor/reports" xr:uid="{00000000-0004-0000-2200-000001000000}"/>
    <hyperlink ref="A45" r:id="rId3" xr:uid="{00000000-0004-0000-2200-000002000000}"/>
  </hyperlinks>
  <pageMargins left="0.7" right="0.7" top="0.75" bottom="0.75" header="0.3" footer="0.3"/>
  <pageSetup paperSize="9" scale="51" orientation="portrait" r:id="rId4"/>
  <headerFooter>
    <oddFooter>&amp;C&amp;1#&amp;"Calibri"&amp;10&amp;K000000PUBLIC</oddFooter>
    <evenFooter>&amp;LPUBLIC</evenFooter>
    <firstFooter>&amp;LPUBLIC</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44"/>
  <sheetViews>
    <sheetView workbookViewId="0">
      <selection sqref="A1:G1"/>
    </sheetView>
  </sheetViews>
  <sheetFormatPr defaultColWidth="9.140625" defaultRowHeight="11.25" x14ac:dyDescent="0.2"/>
  <cols>
    <col min="1" max="1" width="38.7109375" style="7" bestFit="1" customWidth="1"/>
    <col min="2" max="2" width="56.42578125" style="7" bestFit="1" customWidth="1"/>
    <col min="3" max="3" width="15.5703125" style="7" bestFit="1" customWidth="1"/>
    <col min="4" max="4" width="15.28515625" style="7" bestFit="1" customWidth="1"/>
    <col min="5" max="5" width="23.140625" style="10" customWidth="1"/>
    <col min="6" max="6" width="13.5703125" style="11" bestFit="1" customWidth="1"/>
    <col min="7" max="7" width="14.28515625" style="10" customWidth="1"/>
    <col min="8" max="16384" width="9.140625" style="7"/>
  </cols>
  <sheetData>
    <row r="1" spans="1:9" s="1" customFormat="1" ht="15" x14ac:dyDescent="0.2">
      <c r="A1" s="85" t="s">
        <v>1171</v>
      </c>
      <c r="B1" s="86"/>
      <c r="C1" s="86"/>
      <c r="D1" s="86"/>
      <c r="E1" s="86"/>
      <c r="F1" s="86"/>
      <c r="G1" s="86"/>
    </row>
    <row r="2" spans="1:9" s="1" customFormat="1" ht="12" x14ac:dyDescent="0.2">
      <c r="A2" s="33" t="s">
        <v>1074</v>
      </c>
      <c r="E2" s="5"/>
      <c r="F2" s="9"/>
      <c r="G2" s="10"/>
    </row>
    <row r="3" spans="1:9" s="1" customFormat="1" ht="12" x14ac:dyDescent="0.2">
      <c r="A3" s="8" t="s">
        <v>7</v>
      </c>
      <c r="B3" s="2"/>
      <c r="C3" s="3"/>
      <c r="D3" s="3"/>
      <c r="E3" s="4"/>
      <c r="F3" s="9"/>
      <c r="G3" s="10"/>
    </row>
    <row r="4" spans="1:9" s="1" customFormat="1" ht="33.75" x14ac:dyDescent="0.2">
      <c r="A4" s="6" t="s">
        <v>2</v>
      </c>
      <c r="B4" s="6" t="s">
        <v>0</v>
      </c>
      <c r="C4" s="13" t="s">
        <v>1086</v>
      </c>
      <c r="D4" s="13" t="s">
        <v>1</v>
      </c>
      <c r="E4" s="55" t="s">
        <v>6</v>
      </c>
      <c r="F4" s="12" t="s">
        <v>3</v>
      </c>
      <c r="G4" s="12" t="s">
        <v>5</v>
      </c>
    </row>
    <row r="5" spans="1:9" x14ac:dyDescent="0.2">
      <c r="A5" s="16" t="s">
        <v>25</v>
      </c>
      <c r="B5" s="17"/>
      <c r="C5" s="17"/>
      <c r="D5" s="17"/>
      <c r="E5" s="18"/>
      <c r="F5" s="19"/>
      <c r="G5" s="18"/>
    </row>
    <row r="6" spans="1:9" x14ac:dyDescent="0.2">
      <c r="A6" s="20" t="s">
        <v>26</v>
      </c>
      <c r="B6" s="21"/>
      <c r="C6" s="21"/>
      <c r="D6" s="21"/>
      <c r="E6" s="22"/>
      <c r="F6" s="23"/>
      <c r="G6" s="22"/>
    </row>
    <row r="7" spans="1:9" ht="33.75" x14ac:dyDescent="0.2">
      <c r="A7" s="21" t="s">
        <v>1135</v>
      </c>
      <c r="B7" s="21" t="s">
        <v>1136</v>
      </c>
      <c r="C7" s="60" t="s">
        <v>1132</v>
      </c>
      <c r="D7" s="24">
        <v>6342</v>
      </c>
      <c r="E7" s="22">
        <v>12571.0060589</v>
      </c>
      <c r="F7" s="23">
        <v>93.492387078674</v>
      </c>
      <c r="G7" s="22">
        <v>11.25</v>
      </c>
    </row>
    <row r="8" spans="1:9" x14ac:dyDescent="0.2">
      <c r="A8" s="20" t="s">
        <v>27</v>
      </c>
      <c r="B8" s="20"/>
      <c r="C8" s="20"/>
      <c r="D8" s="20"/>
      <c r="E8" s="25">
        <f>SUM(E6:E7)</f>
        <v>12571.0060589</v>
      </c>
      <c r="F8" s="26">
        <f>SUM(F6:F7)</f>
        <v>93.492387078674</v>
      </c>
      <c r="G8" s="25"/>
      <c r="H8" s="14"/>
      <c r="I8" s="14"/>
    </row>
    <row r="9" spans="1:9" x14ac:dyDescent="0.2">
      <c r="A9" s="21"/>
      <c r="B9" s="21"/>
      <c r="C9" s="21"/>
      <c r="D9" s="21"/>
      <c r="E9" s="22"/>
      <c r="F9" s="23"/>
      <c r="G9" s="22"/>
    </row>
    <row r="10" spans="1:9" x14ac:dyDescent="0.2">
      <c r="A10" s="20" t="s">
        <v>28</v>
      </c>
      <c r="B10" s="21"/>
      <c r="C10" s="21"/>
      <c r="D10" s="21"/>
      <c r="E10" s="22"/>
      <c r="F10" s="23"/>
      <c r="G10" s="22"/>
    </row>
    <row r="11" spans="1:9" x14ac:dyDescent="0.2">
      <c r="A11" s="21" t="s">
        <v>1138</v>
      </c>
      <c r="B11" s="21" t="s">
        <v>1139</v>
      </c>
      <c r="C11" s="21" t="s">
        <v>29</v>
      </c>
      <c r="D11" s="24">
        <v>11899.314</v>
      </c>
      <c r="E11" s="22">
        <v>431.87742680000002</v>
      </c>
      <c r="F11" s="23">
        <v>3.21193477815096</v>
      </c>
      <c r="G11" s="22">
        <v>6.4909999999999997</v>
      </c>
    </row>
    <row r="12" spans="1:9" x14ac:dyDescent="0.2">
      <c r="A12" s="20" t="s">
        <v>27</v>
      </c>
      <c r="B12" s="20"/>
      <c r="C12" s="20"/>
      <c r="D12" s="20"/>
      <c r="E12" s="25">
        <f>SUM(E11:E11)</f>
        <v>431.87742680000002</v>
      </c>
      <c r="F12" s="26">
        <f>SUM(F11:F11)</f>
        <v>3.21193477815096</v>
      </c>
      <c r="G12" s="25"/>
      <c r="H12" s="14"/>
      <c r="I12" s="14"/>
    </row>
    <row r="13" spans="1:9" x14ac:dyDescent="0.2">
      <c r="A13" s="21"/>
      <c r="B13" s="21"/>
      <c r="C13" s="21"/>
      <c r="D13" s="21"/>
      <c r="E13" s="22"/>
      <c r="F13" s="23"/>
      <c r="G13" s="22"/>
    </row>
    <row r="14" spans="1:9" x14ac:dyDescent="0.2">
      <c r="A14" s="20" t="s">
        <v>30</v>
      </c>
      <c r="B14" s="20"/>
      <c r="C14" s="20"/>
      <c r="D14" s="20"/>
      <c r="E14" s="25">
        <f>E8+E12</f>
        <v>13002.8834857</v>
      </c>
      <c r="F14" s="26">
        <f>F8+F12</f>
        <v>96.704321856824961</v>
      </c>
      <c r="G14" s="25"/>
      <c r="H14" s="14"/>
      <c r="I14" s="14"/>
    </row>
    <row r="15" spans="1:9" x14ac:dyDescent="0.2">
      <c r="A15" s="20"/>
      <c r="B15" s="20"/>
      <c r="C15" s="20"/>
      <c r="D15" s="20"/>
      <c r="E15" s="25"/>
      <c r="F15" s="26"/>
      <c r="G15" s="25"/>
      <c r="H15" s="14"/>
      <c r="I15" s="14"/>
    </row>
    <row r="16" spans="1:9" x14ac:dyDescent="0.2">
      <c r="A16" s="20" t="s">
        <v>32</v>
      </c>
      <c r="B16" s="20"/>
      <c r="C16" s="20"/>
      <c r="D16" s="20"/>
      <c r="E16" s="25">
        <f>E18-(E8+E12)</f>
        <v>443.13757729999998</v>
      </c>
      <c r="F16" s="26">
        <f>F18-(F8+F12)</f>
        <v>3.2956781431750386</v>
      </c>
      <c r="G16" s="25"/>
      <c r="H16" s="14"/>
      <c r="I16" s="14"/>
    </row>
    <row r="17" spans="1:9" x14ac:dyDescent="0.2">
      <c r="A17" s="20"/>
      <c r="B17" s="20"/>
      <c r="C17" s="20"/>
      <c r="D17" s="20"/>
      <c r="E17" s="25"/>
      <c r="F17" s="26"/>
      <c r="G17" s="25"/>
      <c r="H17" s="14"/>
      <c r="I17" s="14"/>
    </row>
    <row r="18" spans="1:9" x14ac:dyDescent="0.2">
      <c r="A18" s="27" t="s">
        <v>31</v>
      </c>
      <c r="B18" s="27"/>
      <c r="C18" s="27"/>
      <c r="D18" s="27"/>
      <c r="E18" s="28">
        <v>13446.021063</v>
      </c>
      <c r="F18" s="29">
        <v>100</v>
      </c>
      <c r="G18" s="28"/>
      <c r="H18" s="14"/>
      <c r="I18" s="14"/>
    </row>
    <row r="19" spans="1:9" x14ac:dyDescent="0.2">
      <c r="A19" s="14"/>
      <c r="B19" s="14"/>
      <c r="C19" s="14"/>
      <c r="D19" s="14"/>
      <c r="E19" s="81"/>
      <c r="F19" s="15"/>
      <c r="G19" s="81"/>
      <c r="H19" s="14"/>
      <c r="I19" s="14"/>
    </row>
    <row r="20" spans="1:9" ht="36.75" customHeight="1" x14ac:dyDescent="0.25">
      <c r="A20" s="92" t="s">
        <v>1096</v>
      </c>
      <c r="B20" s="93"/>
      <c r="C20" s="93"/>
      <c r="D20" s="93"/>
      <c r="E20" s="93"/>
      <c r="F20" s="93"/>
      <c r="G20" s="93"/>
      <c r="H20" s="14"/>
      <c r="I20" s="14"/>
    </row>
    <row r="22" spans="1:9" x14ac:dyDescent="0.2">
      <c r="A22" s="14" t="s">
        <v>35</v>
      </c>
    </row>
    <row r="23" spans="1:9" x14ac:dyDescent="0.2">
      <c r="A23" s="14" t="s">
        <v>36</v>
      </c>
    </row>
    <row r="24" spans="1:9" x14ac:dyDescent="0.2">
      <c r="A24" s="14" t="s">
        <v>37</v>
      </c>
      <c r="B24" s="14"/>
      <c r="C24" s="30" t="s">
        <v>39</v>
      </c>
      <c r="D24" s="14" t="s">
        <v>38</v>
      </c>
    </row>
    <row r="25" spans="1:9" x14ac:dyDescent="0.2">
      <c r="A25" s="7" t="s">
        <v>72</v>
      </c>
      <c r="C25" s="31">
        <v>23.8553</v>
      </c>
      <c r="D25" s="31">
        <v>24.543600000000001</v>
      </c>
    </row>
    <row r="26" spans="1:9" x14ac:dyDescent="0.2">
      <c r="A26" s="7" t="s">
        <v>74</v>
      </c>
      <c r="C26" s="31">
        <v>12.7925</v>
      </c>
      <c r="D26" s="31">
        <v>13.1615</v>
      </c>
    </row>
    <row r="27" spans="1:9" x14ac:dyDescent="0.2">
      <c r="A27" s="7" t="s">
        <v>73</v>
      </c>
      <c r="C27" s="31">
        <v>24.072199999999999</v>
      </c>
      <c r="D27" s="31">
        <v>24.7666</v>
      </c>
    </row>
    <row r="28" spans="1:9" x14ac:dyDescent="0.2">
      <c r="A28" s="7" t="s">
        <v>75</v>
      </c>
      <c r="C28" s="31">
        <v>13.192399999999999</v>
      </c>
      <c r="D28" s="31">
        <v>13.573</v>
      </c>
    </row>
    <row r="30" spans="1:9" x14ac:dyDescent="0.2">
      <c r="A30" s="7" t="s">
        <v>40</v>
      </c>
    </row>
    <row r="32" spans="1:9" x14ac:dyDescent="0.2">
      <c r="A32" s="14" t="s">
        <v>41</v>
      </c>
      <c r="D32" s="30" t="s">
        <v>42</v>
      </c>
    </row>
    <row r="34" spans="1:7" x14ac:dyDescent="0.2">
      <c r="A34" s="14" t="s">
        <v>895</v>
      </c>
      <c r="D34" s="32">
        <v>2.8893869742334899</v>
      </c>
      <c r="E34" s="10" t="s">
        <v>43</v>
      </c>
    </row>
    <row r="36" spans="1:7" x14ac:dyDescent="0.2">
      <c r="A36" s="14" t="s">
        <v>820</v>
      </c>
      <c r="D36" s="30" t="s">
        <v>42</v>
      </c>
    </row>
    <row r="37" spans="1:7" x14ac:dyDescent="0.2">
      <c r="A37" s="7" t="s">
        <v>821</v>
      </c>
    </row>
    <row r="38" spans="1:7" x14ac:dyDescent="0.2">
      <c r="A38" s="51" t="s">
        <v>822</v>
      </c>
    </row>
    <row r="40" spans="1:7" ht="26.25" customHeight="1" x14ac:dyDescent="0.25">
      <c r="A40" s="92" t="s">
        <v>1172</v>
      </c>
      <c r="B40" s="93"/>
      <c r="C40" s="93"/>
      <c r="D40" s="93"/>
      <c r="E40" s="93"/>
      <c r="F40" s="93"/>
      <c r="G40" s="93"/>
    </row>
    <row r="42" spans="1:7" ht="51.75" customHeight="1" x14ac:dyDescent="0.25">
      <c r="A42" s="92" t="s">
        <v>1173</v>
      </c>
      <c r="B42" s="93"/>
      <c r="C42" s="93"/>
      <c r="D42" s="93"/>
      <c r="E42" s="93"/>
      <c r="F42" s="93"/>
      <c r="G42" s="93"/>
    </row>
    <row r="44" spans="1:7" ht="53.25" customHeight="1" x14ac:dyDescent="0.25">
      <c r="A44" s="92" t="s">
        <v>1174</v>
      </c>
      <c r="B44" s="93"/>
      <c r="C44" s="93"/>
      <c r="D44" s="93"/>
      <c r="E44" s="93"/>
      <c r="F44" s="93"/>
      <c r="G44" s="93"/>
    </row>
    <row r="45" spans="1:7" x14ac:dyDescent="0.2">
      <c r="A45" s="51" t="s">
        <v>1104</v>
      </c>
    </row>
    <row r="47" spans="1:7" ht="29.25" customHeight="1" x14ac:dyDescent="0.25">
      <c r="A47" s="92" t="s">
        <v>1105</v>
      </c>
      <c r="B47" s="93"/>
      <c r="C47" s="93"/>
      <c r="D47" s="93"/>
      <c r="E47" s="93"/>
      <c r="F47" s="93"/>
      <c r="G47" s="93"/>
    </row>
    <row r="49" spans="1:1" x14ac:dyDescent="0.2">
      <c r="A49" s="14" t="s">
        <v>1106</v>
      </c>
    </row>
    <row r="50" spans="1:1" x14ac:dyDescent="0.2">
      <c r="A50" s="14"/>
    </row>
    <row r="51" spans="1:1" x14ac:dyDescent="0.2">
      <c r="A51" s="52" t="s">
        <v>792</v>
      </c>
    </row>
    <row r="52" spans="1:1" x14ac:dyDescent="0.2">
      <c r="A52" s="52"/>
    </row>
    <row r="53" spans="1:1" x14ac:dyDescent="0.2">
      <c r="A53" s="53"/>
    </row>
    <row r="54" spans="1:1" x14ac:dyDescent="0.2">
      <c r="A54" s="54"/>
    </row>
    <row r="55" spans="1:1" x14ac:dyDescent="0.2">
      <c r="A55" s="54"/>
    </row>
    <row r="56" spans="1:1" x14ac:dyDescent="0.2">
      <c r="A56" s="54"/>
    </row>
    <row r="57" spans="1:1" x14ac:dyDescent="0.2">
      <c r="A57" s="54"/>
    </row>
    <row r="58" spans="1:1" x14ac:dyDescent="0.2">
      <c r="A58" s="54"/>
    </row>
    <row r="59" spans="1:1" x14ac:dyDescent="0.2">
      <c r="A59" s="54"/>
    </row>
    <row r="60" spans="1:1" x14ac:dyDescent="0.2">
      <c r="A60" s="54"/>
    </row>
    <row r="61" spans="1:1" x14ac:dyDescent="0.2">
      <c r="A61" s="54"/>
    </row>
    <row r="62" spans="1:1" x14ac:dyDescent="0.2">
      <c r="A62" s="54"/>
    </row>
    <row r="63" spans="1:1" x14ac:dyDescent="0.2">
      <c r="A63" s="54"/>
    </row>
    <row r="64" spans="1:1" x14ac:dyDescent="0.2">
      <c r="A64" s="54"/>
    </row>
    <row r="65" spans="1:1" x14ac:dyDescent="0.2">
      <c r="A65" s="52" t="s">
        <v>1175</v>
      </c>
    </row>
    <row r="66" spans="1:1" x14ac:dyDescent="0.2">
      <c r="A66" s="54"/>
    </row>
    <row r="67" spans="1:1" x14ac:dyDescent="0.2">
      <c r="A67" s="52" t="s">
        <v>793</v>
      </c>
    </row>
    <row r="68" spans="1:1" x14ac:dyDescent="0.2">
      <c r="A68" s="54"/>
    </row>
    <row r="69" spans="1:1" x14ac:dyDescent="0.2">
      <c r="A69" s="54"/>
    </row>
    <row r="70" spans="1:1" x14ac:dyDescent="0.2">
      <c r="A70" s="54"/>
    </row>
    <row r="71" spans="1:1" x14ac:dyDescent="0.2">
      <c r="A71" s="54"/>
    </row>
    <row r="72" spans="1:1" x14ac:dyDescent="0.2">
      <c r="A72" s="54"/>
    </row>
    <row r="73" spans="1:1" x14ac:dyDescent="0.2">
      <c r="A73" s="54"/>
    </row>
    <row r="74" spans="1:1" x14ac:dyDescent="0.2">
      <c r="A74" s="54"/>
    </row>
    <row r="75" spans="1:1" x14ac:dyDescent="0.2">
      <c r="A75" s="54"/>
    </row>
    <row r="76" spans="1:1" x14ac:dyDescent="0.2">
      <c r="A76" s="54"/>
    </row>
    <row r="77" spans="1:1" x14ac:dyDescent="0.2">
      <c r="A77" s="54"/>
    </row>
    <row r="78" spans="1:1" x14ac:dyDescent="0.2">
      <c r="A78" s="54"/>
    </row>
    <row r="79" spans="1:1" x14ac:dyDescent="0.2">
      <c r="A79" s="54"/>
    </row>
    <row r="80" spans="1:1" x14ac:dyDescent="0.2">
      <c r="A80" s="14" t="s">
        <v>823</v>
      </c>
    </row>
    <row r="81" spans="1:9" x14ac:dyDescent="0.2">
      <c r="A81" s="14"/>
    </row>
    <row r="82" spans="1:9" s="1" customFormat="1" ht="15" x14ac:dyDescent="0.2">
      <c r="A82" s="85" t="s">
        <v>1176</v>
      </c>
      <c r="B82" s="86"/>
      <c r="C82" s="86"/>
      <c r="D82" s="86"/>
      <c r="E82" s="86"/>
      <c r="F82" s="86"/>
      <c r="G82" s="86"/>
    </row>
    <row r="83" spans="1:9" x14ac:dyDescent="0.2">
      <c r="A83" s="14" t="s">
        <v>7</v>
      </c>
    </row>
    <row r="84" spans="1:9" s="1" customFormat="1" ht="17.45" customHeight="1" x14ac:dyDescent="0.2">
      <c r="A84" s="6" t="s">
        <v>2</v>
      </c>
      <c r="B84" s="6" t="s">
        <v>0</v>
      </c>
      <c r="C84" s="13" t="s">
        <v>33</v>
      </c>
      <c r="D84" s="13" t="s">
        <v>1</v>
      </c>
      <c r="E84" s="12" t="s">
        <v>6</v>
      </c>
      <c r="F84" s="12" t="s">
        <v>3</v>
      </c>
      <c r="G84" s="12" t="s">
        <v>5</v>
      </c>
    </row>
    <row r="85" spans="1:9" x14ac:dyDescent="0.2">
      <c r="A85" s="16" t="s">
        <v>25</v>
      </c>
      <c r="B85" s="17"/>
      <c r="C85" s="17"/>
      <c r="D85" s="17"/>
      <c r="E85" s="18"/>
      <c r="F85" s="19"/>
      <c r="G85" s="18"/>
    </row>
    <row r="86" spans="1:9" x14ac:dyDescent="0.2">
      <c r="A86" s="20" t="s">
        <v>26</v>
      </c>
      <c r="B86" s="21"/>
      <c r="C86" s="21"/>
      <c r="D86" s="21"/>
      <c r="E86" s="22"/>
      <c r="F86" s="23"/>
      <c r="G86" s="22"/>
    </row>
    <row r="87" spans="1:9" x14ac:dyDescent="0.2">
      <c r="A87" s="21" t="s">
        <v>1110</v>
      </c>
      <c r="B87" s="21" t="s">
        <v>1111</v>
      </c>
      <c r="C87" s="21" t="s">
        <v>1112</v>
      </c>
      <c r="D87" s="24">
        <v>3370</v>
      </c>
      <c r="E87" s="22">
        <v>9876.6482739999992</v>
      </c>
      <c r="F87" s="23">
        <v>100.000000354371</v>
      </c>
      <c r="G87" s="22">
        <v>4.165</v>
      </c>
    </row>
    <row r="88" spans="1:9" x14ac:dyDescent="0.2">
      <c r="A88" s="20" t="s">
        <v>27</v>
      </c>
      <c r="B88" s="20"/>
      <c r="C88" s="20"/>
      <c r="D88" s="20"/>
      <c r="E88" s="25">
        <f>SUM(E86:E87)</f>
        <v>9876.6482739999992</v>
      </c>
      <c r="F88" s="26">
        <f>SUM(F86:F87)</f>
        <v>100.000000354371</v>
      </c>
      <c r="G88" s="25"/>
      <c r="H88" s="14"/>
      <c r="I88" s="14"/>
    </row>
    <row r="89" spans="1:9" x14ac:dyDescent="0.2">
      <c r="A89" s="21"/>
      <c r="B89" s="21"/>
      <c r="C89" s="21"/>
      <c r="D89" s="21"/>
      <c r="E89" s="22"/>
      <c r="F89" s="23"/>
      <c r="G89" s="22"/>
    </row>
    <row r="90" spans="1:9" x14ac:dyDescent="0.2">
      <c r="A90" s="20" t="s">
        <v>30</v>
      </c>
      <c r="B90" s="20"/>
      <c r="C90" s="20"/>
      <c r="D90" s="20"/>
      <c r="E90" s="25">
        <f>E88</f>
        <v>9876.6482739999992</v>
      </c>
      <c r="F90" s="26">
        <f>F88</f>
        <v>100.000000354371</v>
      </c>
      <c r="G90" s="25"/>
      <c r="H90" s="14"/>
      <c r="I90" s="14"/>
    </row>
    <row r="91" spans="1:9" x14ac:dyDescent="0.2">
      <c r="A91" s="20"/>
      <c r="B91" s="20"/>
      <c r="C91" s="20"/>
      <c r="D91" s="20"/>
      <c r="E91" s="25"/>
      <c r="F91" s="26"/>
      <c r="G91" s="25"/>
      <c r="H91" s="14"/>
      <c r="I91" s="14"/>
    </row>
    <row r="92" spans="1:9" x14ac:dyDescent="0.2">
      <c r="A92" s="20" t="s">
        <v>32</v>
      </c>
      <c r="B92" s="20"/>
      <c r="C92" s="20"/>
      <c r="D92" s="20"/>
      <c r="E92" s="69">
        <v>0</v>
      </c>
      <c r="F92" s="69">
        <v>0</v>
      </c>
      <c r="G92" s="25"/>
      <c r="H92" s="14"/>
      <c r="I92" s="14"/>
    </row>
    <row r="93" spans="1:9" x14ac:dyDescent="0.2">
      <c r="A93" s="20"/>
      <c r="B93" s="20"/>
      <c r="C93" s="20"/>
      <c r="D93" s="20"/>
      <c r="E93" s="25"/>
      <c r="F93" s="26"/>
      <c r="G93" s="25"/>
      <c r="H93" s="14"/>
      <c r="I93" s="14"/>
    </row>
    <row r="94" spans="1:9" x14ac:dyDescent="0.2">
      <c r="A94" s="27" t="s">
        <v>31</v>
      </c>
      <c r="B94" s="27"/>
      <c r="C94" s="27"/>
      <c r="D94" s="27"/>
      <c r="E94" s="28">
        <v>9876.6482390000001</v>
      </c>
      <c r="F94" s="29">
        <v>100</v>
      </c>
      <c r="G94" s="28"/>
      <c r="H94" s="14"/>
      <c r="I94" s="14"/>
    </row>
    <row r="96" spans="1:9" x14ac:dyDescent="0.2">
      <c r="A96" s="14" t="s">
        <v>34</v>
      </c>
    </row>
    <row r="97" spans="1:7" ht="12.75" customHeight="1" x14ac:dyDescent="0.2">
      <c r="A97" s="52" t="s">
        <v>1113</v>
      </c>
    </row>
    <row r="98" spans="1:7" ht="17.25" customHeight="1" x14ac:dyDescent="0.2">
      <c r="A98" s="89" t="s">
        <v>1114</v>
      </c>
      <c r="B98" s="89"/>
      <c r="C98" s="89"/>
      <c r="D98" s="89"/>
      <c r="E98" s="89"/>
      <c r="F98" s="89"/>
      <c r="G98" s="89"/>
    </row>
    <row r="100" spans="1:7" x14ac:dyDescent="0.2">
      <c r="A100" s="14" t="s">
        <v>35</v>
      </c>
    </row>
    <row r="101" spans="1:7" x14ac:dyDescent="0.2">
      <c r="A101" s="14" t="s">
        <v>36</v>
      </c>
    </row>
    <row r="102" spans="1:7" x14ac:dyDescent="0.2">
      <c r="A102" s="14" t="s">
        <v>37</v>
      </c>
      <c r="B102" s="14"/>
      <c r="C102" s="30" t="s">
        <v>39</v>
      </c>
      <c r="D102" s="14" t="s">
        <v>38</v>
      </c>
    </row>
    <row r="103" spans="1:7" x14ac:dyDescent="0.2">
      <c r="A103" s="7" t="s">
        <v>72</v>
      </c>
      <c r="C103" s="31">
        <v>0.53639999999999999</v>
      </c>
      <c r="D103" s="31">
        <v>0.53839999999999999</v>
      </c>
    </row>
    <row r="104" spans="1:7" x14ac:dyDescent="0.2">
      <c r="A104" s="7" t="s">
        <v>74</v>
      </c>
      <c r="C104" s="31">
        <v>0.28770000000000001</v>
      </c>
      <c r="D104" s="31">
        <v>0.28870000000000001</v>
      </c>
    </row>
    <row r="105" spans="1:7" x14ac:dyDescent="0.2">
      <c r="A105" s="7" t="s">
        <v>73</v>
      </c>
      <c r="C105" s="31">
        <v>0.5675</v>
      </c>
      <c r="D105" s="31">
        <v>0.5696</v>
      </c>
    </row>
    <row r="106" spans="1:7" x14ac:dyDescent="0.2">
      <c r="A106" s="7" t="s">
        <v>75</v>
      </c>
      <c r="C106" s="31">
        <v>0.311</v>
      </c>
      <c r="D106" s="31">
        <v>0.31209999999999999</v>
      </c>
    </row>
    <row r="108" spans="1:7" x14ac:dyDescent="0.2">
      <c r="A108" s="7" t="s">
        <v>40</v>
      </c>
    </row>
    <row r="110" spans="1:7" x14ac:dyDescent="0.2">
      <c r="A110" s="14" t="s">
        <v>1115</v>
      </c>
      <c r="D110" s="30" t="s">
        <v>42</v>
      </c>
    </row>
    <row r="111" spans="1:7" x14ac:dyDescent="0.2">
      <c r="A111" s="7" t="s">
        <v>821</v>
      </c>
    </row>
    <row r="112" spans="1:7" x14ac:dyDescent="0.2">
      <c r="A112" s="51" t="s">
        <v>822</v>
      </c>
    </row>
    <row r="114" spans="1:9" s="1" customFormat="1" ht="15" x14ac:dyDescent="0.2">
      <c r="A114" s="85" t="s">
        <v>1177</v>
      </c>
      <c r="B114" s="86"/>
      <c r="C114" s="86"/>
      <c r="D114" s="86"/>
      <c r="E114" s="86"/>
      <c r="F114" s="86"/>
      <c r="G114" s="86"/>
    </row>
    <row r="115" spans="1:9" x14ac:dyDescent="0.2">
      <c r="A115" s="14" t="s">
        <v>7</v>
      </c>
    </row>
    <row r="116" spans="1:9" s="1" customFormat="1" ht="33.75" x14ac:dyDescent="0.2">
      <c r="A116" s="6" t="s">
        <v>2</v>
      </c>
      <c r="B116" s="6" t="s">
        <v>0</v>
      </c>
      <c r="C116" s="13" t="s">
        <v>33</v>
      </c>
      <c r="D116" s="13" t="s">
        <v>1</v>
      </c>
      <c r="E116" s="55" t="s">
        <v>6</v>
      </c>
      <c r="F116" s="12" t="s">
        <v>3</v>
      </c>
      <c r="G116" s="12" t="s">
        <v>5</v>
      </c>
    </row>
    <row r="117" spans="1:9" x14ac:dyDescent="0.2">
      <c r="A117" s="16" t="s">
        <v>25</v>
      </c>
      <c r="B117" s="17"/>
      <c r="C117" s="17"/>
      <c r="D117" s="17"/>
      <c r="E117" s="18"/>
      <c r="F117" s="19"/>
      <c r="G117" s="18"/>
    </row>
    <row r="118" spans="1:9" x14ac:dyDescent="0.2">
      <c r="A118" s="20" t="s">
        <v>26</v>
      </c>
      <c r="B118" s="21"/>
      <c r="C118" s="21"/>
      <c r="D118" s="21"/>
      <c r="E118" s="22"/>
      <c r="F118" s="23"/>
      <c r="G118" s="22"/>
    </row>
    <row r="119" spans="1:9" ht="22.5" x14ac:dyDescent="0.2">
      <c r="A119" s="21" t="s">
        <v>1117</v>
      </c>
      <c r="B119" s="21" t="s">
        <v>1118</v>
      </c>
      <c r="C119" s="60" t="s">
        <v>1119</v>
      </c>
      <c r="D119" s="24">
        <v>1695</v>
      </c>
      <c r="E119" s="22">
        <v>0</v>
      </c>
      <c r="F119" s="23">
        <v>100</v>
      </c>
      <c r="G119" s="22">
        <v>0</v>
      </c>
    </row>
    <row r="120" spans="1:9" x14ac:dyDescent="0.2">
      <c r="A120" s="20" t="s">
        <v>27</v>
      </c>
      <c r="B120" s="20"/>
      <c r="C120" s="20"/>
      <c r="D120" s="20"/>
      <c r="E120" s="25">
        <v>0</v>
      </c>
      <c r="F120" s="26">
        <v>100</v>
      </c>
      <c r="G120" s="25"/>
      <c r="H120" s="14"/>
      <c r="I120" s="14"/>
    </row>
    <row r="121" spans="1:9" x14ac:dyDescent="0.2">
      <c r="A121" s="21"/>
      <c r="B121" s="21"/>
      <c r="C121" s="21"/>
      <c r="D121" s="21"/>
      <c r="E121" s="22"/>
      <c r="F121" s="23"/>
      <c r="G121" s="22"/>
    </row>
    <row r="122" spans="1:9" x14ac:dyDescent="0.2">
      <c r="A122" s="20" t="s">
        <v>30</v>
      </c>
      <c r="B122" s="20"/>
      <c r="C122" s="20"/>
      <c r="D122" s="20"/>
      <c r="E122" s="25">
        <v>0</v>
      </c>
      <c r="F122" s="26">
        <v>100</v>
      </c>
      <c r="G122" s="25"/>
      <c r="H122" s="14"/>
      <c r="I122" s="14"/>
    </row>
    <row r="123" spans="1:9" x14ac:dyDescent="0.2">
      <c r="A123" s="20"/>
      <c r="B123" s="20"/>
      <c r="C123" s="20"/>
      <c r="D123" s="20"/>
      <c r="E123" s="25"/>
      <c r="F123" s="26"/>
      <c r="G123" s="25"/>
      <c r="H123" s="14"/>
      <c r="I123" s="14"/>
    </row>
    <row r="124" spans="1:9" x14ac:dyDescent="0.2">
      <c r="A124" s="20" t="s">
        <v>32</v>
      </c>
      <c r="B124" s="20"/>
      <c r="C124" s="20"/>
      <c r="D124" s="20"/>
      <c r="E124" s="69">
        <v>0</v>
      </c>
      <c r="F124" s="69">
        <v>0</v>
      </c>
      <c r="G124" s="25"/>
      <c r="H124" s="14"/>
      <c r="I124" s="14"/>
    </row>
    <row r="125" spans="1:9" x14ac:dyDescent="0.2">
      <c r="A125" s="20"/>
      <c r="B125" s="20"/>
      <c r="C125" s="20"/>
      <c r="D125" s="20"/>
      <c r="E125" s="25"/>
      <c r="F125" s="26"/>
      <c r="G125" s="25"/>
      <c r="H125" s="14"/>
      <c r="I125" s="14"/>
    </row>
    <row r="126" spans="1:9" x14ac:dyDescent="0.2">
      <c r="A126" s="27" t="s">
        <v>31</v>
      </c>
      <c r="B126" s="27"/>
      <c r="C126" s="27"/>
      <c r="D126" s="27"/>
      <c r="E126" s="28">
        <v>3.9999999999999998E-7</v>
      </c>
      <c r="F126" s="29">
        <v>100</v>
      </c>
      <c r="G126" s="28"/>
      <c r="H126" s="14"/>
      <c r="I126" s="14"/>
    </row>
    <row r="128" spans="1:9" x14ac:dyDescent="0.2">
      <c r="A128" s="14" t="s">
        <v>34</v>
      </c>
    </row>
    <row r="129" spans="1:7" x14ac:dyDescent="0.2">
      <c r="A129" s="14" t="s">
        <v>1113</v>
      </c>
    </row>
    <row r="130" spans="1:7" x14ac:dyDescent="0.2">
      <c r="A130" s="102" t="s">
        <v>1120</v>
      </c>
      <c r="B130" s="102"/>
      <c r="C130" s="102"/>
      <c r="D130" s="102"/>
      <c r="E130" s="102"/>
      <c r="F130" s="102"/>
      <c r="G130" s="102"/>
    </row>
    <row r="132" spans="1:7" x14ac:dyDescent="0.2">
      <c r="A132" s="14" t="s">
        <v>35</v>
      </c>
    </row>
    <row r="133" spans="1:7" x14ac:dyDescent="0.2">
      <c r="A133" s="14" t="s">
        <v>36</v>
      </c>
    </row>
    <row r="134" spans="1:7" x14ac:dyDescent="0.2">
      <c r="A134" s="14" t="s">
        <v>37</v>
      </c>
      <c r="B134" s="14"/>
      <c r="C134" s="30" t="s">
        <v>39</v>
      </c>
      <c r="D134" s="14" t="s">
        <v>38</v>
      </c>
    </row>
    <row r="135" spans="1:7" x14ac:dyDescent="0.2">
      <c r="A135" s="7" t="s">
        <v>72</v>
      </c>
      <c r="C135" s="31">
        <v>0</v>
      </c>
      <c r="D135" s="31">
        <v>0</v>
      </c>
    </row>
    <row r="136" spans="1:7" x14ac:dyDescent="0.2">
      <c r="A136" s="7" t="s">
        <v>74</v>
      </c>
      <c r="C136" s="31">
        <v>0</v>
      </c>
      <c r="D136" s="31">
        <v>0</v>
      </c>
    </row>
    <row r="137" spans="1:7" x14ac:dyDescent="0.2">
      <c r="A137" s="7" t="s">
        <v>73</v>
      </c>
      <c r="C137" s="31">
        <v>0</v>
      </c>
      <c r="D137" s="31">
        <v>0</v>
      </c>
    </row>
    <row r="138" spans="1:7" x14ac:dyDescent="0.2">
      <c r="A138" s="7" t="s">
        <v>75</v>
      </c>
      <c r="C138" s="31">
        <v>0</v>
      </c>
      <c r="D138" s="31">
        <v>0</v>
      </c>
    </row>
    <row r="140" spans="1:7" x14ac:dyDescent="0.2">
      <c r="A140" s="7" t="s">
        <v>40</v>
      </c>
    </row>
    <row r="142" spans="1:7" x14ac:dyDescent="0.2">
      <c r="A142" s="14" t="s">
        <v>1115</v>
      </c>
      <c r="D142" s="30" t="s">
        <v>42</v>
      </c>
    </row>
    <row r="143" spans="1:7" x14ac:dyDescent="0.2">
      <c r="A143" s="7" t="s">
        <v>821</v>
      </c>
    </row>
    <row r="144" spans="1:7" x14ac:dyDescent="0.2">
      <c r="A144" s="51" t="s">
        <v>822</v>
      </c>
    </row>
  </sheetData>
  <mergeCells count="10">
    <mergeCell ref="A82:G82"/>
    <mergeCell ref="A98:G98"/>
    <mergeCell ref="A114:G114"/>
    <mergeCell ref="A130:G130"/>
    <mergeCell ref="A1:G1"/>
    <mergeCell ref="A20:G20"/>
    <mergeCell ref="A40:G40"/>
    <mergeCell ref="A42:G42"/>
    <mergeCell ref="A44:G44"/>
    <mergeCell ref="A47:G47"/>
  </mergeCells>
  <conditionalFormatting sqref="F2:F3 F5:F19 F85:F91 F117:F118 F21:F35 F83 F99:F113 F115 F131:F65560 F127:F128 F93:F96 F48:F81">
    <cfRule type="cellIs" dxfId="5" priority="6" stopIfTrue="1" operator="between">
      <formula>0.009</formula>
      <formula>-0.009</formula>
    </cfRule>
  </conditionalFormatting>
  <conditionalFormatting sqref="F36:F39 F41 F43 F46">
    <cfRule type="cellIs" dxfId="4" priority="5" stopIfTrue="1" operator="between">
      <formula>0.009</formula>
      <formula>-0.009</formula>
    </cfRule>
  </conditionalFormatting>
  <conditionalFormatting sqref="F45">
    <cfRule type="cellIs" dxfId="3" priority="4" stopIfTrue="1" operator="between">
      <formula>0.009</formula>
      <formula>-0.009</formula>
    </cfRule>
  </conditionalFormatting>
  <conditionalFormatting sqref="F97">
    <cfRule type="cellIs" dxfId="2" priority="3" stopIfTrue="1" operator="between">
      <formula>0.009</formula>
      <formula>-0.009</formula>
    </cfRule>
  </conditionalFormatting>
  <conditionalFormatting sqref="F129">
    <cfRule type="cellIs" dxfId="1" priority="2" stopIfTrue="1" operator="between">
      <formula>0.009</formula>
      <formula>-0.009</formula>
    </cfRule>
  </conditionalFormatting>
  <conditionalFormatting sqref="F119:F123 F125:F126">
    <cfRule type="cellIs" dxfId="0" priority="1" stopIfTrue="1" operator="between">
      <formula>0.009</formula>
      <formula>-0.009</formula>
    </cfRule>
  </conditionalFormatting>
  <hyperlinks>
    <hyperlink ref="A38" r:id="rId1" tooltip="https://www.franklintempletonindia.com/investor/reports" xr:uid="{00000000-0004-0000-2300-000000000000}"/>
    <hyperlink ref="A45" r:id="rId2" tooltip="https://www.franklintempletonindia.com/download/en-in/valuation-policy/a0e293eb-f28b-4edc-9535-c7d9e7321ddc/fair_valuation_reliance_big_reliance_infra_november_4_2020-kgox4tdb-en-in.pdf" xr:uid="{00000000-0004-0000-2300-000001000000}"/>
    <hyperlink ref="A112" r:id="rId3" tooltip="https://www.franklintempletonindia.com/investor/reports" xr:uid="{00000000-0004-0000-2300-000002000000}"/>
    <hyperlink ref="A144" r:id="rId4" tooltip="https://www.franklintempletonindia.com/investor/reports" xr:uid="{00000000-0004-0000-23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2"/>
  <sheetViews>
    <sheetView workbookViewId="0">
      <selection sqref="A1:G1"/>
    </sheetView>
  </sheetViews>
  <sheetFormatPr defaultColWidth="9.140625" defaultRowHeight="11.25" x14ac:dyDescent="0.2"/>
  <cols>
    <col min="1" max="1" width="38.7109375" style="7" bestFit="1" customWidth="1"/>
    <col min="2" max="2" width="53.85546875" style="7" bestFit="1" customWidth="1"/>
    <col min="3" max="3" width="24.7109375" style="7" bestFit="1" customWidth="1"/>
    <col min="4" max="4" width="15.28515625" style="7" bestFit="1" customWidth="1"/>
    <col min="5" max="5" width="23.140625" style="10" customWidth="1"/>
    <col min="6" max="6" width="13.5703125" style="11" bestFit="1" customWidth="1"/>
    <col min="7" max="7" width="14.28515625" style="10" customWidth="1"/>
    <col min="8" max="16384" width="9.140625" style="7"/>
  </cols>
  <sheetData>
    <row r="1" spans="1:9" s="1" customFormat="1" ht="15" x14ac:dyDescent="0.2">
      <c r="A1" s="85" t="s">
        <v>954</v>
      </c>
      <c r="B1" s="86"/>
      <c r="C1" s="86"/>
      <c r="D1" s="86"/>
      <c r="E1" s="86"/>
      <c r="F1" s="86"/>
      <c r="G1" s="86"/>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33</v>
      </c>
      <c r="D4" s="13" t="s">
        <v>1</v>
      </c>
      <c r="E4" s="55" t="s">
        <v>6</v>
      </c>
      <c r="F4" s="12" t="s">
        <v>3</v>
      </c>
      <c r="G4" s="12" t="s">
        <v>5</v>
      </c>
    </row>
    <row r="5" spans="1:9" x14ac:dyDescent="0.2">
      <c r="A5" s="16" t="s">
        <v>25</v>
      </c>
      <c r="B5" s="17"/>
      <c r="C5" s="17"/>
      <c r="D5" s="17"/>
      <c r="E5" s="18"/>
      <c r="F5" s="19"/>
      <c r="G5" s="18"/>
    </row>
    <row r="6" spans="1:9" x14ac:dyDescent="0.2">
      <c r="A6" s="20" t="s">
        <v>26</v>
      </c>
      <c r="B6" s="21"/>
      <c r="C6" s="21"/>
      <c r="D6" s="21"/>
      <c r="E6" s="22"/>
      <c r="F6" s="23"/>
      <c r="G6" s="22"/>
    </row>
    <row r="7" spans="1:9" x14ac:dyDescent="0.2">
      <c r="A7" s="21" t="s">
        <v>955</v>
      </c>
      <c r="B7" s="21" t="s">
        <v>956</v>
      </c>
      <c r="C7" s="21" t="s">
        <v>957</v>
      </c>
      <c r="D7" s="24">
        <v>100</v>
      </c>
      <c r="E7" s="22">
        <v>1018.8942329</v>
      </c>
      <c r="F7" s="23">
        <v>3.2735485472681698</v>
      </c>
      <c r="G7" s="22">
        <v>9.8145613914864605</v>
      </c>
    </row>
    <row r="8" spans="1:9" x14ac:dyDescent="0.2">
      <c r="A8" s="20" t="s">
        <v>27</v>
      </c>
      <c r="B8" s="20"/>
      <c r="C8" s="20"/>
      <c r="D8" s="20"/>
      <c r="E8" s="25">
        <f>SUM(E6:E7)</f>
        <v>1018.8942329</v>
      </c>
      <c r="F8" s="26">
        <f>SUM(F6:F7)</f>
        <v>3.2735485472681698</v>
      </c>
      <c r="G8" s="25"/>
      <c r="H8" s="14"/>
      <c r="I8" s="14"/>
    </row>
    <row r="9" spans="1:9" x14ac:dyDescent="0.2">
      <c r="A9" s="21"/>
      <c r="B9" s="21"/>
      <c r="C9" s="21"/>
      <c r="D9" s="21"/>
      <c r="E9" s="22"/>
      <c r="F9" s="23"/>
      <c r="G9" s="22"/>
    </row>
    <row r="10" spans="1:9" x14ac:dyDescent="0.2">
      <c r="A10" s="20" t="s">
        <v>45</v>
      </c>
      <c r="B10" s="21"/>
      <c r="C10" s="21"/>
      <c r="D10" s="21"/>
      <c r="E10" s="22"/>
      <c r="F10" s="23"/>
      <c r="G10" s="22"/>
    </row>
    <row r="11" spans="1:9" x14ac:dyDescent="0.2">
      <c r="A11" s="20" t="s">
        <v>46</v>
      </c>
      <c r="B11" s="21"/>
      <c r="C11" s="21"/>
      <c r="D11" s="21"/>
      <c r="E11" s="22"/>
      <c r="F11" s="23"/>
      <c r="G11" s="22"/>
    </row>
    <row r="12" spans="1:9" x14ac:dyDescent="0.2">
      <c r="A12" s="21" t="s">
        <v>958</v>
      </c>
      <c r="B12" s="21" t="s">
        <v>959</v>
      </c>
      <c r="C12" s="21" t="s">
        <v>47</v>
      </c>
      <c r="D12" s="24">
        <v>500</v>
      </c>
      <c r="E12" s="22">
        <v>2414.4250000000002</v>
      </c>
      <c r="F12" s="23">
        <v>7.7571716435592704</v>
      </c>
      <c r="G12" s="22">
        <v>7.6550000000000002</v>
      </c>
    </row>
    <row r="13" spans="1:9" x14ac:dyDescent="0.2">
      <c r="A13" s="21" t="s">
        <v>916</v>
      </c>
      <c r="B13" s="21" t="s">
        <v>917</v>
      </c>
      <c r="C13" s="21" t="s">
        <v>49</v>
      </c>
      <c r="D13" s="24">
        <v>500</v>
      </c>
      <c r="E13" s="22">
        <v>2408.0524999999998</v>
      </c>
      <c r="F13" s="23">
        <v>7.7366977931399799</v>
      </c>
      <c r="G13" s="22">
        <v>7.7</v>
      </c>
    </row>
    <row r="14" spans="1:9" x14ac:dyDescent="0.2">
      <c r="A14" s="20" t="s">
        <v>27</v>
      </c>
      <c r="B14" s="20"/>
      <c r="C14" s="20"/>
      <c r="D14" s="20"/>
      <c r="E14" s="25">
        <f>SUM(E11:E13)</f>
        <v>4822.4775</v>
      </c>
      <c r="F14" s="26">
        <f>SUM(F11:F13)</f>
        <v>15.493869436699249</v>
      </c>
      <c r="G14" s="25"/>
      <c r="H14" s="14"/>
      <c r="I14" s="14"/>
    </row>
    <row r="15" spans="1:9" x14ac:dyDescent="0.2">
      <c r="A15" s="21"/>
      <c r="B15" s="21"/>
      <c r="C15" s="21"/>
      <c r="D15" s="21"/>
      <c r="E15" s="22"/>
      <c r="F15" s="23"/>
      <c r="G15" s="22"/>
    </row>
    <row r="16" spans="1:9" x14ac:dyDescent="0.2">
      <c r="A16" s="20" t="s">
        <v>55</v>
      </c>
      <c r="B16" s="21"/>
      <c r="C16" s="21"/>
      <c r="D16" s="21"/>
      <c r="E16" s="22"/>
      <c r="F16" s="23"/>
      <c r="G16" s="22"/>
    </row>
    <row r="17" spans="1:9" x14ac:dyDescent="0.2">
      <c r="A17" s="21" t="s">
        <v>934</v>
      </c>
      <c r="B17" s="21" t="s">
        <v>935</v>
      </c>
      <c r="C17" s="21" t="s">
        <v>47</v>
      </c>
      <c r="D17" s="24">
        <v>500</v>
      </c>
      <c r="E17" s="22">
        <v>2359.6774999999998</v>
      </c>
      <c r="F17" s="23">
        <v>7.5812764492352498</v>
      </c>
      <c r="G17" s="22">
        <v>7.98</v>
      </c>
    </row>
    <row r="18" spans="1:9" x14ac:dyDescent="0.2">
      <c r="A18" s="21" t="s">
        <v>869</v>
      </c>
      <c r="B18" s="21" t="s">
        <v>870</v>
      </c>
      <c r="C18" s="21" t="s">
        <v>52</v>
      </c>
      <c r="D18" s="24">
        <v>100</v>
      </c>
      <c r="E18" s="22">
        <v>497.15899999999999</v>
      </c>
      <c r="F18" s="23">
        <v>1.5972944685133199</v>
      </c>
      <c r="G18" s="22">
        <v>7.7251000000000003</v>
      </c>
    </row>
    <row r="19" spans="1:9" x14ac:dyDescent="0.2">
      <c r="A19" s="20" t="s">
        <v>27</v>
      </c>
      <c r="B19" s="20"/>
      <c r="C19" s="20"/>
      <c r="D19" s="20"/>
      <c r="E19" s="25">
        <f>SUM(E16:E18)</f>
        <v>2856.8364999999999</v>
      </c>
      <c r="F19" s="26">
        <f>SUM(F16:F18)</f>
        <v>9.1785709177485693</v>
      </c>
      <c r="G19" s="25"/>
      <c r="H19" s="14"/>
      <c r="I19" s="14"/>
    </row>
    <row r="20" spans="1:9" x14ac:dyDescent="0.2">
      <c r="A20" s="21"/>
      <c r="B20" s="21"/>
      <c r="C20" s="21"/>
      <c r="D20" s="21"/>
      <c r="E20" s="22"/>
      <c r="F20" s="23"/>
      <c r="G20" s="22"/>
    </row>
    <row r="21" spans="1:9" x14ac:dyDescent="0.2">
      <c r="A21" s="20" t="s">
        <v>62</v>
      </c>
      <c r="B21" s="21"/>
      <c r="C21" s="21"/>
      <c r="D21" s="21"/>
      <c r="E21" s="22"/>
      <c r="F21" s="23"/>
      <c r="G21" s="22"/>
    </row>
    <row r="22" spans="1:9" x14ac:dyDescent="0.2">
      <c r="A22" s="21" t="s">
        <v>960</v>
      </c>
      <c r="B22" s="21" t="s">
        <v>961</v>
      </c>
      <c r="C22" s="21" t="s">
        <v>65</v>
      </c>
      <c r="D22" s="24">
        <v>7500000</v>
      </c>
      <c r="E22" s="22">
        <v>7614.5625</v>
      </c>
      <c r="F22" s="23">
        <v>24.464403865562101</v>
      </c>
      <c r="G22" s="22">
        <v>6.6484450025855102</v>
      </c>
    </row>
    <row r="23" spans="1:9" x14ac:dyDescent="0.2">
      <c r="A23" s="21" t="s">
        <v>962</v>
      </c>
      <c r="B23" s="21" t="s">
        <v>963</v>
      </c>
      <c r="C23" s="21" t="s">
        <v>65</v>
      </c>
      <c r="D23" s="24">
        <v>4500000</v>
      </c>
      <c r="E23" s="22">
        <v>4565.9212500000003</v>
      </c>
      <c r="F23" s="23">
        <v>14.6695941465254</v>
      </c>
      <c r="G23" s="22">
        <v>6.9087919551832</v>
      </c>
    </row>
    <row r="24" spans="1:9" x14ac:dyDescent="0.2">
      <c r="A24" s="21" t="s">
        <v>964</v>
      </c>
      <c r="B24" s="21" t="s">
        <v>965</v>
      </c>
      <c r="C24" s="21" t="s">
        <v>65</v>
      </c>
      <c r="D24" s="24">
        <v>3000000</v>
      </c>
      <c r="E24" s="22">
        <v>3042.7420000000002</v>
      </c>
      <c r="F24" s="23">
        <v>9.7758563471910698</v>
      </c>
      <c r="G24" s="22">
        <v>7.5819770457041704</v>
      </c>
    </row>
    <row r="25" spans="1:9" x14ac:dyDescent="0.2">
      <c r="A25" s="21" t="s">
        <v>71</v>
      </c>
      <c r="B25" s="21" t="s">
        <v>70</v>
      </c>
      <c r="C25" s="21" t="s">
        <v>65</v>
      </c>
      <c r="D25" s="24">
        <v>3000000</v>
      </c>
      <c r="E25" s="22">
        <v>3038.0909999999999</v>
      </c>
      <c r="F25" s="23">
        <v>9.7609134082659903</v>
      </c>
      <c r="G25" s="22">
        <v>7.5623466977999998</v>
      </c>
    </row>
    <row r="26" spans="1:9" x14ac:dyDescent="0.2">
      <c r="A26" s="21" t="s">
        <v>966</v>
      </c>
      <c r="B26" s="21" t="s">
        <v>967</v>
      </c>
      <c r="C26" s="21" t="s">
        <v>65</v>
      </c>
      <c r="D26" s="24">
        <v>1500000</v>
      </c>
      <c r="E26" s="22">
        <v>1543.1695</v>
      </c>
      <c r="F26" s="23">
        <v>4.9579633604711404</v>
      </c>
      <c r="G26" s="22">
        <v>7.2124287059846601</v>
      </c>
    </row>
    <row r="27" spans="1:9" x14ac:dyDescent="0.2">
      <c r="A27" s="21" t="s">
        <v>968</v>
      </c>
      <c r="B27" s="21" t="s">
        <v>969</v>
      </c>
      <c r="C27" s="21" t="s">
        <v>65</v>
      </c>
      <c r="D27" s="24">
        <v>500000</v>
      </c>
      <c r="E27" s="22">
        <v>501.17347219999999</v>
      </c>
      <c r="F27" s="23">
        <v>1.6101923427126501</v>
      </c>
      <c r="G27" s="22">
        <v>7.6719942557037699</v>
      </c>
    </row>
    <row r="28" spans="1:9" x14ac:dyDescent="0.2">
      <c r="A28" s="21" t="s">
        <v>67</v>
      </c>
      <c r="B28" s="21" t="s">
        <v>66</v>
      </c>
      <c r="C28" s="21" t="s">
        <v>65</v>
      </c>
      <c r="D28" s="24">
        <v>500000</v>
      </c>
      <c r="E28" s="22">
        <v>486.8870278</v>
      </c>
      <c r="F28" s="23">
        <v>1.5642922209913399</v>
      </c>
      <c r="G28" s="22">
        <v>7.5175102065125001</v>
      </c>
    </row>
    <row r="29" spans="1:9" x14ac:dyDescent="0.2">
      <c r="A29" s="20" t="s">
        <v>27</v>
      </c>
      <c r="B29" s="20"/>
      <c r="C29" s="20"/>
      <c r="D29" s="20"/>
      <c r="E29" s="25">
        <f>SUM(E22:E28)</f>
        <v>20792.546749999998</v>
      </c>
      <c r="F29" s="26">
        <f>SUM(F22:F28)</f>
        <v>66.803215691719686</v>
      </c>
      <c r="G29" s="25"/>
      <c r="H29" s="14"/>
      <c r="I29" s="14"/>
    </row>
    <row r="30" spans="1:9" x14ac:dyDescent="0.2">
      <c r="A30" s="21"/>
      <c r="B30" s="21"/>
      <c r="C30" s="21"/>
      <c r="D30" s="21"/>
      <c r="E30" s="22"/>
      <c r="F30" s="23"/>
      <c r="G30" s="22"/>
    </row>
    <row r="31" spans="1:9" x14ac:dyDescent="0.2">
      <c r="A31" s="20" t="s">
        <v>30</v>
      </c>
      <c r="B31" s="20"/>
      <c r="C31" s="20"/>
      <c r="D31" s="20"/>
      <c r="E31" s="25">
        <f>E8+E14+E19+E29</f>
        <v>29490.754982899998</v>
      </c>
      <c r="F31" s="26">
        <f>F8+F14+F19+F29</f>
        <v>94.749204593435678</v>
      </c>
      <c r="G31" s="25"/>
      <c r="H31" s="14"/>
      <c r="I31" s="14"/>
    </row>
    <row r="32" spans="1:9" x14ac:dyDescent="0.2">
      <c r="A32" s="20"/>
      <c r="B32" s="20"/>
      <c r="C32" s="20"/>
      <c r="D32" s="20"/>
      <c r="E32" s="25"/>
      <c r="F32" s="26"/>
      <c r="G32" s="25"/>
      <c r="H32" s="14"/>
      <c r="I32" s="14"/>
    </row>
    <row r="33" spans="1:9" x14ac:dyDescent="0.2">
      <c r="A33" s="20" t="s">
        <v>32</v>
      </c>
      <c r="B33" s="20"/>
      <c r="C33" s="20"/>
      <c r="D33" s="20"/>
      <c r="E33" s="25">
        <f>E35-(E8+E14+E19+E29)</f>
        <v>1634.3136754000006</v>
      </c>
      <c r="F33" s="26">
        <f>F35-(F8+F14+F19+F29)</f>
        <v>5.2507954065643219</v>
      </c>
      <c r="G33" s="25"/>
      <c r="H33" s="14"/>
      <c r="I33" s="14"/>
    </row>
    <row r="34" spans="1:9" x14ac:dyDescent="0.2">
      <c r="A34" s="20"/>
      <c r="B34" s="20"/>
      <c r="C34" s="20"/>
      <c r="D34" s="20"/>
      <c r="E34" s="25"/>
      <c r="F34" s="26"/>
      <c r="G34" s="25"/>
      <c r="H34" s="14"/>
      <c r="I34" s="14"/>
    </row>
    <row r="35" spans="1:9" x14ac:dyDescent="0.2">
      <c r="A35" s="27" t="s">
        <v>31</v>
      </c>
      <c r="B35" s="27"/>
      <c r="C35" s="27"/>
      <c r="D35" s="27"/>
      <c r="E35" s="28">
        <v>31125.068658299999</v>
      </c>
      <c r="F35" s="29">
        <v>100</v>
      </c>
      <c r="G35" s="28"/>
      <c r="H35" s="14"/>
      <c r="I35" s="14"/>
    </row>
    <row r="37" spans="1:9" x14ac:dyDescent="0.2">
      <c r="A37" s="14" t="s">
        <v>58</v>
      </c>
    </row>
    <row r="38" spans="1:9" x14ac:dyDescent="0.2">
      <c r="A38" s="14" t="s">
        <v>34</v>
      </c>
    </row>
    <row r="39" spans="1:9" x14ac:dyDescent="0.2">
      <c r="A39" s="14"/>
    </row>
    <row r="40" spans="1:9" ht="36" customHeight="1" x14ac:dyDescent="0.2">
      <c r="A40" s="91" t="s">
        <v>970</v>
      </c>
      <c r="B40" s="91"/>
      <c r="C40" s="91"/>
      <c r="D40" s="91"/>
      <c r="E40" s="91"/>
      <c r="F40" s="91"/>
      <c r="G40" s="91"/>
    </row>
    <row r="42" spans="1:9" x14ac:dyDescent="0.2">
      <c r="A42" s="14" t="s">
        <v>35</v>
      </c>
    </row>
    <row r="43" spans="1:9" x14ac:dyDescent="0.2">
      <c r="A43" s="14" t="s">
        <v>36</v>
      </c>
    </row>
    <row r="44" spans="1:9" x14ac:dyDescent="0.2">
      <c r="A44" s="14" t="s">
        <v>37</v>
      </c>
      <c r="B44" s="14"/>
      <c r="C44" s="30" t="s">
        <v>39</v>
      </c>
      <c r="D44" s="14" t="s">
        <v>38</v>
      </c>
    </row>
    <row r="45" spans="1:9" x14ac:dyDescent="0.2">
      <c r="A45" s="7" t="s">
        <v>72</v>
      </c>
      <c r="C45" s="31">
        <v>32.8949</v>
      </c>
      <c r="D45" s="31">
        <v>33.873699999999999</v>
      </c>
    </row>
    <row r="46" spans="1:9" x14ac:dyDescent="0.2">
      <c r="A46" s="7" t="s">
        <v>902</v>
      </c>
      <c r="C46" s="31">
        <v>10.0762</v>
      </c>
      <c r="D46" s="31">
        <v>10.1198</v>
      </c>
    </row>
    <row r="47" spans="1:9" x14ac:dyDescent="0.2">
      <c r="A47" s="7" t="s">
        <v>73</v>
      </c>
      <c r="C47" s="31">
        <v>35.179200000000002</v>
      </c>
      <c r="D47" s="31">
        <v>36.358400000000003</v>
      </c>
    </row>
    <row r="48" spans="1:9" x14ac:dyDescent="0.2">
      <c r="A48" s="7" t="s">
        <v>904</v>
      </c>
      <c r="C48" s="31">
        <v>10</v>
      </c>
      <c r="D48" s="31">
        <v>10.019</v>
      </c>
    </row>
    <row r="50" spans="1:5" x14ac:dyDescent="0.2">
      <c r="A50" s="14" t="s">
        <v>41</v>
      </c>
    </row>
    <row r="51" spans="1:5" x14ac:dyDescent="0.2">
      <c r="A51" s="87" t="s">
        <v>59</v>
      </c>
      <c r="B51" s="88"/>
      <c r="C51" s="34" t="s">
        <v>60</v>
      </c>
    </row>
    <row r="52" spans="1:5" x14ac:dyDescent="0.2">
      <c r="A52" s="83" t="s">
        <v>902</v>
      </c>
      <c r="B52" s="84"/>
      <c r="C52" s="35">
        <v>0.25282483</v>
      </c>
    </row>
    <row r="53" spans="1:5" x14ac:dyDescent="0.2">
      <c r="A53" s="83" t="s">
        <v>904</v>
      </c>
      <c r="B53" s="84"/>
      <c r="C53" s="35">
        <v>0.30366590999999998</v>
      </c>
    </row>
    <row r="54" spans="1:5" x14ac:dyDescent="0.2">
      <c r="A54" s="7" t="s">
        <v>61</v>
      </c>
    </row>
    <row r="55" spans="1:5" x14ac:dyDescent="0.2">
      <c r="A55" s="7" t="s">
        <v>40</v>
      </c>
    </row>
    <row r="57" spans="1:5" x14ac:dyDescent="0.2">
      <c r="A57" s="14" t="s">
        <v>895</v>
      </c>
      <c r="D57" s="32">
        <v>3.4543897413628302</v>
      </c>
      <c r="E57" s="10" t="s">
        <v>43</v>
      </c>
    </row>
    <row r="59" spans="1:5" x14ac:dyDescent="0.2">
      <c r="A59" s="14" t="s">
        <v>820</v>
      </c>
      <c r="D59" s="30" t="s">
        <v>42</v>
      </c>
    </row>
    <row r="61" spans="1:5" x14ac:dyDescent="0.2">
      <c r="A61" s="14" t="s">
        <v>896</v>
      </c>
    </row>
    <row r="62" spans="1:5" ht="15" x14ac:dyDescent="0.25">
      <c r="A62" s="65"/>
    </row>
    <row r="63" spans="1:5" x14ac:dyDescent="0.2">
      <c r="A63" s="52" t="s">
        <v>792</v>
      </c>
    </row>
    <row r="64" spans="1:5" x14ac:dyDescent="0.2">
      <c r="A64" s="54"/>
    </row>
    <row r="65" spans="1:1" x14ac:dyDescent="0.2">
      <c r="A65" s="54"/>
    </row>
    <row r="66" spans="1:1" x14ac:dyDescent="0.2">
      <c r="A66" s="54"/>
    </row>
    <row r="67" spans="1:1" x14ac:dyDescent="0.2">
      <c r="A67" s="54"/>
    </row>
    <row r="68" spans="1:1" x14ac:dyDescent="0.2">
      <c r="A68" s="54"/>
    </row>
    <row r="69" spans="1:1" x14ac:dyDescent="0.2">
      <c r="A69" s="54"/>
    </row>
    <row r="70" spans="1:1" x14ac:dyDescent="0.2">
      <c r="A70" s="54"/>
    </row>
    <row r="71" spans="1:1" x14ac:dyDescent="0.2">
      <c r="A71" s="54"/>
    </row>
    <row r="72" spans="1:1" x14ac:dyDescent="0.2">
      <c r="A72" s="54"/>
    </row>
    <row r="73" spans="1:1" x14ac:dyDescent="0.2">
      <c r="A73" s="54"/>
    </row>
    <row r="74" spans="1:1" x14ac:dyDescent="0.2">
      <c r="A74" s="54"/>
    </row>
    <row r="75" spans="1:1" x14ac:dyDescent="0.2">
      <c r="A75" s="54"/>
    </row>
    <row r="76" spans="1:1" x14ac:dyDescent="0.2">
      <c r="A76" s="54"/>
    </row>
    <row r="77" spans="1:1" x14ac:dyDescent="0.2">
      <c r="A77" s="52" t="s">
        <v>971</v>
      </c>
    </row>
    <row r="78" spans="1:1" x14ac:dyDescent="0.2">
      <c r="A78" s="54"/>
    </row>
    <row r="79" spans="1:1" x14ac:dyDescent="0.2">
      <c r="A79" s="52" t="s">
        <v>793</v>
      </c>
    </row>
    <row r="80" spans="1:1" x14ac:dyDescent="0.2">
      <c r="A80" s="54"/>
    </row>
    <row r="81" spans="1:1" x14ac:dyDescent="0.2">
      <c r="A81" s="54"/>
    </row>
    <row r="82" spans="1:1" x14ac:dyDescent="0.2">
      <c r="A82" s="54"/>
    </row>
    <row r="83" spans="1:1" x14ac:dyDescent="0.2">
      <c r="A83" s="54"/>
    </row>
    <row r="84" spans="1:1" x14ac:dyDescent="0.2">
      <c r="A84" s="54"/>
    </row>
    <row r="85" spans="1:1" x14ac:dyDescent="0.2">
      <c r="A85" s="54"/>
    </row>
    <row r="86" spans="1:1" x14ac:dyDescent="0.2">
      <c r="A86" s="54"/>
    </row>
    <row r="87" spans="1:1" x14ac:dyDescent="0.2">
      <c r="A87" s="54"/>
    </row>
    <row r="88" spans="1:1" x14ac:dyDescent="0.2">
      <c r="A88" s="54"/>
    </row>
    <row r="89" spans="1:1" x14ac:dyDescent="0.2">
      <c r="A89" s="54"/>
    </row>
    <row r="90" spans="1:1" x14ac:dyDescent="0.2">
      <c r="A90" s="54"/>
    </row>
    <row r="91" spans="1:1" x14ac:dyDescent="0.2">
      <c r="A91" s="54"/>
    </row>
    <row r="92" spans="1:1" x14ac:dyDescent="0.2">
      <c r="A92" s="54"/>
    </row>
  </sheetData>
  <mergeCells count="5">
    <mergeCell ref="A1:G1"/>
    <mergeCell ref="A40:G40"/>
    <mergeCell ref="A51:B51"/>
    <mergeCell ref="A52:B52"/>
    <mergeCell ref="A53:B53"/>
  </mergeCells>
  <conditionalFormatting sqref="F2:F3 F5:F39 F41:F60">
    <cfRule type="cellIs" dxfId="84" priority="4" stopIfTrue="1" operator="between">
      <formula>0.009</formula>
      <formula>-0.009</formula>
    </cfRule>
  </conditionalFormatting>
  <conditionalFormatting sqref="F61 F99:F194">
    <cfRule type="cellIs" dxfId="83" priority="3" stopIfTrue="1" operator="between">
      <formula>0.009</formula>
      <formula>-0.009</formula>
    </cfRule>
  </conditionalFormatting>
  <conditionalFormatting sqref="F95:F98">
    <cfRule type="cellIs" dxfId="82" priority="2" stopIfTrue="1" operator="between">
      <formula>0.009</formula>
      <formula>-0.009</formula>
    </cfRule>
  </conditionalFormatting>
  <conditionalFormatting sqref="F62:F94">
    <cfRule type="cellIs" dxfId="8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07"/>
  <sheetViews>
    <sheetView workbookViewId="0">
      <selection sqref="A1:G1"/>
    </sheetView>
  </sheetViews>
  <sheetFormatPr defaultColWidth="9.140625" defaultRowHeight="11.25" x14ac:dyDescent="0.2"/>
  <cols>
    <col min="1" max="1" width="38.7109375" style="7" bestFit="1" customWidth="1"/>
    <col min="2" max="2" width="52.28515625" style="7" bestFit="1" customWidth="1"/>
    <col min="3" max="3" width="24.7109375" style="7" bestFit="1" customWidth="1"/>
    <col min="4" max="4" width="15.28515625" style="7" bestFit="1" customWidth="1"/>
    <col min="5" max="5" width="23.140625" style="10" customWidth="1"/>
    <col min="6" max="6" width="13.5703125" style="11" bestFit="1" customWidth="1"/>
    <col min="7" max="7" width="14.28515625" style="10" customWidth="1"/>
    <col min="8" max="16384" width="9.140625" style="7"/>
  </cols>
  <sheetData>
    <row r="1" spans="1:7" s="1" customFormat="1" ht="15" x14ac:dyDescent="0.2">
      <c r="A1" s="85" t="s">
        <v>972</v>
      </c>
      <c r="B1" s="86"/>
      <c r="C1" s="86"/>
      <c r="D1" s="86"/>
      <c r="E1" s="86"/>
      <c r="F1" s="86"/>
      <c r="G1" s="86"/>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33</v>
      </c>
      <c r="D4" s="13" t="s">
        <v>1</v>
      </c>
      <c r="E4" s="55" t="s">
        <v>6</v>
      </c>
      <c r="F4" s="12" t="s">
        <v>3</v>
      </c>
      <c r="G4" s="12" t="s">
        <v>5</v>
      </c>
    </row>
    <row r="5" spans="1:7" x14ac:dyDescent="0.2">
      <c r="A5" s="16" t="s">
        <v>25</v>
      </c>
      <c r="B5" s="17"/>
      <c r="C5" s="17"/>
      <c r="D5" s="17"/>
      <c r="E5" s="18"/>
      <c r="F5" s="19"/>
      <c r="G5" s="18"/>
    </row>
    <row r="6" spans="1:7" x14ac:dyDescent="0.2">
      <c r="A6" s="20" t="s">
        <v>26</v>
      </c>
      <c r="B6" s="21"/>
      <c r="C6" s="21"/>
      <c r="D6" s="21"/>
      <c r="E6" s="22"/>
      <c r="F6" s="23"/>
      <c r="G6" s="22"/>
    </row>
    <row r="7" spans="1:7" x14ac:dyDescent="0.2">
      <c r="A7" s="21" t="s">
        <v>973</v>
      </c>
      <c r="B7" s="21" t="s">
        <v>974</v>
      </c>
      <c r="C7" s="21" t="s">
        <v>975</v>
      </c>
      <c r="D7" s="24">
        <v>550</v>
      </c>
      <c r="E7" s="22">
        <v>5949.6445137000001</v>
      </c>
      <c r="F7" s="23">
        <v>7.9516864835204801</v>
      </c>
      <c r="G7" s="22">
        <v>7.1451000000000002</v>
      </c>
    </row>
    <row r="8" spans="1:7" x14ac:dyDescent="0.2">
      <c r="A8" s="21" t="s">
        <v>976</v>
      </c>
      <c r="B8" s="21" t="s">
        <v>977</v>
      </c>
      <c r="C8" s="21" t="s">
        <v>76</v>
      </c>
      <c r="D8" s="24">
        <v>500</v>
      </c>
      <c r="E8" s="22">
        <v>5304.7639725999998</v>
      </c>
      <c r="F8" s="23">
        <v>7.0898050937429096</v>
      </c>
      <c r="G8" s="22">
        <v>7.8650000000000002</v>
      </c>
    </row>
    <row r="9" spans="1:7" x14ac:dyDescent="0.2">
      <c r="A9" s="21" t="s">
        <v>978</v>
      </c>
      <c r="B9" s="21" t="s">
        <v>979</v>
      </c>
      <c r="C9" s="21" t="s">
        <v>76</v>
      </c>
      <c r="D9" s="24">
        <v>500</v>
      </c>
      <c r="E9" s="22">
        <v>5275.8510274</v>
      </c>
      <c r="F9" s="23">
        <v>7.0511630076458003</v>
      </c>
      <c r="G9" s="22">
        <v>7.7347000000000001</v>
      </c>
    </row>
    <row r="10" spans="1:7" x14ac:dyDescent="0.2">
      <c r="A10" s="21" t="s">
        <v>980</v>
      </c>
      <c r="B10" s="21" t="s">
        <v>981</v>
      </c>
      <c r="C10" s="21" t="s">
        <v>76</v>
      </c>
      <c r="D10" s="24">
        <v>500</v>
      </c>
      <c r="E10" s="22">
        <v>5012.1246574999996</v>
      </c>
      <c r="F10" s="23">
        <v>6.6986933086490001</v>
      </c>
      <c r="G10" s="22">
        <v>7.9749999999999996</v>
      </c>
    </row>
    <row r="11" spans="1:7" x14ac:dyDescent="0.2">
      <c r="A11" s="21" t="s">
        <v>982</v>
      </c>
      <c r="B11" s="21" t="s">
        <v>983</v>
      </c>
      <c r="C11" s="21" t="s">
        <v>984</v>
      </c>
      <c r="D11" s="24">
        <v>500</v>
      </c>
      <c r="E11" s="22">
        <v>4898.5091781000001</v>
      </c>
      <c r="F11" s="23">
        <v>6.5468464764923304</v>
      </c>
      <c r="G11" s="22">
        <v>7.95</v>
      </c>
    </row>
    <row r="12" spans="1:7" x14ac:dyDescent="0.2">
      <c r="A12" s="21" t="s">
        <v>985</v>
      </c>
      <c r="B12" s="21" t="s">
        <v>986</v>
      </c>
      <c r="C12" s="21" t="s">
        <v>76</v>
      </c>
      <c r="D12" s="24">
        <v>250</v>
      </c>
      <c r="E12" s="22">
        <v>2636.8724314999999</v>
      </c>
      <c r="F12" s="23">
        <v>3.52417406183599</v>
      </c>
      <c r="G12" s="22">
        <v>7.8597999999999999</v>
      </c>
    </row>
    <row r="13" spans="1:7" x14ac:dyDescent="0.2">
      <c r="A13" s="21" t="s">
        <v>987</v>
      </c>
      <c r="B13" s="21" t="s">
        <v>988</v>
      </c>
      <c r="C13" s="21" t="s">
        <v>76</v>
      </c>
      <c r="D13" s="24">
        <v>250</v>
      </c>
      <c r="E13" s="22">
        <v>2628.9962329</v>
      </c>
      <c r="F13" s="23">
        <v>3.51364754015811</v>
      </c>
      <c r="G13" s="22">
        <v>7.8297999999999996</v>
      </c>
    </row>
    <row r="14" spans="1:7" x14ac:dyDescent="0.2">
      <c r="A14" s="21" t="s">
        <v>830</v>
      </c>
      <c r="B14" s="21" t="s">
        <v>831</v>
      </c>
      <c r="C14" s="21" t="s">
        <v>832</v>
      </c>
      <c r="D14" s="24">
        <v>250</v>
      </c>
      <c r="E14" s="22">
        <v>2628.5291781000001</v>
      </c>
      <c r="F14" s="23">
        <v>3.5130233224705298</v>
      </c>
      <c r="G14" s="22">
        <v>8.0921000000000003</v>
      </c>
    </row>
    <row r="15" spans="1:7" x14ac:dyDescent="0.2">
      <c r="A15" s="21" t="s">
        <v>989</v>
      </c>
      <c r="B15" s="21" t="s">
        <v>990</v>
      </c>
      <c r="C15" s="21" t="s">
        <v>76</v>
      </c>
      <c r="D15" s="24">
        <v>250</v>
      </c>
      <c r="E15" s="22">
        <v>2604.69</v>
      </c>
      <c r="F15" s="23">
        <v>3.4811623146675399</v>
      </c>
      <c r="G15" s="22">
        <v>7.6801000000000004</v>
      </c>
    </row>
    <row r="16" spans="1:7" x14ac:dyDescent="0.2">
      <c r="A16" s="21" t="s">
        <v>991</v>
      </c>
      <c r="B16" s="21" t="s">
        <v>992</v>
      </c>
      <c r="C16" s="21" t="s">
        <v>76</v>
      </c>
      <c r="D16" s="24">
        <v>250</v>
      </c>
      <c r="E16" s="22">
        <v>2471.3474590000001</v>
      </c>
      <c r="F16" s="23">
        <v>3.3029503091424299</v>
      </c>
      <c r="G16" s="22">
        <v>7.84</v>
      </c>
    </row>
    <row r="17" spans="1:9" x14ac:dyDescent="0.2">
      <c r="A17" s="21" t="s">
        <v>993</v>
      </c>
      <c r="B17" s="21" t="s">
        <v>994</v>
      </c>
      <c r="C17" s="21" t="s">
        <v>984</v>
      </c>
      <c r="D17" s="24">
        <v>250</v>
      </c>
      <c r="E17" s="22">
        <v>2443.3802396999999</v>
      </c>
      <c r="F17" s="23">
        <v>3.2655721835792302</v>
      </c>
      <c r="G17" s="22">
        <v>7.7549000000000001</v>
      </c>
    </row>
    <row r="18" spans="1:9" x14ac:dyDescent="0.2">
      <c r="A18" s="21" t="s">
        <v>995</v>
      </c>
      <c r="B18" s="21" t="s">
        <v>996</v>
      </c>
      <c r="C18" s="21" t="s">
        <v>997</v>
      </c>
      <c r="D18" s="24">
        <v>200</v>
      </c>
      <c r="E18" s="22">
        <v>2108.2126849000001</v>
      </c>
      <c r="F18" s="23">
        <v>2.8176215019745001</v>
      </c>
      <c r="G18" s="22">
        <v>7.5301</v>
      </c>
    </row>
    <row r="19" spans="1:9" x14ac:dyDescent="0.2">
      <c r="A19" s="21" t="s">
        <v>998</v>
      </c>
      <c r="B19" s="21" t="s">
        <v>999</v>
      </c>
      <c r="C19" s="21" t="s">
        <v>76</v>
      </c>
      <c r="D19" s="24">
        <v>200</v>
      </c>
      <c r="E19" s="22">
        <v>2057.3707671000002</v>
      </c>
      <c r="F19" s="23">
        <v>2.7496713934200101</v>
      </c>
      <c r="G19" s="22">
        <v>7.665</v>
      </c>
    </row>
    <row r="20" spans="1:9" x14ac:dyDescent="0.2">
      <c r="A20" s="21" t="s">
        <v>1000</v>
      </c>
      <c r="B20" s="21" t="s">
        <v>1001</v>
      </c>
      <c r="C20" s="21" t="s">
        <v>76</v>
      </c>
      <c r="D20" s="24">
        <v>200</v>
      </c>
      <c r="E20" s="22">
        <v>2013.9182740000001</v>
      </c>
      <c r="F20" s="23">
        <v>2.69159723432313</v>
      </c>
      <c r="G20" s="22">
        <v>7.9047999999999998</v>
      </c>
    </row>
    <row r="21" spans="1:9" x14ac:dyDescent="0.2">
      <c r="A21" s="21" t="s">
        <v>1002</v>
      </c>
      <c r="B21" s="21" t="s">
        <v>1003</v>
      </c>
      <c r="C21" s="21" t="s">
        <v>1004</v>
      </c>
      <c r="D21" s="24">
        <v>160</v>
      </c>
      <c r="E21" s="22">
        <v>1799.2117040999999</v>
      </c>
      <c r="F21" s="23">
        <v>2.4046423875477299</v>
      </c>
      <c r="G21" s="22">
        <v>8.1499000000000006</v>
      </c>
    </row>
    <row r="22" spans="1:9" x14ac:dyDescent="0.2">
      <c r="A22" s="21" t="s">
        <v>1005</v>
      </c>
      <c r="B22" s="21" t="s">
        <v>1006</v>
      </c>
      <c r="C22" s="21" t="s">
        <v>997</v>
      </c>
      <c r="D22" s="24">
        <v>150</v>
      </c>
      <c r="E22" s="22">
        <v>1530.6145684999999</v>
      </c>
      <c r="F22" s="23">
        <v>2.0456629211704001</v>
      </c>
      <c r="G22" s="22">
        <v>7.76</v>
      </c>
    </row>
    <row r="23" spans="1:9" x14ac:dyDescent="0.2">
      <c r="A23" s="21" t="s">
        <v>1007</v>
      </c>
      <c r="B23" s="21" t="s">
        <v>1008</v>
      </c>
      <c r="C23" s="21" t="s">
        <v>76</v>
      </c>
      <c r="D23" s="24">
        <v>140</v>
      </c>
      <c r="E23" s="22">
        <v>1419.1845644</v>
      </c>
      <c r="F23" s="23">
        <v>1.89673697182665</v>
      </c>
      <c r="G23" s="22">
        <v>7.8601999999999999</v>
      </c>
    </row>
    <row r="24" spans="1:9" x14ac:dyDescent="0.2">
      <c r="A24" s="21" t="s">
        <v>1009</v>
      </c>
      <c r="B24" s="21" t="s">
        <v>1010</v>
      </c>
      <c r="C24" s="21" t="s">
        <v>76</v>
      </c>
      <c r="D24" s="24">
        <v>100</v>
      </c>
      <c r="E24" s="22">
        <v>1025.8781918</v>
      </c>
      <c r="F24" s="23">
        <v>1.37108389126285</v>
      </c>
      <c r="G24" s="22">
        <v>7.8449999999999998</v>
      </c>
    </row>
    <row r="25" spans="1:9" x14ac:dyDescent="0.2">
      <c r="A25" s="21" t="s">
        <v>1011</v>
      </c>
      <c r="B25" s="21" t="s">
        <v>1012</v>
      </c>
      <c r="C25" s="21" t="s">
        <v>76</v>
      </c>
      <c r="D25" s="24">
        <v>100</v>
      </c>
      <c r="E25" s="22">
        <v>1013.6503425</v>
      </c>
      <c r="F25" s="23">
        <v>1.35474139823198</v>
      </c>
      <c r="G25" s="22">
        <v>7.84</v>
      </c>
    </row>
    <row r="26" spans="1:9" x14ac:dyDescent="0.2">
      <c r="A26" s="21" t="s">
        <v>1013</v>
      </c>
      <c r="B26" s="21" t="s">
        <v>1014</v>
      </c>
      <c r="C26" s="21" t="s">
        <v>76</v>
      </c>
      <c r="D26" s="24">
        <v>45</v>
      </c>
      <c r="E26" s="22">
        <v>497.08071369999999</v>
      </c>
      <c r="F26" s="23">
        <v>0.66434725356203095</v>
      </c>
      <c r="G26" s="22">
        <v>8.01</v>
      </c>
    </row>
    <row r="27" spans="1:9" x14ac:dyDescent="0.2">
      <c r="A27" s="20" t="s">
        <v>27</v>
      </c>
      <c r="B27" s="20"/>
      <c r="C27" s="20"/>
      <c r="D27" s="20"/>
      <c r="E27" s="25">
        <f>SUM(E6:E26)</f>
        <v>55319.830701500003</v>
      </c>
      <c r="F27" s="26">
        <f>SUM(F6:F26)</f>
        <v>73.934829055223645</v>
      </c>
      <c r="G27" s="25"/>
      <c r="H27" s="14"/>
      <c r="I27" s="14"/>
    </row>
    <row r="28" spans="1:9" x14ac:dyDescent="0.2">
      <c r="A28" s="21"/>
      <c r="B28" s="21"/>
      <c r="C28" s="21"/>
      <c r="D28" s="21"/>
      <c r="E28" s="22"/>
      <c r="F28" s="23"/>
      <c r="G28" s="22"/>
    </row>
    <row r="29" spans="1:9" x14ac:dyDescent="0.2">
      <c r="A29" s="20" t="s">
        <v>62</v>
      </c>
      <c r="B29" s="21"/>
      <c r="C29" s="21"/>
      <c r="D29" s="21"/>
      <c r="E29" s="22"/>
      <c r="F29" s="23"/>
      <c r="G29" s="22"/>
    </row>
    <row r="30" spans="1:9" x14ac:dyDescent="0.2">
      <c r="A30" s="21" t="s">
        <v>71</v>
      </c>
      <c r="B30" s="21" t="s">
        <v>70</v>
      </c>
      <c r="C30" s="21" t="s">
        <v>65</v>
      </c>
      <c r="D30" s="24">
        <v>13000000</v>
      </c>
      <c r="E30" s="22">
        <v>13165.061</v>
      </c>
      <c r="F30" s="23">
        <v>17.595074355681302</v>
      </c>
      <c r="G30" s="22">
        <v>7.5623466977999998</v>
      </c>
    </row>
    <row r="31" spans="1:9" x14ac:dyDescent="0.2">
      <c r="A31" s="21" t="s">
        <v>1015</v>
      </c>
      <c r="B31" s="21" t="s">
        <v>1016</v>
      </c>
      <c r="C31" s="21" t="s">
        <v>65</v>
      </c>
      <c r="D31" s="24">
        <v>2500000</v>
      </c>
      <c r="E31" s="22">
        <v>2471.4850000000001</v>
      </c>
      <c r="F31" s="23">
        <v>3.30313413237895</v>
      </c>
      <c r="G31" s="22">
        <v>7.5978011044499896</v>
      </c>
    </row>
    <row r="32" spans="1:9" x14ac:dyDescent="0.2">
      <c r="A32" s="21" t="s">
        <v>64</v>
      </c>
      <c r="B32" s="21" t="s">
        <v>63</v>
      </c>
      <c r="C32" s="21" t="s">
        <v>65</v>
      </c>
      <c r="D32" s="24">
        <v>1000000</v>
      </c>
      <c r="E32" s="22">
        <v>963.40211109999996</v>
      </c>
      <c r="F32" s="23">
        <v>1.28758475021307</v>
      </c>
      <c r="G32" s="22">
        <v>7.5505018312000098</v>
      </c>
    </row>
    <row r="33" spans="1:9" x14ac:dyDescent="0.2">
      <c r="A33" s="20" t="s">
        <v>27</v>
      </c>
      <c r="B33" s="20"/>
      <c r="C33" s="20"/>
      <c r="D33" s="20"/>
      <c r="E33" s="25">
        <f>SUM(E30:E32)</f>
        <v>16599.948111099999</v>
      </c>
      <c r="F33" s="26">
        <f>SUM(F30:F32)</f>
        <v>22.185793238273323</v>
      </c>
      <c r="G33" s="25"/>
      <c r="H33" s="14"/>
      <c r="I33" s="14"/>
    </row>
    <row r="34" spans="1:9" x14ac:dyDescent="0.2">
      <c r="A34" s="21"/>
      <c r="B34" s="21"/>
      <c r="C34" s="21"/>
      <c r="D34" s="21"/>
      <c r="E34" s="22"/>
      <c r="F34" s="23"/>
      <c r="G34" s="22"/>
    </row>
    <row r="35" spans="1:9" x14ac:dyDescent="0.2">
      <c r="A35" s="20" t="s">
        <v>30</v>
      </c>
      <c r="B35" s="20"/>
      <c r="C35" s="20"/>
      <c r="D35" s="20"/>
      <c r="E35" s="25">
        <f>E27+E33</f>
        <v>71919.778812600009</v>
      </c>
      <c r="F35" s="26">
        <f>F27+F33</f>
        <v>96.120622293496965</v>
      </c>
      <c r="G35" s="25"/>
      <c r="H35" s="14"/>
      <c r="I35" s="14"/>
    </row>
    <row r="36" spans="1:9" x14ac:dyDescent="0.2">
      <c r="A36" s="20"/>
      <c r="B36" s="20"/>
      <c r="C36" s="20"/>
      <c r="D36" s="20"/>
      <c r="E36" s="25"/>
      <c r="F36" s="26"/>
      <c r="G36" s="25"/>
      <c r="H36" s="14"/>
      <c r="I36" s="14"/>
    </row>
    <row r="37" spans="1:9" x14ac:dyDescent="0.2">
      <c r="A37" s="20" t="s">
        <v>32</v>
      </c>
      <c r="B37" s="20"/>
      <c r="C37" s="20"/>
      <c r="D37" s="20"/>
      <c r="E37" s="25">
        <f>E39-(E27+E33)</f>
        <v>2902.6444057999906</v>
      </c>
      <c r="F37" s="26">
        <f>F39-(F27+F33)</f>
        <v>3.8793777065030355</v>
      </c>
      <c r="G37" s="25"/>
      <c r="H37" s="14"/>
      <c r="I37" s="14"/>
    </row>
    <row r="38" spans="1:9" x14ac:dyDescent="0.2">
      <c r="A38" s="20"/>
      <c r="B38" s="20"/>
      <c r="C38" s="20"/>
      <c r="D38" s="20"/>
      <c r="E38" s="25"/>
      <c r="F38" s="26"/>
      <c r="G38" s="25"/>
      <c r="H38" s="14"/>
      <c r="I38" s="14"/>
    </row>
    <row r="39" spans="1:9" x14ac:dyDescent="0.2">
      <c r="A39" s="27" t="s">
        <v>31</v>
      </c>
      <c r="B39" s="27"/>
      <c r="C39" s="27"/>
      <c r="D39" s="27"/>
      <c r="E39" s="28">
        <v>74822.423218399999</v>
      </c>
      <c r="F39" s="29">
        <v>100</v>
      </c>
      <c r="G39" s="28"/>
      <c r="H39" s="14"/>
      <c r="I39" s="14"/>
    </row>
    <row r="41" spans="1:9" x14ac:dyDescent="0.2">
      <c r="A41" s="14" t="s">
        <v>34</v>
      </c>
    </row>
    <row r="43" spans="1:9" x14ac:dyDescent="0.2">
      <c r="A43" s="14" t="s">
        <v>35</v>
      </c>
    </row>
    <row r="44" spans="1:9" x14ac:dyDescent="0.2">
      <c r="A44" s="14" t="s">
        <v>36</v>
      </c>
    </row>
    <row r="45" spans="1:9" x14ac:dyDescent="0.2">
      <c r="A45" s="14" t="s">
        <v>37</v>
      </c>
      <c r="B45" s="14"/>
      <c r="C45" s="30" t="s">
        <v>39</v>
      </c>
      <c r="D45" s="14" t="s">
        <v>38</v>
      </c>
    </row>
    <row r="46" spans="1:9" x14ac:dyDescent="0.2">
      <c r="A46" s="7" t="s">
        <v>72</v>
      </c>
      <c r="C46" s="31">
        <v>81.049499999999995</v>
      </c>
      <c r="D46" s="31">
        <v>82.810599999999994</v>
      </c>
    </row>
    <row r="47" spans="1:9" x14ac:dyDescent="0.2">
      <c r="A47" s="7" t="s">
        <v>77</v>
      </c>
      <c r="C47" s="31">
        <v>15.0266</v>
      </c>
      <c r="D47" s="31">
        <v>14.7713</v>
      </c>
    </row>
    <row r="48" spans="1:9" x14ac:dyDescent="0.2">
      <c r="A48" s="7" t="s">
        <v>78</v>
      </c>
      <c r="C48" s="31">
        <v>12.491899999999999</v>
      </c>
      <c r="D48" s="31">
        <v>12.224600000000001</v>
      </c>
    </row>
    <row r="49" spans="1:4" x14ac:dyDescent="0.2">
      <c r="A49" s="7" t="s">
        <v>1017</v>
      </c>
      <c r="C49" s="31">
        <v>13.319599999999999</v>
      </c>
      <c r="D49" s="31">
        <v>13.0662</v>
      </c>
    </row>
    <row r="50" spans="1:4" x14ac:dyDescent="0.2">
      <c r="A50" s="7" t="s">
        <v>1018</v>
      </c>
      <c r="C50" s="31">
        <v>16.895</v>
      </c>
      <c r="D50" s="31">
        <v>17.2621</v>
      </c>
    </row>
    <row r="51" spans="1:4" x14ac:dyDescent="0.2">
      <c r="A51" s="7" t="s">
        <v>73</v>
      </c>
      <c r="C51" s="31">
        <v>86.420599999999993</v>
      </c>
      <c r="D51" s="31">
        <v>88.537800000000004</v>
      </c>
    </row>
    <row r="52" spans="1:4" x14ac:dyDescent="0.2">
      <c r="A52" s="7" t="s">
        <v>79</v>
      </c>
      <c r="C52" s="31">
        <v>16.587700000000002</v>
      </c>
      <c r="D52" s="31">
        <v>16.411799999999999</v>
      </c>
    </row>
    <row r="53" spans="1:4" x14ac:dyDescent="0.2">
      <c r="A53" s="7" t="s">
        <v>80</v>
      </c>
      <c r="C53" s="31">
        <v>13.8331</v>
      </c>
      <c r="D53" s="31">
        <v>13.6328</v>
      </c>
    </row>
    <row r="54" spans="1:4" x14ac:dyDescent="0.2">
      <c r="A54" s="7" t="s">
        <v>1019</v>
      </c>
      <c r="C54" s="31">
        <v>15.045400000000001</v>
      </c>
      <c r="D54" s="31">
        <v>14.8713</v>
      </c>
    </row>
    <row r="55" spans="1:4" x14ac:dyDescent="0.2">
      <c r="A55" s="7" t="s">
        <v>1020</v>
      </c>
      <c r="C55" s="31">
        <v>18.675899999999999</v>
      </c>
      <c r="D55" s="31">
        <v>19.133900000000001</v>
      </c>
    </row>
    <row r="57" spans="1:4" x14ac:dyDescent="0.2">
      <c r="A57" s="14" t="s">
        <v>41</v>
      </c>
    </row>
    <row r="58" spans="1:4" x14ac:dyDescent="0.2">
      <c r="A58" s="87" t="s">
        <v>59</v>
      </c>
      <c r="B58" s="88"/>
      <c r="C58" s="34" t="s">
        <v>60</v>
      </c>
    </row>
    <row r="59" spans="1:4" x14ac:dyDescent="0.2">
      <c r="A59" s="83" t="s">
        <v>77</v>
      </c>
      <c r="B59" s="84"/>
      <c r="C59" s="35">
        <v>0.57499999999999996</v>
      </c>
    </row>
    <row r="60" spans="1:4" x14ac:dyDescent="0.2">
      <c r="A60" s="83" t="s">
        <v>78</v>
      </c>
      <c r="B60" s="84"/>
      <c r="C60" s="35">
        <v>0.53</v>
      </c>
    </row>
    <row r="61" spans="1:4" x14ac:dyDescent="0.2">
      <c r="A61" s="83" t="s">
        <v>1017</v>
      </c>
      <c r="B61" s="84"/>
      <c r="C61" s="35">
        <v>0.53</v>
      </c>
    </row>
    <row r="62" spans="1:4" x14ac:dyDescent="0.2">
      <c r="A62" s="83" t="s">
        <v>79</v>
      </c>
      <c r="B62" s="84"/>
      <c r="C62" s="35">
        <v>0.57499999999999996</v>
      </c>
    </row>
    <row r="63" spans="1:4" x14ac:dyDescent="0.2">
      <c r="A63" s="83" t="s">
        <v>80</v>
      </c>
      <c r="B63" s="84"/>
      <c r="C63" s="35">
        <v>0.53</v>
      </c>
    </row>
    <row r="64" spans="1:4" x14ac:dyDescent="0.2">
      <c r="A64" s="83" t="s">
        <v>1019</v>
      </c>
      <c r="B64" s="84"/>
      <c r="C64" s="35">
        <v>0.53</v>
      </c>
    </row>
    <row r="65" spans="1:5" x14ac:dyDescent="0.2">
      <c r="A65" s="7" t="s">
        <v>61</v>
      </c>
    </row>
    <row r="66" spans="1:5" x14ac:dyDescent="0.2">
      <c r="A66" s="7" t="s">
        <v>40</v>
      </c>
    </row>
    <row r="68" spans="1:5" x14ac:dyDescent="0.2">
      <c r="A68" s="14" t="s">
        <v>895</v>
      </c>
      <c r="D68" s="32">
        <v>1.7031063028740001</v>
      </c>
      <c r="E68" s="10" t="s">
        <v>43</v>
      </c>
    </row>
    <row r="70" spans="1:5" x14ac:dyDescent="0.2">
      <c r="A70" s="14" t="s">
        <v>820</v>
      </c>
      <c r="D70" s="30" t="s">
        <v>42</v>
      </c>
    </row>
    <row r="72" spans="1:5" x14ac:dyDescent="0.2">
      <c r="A72" s="14" t="s">
        <v>1021</v>
      </c>
    </row>
    <row r="73" spans="1:5" x14ac:dyDescent="0.2">
      <c r="A73" s="51" t="s">
        <v>1022</v>
      </c>
    </row>
    <row r="75" spans="1:5" x14ac:dyDescent="0.2">
      <c r="A75" s="14" t="s">
        <v>1023</v>
      </c>
    </row>
    <row r="76" spans="1:5" x14ac:dyDescent="0.2">
      <c r="A76" s="52"/>
    </row>
    <row r="77" spans="1:5" x14ac:dyDescent="0.2">
      <c r="A77" s="52" t="s">
        <v>792</v>
      </c>
    </row>
    <row r="78" spans="1:5" x14ac:dyDescent="0.2">
      <c r="A78" s="53"/>
    </row>
    <row r="79" spans="1:5" x14ac:dyDescent="0.2">
      <c r="A79" s="54"/>
    </row>
    <row r="80" spans="1:5" x14ac:dyDescent="0.2">
      <c r="A80" s="54"/>
    </row>
    <row r="81" spans="1:1" x14ac:dyDescent="0.2">
      <c r="A81" s="54"/>
    </row>
    <row r="82" spans="1:1" x14ac:dyDescent="0.2">
      <c r="A82" s="54"/>
    </row>
    <row r="83" spans="1:1" x14ac:dyDescent="0.2">
      <c r="A83" s="54"/>
    </row>
    <row r="84" spans="1:1" x14ac:dyDescent="0.2">
      <c r="A84" s="54"/>
    </row>
    <row r="85" spans="1:1" x14ac:dyDescent="0.2">
      <c r="A85" s="54"/>
    </row>
    <row r="86" spans="1:1" x14ac:dyDescent="0.2">
      <c r="A86" s="54"/>
    </row>
    <row r="87" spans="1:1" x14ac:dyDescent="0.2">
      <c r="A87" s="54"/>
    </row>
    <row r="88" spans="1:1" x14ac:dyDescent="0.2">
      <c r="A88" s="54"/>
    </row>
    <row r="89" spans="1:1" x14ac:dyDescent="0.2">
      <c r="A89" s="54"/>
    </row>
    <row r="90" spans="1:1" x14ac:dyDescent="0.2">
      <c r="A90" s="54"/>
    </row>
    <row r="91" spans="1:1" x14ac:dyDescent="0.2">
      <c r="A91" s="52" t="s">
        <v>1024</v>
      </c>
    </row>
    <row r="92" spans="1:1" x14ac:dyDescent="0.2">
      <c r="A92" s="54"/>
    </row>
    <row r="93" spans="1:1" x14ac:dyDescent="0.2">
      <c r="A93" s="52" t="s">
        <v>793</v>
      </c>
    </row>
    <row r="94" spans="1:1" x14ac:dyDescent="0.2">
      <c r="A94" s="54"/>
    </row>
    <row r="95" spans="1:1" x14ac:dyDescent="0.2">
      <c r="A95" s="54"/>
    </row>
    <row r="96" spans="1:1" x14ac:dyDescent="0.2">
      <c r="A96" s="54"/>
    </row>
    <row r="97" spans="1:1" x14ac:dyDescent="0.2">
      <c r="A97" s="54"/>
    </row>
    <row r="98" spans="1:1" x14ac:dyDescent="0.2">
      <c r="A98" s="54"/>
    </row>
    <row r="99" spans="1:1" x14ac:dyDescent="0.2">
      <c r="A99" s="54"/>
    </row>
    <row r="100" spans="1:1" x14ac:dyDescent="0.2">
      <c r="A100" s="54"/>
    </row>
    <row r="101" spans="1:1" x14ac:dyDescent="0.2">
      <c r="A101" s="54"/>
    </row>
    <row r="102" spans="1:1" x14ac:dyDescent="0.2">
      <c r="A102" s="54"/>
    </row>
    <row r="103" spans="1:1" x14ac:dyDescent="0.2">
      <c r="A103" s="54"/>
    </row>
    <row r="104" spans="1:1" x14ac:dyDescent="0.2">
      <c r="A104" s="54"/>
    </row>
    <row r="105" spans="1:1" x14ac:dyDescent="0.2">
      <c r="A105" s="54"/>
    </row>
    <row r="106" spans="1:1" x14ac:dyDescent="0.2">
      <c r="A106" s="54"/>
    </row>
    <row r="107" spans="1:1" x14ac:dyDescent="0.2">
      <c r="A107" s="54"/>
    </row>
  </sheetData>
  <mergeCells count="8">
    <mergeCell ref="A63:B63"/>
    <mergeCell ref="A64:B64"/>
    <mergeCell ref="A1:G1"/>
    <mergeCell ref="A58:B58"/>
    <mergeCell ref="A59:B59"/>
    <mergeCell ref="A60:B60"/>
    <mergeCell ref="A61:B61"/>
    <mergeCell ref="A62:B62"/>
  </mergeCells>
  <conditionalFormatting sqref="F2:F3 F5:F74">
    <cfRule type="cellIs" dxfId="80" priority="3" stopIfTrue="1" operator="between">
      <formula>0.009</formula>
      <formula>-0.009</formula>
    </cfRule>
  </conditionalFormatting>
  <conditionalFormatting sqref="F75 F109:F209">
    <cfRule type="cellIs" dxfId="79" priority="2" stopIfTrue="1" operator="between">
      <formula>0.009</formula>
      <formula>-0.009</formula>
    </cfRule>
  </conditionalFormatting>
  <conditionalFormatting sqref="F76:F108">
    <cfRule type="cellIs" dxfId="78" priority="1" stopIfTrue="1" operator="between">
      <formula>0.009</formula>
      <formula>-0.009</formula>
    </cfRule>
  </conditionalFormatting>
  <hyperlinks>
    <hyperlink ref="A73"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1"/>
  <sheetViews>
    <sheetView workbookViewId="0">
      <selection sqref="A1:G1"/>
    </sheetView>
  </sheetViews>
  <sheetFormatPr defaultColWidth="9.140625" defaultRowHeight="11.25" x14ac:dyDescent="0.2"/>
  <cols>
    <col min="1" max="1" width="38.7109375" style="7" bestFit="1" customWidth="1"/>
    <col min="2" max="2" width="54" style="7" bestFit="1" customWidth="1"/>
    <col min="3" max="3" width="24.7109375" style="7" bestFit="1" customWidth="1"/>
    <col min="4" max="4" width="15.28515625" style="7" bestFit="1" customWidth="1"/>
    <col min="5" max="5" width="23.140625" style="10" customWidth="1"/>
    <col min="6" max="6" width="13.5703125" style="11" bestFit="1" customWidth="1"/>
    <col min="7" max="7" width="14.28515625" style="10" customWidth="1"/>
    <col min="8" max="16384" width="9.140625" style="7"/>
  </cols>
  <sheetData>
    <row r="1" spans="1:7" s="1" customFormat="1" ht="15" x14ac:dyDescent="0.2">
      <c r="A1" s="85" t="s">
        <v>1025</v>
      </c>
      <c r="B1" s="86"/>
      <c r="C1" s="86"/>
      <c r="D1" s="86"/>
      <c r="E1" s="86"/>
      <c r="F1" s="86"/>
      <c r="G1" s="86"/>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33</v>
      </c>
      <c r="D4" s="13" t="s">
        <v>1</v>
      </c>
      <c r="E4" s="55" t="s">
        <v>6</v>
      </c>
      <c r="F4" s="12" t="s">
        <v>3</v>
      </c>
      <c r="G4" s="12" t="s">
        <v>5</v>
      </c>
    </row>
    <row r="5" spans="1:7" x14ac:dyDescent="0.2">
      <c r="A5" s="16" t="s">
        <v>25</v>
      </c>
      <c r="B5" s="17"/>
      <c r="C5" s="17"/>
      <c r="D5" s="17"/>
      <c r="E5" s="18"/>
      <c r="F5" s="19"/>
      <c r="G5" s="18"/>
    </row>
    <row r="6" spans="1:7" x14ac:dyDescent="0.2">
      <c r="A6" s="20" t="s">
        <v>26</v>
      </c>
      <c r="B6" s="21"/>
      <c r="C6" s="21"/>
      <c r="D6" s="21"/>
      <c r="E6" s="22"/>
      <c r="F6" s="23"/>
      <c r="G6" s="22"/>
    </row>
    <row r="7" spans="1:7" x14ac:dyDescent="0.2">
      <c r="A7" s="21" t="s">
        <v>1026</v>
      </c>
      <c r="B7" s="21" t="s">
        <v>1027</v>
      </c>
      <c r="C7" s="21" t="s">
        <v>1028</v>
      </c>
      <c r="D7" s="24">
        <v>500</v>
      </c>
      <c r="E7" s="22">
        <v>5018.9830822000004</v>
      </c>
      <c r="F7" s="23">
        <v>7.0446340163651398</v>
      </c>
      <c r="G7" s="22">
        <v>7.84</v>
      </c>
    </row>
    <row r="8" spans="1:7" x14ac:dyDescent="0.2">
      <c r="A8" s="21" t="s">
        <v>1011</v>
      </c>
      <c r="B8" s="21" t="s">
        <v>1012</v>
      </c>
      <c r="C8" s="21" t="s">
        <v>76</v>
      </c>
      <c r="D8" s="24">
        <v>400</v>
      </c>
      <c r="E8" s="22">
        <v>4054.6013699</v>
      </c>
      <c r="F8" s="23">
        <v>5.6910298890025297</v>
      </c>
      <c r="G8" s="22">
        <v>7.84</v>
      </c>
    </row>
    <row r="9" spans="1:7" x14ac:dyDescent="0.2">
      <c r="A9" s="21" t="s">
        <v>1007</v>
      </c>
      <c r="B9" s="21" t="s">
        <v>1008</v>
      </c>
      <c r="C9" s="21" t="s">
        <v>76</v>
      </c>
      <c r="D9" s="24">
        <v>360</v>
      </c>
      <c r="E9" s="22">
        <v>3649.331737</v>
      </c>
      <c r="F9" s="23">
        <v>5.1221942912392198</v>
      </c>
      <c r="G9" s="22">
        <v>7.8601999999999999</v>
      </c>
    </row>
    <row r="10" spans="1:7" x14ac:dyDescent="0.2">
      <c r="A10" s="21" t="s">
        <v>995</v>
      </c>
      <c r="B10" s="21" t="s">
        <v>996</v>
      </c>
      <c r="C10" s="21" t="s">
        <v>997</v>
      </c>
      <c r="D10" s="24">
        <v>300</v>
      </c>
      <c r="E10" s="22">
        <v>3162.3190273999999</v>
      </c>
      <c r="F10" s="23">
        <v>4.4386242842754902</v>
      </c>
      <c r="G10" s="22">
        <v>7.5301</v>
      </c>
    </row>
    <row r="11" spans="1:7" x14ac:dyDescent="0.2">
      <c r="A11" s="21" t="s">
        <v>1029</v>
      </c>
      <c r="B11" s="21" t="s">
        <v>1030</v>
      </c>
      <c r="C11" s="21" t="s">
        <v>76</v>
      </c>
      <c r="D11" s="24">
        <v>250</v>
      </c>
      <c r="E11" s="22">
        <v>2647.6406507000002</v>
      </c>
      <c r="F11" s="23">
        <v>3.716222805608</v>
      </c>
      <c r="G11" s="22">
        <v>7.78</v>
      </c>
    </row>
    <row r="12" spans="1:7" x14ac:dyDescent="0.2">
      <c r="A12" s="21" t="s">
        <v>1031</v>
      </c>
      <c r="B12" s="21" t="s">
        <v>1032</v>
      </c>
      <c r="C12" s="21" t="s">
        <v>76</v>
      </c>
      <c r="D12" s="24">
        <v>250</v>
      </c>
      <c r="E12" s="22">
        <v>2598.3541438000002</v>
      </c>
      <c r="F12" s="23">
        <v>3.6470443689866601</v>
      </c>
      <c r="G12" s="22">
        <v>7.7024999999999997</v>
      </c>
    </row>
    <row r="13" spans="1:7" x14ac:dyDescent="0.2">
      <c r="A13" s="21" t="s">
        <v>1033</v>
      </c>
      <c r="B13" s="21" t="s">
        <v>1034</v>
      </c>
      <c r="C13" s="21" t="s">
        <v>997</v>
      </c>
      <c r="D13" s="24">
        <v>250</v>
      </c>
      <c r="E13" s="22">
        <v>2572.602774</v>
      </c>
      <c r="F13" s="23">
        <v>3.61089980091579</v>
      </c>
      <c r="G13" s="22">
        <v>7.87</v>
      </c>
    </row>
    <row r="14" spans="1:7" x14ac:dyDescent="0.2">
      <c r="A14" s="21" t="s">
        <v>1035</v>
      </c>
      <c r="B14" s="21" t="s">
        <v>1036</v>
      </c>
      <c r="C14" s="21" t="s">
        <v>76</v>
      </c>
      <c r="D14" s="24">
        <v>250</v>
      </c>
      <c r="E14" s="22">
        <v>2466.2462670999998</v>
      </c>
      <c r="F14" s="23">
        <v>3.46161803325518</v>
      </c>
      <c r="G14" s="22">
        <v>7.7</v>
      </c>
    </row>
    <row r="15" spans="1:7" x14ac:dyDescent="0.2">
      <c r="A15" s="21" t="s">
        <v>1037</v>
      </c>
      <c r="B15" s="21" t="s">
        <v>1038</v>
      </c>
      <c r="C15" s="21" t="s">
        <v>76</v>
      </c>
      <c r="D15" s="24">
        <v>250</v>
      </c>
      <c r="E15" s="22">
        <v>2456.5887329000002</v>
      </c>
      <c r="F15" s="23">
        <v>3.4480627387213501</v>
      </c>
      <c r="G15" s="22">
        <v>7.8449999999999998</v>
      </c>
    </row>
    <row r="16" spans="1:7" x14ac:dyDescent="0.2">
      <c r="A16" s="21" t="s">
        <v>993</v>
      </c>
      <c r="B16" s="21" t="s">
        <v>994</v>
      </c>
      <c r="C16" s="21" t="s">
        <v>984</v>
      </c>
      <c r="D16" s="24">
        <v>250</v>
      </c>
      <c r="E16" s="22">
        <v>2443.3802396999999</v>
      </c>
      <c r="F16" s="23">
        <v>3.4295233256614401</v>
      </c>
      <c r="G16" s="22">
        <v>7.7549000000000001</v>
      </c>
    </row>
    <row r="17" spans="1:9" x14ac:dyDescent="0.2">
      <c r="A17" s="21" t="s">
        <v>1039</v>
      </c>
      <c r="B17" s="21" t="s">
        <v>1040</v>
      </c>
      <c r="C17" s="21" t="s">
        <v>76</v>
      </c>
      <c r="D17" s="24">
        <v>250</v>
      </c>
      <c r="E17" s="22">
        <v>2398.1117122999999</v>
      </c>
      <c r="F17" s="23">
        <v>3.3659845165501299</v>
      </c>
      <c r="G17" s="22">
        <v>7.8449999999999998</v>
      </c>
    </row>
    <row r="18" spans="1:9" x14ac:dyDescent="0.2">
      <c r="A18" s="21" t="s">
        <v>1000</v>
      </c>
      <c r="B18" s="21" t="s">
        <v>1001</v>
      </c>
      <c r="C18" s="21" t="s">
        <v>76</v>
      </c>
      <c r="D18" s="24">
        <v>200</v>
      </c>
      <c r="E18" s="22">
        <v>2013.9182740000001</v>
      </c>
      <c r="F18" s="23">
        <v>2.8267314208560701</v>
      </c>
      <c r="G18" s="22">
        <v>7.9047999999999998</v>
      </c>
    </row>
    <row r="19" spans="1:9" x14ac:dyDescent="0.2">
      <c r="A19" s="21" t="s">
        <v>1013</v>
      </c>
      <c r="B19" s="21" t="s">
        <v>1014</v>
      </c>
      <c r="C19" s="21" t="s">
        <v>76</v>
      </c>
      <c r="D19" s="24">
        <v>110</v>
      </c>
      <c r="E19" s="22">
        <v>1215.0861890000001</v>
      </c>
      <c r="F19" s="23">
        <v>1.7054923994867901</v>
      </c>
      <c r="G19" s="22">
        <v>8.01</v>
      </c>
    </row>
    <row r="20" spans="1:9" x14ac:dyDescent="0.2">
      <c r="A20" s="21" t="s">
        <v>1041</v>
      </c>
      <c r="B20" s="21" t="s">
        <v>1042</v>
      </c>
      <c r="C20" s="21" t="s">
        <v>76</v>
      </c>
      <c r="D20" s="24">
        <v>100</v>
      </c>
      <c r="E20" s="22">
        <v>1072.6496986</v>
      </c>
      <c r="F20" s="23">
        <v>1.50556884345765</v>
      </c>
      <c r="G20" s="22">
        <v>7.8449999999999998</v>
      </c>
    </row>
    <row r="21" spans="1:9" x14ac:dyDescent="0.2">
      <c r="A21" s="21" t="s">
        <v>1043</v>
      </c>
      <c r="B21" s="21" t="s">
        <v>1044</v>
      </c>
      <c r="C21" s="21" t="s">
        <v>997</v>
      </c>
      <c r="D21" s="24">
        <v>100</v>
      </c>
      <c r="E21" s="22">
        <v>1053.404137</v>
      </c>
      <c r="F21" s="23">
        <v>1.47855581398715</v>
      </c>
      <c r="G21" s="22">
        <v>7.585</v>
      </c>
    </row>
    <row r="22" spans="1:9" x14ac:dyDescent="0.2">
      <c r="A22" s="21" t="s">
        <v>1045</v>
      </c>
      <c r="B22" s="21" t="s">
        <v>1046</v>
      </c>
      <c r="C22" s="21" t="s">
        <v>1047</v>
      </c>
      <c r="D22" s="24">
        <v>100</v>
      </c>
      <c r="E22" s="22">
        <v>1019.1953562</v>
      </c>
      <c r="F22" s="23">
        <v>1.4305404417623</v>
      </c>
      <c r="G22" s="22">
        <v>12.509</v>
      </c>
    </row>
    <row r="23" spans="1:9" x14ac:dyDescent="0.2">
      <c r="A23" s="21" t="s">
        <v>1048</v>
      </c>
      <c r="B23" s="21" t="s">
        <v>1049</v>
      </c>
      <c r="C23" s="21" t="s">
        <v>76</v>
      </c>
      <c r="D23" s="24">
        <v>50</v>
      </c>
      <c r="E23" s="22">
        <v>535.17454110000006</v>
      </c>
      <c r="F23" s="23">
        <v>0.75116985157740201</v>
      </c>
      <c r="G23" s="22">
        <v>7.79</v>
      </c>
    </row>
    <row r="24" spans="1:9" x14ac:dyDescent="0.2">
      <c r="A24" s="21" t="s">
        <v>1050</v>
      </c>
      <c r="B24" s="21" t="s">
        <v>1051</v>
      </c>
      <c r="C24" s="21" t="s">
        <v>76</v>
      </c>
      <c r="D24" s="24">
        <v>50</v>
      </c>
      <c r="E24" s="22">
        <v>523.2346096</v>
      </c>
      <c r="F24" s="23">
        <v>0.73441098903086799</v>
      </c>
      <c r="G24" s="22">
        <v>7.7012</v>
      </c>
    </row>
    <row r="25" spans="1:9" x14ac:dyDescent="0.2">
      <c r="A25" s="21" t="s">
        <v>1052</v>
      </c>
      <c r="B25" s="21" t="s">
        <v>1053</v>
      </c>
      <c r="C25" s="21" t="s">
        <v>76</v>
      </c>
      <c r="D25" s="24">
        <v>50</v>
      </c>
      <c r="E25" s="22">
        <v>513.06507529999999</v>
      </c>
      <c r="F25" s="23">
        <v>0.72013705224186997</v>
      </c>
      <c r="G25" s="22">
        <v>7.7949999999999999</v>
      </c>
    </row>
    <row r="26" spans="1:9" x14ac:dyDescent="0.2">
      <c r="A26" s="21" t="s">
        <v>1009</v>
      </c>
      <c r="B26" s="21" t="s">
        <v>1010</v>
      </c>
      <c r="C26" s="21" t="s">
        <v>76</v>
      </c>
      <c r="D26" s="24">
        <v>50</v>
      </c>
      <c r="E26" s="22">
        <v>512.93909589999998</v>
      </c>
      <c r="F26" s="23">
        <v>0.71996022782304503</v>
      </c>
      <c r="G26" s="22">
        <v>7.8449999999999998</v>
      </c>
    </row>
    <row r="27" spans="1:9" x14ac:dyDescent="0.2">
      <c r="A27" s="20" t="s">
        <v>27</v>
      </c>
      <c r="B27" s="20"/>
      <c r="C27" s="20"/>
      <c r="D27" s="20"/>
      <c r="E27" s="25">
        <f>SUM(E6:E26)</f>
        <v>41926.826713699993</v>
      </c>
      <c r="F27" s="26">
        <f>SUM(F6:F26)</f>
        <v>58.848405110804073</v>
      </c>
      <c r="G27" s="25"/>
      <c r="H27" s="14"/>
      <c r="I27" s="14"/>
    </row>
    <row r="28" spans="1:9" x14ac:dyDescent="0.2">
      <c r="A28" s="21"/>
      <c r="B28" s="21"/>
      <c r="C28" s="21"/>
      <c r="D28" s="21"/>
      <c r="E28" s="22"/>
      <c r="F28" s="23"/>
      <c r="G28" s="22"/>
    </row>
    <row r="29" spans="1:9" x14ac:dyDescent="0.2">
      <c r="A29" s="20" t="s">
        <v>45</v>
      </c>
      <c r="B29" s="21"/>
      <c r="C29" s="21"/>
      <c r="D29" s="21"/>
      <c r="E29" s="22"/>
      <c r="F29" s="23"/>
      <c r="G29" s="22"/>
    </row>
    <row r="30" spans="1:9" x14ac:dyDescent="0.2">
      <c r="A30" s="20" t="s">
        <v>46</v>
      </c>
      <c r="B30" s="21"/>
      <c r="C30" s="21"/>
      <c r="D30" s="21"/>
      <c r="E30" s="22"/>
      <c r="F30" s="23"/>
      <c r="G30" s="22"/>
    </row>
    <row r="31" spans="1:9" x14ac:dyDescent="0.2">
      <c r="A31" s="21" t="s">
        <v>51</v>
      </c>
      <c r="B31" s="21" t="s">
        <v>50</v>
      </c>
      <c r="C31" s="21" t="s">
        <v>48</v>
      </c>
      <c r="D31" s="24">
        <v>1000</v>
      </c>
      <c r="E31" s="22">
        <v>4803.38</v>
      </c>
      <c r="F31" s="23">
        <v>6.7420139871632196</v>
      </c>
      <c r="G31" s="22">
        <v>7.6619000000000002</v>
      </c>
    </row>
    <row r="32" spans="1:9" x14ac:dyDescent="0.2">
      <c r="A32" s="21" t="s">
        <v>1054</v>
      </c>
      <c r="B32" s="21" t="s">
        <v>1055</v>
      </c>
      <c r="C32" s="21" t="s">
        <v>47</v>
      </c>
      <c r="D32" s="24">
        <v>500</v>
      </c>
      <c r="E32" s="22">
        <v>2495.7824999999998</v>
      </c>
      <c r="F32" s="23">
        <v>3.5030750271511302</v>
      </c>
      <c r="G32" s="22">
        <v>6.8552999999999997</v>
      </c>
    </row>
    <row r="33" spans="1:9" x14ac:dyDescent="0.2">
      <c r="A33" s="21" t="s">
        <v>958</v>
      </c>
      <c r="B33" s="21" t="s">
        <v>959</v>
      </c>
      <c r="C33" s="21" t="s">
        <v>47</v>
      </c>
      <c r="D33" s="24">
        <v>500</v>
      </c>
      <c r="E33" s="22">
        <v>2414.4250000000002</v>
      </c>
      <c r="F33" s="23">
        <v>3.3888818125895899</v>
      </c>
      <c r="G33" s="22">
        <v>7.6550000000000002</v>
      </c>
    </row>
    <row r="34" spans="1:9" x14ac:dyDescent="0.2">
      <c r="A34" s="20" t="s">
        <v>27</v>
      </c>
      <c r="B34" s="20"/>
      <c r="C34" s="20"/>
      <c r="D34" s="20"/>
      <c r="E34" s="25">
        <f>SUM(E30:E33)</f>
        <v>9713.5875000000015</v>
      </c>
      <c r="F34" s="26">
        <f>SUM(F30:F33)</f>
        <v>13.633970826903939</v>
      </c>
      <c r="G34" s="25"/>
      <c r="H34" s="14"/>
      <c r="I34" s="14"/>
    </row>
    <row r="35" spans="1:9" x14ac:dyDescent="0.2">
      <c r="A35" s="21"/>
      <c r="B35" s="21"/>
      <c r="C35" s="21"/>
      <c r="D35" s="21"/>
      <c r="E35" s="22"/>
      <c r="F35" s="23"/>
      <c r="G35" s="22"/>
    </row>
    <row r="36" spans="1:9" x14ac:dyDescent="0.2">
      <c r="A36" s="20" t="s">
        <v>62</v>
      </c>
      <c r="B36" s="21"/>
      <c r="C36" s="21"/>
      <c r="D36" s="21"/>
      <c r="E36" s="22"/>
      <c r="F36" s="23"/>
      <c r="G36" s="22"/>
    </row>
    <row r="37" spans="1:9" x14ac:dyDescent="0.2">
      <c r="A37" s="21" t="s">
        <v>1015</v>
      </c>
      <c r="B37" s="21" t="s">
        <v>1016</v>
      </c>
      <c r="C37" s="21" t="s">
        <v>65</v>
      </c>
      <c r="D37" s="24">
        <v>7500000</v>
      </c>
      <c r="E37" s="22">
        <v>7414.4549999999999</v>
      </c>
      <c r="F37" s="23">
        <v>10.406913322950199</v>
      </c>
      <c r="G37" s="22">
        <v>7.5978011044499896</v>
      </c>
    </row>
    <row r="38" spans="1:9" x14ac:dyDescent="0.2">
      <c r="A38" s="21" t="s">
        <v>71</v>
      </c>
      <c r="B38" s="21" t="s">
        <v>70</v>
      </c>
      <c r="C38" s="21" t="s">
        <v>65</v>
      </c>
      <c r="D38" s="24">
        <v>6500000</v>
      </c>
      <c r="E38" s="22">
        <v>6582.5304999999998</v>
      </c>
      <c r="F38" s="23">
        <v>9.2392258580267494</v>
      </c>
      <c r="G38" s="22">
        <v>7.5623466977999998</v>
      </c>
    </row>
    <row r="39" spans="1:9" x14ac:dyDescent="0.2">
      <c r="A39" s="21" t="s">
        <v>1056</v>
      </c>
      <c r="B39" s="21" t="s">
        <v>1057</v>
      </c>
      <c r="C39" s="21" t="s">
        <v>65</v>
      </c>
      <c r="D39" s="24">
        <v>2502400</v>
      </c>
      <c r="E39" s="22">
        <v>2279.1508859999999</v>
      </c>
      <c r="F39" s="23">
        <v>3.1990113528947202</v>
      </c>
      <c r="G39" s="22">
        <v>7.5019261700124904</v>
      </c>
    </row>
    <row r="40" spans="1:9" x14ac:dyDescent="0.2">
      <c r="A40" s="21" t="s">
        <v>64</v>
      </c>
      <c r="B40" s="21" t="s">
        <v>63</v>
      </c>
      <c r="C40" s="21" t="s">
        <v>65</v>
      </c>
      <c r="D40" s="24">
        <v>1000000</v>
      </c>
      <c r="E40" s="22">
        <v>963.40211109999996</v>
      </c>
      <c r="F40" s="23">
        <v>1.35222916119457</v>
      </c>
      <c r="G40" s="22">
        <v>7.5505018312000098</v>
      </c>
    </row>
    <row r="41" spans="1:9" x14ac:dyDescent="0.2">
      <c r="A41" s="20" t="s">
        <v>27</v>
      </c>
      <c r="B41" s="20"/>
      <c r="C41" s="20"/>
      <c r="D41" s="20"/>
      <c r="E41" s="25">
        <f>SUM(E37:E40)</f>
        <v>17239.538497099998</v>
      </c>
      <c r="F41" s="26">
        <f>SUM(F37:F40)</f>
        <v>24.197379695066239</v>
      </c>
      <c r="G41" s="25"/>
      <c r="H41" s="14"/>
      <c r="I41" s="14"/>
    </row>
    <row r="42" spans="1:9" x14ac:dyDescent="0.2">
      <c r="A42" s="21"/>
      <c r="B42" s="21"/>
      <c r="C42" s="21"/>
      <c r="D42" s="21"/>
      <c r="E42" s="22"/>
      <c r="F42" s="23"/>
      <c r="G42" s="22"/>
    </row>
    <row r="43" spans="1:9" x14ac:dyDescent="0.2">
      <c r="A43" s="20" t="s">
        <v>30</v>
      </c>
      <c r="B43" s="20"/>
      <c r="C43" s="20"/>
      <c r="D43" s="20"/>
      <c r="E43" s="25">
        <f>E27+E34+E41</f>
        <v>68879.952710799989</v>
      </c>
      <c r="F43" s="26">
        <f>F27+F34+F41</f>
        <v>96.67975563277426</v>
      </c>
      <c r="G43" s="25"/>
      <c r="H43" s="14"/>
      <c r="I43" s="14"/>
    </row>
    <row r="44" spans="1:9" x14ac:dyDescent="0.2">
      <c r="A44" s="20"/>
      <c r="B44" s="20"/>
      <c r="C44" s="20"/>
      <c r="D44" s="20"/>
      <c r="E44" s="25"/>
      <c r="F44" s="26"/>
      <c r="G44" s="25"/>
      <c r="H44" s="14"/>
      <c r="I44" s="14"/>
    </row>
    <row r="45" spans="1:9" x14ac:dyDescent="0.2">
      <c r="A45" s="20" t="s">
        <v>32</v>
      </c>
      <c r="B45" s="20"/>
      <c r="C45" s="20"/>
      <c r="D45" s="20"/>
      <c r="E45" s="25">
        <f>E47-(E27+E34+E41)</f>
        <v>2365.5239249000151</v>
      </c>
      <c r="F45" s="26">
        <f>F47-(F27+F34+F41)</f>
        <v>3.3202443672257402</v>
      </c>
      <c r="G45" s="25"/>
      <c r="H45" s="14"/>
      <c r="I45" s="14"/>
    </row>
    <row r="46" spans="1:9" x14ac:dyDescent="0.2">
      <c r="A46" s="20"/>
      <c r="B46" s="20"/>
      <c r="C46" s="20"/>
      <c r="D46" s="20"/>
      <c r="E46" s="25"/>
      <c r="F46" s="26"/>
      <c r="G46" s="25"/>
      <c r="H46" s="14"/>
      <c r="I46" s="14"/>
    </row>
    <row r="47" spans="1:9" x14ac:dyDescent="0.2">
      <c r="A47" s="27" t="s">
        <v>31</v>
      </c>
      <c r="B47" s="27"/>
      <c r="C47" s="27"/>
      <c r="D47" s="27"/>
      <c r="E47" s="28">
        <v>71245.476635700004</v>
      </c>
      <c r="F47" s="29">
        <v>100</v>
      </c>
      <c r="G47" s="28"/>
      <c r="H47" s="14"/>
      <c r="I47" s="14"/>
    </row>
    <row r="49" spans="1:4" x14ac:dyDescent="0.2">
      <c r="A49" s="14" t="s">
        <v>34</v>
      </c>
    </row>
    <row r="51" spans="1:4" x14ac:dyDescent="0.2">
      <c r="A51" s="14" t="s">
        <v>35</v>
      </c>
    </row>
    <row r="52" spans="1:4" x14ac:dyDescent="0.2">
      <c r="A52" s="14" t="s">
        <v>36</v>
      </c>
    </row>
    <row r="53" spans="1:4" x14ac:dyDescent="0.2">
      <c r="A53" s="14" t="s">
        <v>37</v>
      </c>
      <c r="B53" s="14"/>
      <c r="C53" s="30" t="s">
        <v>39</v>
      </c>
      <c r="D53" s="14" t="s">
        <v>38</v>
      </c>
    </row>
    <row r="54" spans="1:4" x14ac:dyDescent="0.2">
      <c r="A54" s="7" t="s">
        <v>72</v>
      </c>
      <c r="C54" s="31">
        <v>18.427600000000002</v>
      </c>
      <c r="D54" s="31">
        <v>18.802399999999999</v>
      </c>
    </row>
    <row r="55" spans="1:4" x14ac:dyDescent="0.2">
      <c r="A55" s="7" t="s">
        <v>74</v>
      </c>
      <c r="C55" s="31">
        <v>10.31</v>
      </c>
      <c r="D55" s="31">
        <v>10.2759</v>
      </c>
    </row>
    <row r="56" spans="1:4" x14ac:dyDescent="0.2">
      <c r="A56" s="7" t="s">
        <v>73</v>
      </c>
      <c r="C56" s="31">
        <v>19.07</v>
      </c>
      <c r="D56" s="31">
        <v>19.491900000000001</v>
      </c>
    </row>
    <row r="57" spans="1:4" x14ac:dyDescent="0.2">
      <c r="A57" s="7" t="s">
        <v>75</v>
      </c>
      <c r="C57" s="31">
        <v>10.787699999999999</v>
      </c>
      <c r="D57" s="31">
        <v>10.7805</v>
      </c>
    </row>
    <row r="59" spans="1:4" x14ac:dyDescent="0.2">
      <c r="A59" s="14" t="s">
        <v>41</v>
      </c>
    </row>
    <row r="60" spans="1:4" x14ac:dyDescent="0.2">
      <c r="A60" s="87" t="s">
        <v>59</v>
      </c>
      <c r="B60" s="88"/>
      <c r="C60" s="34" t="s">
        <v>60</v>
      </c>
    </row>
    <row r="61" spans="1:4" x14ac:dyDescent="0.2">
      <c r="A61" s="83" t="s">
        <v>74</v>
      </c>
      <c r="B61" s="84"/>
      <c r="C61" s="35">
        <v>0.24</v>
      </c>
    </row>
    <row r="62" spans="1:4" x14ac:dyDescent="0.2">
      <c r="A62" s="83" t="s">
        <v>75</v>
      </c>
      <c r="B62" s="84"/>
      <c r="C62" s="35">
        <v>0.24</v>
      </c>
    </row>
    <row r="63" spans="1:4" x14ac:dyDescent="0.2">
      <c r="A63" s="7" t="s">
        <v>61</v>
      </c>
    </row>
    <row r="64" spans="1:4" x14ac:dyDescent="0.2">
      <c r="A64" s="7" t="s">
        <v>40</v>
      </c>
    </row>
    <row r="66" spans="1:5" x14ac:dyDescent="0.2">
      <c r="A66" s="14" t="s">
        <v>895</v>
      </c>
      <c r="D66" s="32">
        <v>2.4609590526819001</v>
      </c>
      <c r="E66" s="10" t="s">
        <v>43</v>
      </c>
    </row>
    <row r="68" spans="1:5" x14ac:dyDescent="0.2">
      <c r="A68" s="14" t="s">
        <v>820</v>
      </c>
      <c r="D68" s="30" t="s">
        <v>42</v>
      </c>
    </row>
    <row r="70" spans="1:5" x14ac:dyDescent="0.2">
      <c r="A70" s="14" t="s">
        <v>896</v>
      </c>
    </row>
    <row r="71" spans="1:5" ht="15" x14ac:dyDescent="0.25">
      <c r="A71" s="65"/>
    </row>
    <row r="72" spans="1:5" x14ac:dyDescent="0.2">
      <c r="A72" s="52" t="s">
        <v>792</v>
      </c>
    </row>
    <row r="73" spans="1:5" x14ac:dyDescent="0.2">
      <c r="A73" s="53"/>
    </row>
    <row r="74" spans="1:5" x14ac:dyDescent="0.2">
      <c r="A74" s="54"/>
    </row>
    <row r="75" spans="1:5" x14ac:dyDescent="0.2">
      <c r="A75" s="54"/>
    </row>
    <row r="76" spans="1:5" x14ac:dyDescent="0.2">
      <c r="A76" s="54"/>
    </row>
    <row r="77" spans="1:5" x14ac:dyDescent="0.2">
      <c r="A77" s="54"/>
    </row>
    <row r="78" spans="1:5" x14ac:dyDescent="0.2">
      <c r="A78" s="54"/>
    </row>
    <row r="79" spans="1:5" x14ac:dyDescent="0.2">
      <c r="A79" s="54"/>
    </row>
    <row r="80" spans="1:5" x14ac:dyDescent="0.2">
      <c r="A80" s="54"/>
    </row>
    <row r="81" spans="1:1" x14ac:dyDescent="0.2">
      <c r="A81" s="54"/>
    </row>
    <row r="82" spans="1:1" x14ac:dyDescent="0.2">
      <c r="A82" s="54"/>
    </row>
    <row r="83" spans="1:1" x14ac:dyDescent="0.2">
      <c r="A83" s="54"/>
    </row>
    <row r="84" spans="1:1" x14ac:dyDescent="0.2">
      <c r="A84" s="54"/>
    </row>
    <row r="85" spans="1:1" x14ac:dyDescent="0.2">
      <c r="A85" s="54"/>
    </row>
    <row r="86" spans="1:1" x14ac:dyDescent="0.2">
      <c r="A86" s="52" t="s">
        <v>1058</v>
      </c>
    </row>
    <row r="87" spans="1:1" x14ac:dyDescent="0.2">
      <c r="A87" s="54"/>
    </row>
    <row r="88" spans="1:1" x14ac:dyDescent="0.2">
      <c r="A88" s="52" t="s">
        <v>793</v>
      </c>
    </row>
    <row r="89" spans="1:1" x14ac:dyDescent="0.2">
      <c r="A89" s="54"/>
    </row>
    <row r="90" spans="1:1" x14ac:dyDescent="0.2">
      <c r="A90" s="54"/>
    </row>
    <row r="91" spans="1:1" x14ac:dyDescent="0.2">
      <c r="A91" s="54"/>
    </row>
    <row r="92" spans="1:1" x14ac:dyDescent="0.2">
      <c r="A92" s="54"/>
    </row>
    <row r="93" spans="1:1" x14ac:dyDescent="0.2">
      <c r="A93" s="54"/>
    </row>
    <row r="94" spans="1:1" x14ac:dyDescent="0.2">
      <c r="A94" s="54"/>
    </row>
    <row r="95" spans="1:1" x14ac:dyDescent="0.2">
      <c r="A95" s="54"/>
    </row>
    <row r="96" spans="1:1" x14ac:dyDescent="0.2">
      <c r="A96" s="54"/>
    </row>
    <row r="97" spans="1:1" x14ac:dyDescent="0.2">
      <c r="A97" s="54"/>
    </row>
    <row r="98" spans="1:1" x14ac:dyDescent="0.2">
      <c r="A98" s="54"/>
    </row>
    <row r="99" spans="1:1" x14ac:dyDescent="0.2">
      <c r="A99" s="54"/>
    </row>
    <row r="100" spans="1:1" x14ac:dyDescent="0.2">
      <c r="A100" s="54"/>
    </row>
    <row r="101" spans="1:1" x14ac:dyDescent="0.2">
      <c r="A101" s="54"/>
    </row>
  </sheetData>
  <mergeCells count="4">
    <mergeCell ref="A1:G1"/>
    <mergeCell ref="A60:B60"/>
    <mergeCell ref="A61:B61"/>
    <mergeCell ref="A62:B62"/>
  </mergeCells>
  <conditionalFormatting sqref="F2:F3 F5:F69">
    <cfRule type="cellIs" dxfId="77" priority="4" stopIfTrue="1" operator="between">
      <formula>0.009</formula>
      <formula>-0.009</formula>
    </cfRule>
  </conditionalFormatting>
  <conditionalFormatting sqref="F70 F107:F203">
    <cfRule type="cellIs" dxfId="76" priority="3" stopIfTrue="1" operator="between">
      <formula>0.009</formula>
      <formula>-0.009</formula>
    </cfRule>
  </conditionalFormatting>
  <conditionalFormatting sqref="F104:F106">
    <cfRule type="cellIs" dxfId="75" priority="2" stopIfTrue="1" operator="between">
      <formula>0.009</formula>
      <formula>-0.009</formula>
    </cfRule>
  </conditionalFormatting>
  <conditionalFormatting sqref="F71:F103">
    <cfRule type="cellIs" dxfId="7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2"/>
  <sheetViews>
    <sheetView workbookViewId="0">
      <selection sqref="A1:G1"/>
    </sheetView>
  </sheetViews>
  <sheetFormatPr defaultColWidth="9.140625" defaultRowHeight="11.25" x14ac:dyDescent="0.2"/>
  <cols>
    <col min="1" max="1" width="35.7109375" style="7" bestFit="1" customWidth="1"/>
    <col min="2" max="2" width="40.85546875" style="7" customWidth="1"/>
    <col min="3" max="3" width="24.7109375" style="7" bestFit="1" customWidth="1"/>
    <col min="4" max="4" width="15.28515625" style="7" bestFit="1" customWidth="1"/>
    <col min="5" max="5" width="23.140625" style="10" customWidth="1"/>
    <col min="6" max="6" width="13.5703125" style="11" bestFit="1" customWidth="1"/>
    <col min="7" max="7" width="14.28515625" style="10" customWidth="1"/>
    <col min="8" max="16384" width="9.140625" style="7"/>
  </cols>
  <sheetData>
    <row r="1" spans="1:9" s="1" customFormat="1" ht="15" x14ac:dyDescent="0.2">
      <c r="A1" s="85" t="s">
        <v>1059</v>
      </c>
      <c r="B1" s="86"/>
      <c r="C1" s="86"/>
      <c r="D1" s="86"/>
      <c r="E1" s="86"/>
      <c r="F1" s="86"/>
      <c r="G1" s="86"/>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33</v>
      </c>
      <c r="D4" s="13" t="s">
        <v>1</v>
      </c>
      <c r="E4" s="55" t="s">
        <v>6</v>
      </c>
      <c r="F4" s="12" t="s">
        <v>3</v>
      </c>
      <c r="G4" s="12" t="s">
        <v>5</v>
      </c>
    </row>
    <row r="5" spans="1:9" x14ac:dyDescent="0.2">
      <c r="A5" s="16" t="s">
        <v>45</v>
      </c>
      <c r="B5" s="17"/>
      <c r="C5" s="17"/>
      <c r="D5" s="17"/>
      <c r="E5" s="18"/>
      <c r="F5" s="19"/>
      <c r="G5" s="18"/>
    </row>
    <row r="6" spans="1:9" x14ac:dyDescent="0.2">
      <c r="A6" s="20" t="s">
        <v>871</v>
      </c>
      <c r="B6" s="21"/>
      <c r="C6" s="21"/>
      <c r="D6" s="21"/>
      <c r="E6" s="22"/>
      <c r="F6" s="23"/>
      <c r="G6" s="22"/>
    </row>
    <row r="7" spans="1:9" x14ac:dyDescent="0.2">
      <c r="A7" s="21" t="s">
        <v>1060</v>
      </c>
      <c r="B7" s="21" t="s">
        <v>1061</v>
      </c>
      <c r="C7" s="21" t="s">
        <v>65</v>
      </c>
      <c r="D7" s="24">
        <v>3500000</v>
      </c>
      <c r="E7" s="22">
        <v>3421.8555000000001</v>
      </c>
      <c r="F7" s="23">
        <v>28.088003685582901</v>
      </c>
      <c r="G7" s="22">
        <v>6.9463999999999997</v>
      </c>
    </row>
    <row r="8" spans="1:9" x14ac:dyDescent="0.2">
      <c r="A8" s="20" t="s">
        <v>27</v>
      </c>
      <c r="B8" s="20"/>
      <c r="C8" s="20"/>
      <c r="D8" s="20"/>
      <c r="E8" s="25">
        <f>SUM(E6:E7)</f>
        <v>3421.8555000000001</v>
      </c>
      <c r="F8" s="26">
        <f>SUM(F6:F7)</f>
        <v>28.088003685582901</v>
      </c>
      <c r="G8" s="25"/>
      <c r="H8" s="14"/>
      <c r="I8" s="14"/>
    </row>
    <row r="9" spans="1:9" x14ac:dyDescent="0.2">
      <c r="A9" s="21"/>
      <c r="B9" s="21"/>
      <c r="C9" s="21"/>
      <c r="D9" s="21"/>
      <c r="E9" s="22"/>
      <c r="F9" s="23"/>
      <c r="G9" s="22"/>
    </row>
    <row r="10" spans="1:9" x14ac:dyDescent="0.2">
      <c r="A10" s="20" t="s">
        <v>62</v>
      </c>
      <c r="B10" s="21"/>
      <c r="C10" s="21"/>
      <c r="D10" s="21"/>
      <c r="E10" s="22"/>
      <c r="F10" s="23"/>
      <c r="G10" s="22"/>
    </row>
    <row r="11" spans="1:9" x14ac:dyDescent="0.2">
      <c r="A11" s="21" t="s">
        <v>64</v>
      </c>
      <c r="B11" s="21" t="s">
        <v>63</v>
      </c>
      <c r="C11" s="21" t="s">
        <v>65</v>
      </c>
      <c r="D11" s="24">
        <v>5000000</v>
      </c>
      <c r="E11" s="22">
        <v>4817.0105555999999</v>
      </c>
      <c r="F11" s="23">
        <v>39.540012791067397</v>
      </c>
      <c r="G11" s="22">
        <v>7.5505018312000098</v>
      </c>
    </row>
    <row r="12" spans="1:9" x14ac:dyDescent="0.2">
      <c r="A12" s="21" t="s">
        <v>67</v>
      </c>
      <c r="B12" s="21" t="s">
        <v>66</v>
      </c>
      <c r="C12" s="21" t="s">
        <v>65</v>
      </c>
      <c r="D12" s="24">
        <v>1300000</v>
      </c>
      <c r="E12" s="22">
        <v>1265.9062722000001</v>
      </c>
      <c r="F12" s="23">
        <v>10.391081692127599</v>
      </c>
      <c r="G12" s="22">
        <v>7.5175102065125001</v>
      </c>
    </row>
    <row r="13" spans="1:9" x14ac:dyDescent="0.2">
      <c r="A13" s="21" t="s">
        <v>69</v>
      </c>
      <c r="B13" s="21" t="s">
        <v>68</v>
      </c>
      <c r="C13" s="21" t="s">
        <v>65</v>
      </c>
      <c r="D13" s="24">
        <v>200000</v>
      </c>
      <c r="E13" s="22">
        <v>193.44399999999999</v>
      </c>
      <c r="F13" s="23">
        <v>1.5878682735007099</v>
      </c>
      <c r="G13" s="22">
        <v>7.4610208160500102</v>
      </c>
    </row>
    <row r="14" spans="1:9" x14ac:dyDescent="0.2">
      <c r="A14" s="20" t="s">
        <v>27</v>
      </c>
      <c r="B14" s="20"/>
      <c r="C14" s="20"/>
      <c r="D14" s="20"/>
      <c r="E14" s="25">
        <f>SUM(E11:E13)</f>
        <v>6276.3608278000002</v>
      </c>
      <c r="F14" s="26">
        <f>SUM(F11:F13)</f>
        <v>51.518962756695707</v>
      </c>
      <c r="G14" s="25"/>
      <c r="H14" s="14"/>
      <c r="I14" s="14"/>
    </row>
    <row r="15" spans="1:9" x14ac:dyDescent="0.2">
      <c r="A15" s="21"/>
      <c r="B15" s="21"/>
      <c r="C15" s="21"/>
      <c r="D15" s="21"/>
      <c r="E15" s="22"/>
      <c r="F15" s="23"/>
      <c r="G15" s="22"/>
    </row>
    <row r="16" spans="1:9" x14ac:dyDescent="0.2">
      <c r="A16" s="20" t="s">
        <v>30</v>
      </c>
      <c r="B16" s="20"/>
      <c r="C16" s="20"/>
      <c r="D16" s="20"/>
      <c r="E16" s="25">
        <f>E8+E14</f>
        <v>9698.2163278000007</v>
      </c>
      <c r="F16" s="26">
        <f>F8+F14</f>
        <v>79.606966442278605</v>
      </c>
      <c r="G16" s="25"/>
      <c r="H16" s="14"/>
      <c r="I16" s="14"/>
    </row>
    <row r="17" spans="1:9" x14ac:dyDescent="0.2">
      <c r="A17" s="20"/>
      <c r="B17" s="20"/>
      <c r="C17" s="20"/>
      <c r="D17" s="20"/>
      <c r="E17" s="25"/>
      <c r="F17" s="26"/>
      <c r="G17" s="25"/>
      <c r="H17" s="14"/>
      <c r="I17" s="14"/>
    </row>
    <row r="18" spans="1:9" x14ac:dyDescent="0.2">
      <c r="A18" s="20" t="s">
        <v>32</v>
      </c>
      <c r="B18" s="20"/>
      <c r="C18" s="20"/>
      <c r="D18" s="20"/>
      <c r="E18" s="25">
        <f>E20-(E8+E14)</f>
        <v>2484.4063259999984</v>
      </c>
      <c r="F18" s="26">
        <f>F20-(F8+F14)</f>
        <v>20.393033557721395</v>
      </c>
      <c r="G18" s="25"/>
      <c r="H18" s="14"/>
      <c r="I18" s="14"/>
    </row>
    <row r="19" spans="1:9" x14ac:dyDescent="0.2">
      <c r="A19" s="20"/>
      <c r="B19" s="20"/>
      <c r="C19" s="20"/>
      <c r="D19" s="20"/>
      <c r="E19" s="25"/>
      <c r="F19" s="26"/>
      <c r="G19" s="25"/>
      <c r="H19" s="14"/>
      <c r="I19" s="14"/>
    </row>
    <row r="20" spans="1:9" x14ac:dyDescent="0.2">
      <c r="A20" s="27" t="s">
        <v>31</v>
      </c>
      <c r="B20" s="27"/>
      <c r="C20" s="27"/>
      <c r="D20" s="27"/>
      <c r="E20" s="28">
        <v>12182.622653799999</v>
      </c>
      <c r="F20" s="29">
        <v>100</v>
      </c>
      <c r="G20" s="28"/>
      <c r="H20" s="14"/>
      <c r="I20" s="14"/>
    </row>
    <row r="22" spans="1:9" x14ac:dyDescent="0.2">
      <c r="A22" s="14" t="s">
        <v>35</v>
      </c>
    </row>
    <row r="23" spans="1:9" x14ac:dyDescent="0.2">
      <c r="A23" s="14" t="s">
        <v>36</v>
      </c>
    </row>
    <row r="24" spans="1:9" x14ac:dyDescent="0.2">
      <c r="A24" s="14" t="s">
        <v>37</v>
      </c>
      <c r="B24" s="14"/>
      <c r="C24" s="30" t="s">
        <v>39</v>
      </c>
      <c r="D24" s="14" t="s">
        <v>38</v>
      </c>
    </row>
    <row r="25" spans="1:9" x14ac:dyDescent="0.2">
      <c r="A25" s="7" t="s">
        <v>1062</v>
      </c>
      <c r="C25" s="31">
        <v>49.310499999999998</v>
      </c>
      <c r="D25" s="31">
        <v>50.082599999999999</v>
      </c>
    </row>
    <row r="26" spans="1:9" x14ac:dyDescent="0.2">
      <c r="A26" s="7" t="s">
        <v>1063</v>
      </c>
      <c r="C26" s="31">
        <v>10.1799</v>
      </c>
      <c r="D26" s="31">
        <v>10.143599999999999</v>
      </c>
    </row>
    <row r="27" spans="1:9" x14ac:dyDescent="0.2">
      <c r="A27" s="7" t="s">
        <v>1064</v>
      </c>
      <c r="C27" s="31">
        <v>53.266599999999997</v>
      </c>
      <c r="D27" s="31">
        <v>54.22</v>
      </c>
    </row>
    <row r="28" spans="1:9" x14ac:dyDescent="0.2">
      <c r="A28" s="7" t="s">
        <v>1065</v>
      </c>
      <c r="C28" s="31">
        <v>11.4076</v>
      </c>
      <c r="D28" s="31">
        <v>11.4085</v>
      </c>
    </row>
    <row r="30" spans="1:9" x14ac:dyDescent="0.2">
      <c r="A30" s="14" t="s">
        <v>41</v>
      </c>
    </row>
    <row r="31" spans="1:9" x14ac:dyDescent="0.2">
      <c r="A31" s="87" t="s">
        <v>59</v>
      </c>
      <c r="B31" s="88"/>
      <c r="C31" s="34" t="s">
        <v>60</v>
      </c>
    </row>
    <row r="32" spans="1:9" x14ac:dyDescent="0.2">
      <c r="A32" s="83" t="s">
        <v>1063</v>
      </c>
      <c r="B32" s="84"/>
      <c r="C32" s="35">
        <v>0.1928</v>
      </c>
    </row>
    <row r="33" spans="1:7" x14ac:dyDescent="0.2">
      <c r="A33" s="83" t="s">
        <v>1065</v>
      </c>
      <c r="B33" s="84"/>
      <c r="C33" s="35">
        <v>0.2</v>
      </c>
    </row>
    <row r="34" spans="1:7" x14ac:dyDescent="0.2">
      <c r="A34" s="7" t="s">
        <v>61</v>
      </c>
    </row>
    <row r="35" spans="1:7" x14ac:dyDescent="0.2">
      <c r="A35" s="7" t="s">
        <v>40</v>
      </c>
    </row>
    <row r="37" spans="1:7" x14ac:dyDescent="0.2">
      <c r="A37" s="14" t="s">
        <v>895</v>
      </c>
      <c r="D37" s="32">
        <v>1.92276661510055</v>
      </c>
      <c r="E37" s="10" t="s">
        <v>43</v>
      </c>
    </row>
    <row r="39" spans="1:7" x14ac:dyDescent="0.2">
      <c r="A39" s="14" t="s">
        <v>820</v>
      </c>
      <c r="D39" s="30" t="s">
        <v>42</v>
      </c>
    </row>
    <row r="41" spans="1:7" x14ac:dyDescent="0.2">
      <c r="A41" s="14" t="s">
        <v>896</v>
      </c>
    </row>
    <row r="42" spans="1:7" x14ac:dyDescent="0.2">
      <c r="A42" s="52"/>
      <c r="B42" s="54"/>
      <c r="C42" s="54"/>
      <c r="D42" s="54"/>
      <c r="E42" s="11"/>
      <c r="G42" s="11"/>
    </row>
    <row r="43" spans="1:7" x14ac:dyDescent="0.2">
      <c r="A43" s="52" t="s">
        <v>792</v>
      </c>
      <c r="B43" s="54"/>
      <c r="C43" s="54"/>
      <c r="D43" s="54"/>
      <c r="E43" s="11"/>
      <c r="G43" s="11"/>
    </row>
    <row r="44" spans="1:7" x14ac:dyDescent="0.2">
      <c r="A44" s="53"/>
      <c r="B44" s="54"/>
      <c r="C44" s="54"/>
      <c r="D44" s="54"/>
      <c r="E44" s="11"/>
      <c r="G44" s="11"/>
    </row>
    <row r="45" spans="1:7" x14ac:dyDescent="0.2">
      <c r="A45" s="54"/>
      <c r="B45" s="54"/>
      <c r="C45" s="54"/>
      <c r="D45" s="54"/>
      <c r="E45" s="11"/>
      <c r="G45" s="11"/>
    </row>
    <row r="46" spans="1:7" x14ac:dyDescent="0.2">
      <c r="A46" s="54"/>
      <c r="B46" s="54"/>
      <c r="C46" s="54"/>
      <c r="D46" s="54"/>
      <c r="E46" s="11"/>
      <c r="G46" s="11"/>
    </row>
    <row r="47" spans="1:7" x14ac:dyDescent="0.2">
      <c r="A47" s="54"/>
      <c r="B47" s="54"/>
      <c r="C47" s="54"/>
      <c r="D47" s="54"/>
      <c r="E47" s="11"/>
      <c r="G47" s="11"/>
    </row>
    <row r="48" spans="1:7" x14ac:dyDescent="0.2">
      <c r="A48" s="54"/>
      <c r="B48" s="54"/>
      <c r="C48" s="54"/>
      <c r="D48" s="54"/>
      <c r="E48" s="11"/>
      <c r="G48" s="11"/>
    </row>
    <row r="49" spans="1:7" x14ac:dyDescent="0.2">
      <c r="A49" s="54"/>
      <c r="B49" s="54"/>
      <c r="C49" s="54"/>
      <c r="D49" s="54"/>
      <c r="E49" s="11"/>
      <c r="G49" s="11"/>
    </row>
    <row r="50" spans="1:7" x14ac:dyDescent="0.2">
      <c r="A50" s="54"/>
      <c r="B50" s="54"/>
      <c r="C50" s="54"/>
      <c r="D50" s="54"/>
      <c r="E50" s="11"/>
      <c r="G50" s="11"/>
    </row>
    <row r="51" spans="1:7" x14ac:dyDescent="0.2">
      <c r="A51" s="54"/>
      <c r="B51" s="54"/>
      <c r="C51" s="54"/>
      <c r="D51" s="54"/>
      <c r="E51" s="11"/>
      <c r="G51" s="11"/>
    </row>
    <row r="52" spans="1:7" x14ac:dyDescent="0.2">
      <c r="A52" s="54"/>
      <c r="B52" s="54"/>
      <c r="C52" s="54"/>
      <c r="D52" s="54"/>
      <c r="E52" s="11"/>
      <c r="G52" s="11"/>
    </row>
    <row r="53" spans="1:7" x14ac:dyDescent="0.2">
      <c r="A53" s="54"/>
      <c r="B53" s="54"/>
      <c r="C53" s="54"/>
      <c r="D53" s="54"/>
      <c r="E53" s="11"/>
      <c r="G53" s="11"/>
    </row>
    <row r="54" spans="1:7" x14ac:dyDescent="0.2">
      <c r="A54" s="54"/>
      <c r="B54" s="54"/>
      <c r="C54" s="54"/>
      <c r="D54" s="54"/>
      <c r="E54" s="11"/>
      <c r="G54" s="11"/>
    </row>
    <row r="55" spans="1:7" x14ac:dyDescent="0.2">
      <c r="A55" s="54"/>
      <c r="B55" s="54"/>
      <c r="C55" s="54"/>
      <c r="D55" s="54"/>
      <c r="E55" s="11"/>
      <c r="G55" s="11"/>
    </row>
    <row r="56" spans="1:7" x14ac:dyDescent="0.2">
      <c r="A56" s="54"/>
      <c r="B56" s="54"/>
      <c r="C56" s="54"/>
      <c r="D56" s="54"/>
      <c r="E56" s="11"/>
      <c r="G56" s="11"/>
    </row>
    <row r="57" spans="1:7" ht="22.5" x14ac:dyDescent="0.2">
      <c r="A57" s="66" t="s">
        <v>1066</v>
      </c>
      <c r="B57" s="66"/>
      <c r="C57" s="66"/>
      <c r="D57" s="66"/>
      <c r="E57" s="66"/>
      <c r="F57" s="66"/>
      <c r="G57" s="66"/>
    </row>
    <row r="58" spans="1:7" x14ac:dyDescent="0.2">
      <c r="A58" s="54"/>
      <c r="B58" s="54"/>
      <c r="C58" s="54"/>
      <c r="D58" s="54"/>
      <c r="E58" s="11"/>
      <c r="G58" s="11"/>
    </row>
    <row r="59" spans="1:7" x14ac:dyDescent="0.2">
      <c r="A59" s="52" t="s">
        <v>793</v>
      </c>
      <c r="B59" s="54"/>
      <c r="C59" s="54"/>
      <c r="D59" s="54"/>
      <c r="E59" s="11"/>
      <c r="G59" s="11"/>
    </row>
    <row r="60" spans="1:7" x14ac:dyDescent="0.2">
      <c r="A60" s="54"/>
      <c r="B60" s="54"/>
      <c r="C60" s="54"/>
      <c r="D60" s="54"/>
      <c r="E60" s="11"/>
      <c r="G60" s="11"/>
    </row>
    <row r="61" spans="1:7" x14ac:dyDescent="0.2">
      <c r="A61" s="54"/>
      <c r="B61" s="54"/>
      <c r="C61" s="54"/>
      <c r="D61" s="54"/>
      <c r="E61" s="11"/>
      <c r="G61" s="11"/>
    </row>
    <row r="62" spans="1:7" x14ac:dyDescent="0.2">
      <c r="A62" s="54"/>
      <c r="B62" s="54"/>
      <c r="C62" s="54"/>
      <c r="D62" s="54"/>
      <c r="E62" s="11"/>
      <c r="G62" s="11"/>
    </row>
    <row r="63" spans="1:7" x14ac:dyDescent="0.2">
      <c r="A63" s="54"/>
      <c r="B63" s="54"/>
      <c r="C63" s="54"/>
      <c r="D63" s="54"/>
      <c r="E63" s="11"/>
      <c r="G63" s="11"/>
    </row>
    <row r="64" spans="1:7" x14ac:dyDescent="0.2">
      <c r="A64" s="54"/>
      <c r="B64" s="54"/>
      <c r="C64" s="54"/>
      <c r="D64" s="54"/>
      <c r="E64" s="11"/>
      <c r="G64" s="11"/>
    </row>
    <row r="65" spans="1:7" x14ac:dyDescent="0.2">
      <c r="A65" s="54"/>
      <c r="B65" s="54"/>
      <c r="C65" s="54"/>
      <c r="D65" s="54"/>
      <c r="E65" s="11"/>
      <c r="G65" s="11"/>
    </row>
    <row r="66" spans="1:7" x14ac:dyDescent="0.2">
      <c r="A66" s="54"/>
      <c r="B66" s="54"/>
      <c r="C66" s="54"/>
      <c r="D66" s="54"/>
      <c r="E66" s="11"/>
      <c r="G66" s="11"/>
    </row>
    <row r="67" spans="1:7" x14ac:dyDescent="0.2">
      <c r="A67" s="54"/>
      <c r="B67" s="54"/>
      <c r="C67" s="54"/>
      <c r="D67" s="54"/>
      <c r="E67" s="11"/>
      <c r="G67" s="11"/>
    </row>
    <row r="68" spans="1:7" x14ac:dyDescent="0.2">
      <c r="A68" s="54"/>
      <c r="B68" s="54"/>
      <c r="C68" s="54"/>
      <c r="D68" s="54"/>
      <c r="E68" s="11"/>
      <c r="G68" s="11"/>
    </row>
    <row r="69" spans="1:7" x14ac:dyDescent="0.2">
      <c r="A69" s="54"/>
      <c r="B69" s="54"/>
      <c r="C69" s="54"/>
      <c r="D69" s="54"/>
      <c r="E69" s="11"/>
      <c r="G69" s="11"/>
    </row>
    <row r="70" spans="1:7" x14ac:dyDescent="0.2">
      <c r="A70" s="54"/>
      <c r="B70" s="54"/>
      <c r="C70" s="54"/>
      <c r="D70" s="54"/>
      <c r="E70" s="11"/>
      <c r="G70" s="11"/>
    </row>
    <row r="71" spans="1:7" x14ac:dyDescent="0.2">
      <c r="A71" s="54"/>
      <c r="B71" s="54"/>
      <c r="C71" s="54"/>
      <c r="D71" s="54"/>
      <c r="E71" s="11"/>
      <c r="G71" s="11"/>
    </row>
    <row r="72" spans="1:7" x14ac:dyDescent="0.2">
      <c r="A72" s="54"/>
      <c r="B72" s="54"/>
      <c r="C72" s="54"/>
      <c r="D72" s="54"/>
      <c r="E72" s="11"/>
      <c r="G72" s="11"/>
    </row>
  </sheetData>
  <mergeCells count="4">
    <mergeCell ref="A1:G1"/>
    <mergeCell ref="A31:B31"/>
    <mergeCell ref="A32:B32"/>
    <mergeCell ref="A33:B33"/>
  </mergeCells>
  <conditionalFormatting sqref="F2:F3 F5:F40">
    <cfRule type="cellIs" dxfId="73" priority="5" stopIfTrue="1" operator="between">
      <formula>0.009</formula>
      <formula>-0.009</formula>
    </cfRule>
  </conditionalFormatting>
  <conditionalFormatting sqref="F41 F79:F174">
    <cfRule type="cellIs" dxfId="72" priority="4" stopIfTrue="1" operator="between">
      <formula>0.009</formula>
      <formula>-0.009</formula>
    </cfRule>
  </conditionalFormatting>
  <conditionalFormatting sqref="F75:F78">
    <cfRule type="cellIs" dxfId="71" priority="3" stopIfTrue="1" operator="between">
      <formula>0.009</formula>
      <formula>-0.009</formula>
    </cfRule>
  </conditionalFormatting>
  <conditionalFormatting sqref="F73:F74">
    <cfRule type="cellIs" dxfId="70" priority="2" stopIfTrue="1" operator="between">
      <formula>0.009</formula>
      <formula>-0.009</formula>
    </cfRule>
  </conditionalFormatting>
  <conditionalFormatting sqref="F42:F56 F58:F72">
    <cfRule type="cellIs" dxfId="69" priority="1" stopIfTrue="1" operator="between">
      <formula>0.009</formula>
      <formula>-0.009</formula>
    </cfRule>
  </conditionalFormatting>
  <hyperlinks>
    <hyperlink ref="A42"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41"/>
  <sheetViews>
    <sheetView workbookViewId="0">
      <selection sqref="A1:G1"/>
    </sheetView>
  </sheetViews>
  <sheetFormatPr defaultColWidth="9.140625" defaultRowHeight="11.25" x14ac:dyDescent="0.2"/>
  <cols>
    <col min="1" max="1" width="38.7109375" style="7" bestFit="1" customWidth="1"/>
    <col min="2" max="2" width="51" style="7" bestFit="1" customWidth="1"/>
    <col min="3" max="3" width="35.42578125" style="7" bestFit="1" customWidth="1"/>
    <col min="4" max="4" width="15.28515625" style="7" bestFit="1" customWidth="1"/>
    <col min="5" max="5" width="23.140625" style="10" customWidth="1"/>
    <col min="6" max="6" width="13.5703125" style="11" bestFit="1" customWidth="1"/>
    <col min="7" max="7" width="14.28515625" style="10" customWidth="1"/>
    <col min="8" max="16384" width="9.140625" style="7"/>
  </cols>
  <sheetData>
    <row r="1" spans="1:7" s="1" customFormat="1" ht="15" x14ac:dyDescent="0.2">
      <c r="A1" s="85" t="s">
        <v>1067</v>
      </c>
      <c r="B1" s="86"/>
      <c r="C1" s="86"/>
      <c r="D1" s="86"/>
      <c r="E1" s="86"/>
      <c r="F1" s="86"/>
      <c r="G1" s="86"/>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5" t="s">
        <v>6</v>
      </c>
      <c r="F4" s="12" t="s">
        <v>3</v>
      </c>
      <c r="G4" s="12" t="s">
        <v>5</v>
      </c>
    </row>
    <row r="5" spans="1:7" x14ac:dyDescent="0.2">
      <c r="A5" s="16" t="s">
        <v>83</v>
      </c>
      <c r="B5" s="17"/>
      <c r="C5" s="17"/>
      <c r="D5" s="17"/>
      <c r="E5" s="18"/>
      <c r="F5" s="19"/>
      <c r="G5" s="18"/>
    </row>
    <row r="6" spans="1:7" x14ac:dyDescent="0.2">
      <c r="A6" s="20" t="s">
        <v>26</v>
      </c>
      <c r="B6" s="21"/>
      <c r="C6" s="21"/>
      <c r="D6" s="21"/>
      <c r="E6" s="22"/>
      <c r="F6" s="23"/>
      <c r="G6" s="22"/>
    </row>
    <row r="7" spans="1:7" x14ac:dyDescent="0.2">
      <c r="A7" s="21" t="s">
        <v>85</v>
      </c>
      <c r="B7" s="21" t="s">
        <v>84</v>
      </c>
      <c r="C7" s="21" t="s">
        <v>86</v>
      </c>
      <c r="D7" s="24">
        <v>102300</v>
      </c>
      <c r="E7" s="22">
        <v>1636.3907999999999</v>
      </c>
      <c r="F7" s="23">
        <v>3.6966143686331598</v>
      </c>
      <c r="G7" s="22"/>
    </row>
    <row r="8" spans="1:7" x14ac:dyDescent="0.2">
      <c r="A8" s="21" t="s">
        <v>88</v>
      </c>
      <c r="B8" s="21" t="s">
        <v>87</v>
      </c>
      <c r="C8" s="21" t="s">
        <v>86</v>
      </c>
      <c r="D8" s="24">
        <v>149800</v>
      </c>
      <c r="E8" s="22">
        <v>1280.5653</v>
      </c>
      <c r="F8" s="23">
        <v>2.89280292210946</v>
      </c>
      <c r="G8" s="22"/>
    </row>
    <row r="9" spans="1:7" x14ac:dyDescent="0.2">
      <c r="A9" s="21" t="s">
        <v>90</v>
      </c>
      <c r="B9" s="21" t="s">
        <v>89</v>
      </c>
      <c r="C9" s="21" t="s">
        <v>91</v>
      </c>
      <c r="D9" s="24">
        <v>78800</v>
      </c>
      <c r="E9" s="22">
        <v>1172.1894</v>
      </c>
      <c r="F9" s="23">
        <v>2.6479812638884801</v>
      </c>
      <c r="G9" s="22"/>
    </row>
    <row r="10" spans="1:7" x14ac:dyDescent="0.2">
      <c r="A10" s="21" t="s">
        <v>93</v>
      </c>
      <c r="B10" s="21" t="s">
        <v>92</v>
      </c>
      <c r="C10" s="21" t="s">
        <v>94</v>
      </c>
      <c r="D10" s="24">
        <v>44900</v>
      </c>
      <c r="E10" s="22">
        <v>947.00834999999995</v>
      </c>
      <c r="F10" s="23">
        <v>2.1392962327981699</v>
      </c>
      <c r="G10" s="22"/>
    </row>
    <row r="11" spans="1:7" x14ac:dyDescent="0.2">
      <c r="A11" s="21" t="s">
        <v>96</v>
      </c>
      <c r="B11" s="21" t="s">
        <v>95</v>
      </c>
      <c r="C11" s="21" t="s">
        <v>86</v>
      </c>
      <c r="D11" s="24">
        <v>94900</v>
      </c>
      <c r="E11" s="22">
        <v>801.05089999999996</v>
      </c>
      <c r="F11" s="23">
        <v>1.80957767970006</v>
      </c>
      <c r="G11" s="22"/>
    </row>
    <row r="12" spans="1:7" x14ac:dyDescent="0.2">
      <c r="A12" s="21" t="s">
        <v>98</v>
      </c>
      <c r="B12" s="21" t="s">
        <v>97</v>
      </c>
      <c r="C12" s="21" t="s">
        <v>99</v>
      </c>
      <c r="D12" s="24">
        <v>77400</v>
      </c>
      <c r="E12" s="22">
        <v>574.50149999999996</v>
      </c>
      <c r="F12" s="23">
        <v>1.29780153964524</v>
      </c>
      <c r="G12" s="22"/>
    </row>
    <row r="13" spans="1:7" x14ac:dyDescent="0.2">
      <c r="A13" s="21" t="s">
        <v>101</v>
      </c>
      <c r="B13" s="21" t="s">
        <v>100</v>
      </c>
      <c r="C13" s="21" t="s">
        <v>102</v>
      </c>
      <c r="D13" s="24">
        <v>24300</v>
      </c>
      <c r="E13" s="22">
        <v>564.37964999999997</v>
      </c>
      <c r="F13" s="23">
        <v>1.2749362337860599</v>
      </c>
      <c r="G13" s="22"/>
    </row>
    <row r="14" spans="1:7" x14ac:dyDescent="0.2">
      <c r="A14" s="21" t="s">
        <v>104</v>
      </c>
      <c r="B14" s="21" t="s">
        <v>103</v>
      </c>
      <c r="C14" s="21" t="s">
        <v>91</v>
      </c>
      <c r="D14" s="24">
        <v>49300</v>
      </c>
      <c r="E14" s="22">
        <v>531.2568</v>
      </c>
      <c r="F14" s="23">
        <v>1.2001115627844401</v>
      </c>
      <c r="G14" s="22"/>
    </row>
    <row r="15" spans="1:7" x14ac:dyDescent="0.2">
      <c r="A15" s="21" t="s">
        <v>106</v>
      </c>
      <c r="B15" s="21" t="s">
        <v>105</v>
      </c>
      <c r="C15" s="21" t="s">
        <v>86</v>
      </c>
      <c r="D15" s="24">
        <v>100000</v>
      </c>
      <c r="E15" s="22">
        <v>522.79999999999995</v>
      </c>
      <c r="F15" s="23">
        <v>1.1810076125589399</v>
      </c>
      <c r="G15" s="22"/>
    </row>
    <row r="16" spans="1:7" x14ac:dyDescent="0.2">
      <c r="A16" s="21" t="s">
        <v>108</v>
      </c>
      <c r="B16" s="21" t="s">
        <v>107</v>
      </c>
      <c r="C16" s="21" t="s">
        <v>109</v>
      </c>
      <c r="D16" s="24">
        <v>51400</v>
      </c>
      <c r="E16" s="22">
        <v>491.69240000000002</v>
      </c>
      <c r="F16" s="23">
        <v>1.11073540060707</v>
      </c>
      <c r="G16" s="22"/>
    </row>
    <row r="17" spans="1:7" x14ac:dyDescent="0.2">
      <c r="A17" s="21" t="s">
        <v>111</v>
      </c>
      <c r="B17" s="21" t="s">
        <v>110</v>
      </c>
      <c r="C17" s="21" t="s">
        <v>112</v>
      </c>
      <c r="D17" s="24">
        <v>270800</v>
      </c>
      <c r="E17" s="22">
        <v>461.714</v>
      </c>
      <c r="F17" s="23">
        <v>1.0430140566660999</v>
      </c>
      <c r="G17" s="22"/>
    </row>
    <row r="18" spans="1:7" x14ac:dyDescent="0.2">
      <c r="A18" s="21" t="s">
        <v>114</v>
      </c>
      <c r="B18" s="21" t="s">
        <v>113</v>
      </c>
      <c r="C18" s="21" t="s">
        <v>115</v>
      </c>
      <c r="D18" s="24">
        <v>79600</v>
      </c>
      <c r="E18" s="22">
        <v>423.94959999999998</v>
      </c>
      <c r="F18" s="23">
        <v>0.95770410279517704</v>
      </c>
      <c r="G18" s="22"/>
    </row>
    <row r="19" spans="1:7" x14ac:dyDescent="0.2">
      <c r="A19" s="21" t="s">
        <v>117</v>
      </c>
      <c r="B19" s="21" t="s">
        <v>116</v>
      </c>
      <c r="C19" s="21" t="s">
        <v>118</v>
      </c>
      <c r="D19" s="24">
        <v>5700</v>
      </c>
      <c r="E19" s="22">
        <v>413.89409999999998</v>
      </c>
      <c r="F19" s="23">
        <v>0.93498868189218098</v>
      </c>
      <c r="G19" s="22"/>
    </row>
    <row r="20" spans="1:7" x14ac:dyDescent="0.2">
      <c r="A20" s="21" t="s">
        <v>120</v>
      </c>
      <c r="B20" s="21" t="s">
        <v>119</v>
      </c>
      <c r="C20" s="21" t="s">
        <v>121</v>
      </c>
      <c r="D20" s="24">
        <v>32700</v>
      </c>
      <c r="E20" s="22">
        <v>405.12029999999999</v>
      </c>
      <c r="F20" s="23">
        <v>0.91516862720382997</v>
      </c>
      <c r="G20" s="22"/>
    </row>
    <row r="21" spans="1:7" x14ac:dyDescent="0.2">
      <c r="A21" s="21" t="s">
        <v>123</v>
      </c>
      <c r="B21" s="21" t="s">
        <v>122</v>
      </c>
      <c r="C21" s="21" t="s">
        <v>124</v>
      </c>
      <c r="D21" s="24">
        <v>382675</v>
      </c>
      <c r="E21" s="22">
        <v>392.81588749999997</v>
      </c>
      <c r="F21" s="23">
        <v>0.88737290258530399</v>
      </c>
      <c r="G21" s="22"/>
    </row>
    <row r="22" spans="1:7" x14ac:dyDescent="0.2">
      <c r="A22" s="21" t="s">
        <v>126</v>
      </c>
      <c r="B22" s="21" t="s">
        <v>125</v>
      </c>
      <c r="C22" s="21" t="s">
        <v>127</v>
      </c>
      <c r="D22" s="24">
        <v>111900</v>
      </c>
      <c r="E22" s="22">
        <v>352.65285</v>
      </c>
      <c r="F22" s="23">
        <v>0.79664441553291299</v>
      </c>
      <c r="G22" s="22"/>
    </row>
    <row r="23" spans="1:7" x14ac:dyDescent="0.2">
      <c r="A23" s="21" t="s">
        <v>129</v>
      </c>
      <c r="B23" s="21" t="s">
        <v>128</v>
      </c>
      <c r="C23" s="21" t="s">
        <v>130</v>
      </c>
      <c r="D23" s="24">
        <v>82400</v>
      </c>
      <c r="E23" s="22">
        <v>346.65679999999998</v>
      </c>
      <c r="F23" s="23">
        <v>0.78309931091301199</v>
      </c>
      <c r="G23" s="22"/>
    </row>
    <row r="24" spans="1:7" x14ac:dyDescent="0.2">
      <c r="A24" s="21" t="s">
        <v>132</v>
      </c>
      <c r="B24" s="21" t="s">
        <v>131</v>
      </c>
      <c r="C24" s="21" t="s">
        <v>86</v>
      </c>
      <c r="D24" s="24">
        <v>31000</v>
      </c>
      <c r="E24" s="22">
        <v>334.08699999999999</v>
      </c>
      <c r="F24" s="23">
        <v>0.75470407470730605</v>
      </c>
      <c r="G24" s="22"/>
    </row>
    <row r="25" spans="1:7" x14ac:dyDescent="0.2">
      <c r="A25" s="21" t="s">
        <v>134</v>
      </c>
      <c r="B25" s="21" t="s">
        <v>133</v>
      </c>
      <c r="C25" s="21" t="s">
        <v>135</v>
      </c>
      <c r="D25" s="24">
        <v>44800</v>
      </c>
      <c r="E25" s="22">
        <v>331.78879999999998</v>
      </c>
      <c r="F25" s="23">
        <v>0.74951243030182901</v>
      </c>
      <c r="G25" s="22"/>
    </row>
    <row r="26" spans="1:7" x14ac:dyDescent="0.2">
      <c r="A26" s="21" t="s">
        <v>137</v>
      </c>
      <c r="B26" s="21" t="s">
        <v>136</v>
      </c>
      <c r="C26" s="21" t="s">
        <v>102</v>
      </c>
      <c r="D26" s="24">
        <v>149100</v>
      </c>
      <c r="E26" s="22">
        <v>320.93774999999999</v>
      </c>
      <c r="F26" s="23">
        <v>0.72499985827761804</v>
      </c>
      <c r="G26" s="22"/>
    </row>
    <row r="27" spans="1:7" x14ac:dyDescent="0.2">
      <c r="A27" s="21" t="s">
        <v>139</v>
      </c>
      <c r="B27" s="21" t="s">
        <v>138</v>
      </c>
      <c r="C27" s="21" t="s">
        <v>140</v>
      </c>
      <c r="D27" s="24">
        <v>38800</v>
      </c>
      <c r="E27" s="22">
        <v>291.1746</v>
      </c>
      <c r="F27" s="23">
        <v>0.65776476507996395</v>
      </c>
      <c r="G27" s="22"/>
    </row>
    <row r="28" spans="1:7" x14ac:dyDescent="0.2">
      <c r="A28" s="21" t="s">
        <v>142</v>
      </c>
      <c r="B28" s="21" t="s">
        <v>141</v>
      </c>
      <c r="C28" s="21" t="s">
        <v>143</v>
      </c>
      <c r="D28" s="24">
        <v>95400</v>
      </c>
      <c r="E28" s="22">
        <v>289.87290000000002</v>
      </c>
      <c r="F28" s="23">
        <v>0.65482421877302399</v>
      </c>
      <c r="G28" s="22"/>
    </row>
    <row r="29" spans="1:7" x14ac:dyDescent="0.2">
      <c r="A29" s="21" t="s">
        <v>145</v>
      </c>
      <c r="B29" s="21" t="s">
        <v>144</v>
      </c>
      <c r="C29" s="21" t="s">
        <v>130</v>
      </c>
      <c r="D29" s="24">
        <v>3000</v>
      </c>
      <c r="E29" s="22">
        <v>258.73050000000001</v>
      </c>
      <c r="F29" s="23">
        <v>0.58447339346056104</v>
      </c>
      <c r="G29" s="22"/>
    </row>
    <row r="30" spans="1:7" x14ac:dyDescent="0.2">
      <c r="A30" s="21" t="s">
        <v>147</v>
      </c>
      <c r="B30" s="21" t="s">
        <v>146</v>
      </c>
      <c r="C30" s="21" t="s">
        <v>148</v>
      </c>
      <c r="D30" s="24">
        <v>25400</v>
      </c>
      <c r="E30" s="22">
        <v>239.85220000000001</v>
      </c>
      <c r="F30" s="23">
        <v>0.54182722664309502</v>
      </c>
      <c r="G30" s="22"/>
    </row>
    <row r="31" spans="1:7" x14ac:dyDescent="0.2">
      <c r="A31" s="21" t="s">
        <v>150</v>
      </c>
      <c r="B31" s="21" t="s">
        <v>149</v>
      </c>
      <c r="C31" s="21" t="s">
        <v>151</v>
      </c>
      <c r="D31" s="24">
        <v>57600</v>
      </c>
      <c r="E31" s="22">
        <v>235.5264</v>
      </c>
      <c r="F31" s="23">
        <v>0.53205522448087705</v>
      </c>
      <c r="G31" s="22"/>
    </row>
    <row r="32" spans="1:7" x14ac:dyDescent="0.2">
      <c r="A32" s="21" t="s">
        <v>153</v>
      </c>
      <c r="B32" s="21" t="s">
        <v>152</v>
      </c>
      <c r="C32" s="21" t="s">
        <v>154</v>
      </c>
      <c r="D32" s="24">
        <v>99400</v>
      </c>
      <c r="E32" s="22">
        <v>228.3218</v>
      </c>
      <c r="F32" s="23">
        <v>0.515779999833895</v>
      </c>
      <c r="G32" s="22"/>
    </row>
    <row r="33" spans="1:7" x14ac:dyDescent="0.2">
      <c r="A33" s="21" t="s">
        <v>156</v>
      </c>
      <c r="B33" s="21" t="s">
        <v>155</v>
      </c>
      <c r="C33" s="21" t="s">
        <v>118</v>
      </c>
      <c r="D33" s="24">
        <v>63700</v>
      </c>
      <c r="E33" s="22">
        <v>222.98185000000001</v>
      </c>
      <c r="F33" s="23">
        <v>0.50371702814169095</v>
      </c>
      <c r="G33" s="22"/>
    </row>
    <row r="34" spans="1:7" x14ac:dyDescent="0.2">
      <c r="A34" s="21" t="s">
        <v>158</v>
      </c>
      <c r="B34" s="21" t="s">
        <v>157</v>
      </c>
      <c r="C34" s="21" t="s">
        <v>159</v>
      </c>
      <c r="D34" s="24">
        <v>10400</v>
      </c>
      <c r="E34" s="22">
        <v>215.8364</v>
      </c>
      <c r="F34" s="23">
        <v>0.48757542361766798</v>
      </c>
      <c r="G34" s="22"/>
    </row>
    <row r="35" spans="1:7" x14ac:dyDescent="0.2">
      <c r="A35" s="21" t="s">
        <v>161</v>
      </c>
      <c r="B35" s="21" t="s">
        <v>160</v>
      </c>
      <c r="C35" s="21" t="s">
        <v>154</v>
      </c>
      <c r="D35" s="24">
        <v>394000</v>
      </c>
      <c r="E35" s="22">
        <v>210.79</v>
      </c>
      <c r="F35" s="23">
        <v>0.47617558273010602</v>
      </c>
      <c r="G35" s="22"/>
    </row>
    <row r="36" spans="1:7" x14ac:dyDescent="0.2">
      <c r="A36" s="21" t="s">
        <v>163</v>
      </c>
      <c r="B36" s="21" t="s">
        <v>162</v>
      </c>
      <c r="C36" s="21" t="s">
        <v>164</v>
      </c>
      <c r="D36" s="24">
        <v>114220</v>
      </c>
      <c r="E36" s="22">
        <v>200.28477000000001</v>
      </c>
      <c r="F36" s="23">
        <v>0.45244421968174597</v>
      </c>
      <c r="G36" s="22"/>
    </row>
    <row r="37" spans="1:7" x14ac:dyDescent="0.2">
      <c r="A37" s="21" t="s">
        <v>166</v>
      </c>
      <c r="B37" s="21" t="s">
        <v>165</v>
      </c>
      <c r="C37" s="21" t="s">
        <v>121</v>
      </c>
      <c r="D37" s="24">
        <v>45000</v>
      </c>
      <c r="E37" s="22">
        <v>198.38249999999999</v>
      </c>
      <c r="F37" s="23">
        <v>0.44814698297336297</v>
      </c>
      <c r="G37" s="22"/>
    </row>
    <row r="38" spans="1:7" x14ac:dyDescent="0.2">
      <c r="A38" s="21" t="s">
        <v>168</v>
      </c>
      <c r="B38" s="21" t="s">
        <v>167</v>
      </c>
      <c r="C38" s="21" t="s">
        <v>91</v>
      </c>
      <c r="D38" s="24">
        <v>17700</v>
      </c>
      <c r="E38" s="22">
        <v>194.74424999999999</v>
      </c>
      <c r="F38" s="23">
        <v>0.43992815943397401</v>
      </c>
      <c r="G38" s="22"/>
    </row>
    <row r="39" spans="1:7" x14ac:dyDescent="0.2">
      <c r="A39" s="21" t="s">
        <v>170</v>
      </c>
      <c r="B39" s="21" t="s">
        <v>169</v>
      </c>
      <c r="C39" s="21" t="s">
        <v>171</v>
      </c>
      <c r="D39" s="24">
        <v>7400</v>
      </c>
      <c r="E39" s="22">
        <v>185.9324</v>
      </c>
      <c r="F39" s="23">
        <v>0.42002214962003498</v>
      </c>
      <c r="G39" s="22"/>
    </row>
    <row r="40" spans="1:7" x14ac:dyDescent="0.2">
      <c r="A40" s="21" t="s">
        <v>173</v>
      </c>
      <c r="B40" s="21" t="s">
        <v>172</v>
      </c>
      <c r="C40" s="21" t="s">
        <v>143</v>
      </c>
      <c r="D40" s="24">
        <v>45000</v>
      </c>
      <c r="E40" s="22">
        <v>181.215</v>
      </c>
      <c r="F40" s="23">
        <v>0.40936552125070502</v>
      </c>
      <c r="G40" s="22"/>
    </row>
    <row r="41" spans="1:7" x14ac:dyDescent="0.2">
      <c r="A41" s="21" t="s">
        <v>175</v>
      </c>
      <c r="B41" s="21" t="s">
        <v>174</v>
      </c>
      <c r="C41" s="21" t="s">
        <v>176</v>
      </c>
      <c r="D41" s="24">
        <v>94900</v>
      </c>
      <c r="E41" s="22">
        <v>180.54724999999999</v>
      </c>
      <c r="F41" s="23">
        <v>0.407857070919247</v>
      </c>
      <c r="G41" s="22"/>
    </row>
    <row r="42" spans="1:7" x14ac:dyDescent="0.2">
      <c r="A42" s="21" t="s">
        <v>178</v>
      </c>
      <c r="B42" s="21" t="s">
        <v>177</v>
      </c>
      <c r="C42" s="21" t="s">
        <v>143</v>
      </c>
      <c r="D42" s="24">
        <v>19700</v>
      </c>
      <c r="E42" s="22">
        <v>175.72399999999999</v>
      </c>
      <c r="F42" s="23">
        <v>0.39696132691145303</v>
      </c>
      <c r="G42" s="22"/>
    </row>
    <row r="43" spans="1:7" x14ac:dyDescent="0.2">
      <c r="A43" s="21" t="s">
        <v>180</v>
      </c>
      <c r="B43" s="21" t="s">
        <v>179</v>
      </c>
      <c r="C43" s="21" t="s">
        <v>181</v>
      </c>
      <c r="D43" s="24">
        <v>13300</v>
      </c>
      <c r="E43" s="22">
        <v>174.38294999999999</v>
      </c>
      <c r="F43" s="23">
        <v>0.39393188877292501</v>
      </c>
      <c r="G43" s="22"/>
    </row>
    <row r="44" spans="1:7" x14ac:dyDescent="0.2">
      <c r="A44" s="21" t="s">
        <v>183</v>
      </c>
      <c r="B44" s="21" t="s">
        <v>182</v>
      </c>
      <c r="C44" s="21" t="s">
        <v>184</v>
      </c>
      <c r="D44" s="24">
        <v>31200</v>
      </c>
      <c r="E44" s="22">
        <v>174.17400000000001</v>
      </c>
      <c r="F44" s="23">
        <v>0.39345986975868602</v>
      </c>
      <c r="G44" s="22"/>
    </row>
    <row r="45" spans="1:7" x14ac:dyDescent="0.2">
      <c r="A45" s="21" t="s">
        <v>186</v>
      </c>
      <c r="B45" s="21" t="s">
        <v>185</v>
      </c>
      <c r="C45" s="21" t="s">
        <v>109</v>
      </c>
      <c r="D45" s="24">
        <v>4000</v>
      </c>
      <c r="E45" s="22">
        <v>172.66399999999999</v>
      </c>
      <c r="F45" s="23">
        <v>0.39004877279050698</v>
      </c>
      <c r="G45" s="22"/>
    </row>
    <row r="46" spans="1:7" x14ac:dyDescent="0.2">
      <c r="A46" s="21" t="s">
        <v>188</v>
      </c>
      <c r="B46" s="21" t="s">
        <v>187</v>
      </c>
      <c r="C46" s="21" t="s">
        <v>109</v>
      </c>
      <c r="D46" s="24">
        <v>18500</v>
      </c>
      <c r="E46" s="22">
        <v>167.684</v>
      </c>
      <c r="F46" s="23">
        <v>0.37879892980936097</v>
      </c>
      <c r="G46" s="22"/>
    </row>
    <row r="47" spans="1:7" x14ac:dyDescent="0.2">
      <c r="A47" s="21" t="s">
        <v>190</v>
      </c>
      <c r="B47" s="21" t="s">
        <v>189</v>
      </c>
      <c r="C47" s="21" t="s">
        <v>191</v>
      </c>
      <c r="D47" s="24">
        <v>11600</v>
      </c>
      <c r="E47" s="22">
        <v>162.70740000000001</v>
      </c>
      <c r="F47" s="23">
        <v>0.36755676744390398</v>
      </c>
      <c r="G47" s="22"/>
    </row>
    <row r="48" spans="1:7" x14ac:dyDescent="0.2">
      <c r="A48" s="21" t="s">
        <v>193</v>
      </c>
      <c r="B48" s="21" t="s">
        <v>192</v>
      </c>
      <c r="C48" s="21" t="s">
        <v>121</v>
      </c>
      <c r="D48" s="24">
        <v>23900</v>
      </c>
      <c r="E48" s="22">
        <v>155.0393</v>
      </c>
      <c r="F48" s="23">
        <v>0.350234494158014</v>
      </c>
      <c r="G48" s="22"/>
    </row>
    <row r="49" spans="1:9" x14ac:dyDescent="0.2">
      <c r="A49" s="21" t="s">
        <v>195</v>
      </c>
      <c r="B49" s="21" t="s">
        <v>194</v>
      </c>
      <c r="C49" s="21" t="s">
        <v>118</v>
      </c>
      <c r="D49" s="24">
        <v>7400</v>
      </c>
      <c r="E49" s="22">
        <v>128.14580000000001</v>
      </c>
      <c r="F49" s="23">
        <v>0.28948195355289902</v>
      </c>
      <c r="G49" s="22"/>
    </row>
    <row r="50" spans="1:9" x14ac:dyDescent="0.2">
      <c r="A50" s="21" t="s">
        <v>197</v>
      </c>
      <c r="B50" s="21" t="s">
        <v>196</v>
      </c>
      <c r="C50" s="21" t="s">
        <v>135</v>
      </c>
      <c r="D50" s="24">
        <v>6900</v>
      </c>
      <c r="E50" s="22">
        <v>99.836100000000002</v>
      </c>
      <c r="F50" s="23">
        <v>0.22553021061246301</v>
      </c>
      <c r="G50" s="22"/>
    </row>
    <row r="51" spans="1:9" x14ac:dyDescent="0.2">
      <c r="A51" s="21" t="s">
        <v>199</v>
      </c>
      <c r="B51" s="21" t="s">
        <v>198</v>
      </c>
      <c r="C51" s="21" t="s">
        <v>200</v>
      </c>
      <c r="D51" s="24">
        <v>26800</v>
      </c>
      <c r="E51" s="22">
        <v>92.620800000000003</v>
      </c>
      <c r="F51" s="23">
        <v>0.20923081461610399</v>
      </c>
      <c r="G51" s="22"/>
    </row>
    <row r="52" spans="1:9" x14ac:dyDescent="0.2">
      <c r="A52" s="21" t="s">
        <v>202</v>
      </c>
      <c r="B52" s="21" t="s">
        <v>201</v>
      </c>
      <c r="C52" s="21" t="s">
        <v>109</v>
      </c>
      <c r="D52" s="24">
        <v>5800</v>
      </c>
      <c r="E52" s="22">
        <v>84.671300000000002</v>
      </c>
      <c r="F52" s="23">
        <v>0.19127285743164099</v>
      </c>
      <c r="G52" s="22"/>
    </row>
    <row r="53" spans="1:9" x14ac:dyDescent="0.2">
      <c r="A53" s="21" t="s">
        <v>204</v>
      </c>
      <c r="B53" s="21" t="s">
        <v>203</v>
      </c>
      <c r="C53" s="21" t="s">
        <v>148</v>
      </c>
      <c r="D53" s="24">
        <v>7300</v>
      </c>
      <c r="E53" s="22">
        <v>74.762950000000004</v>
      </c>
      <c r="F53" s="23">
        <v>0.168889849057696</v>
      </c>
      <c r="G53" s="22"/>
    </row>
    <row r="54" spans="1:9" x14ac:dyDescent="0.2">
      <c r="A54" s="20" t="s">
        <v>27</v>
      </c>
      <c r="B54" s="20"/>
      <c r="C54" s="20"/>
      <c r="D54" s="20"/>
      <c r="E54" s="25">
        <f>SUM(E7:E53)</f>
        <v>17302.057607500003</v>
      </c>
      <c r="F54" s="26">
        <f>SUM(F7:F53)</f>
        <v>39.085427978941965</v>
      </c>
      <c r="G54" s="25"/>
      <c r="H54" s="14"/>
      <c r="I54" s="14"/>
    </row>
    <row r="55" spans="1:9" x14ac:dyDescent="0.2">
      <c r="A55" s="21"/>
      <c r="B55" s="21"/>
      <c r="C55" s="21"/>
      <c r="D55" s="21"/>
      <c r="E55" s="22"/>
      <c r="F55" s="23"/>
      <c r="G55" s="22"/>
    </row>
    <row r="56" spans="1:9" x14ac:dyDescent="0.2">
      <c r="A56" s="20" t="s">
        <v>25</v>
      </c>
      <c r="B56" s="21"/>
      <c r="C56" s="21"/>
      <c r="D56" s="21"/>
      <c r="E56" s="22"/>
      <c r="F56" s="23"/>
      <c r="G56" s="22"/>
    </row>
    <row r="57" spans="1:9" x14ac:dyDescent="0.2">
      <c r="A57" s="20" t="s">
        <v>26</v>
      </c>
      <c r="B57" s="21"/>
      <c r="C57" s="21"/>
      <c r="D57" s="21"/>
      <c r="E57" s="22"/>
      <c r="F57" s="23"/>
      <c r="G57" s="22"/>
    </row>
    <row r="58" spans="1:9" x14ac:dyDescent="0.2">
      <c r="A58" s="21" t="s">
        <v>206</v>
      </c>
      <c r="B58" s="21" t="s">
        <v>205</v>
      </c>
      <c r="C58" s="21" t="s">
        <v>76</v>
      </c>
      <c r="D58" s="24">
        <v>200</v>
      </c>
      <c r="E58" s="22">
        <v>2113.5531507000001</v>
      </c>
      <c r="F58" s="23">
        <v>4.7745263208198896</v>
      </c>
      <c r="G58" s="22">
        <v>7.7096999999999998</v>
      </c>
    </row>
    <row r="59" spans="1:9" x14ac:dyDescent="0.2">
      <c r="A59" s="21" t="s">
        <v>1068</v>
      </c>
      <c r="B59" s="21" t="s">
        <v>1069</v>
      </c>
      <c r="C59" s="21" t="s">
        <v>76</v>
      </c>
      <c r="D59" s="24">
        <v>150</v>
      </c>
      <c r="E59" s="22">
        <v>1622.6558425000001</v>
      </c>
      <c r="F59" s="23">
        <v>3.66558703625812</v>
      </c>
      <c r="G59" s="22">
        <v>7.81</v>
      </c>
    </row>
    <row r="60" spans="1:9" x14ac:dyDescent="0.2">
      <c r="A60" s="21" t="s">
        <v>1013</v>
      </c>
      <c r="B60" s="21" t="s">
        <v>1014</v>
      </c>
      <c r="C60" s="21" t="s">
        <v>76</v>
      </c>
      <c r="D60" s="24">
        <v>45</v>
      </c>
      <c r="E60" s="22">
        <v>497.08071369999999</v>
      </c>
      <c r="F60" s="23">
        <v>1.12290762612076</v>
      </c>
      <c r="G60" s="22">
        <v>8.01</v>
      </c>
    </row>
    <row r="61" spans="1:9" x14ac:dyDescent="0.2">
      <c r="A61" s="20" t="s">
        <v>27</v>
      </c>
      <c r="B61" s="20"/>
      <c r="C61" s="20"/>
      <c r="D61" s="20"/>
      <c r="E61" s="25">
        <f>SUM(E57:E60)</f>
        <v>4233.2897069000001</v>
      </c>
      <c r="F61" s="26">
        <f>SUM(F57:F60)</f>
        <v>9.5630209831987703</v>
      </c>
      <c r="G61" s="25"/>
      <c r="H61" s="14"/>
      <c r="I61" s="14"/>
    </row>
    <row r="62" spans="1:9" x14ac:dyDescent="0.2">
      <c r="A62" s="21"/>
      <c r="B62" s="21"/>
      <c r="C62" s="21"/>
      <c r="D62" s="21"/>
      <c r="E62" s="22"/>
      <c r="F62" s="23"/>
      <c r="G62" s="22"/>
    </row>
    <row r="63" spans="1:9" x14ac:dyDescent="0.2">
      <c r="A63" s="20" t="s">
        <v>45</v>
      </c>
      <c r="B63" s="21"/>
      <c r="C63" s="21"/>
      <c r="D63" s="21"/>
      <c r="E63" s="22"/>
      <c r="F63" s="23"/>
      <c r="G63" s="22"/>
    </row>
    <row r="64" spans="1:9" x14ac:dyDescent="0.2">
      <c r="A64" s="20" t="s">
        <v>46</v>
      </c>
      <c r="B64" s="21"/>
      <c r="C64" s="21"/>
      <c r="D64" s="21"/>
      <c r="E64" s="22"/>
      <c r="F64" s="23"/>
      <c r="G64" s="22"/>
    </row>
    <row r="65" spans="1:9" x14ac:dyDescent="0.2">
      <c r="A65" s="21" t="s">
        <v>1070</v>
      </c>
      <c r="B65" s="21" t="s">
        <v>1071</v>
      </c>
      <c r="C65" s="21" t="s">
        <v>47</v>
      </c>
      <c r="D65" s="24">
        <v>300</v>
      </c>
      <c r="E65" s="22">
        <v>1444.5374999999999</v>
      </c>
      <c r="F65" s="23">
        <v>3.2632168785900202</v>
      </c>
      <c r="G65" s="22">
        <v>7.7</v>
      </c>
    </row>
    <row r="66" spans="1:9" x14ac:dyDescent="0.2">
      <c r="A66" s="20" t="s">
        <v>27</v>
      </c>
      <c r="B66" s="20"/>
      <c r="C66" s="20"/>
      <c r="D66" s="20"/>
      <c r="E66" s="25">
        <f>SUM(E64:E65)</f>
        <v>1444.5374999999999</v>
      </c>
      <c r="F66" s="26">
        <f>SUM(F64:F65)</f>
        <v>3.2632168785900202</v>
      </c>
      <c r="G66" s="25"/>
      <c r="H66" s="14"/>
      <c r="I66" s="14"/>
    </row>
    <row r="67" spans="1:9" x14ac:dyDescent="0.2">
      <c r="A67" s="21"/>
      <c r="B67" s="21"/>
      <c r="C67" s="21"/>
      <c r="D67" s="21"/>
      <c r="E67" s="22"/>
      <c r="F67" s="23"/>
      <c r="G67" s="22"/>
    </row>
    <row r="68" spans="1:9" x14ac:dyDescent="0.2">
      <c r="A68" s="20" t="s">
        <v>55</v>
      </c>
      <c r="B68" s="21"/>
      <c r="C68" s="21"/>
      <c r="D68" s="21"/>
      <c r="E68" s="22"/>
      <c r="F68" s="23"/>
      <c r="G68" s="22"/>
    </row>
    <row r="69" spans="1:9" x14ac:dyDescent="0.2">
      <c r="A69" s="21" t="s">
        <v>82</v>
      </c>
      <c r="B69" s="21" t="s">
        <v>81</v>
      </c>
      <c r="C69" s="21" t="s">
        <v>47</v>
      </c>
      <c r="D69" s="24">
        <v>400</v>
      </c>
      <c r="E69" s="22">
        <v>1967.42</v>
      </c>
      <c r="F69" s="23">
        <v>4.4444108590296798</v>
      </c>
      <c r="G69" s="22">
        <v>7.85</v>
      </c>
    </row>
    <row r="70" spans="1:9" x14ac:dyDescent="0.2">
      <c r="A70" s="21" t="s">
        <v>57</v>
      </c>
      <c r="B70" s="21" t="s">
        <v>56</v>
      </c>
      <c r="C70" s="21" t="s">
        <v>47</v>
      </c>
      <c r="D70" s="24">
        <v>300</v>
      </c>
      <c r="E70" s="22">
        <v>1432.356</v>
      </c>
      <c r="F70" s="23">
        <v>3.2356988138762</v>
      </c>
      <c r="G70" s="22">
        <v>9.0249000000000006</v>
      </c>
    </row>
    <row r="71" spans="1:9" x14ac:dyDescent="0.2">
      <c r="A71" s="21" t="s">
        <v>208</v>
      </c>
      <c r="B71" s="21" t="s">
        <v>207</v>
      </c>
      <c r="C71" s="21" t="s">
        <v>52</v>
      </c>
      <c r="D71" s="24">
        <v>200</v>
      </c>
      <c r="E71" s="22">
        <v>976.61199999999997</v>
      </c>
      <c r="F71" s="23">
        <v>2.2061710147597799</v>
      </c>
      <c r="G71" s="22">
        <v>7.875</v>
      </c>
    </row>
    <row r="72" spans="1:9" x14ac:dyDescent="0.2">
      <c r="A72" s="20" t="s">
        <v>27</v>
      </c>
      <c r="B72" s="20"/>
      <c r="C72" s="20"/>
      <c r="D72" s="20"/>
      <c r="E72" s="25">
        <f>SUM(E68:E71)</f>
        <v>4376.3879999999999</v>
      </c>
      <c r="F72" s="26">
        <f>SUM(F68:F71)</f>
        <v>9.8862806876656606</v>
      </c>
      <c r="G72" s="25"/>
      <c r="H72" s="14"/>
      <c r="I72" s="14"/>
    </row>
    <row r="73" spans="1:9" x14ac:dyDescent="0.2">
      <c r="A73" s="21"/>
      <c r="B73" s="21"/>
      <c r="C73" s="21"/>
      <c r="D73" s="21"/>
      <c r="E73" s="22"/>
      <c r="F73" s="23"/>
      <c r="G73" s="22"/>
    </row>
    <row r="74" spans="1:9" x14ac:dyDescent="0.2">
      <c r="A74" s="20" t="s">
        <v>62</v>
      </c>
      <c r="B74" s="21"/>
      <c r="C74" s="21"/>
      <c r="D74" s="21"/>
      <c r="E74" s="22"/>
      <c r="F74" s="23"/>
      <c r="G74" s="22"/>
    </row>
    <row r="75" spans="1:9" x14ac:dyDescent="0.2">
      <c r="A75" s="21" t="s">
        <v>210</v>
      </c>
      <c r="B75" s="21" t="s">
        <v>209</v>
      </c>
      <c r="C75" s="21" t="s">
        <v>65</v>
      </c>
      <c r="D75" s="24">
        <v>5500000</v>
      </c>
      <c r="E75" s="22">
        <v>5296.6222221999997</v>
      </c>
      <c r="F75" s="23">
        <v>11.965094042209399</v>
      </c>
      <c r="G75" s="22">
        <v>7.4894461296125003</v>
      </c>
    </row>
    <row r="76" spans="1:9" x14ac:dyDescent="0.2">
      <c r="A76" s="21" t="s">
        <v>67</v>
      </c>
      <c r="B76" s="21" t="s">
        <v>66</v>
      </c>
      <c r="C76" s="21" t="s">
        <v>65</v>
      </c>
      <c r="D76" s="24">
        <v>5100000</v>
      </c>
      <c r="E76" s="22">
        <v>4966.2476833000001</v>
      </c>
      <c r="F76" s="23">
        <v>11.2187764342588</v>
      </c>
      <c r="G76" s="22">
        <v>7.5175102065125001</v>
      </c>
    </row>
    <row r="77" spans="1:9" x14ac:dyDescent="0.2">
      <c r="A77" s="21" t="s">
        <v>64</v>
      </c>
      <c r="B77" s="21" t="s">
        <v>63</v>
      </c>
      <c r="C77" s="21" t="s">
        <v>65</v>
      </c>
      <c r="D77" s="24">
        <v>5000000</v>
      </c>
      <c r="E77" s="22">
        <v>4817.0105555999999</v>
      </c>
      <c r="F77" s="23">
        <v>10.8816490741017</v>
      </c>
      <c r="G77" s="22">
        <v>7.5505018312000098</v>
      </c>
    </row>
    <row r="78" spans="1:9" x14ac:dyDescent="0.2">
      <c r="A78" s="21" t="s">
        <v>212</v>
      </c>
      <c r="B78" s="21" t="s">
        <v>211</v>
      </c>
      <c r="C78" s="21" t="s">
        <v>65</v>
      </c>
      <c r="D78" s="24">
        <v>400000</v>
      </c>
      <c r="E78" s="22">
        <v>400.77440000000001</v>
      </c>
      <c r="F78" s="23">
        <v>0.90535121904885696</v>
      </c>
      <c r="G78" s="22">
        <v>7.4789513970124899</v>
      </c>
    </row>
    <row r="79" spans="1:9" x14ac:dyDescent="0.2">
      <c r="A79" s="21" t="s">
        <v>214</v>
      </c>
      <c r="B79" s="21" t="s">
        <v>213</v>
      </c>
      <c r="C79" s="21" t="s">
        <v>65</v>
      </c>
      <c r="D79" s="24">
        <v>200000</v>
      </c>
      <c r="E79" s="22">
        <v>201.48699999999999</v>
      </c>
      <c r="F79" s="23">
        <v>0.45516006279966298</v>
      </c>
      <c r="G79" s="22">
        <v>7.3576989750124904</v>
      </c>
    </row>
    <row r="80" spans="1:9" x14ac:dyDescent="0.2">
      <c r="A80" s="21" t="s">
        <v>69</v>
      </c>
      <c r="B80" s="21" t="s">
        <v>68</v>
      </c>
      <c r="C80" s="21" t="s">
        <v>65</v>
      </c>
      <c r="D80" s="24">
        <v>100000</v>
      </c>
      <c r="E80" s="22">
        <v>96.721999999999994</v>
      </c>
      <c r="F80" s="23">
        <v>0.21849544434186299</v>
      </c>
      <c r="G80" s="22">
        <v>7.4610208160500102</v>
      </c>
    </row>
    <row r="81" spans="1:9" x14ac:dyDescent="0.2">
      <c r="A81" s="20" t="s">
        <v>27</v>
      </c>
      <c r="B81" s="20"/>
      <c r="C81" s="20"/>
      <c r="D81" s="20"/>
      <c r="E81" s="25">
        <f>SUM(E75:E80)</f>
        <v>15778.863861099999</v>
      </c>
      <c r="F81" s="26">
        <f>SUM(F75:F80)</f>
        <v>35.644526276760288</v>
      </c>
      <c r="G81" s="25"/>
      <c r="H81" s="14"/>
      <c r="I81" s="14"/>
    </row>
    <row r="82" spans="1:9" x14ac:dyDescent="0.2">
      <c r="A82" s="21"/>
      <c r="B82" s="21"/>
      <c r="C82" s="21"/>
      <c r="D82" s="21"/>
      <c r="E82" s="22"/>
      <c r="F82" s="23"/>
      <c r="G82" s="22"/>
    </row>
    <row r="83" spans="1:9" x14ac:dyDescent="0.2">
      <c r="A83" s="20" t="s">
        <v>30</v>
      </c>
      <c r="B83" s="20"/>
      <c r="C83" s="20"/>
      <c r="D83" s="20"/>
      <c r="E83" s="25">
        <f>E54+E61+E66+E72+E81</f>
        <v>43135.136675499998</v>
      </c>
      <c r="F83" s="26">
        <f>F54+F61+F66+F72+F81</f>
        <v>97.442472805156712</v>
      </c>
      <c r="G83" s="25"/>
      <c r="H83" s="14"/>
      <c r="I83" s="14"/>
    </row>
    <row r="84" spans="1:9" x14ac:dyDescent="0.2">
      <c r="A84" s="20"/>
      <c r="B84" s="20"/>
      <c r="C84" s="20"/>
      <c r="D84" s="20"/>
      <c r="E84" s="25"/>
      <c r="F84" s="26"/>
      <c r="G84" s="25"/>
      <c r="H84" s="14"/>
      <c r="I84" s="14"/>
    </row>
    <row r="85" spans="1:9" x14ac:dyDescent="0.2">
      <c r="A85" s="20" t="s">
        <v>32</v>
      </c>
      <c r="B85" s="20"/>
      <c r="C85" s="20"/>
      <c r="D85" s="20"/>
      <c r="E85" s="25">
        <f>E87-(E54+E61+E66+E72+E81)</f>
        <v>1132.1478399000043</v>
      </c>
      <c r="F85" s="26">
        <f>F87-(F54+F61+F66+F72+F81)</f>
        <v>2.5575271948432885</v>
      </c>
      <c r="G85" s="25"/>
      <c r="H85" s="14"/>
      <c r="I85" s="14"/>
    </row>
    <row r="86" spans="1:9" x14ac:dyDescent="0.2">
      <c r="A86" s="20"/>
      <c r="B86" s="20"/>
      <c r="C86" s="20"/>
      <c r="D86" s="20"/>
      <c r="E86" s="25"/>
      <c r="F86" s="26"/>
      <c r="G86" s="25"/>
      <c r="H86" s="14"/>
      <c r="I86" s="14"/>
    </row>
    <row r="87" spans="1:9" x14ac:dyDescent="0.2">
      <c r="A87" s="27" t="s">
        <v>31</v>
      </c>
      <c r="B87" s="27"/>
      <c r="C87" s="27"/>
      <c r="D87" s="27"/>
      <c r="E87" s="28">
        <v>44267.284515400002</v>
      </c>
      <c r="F87" s="29">
        <v>100</v>
      </c>
      <c r="G87" s="28"/>
      <c r="H87" s="14"/>
      <c r="I87" s="14"/>
    </row>
    <row r="89" spans="1:9" x14ac:dyDescent="0.2">
      <c r="A89" s="14" t="s">
        <v>58</v>
      </c>
    </row>
    <row r="90" spans="1:9" x14ac:dyDescent="0.2">
      <c r="A90" s="14" t="s">
        <v>34</v>
      </c>
    </row>
    <row r="92" spans="1:9" x14ac:dyDescent="0.2">
      <c r="A92" s="14" t="s">
        <v>35</v>
      </c>
    </row>
    <row r="93" spans="1:9" x14ac:dyDescent="0.2">
      <c r="A93" s="14" t="s">
        <v>36</v>
      </c>
    </row>
    <row r="94" spans="1:9" x14ac:dyDescent="0.2">
      <c r="A94" s="14" t="s">
        <v>37</v>
      </c>
      <c r="B94" s="14"/>
      <c r="C94" s="30" t="s">
        <v>39</v>
      </c>
      <c r="D94" s="14" t="s">
        <v>38</v>
      </c>
    </row>
    <row r="95" spans="1:9" x14ac:dyDescent="0.2">
      <c r="A95" s="7" t="s">
        <v>72</v>
      </c>
      <c r="C95" s="31">
        <v>162.0864</v>
      </c>
      <c r="D95" s="31">
        <v>162.63470000000001</v>
      </c>
    </row>
    <row r="96" spans="1:9" x14ac:dyDescent="0.2">
      <c r="A96" s="7" t="s">
        <v>74</v>
      </c>
      <c r="C96" s="31">
        <v>17.055299999999999</v>
      </c>
      <c r="D96" s="31">
        <v>15.6494</v>
      </c>
    </row>
    <row r="97" spans="1:5" x14ac:dyDescent="0.2">
      <c r="A97" s="7" t="s">
        <v>73</v>
      </c>
      <c r="C97" s="31">
        <v>173.73830000000001</v>
      </c>
      <c r="D97" s="31">
        <v>175.01900000000001</v>
      </c>
    </row>
    <row r="98" spans="1:5" x14ac:dyDescent="0.2">
      <c r="A98" s="7" t="s">
        <v>75</v>
      </c>
      <c r="C98" s="31">
        <v>18.7364</v>
      </c>
      <c r="D98" s="31">
        <v>17.258700000000001</v>
      </c>
    </row>
    <row r="100" spans="1:5" x14ac:dyDescent="0.2">
      <c r="A100" s="14" t="s">
        <v>41</v>
      </c>
    </row>
    <row r="101" spans="1:5" x14ac:dyDescent="0.2">
      <c r="A101" s="87" t="s">
        <v>59</v>
      </c>
      <c r="B101" s="88"/>
      <c r="C101" s="34" t="s">
        <v>60</v>
      </c>
    </row>
    <row r="102" spans="1:5" x14ac:dyDescent="0.2">
      <c r="A102" s="83" t="s">
        <v>74</v>
      </c>
      <c r="B102" s="84"/>
      <c r="C102" s="35">
        <v>1.5</v>
      </c>
    </row>
    <row r="103" spans="1:5" x14ac:dyDescent="0.2">
      <c r="A103" s="83" t="s">
        <v>75</v>
      </c>
      <c r="B103" s="84"/>
      <c r="C103" s="35">
        <v>1.65</v>
      </c>
    </row>
    <row r="104" spans="1:5" x14ac:dyDescent="0.2">
      <c r="A104" s="7" t="s">
        <v>61</v>
      </c>
    </row>
    <row r="105" spans="1:5" x14ac:dyDescent="0.2">
      <c r="A105" s="7" t="s">
        <v>40</v>
      </c>
    </row>
    <row r="107" spans="1:5" x14ac:dyDescent="0.2">
      <c r="A107" s="14" t="s">
        <v>895</v>
      </c>
      <c r="D107" s="32">
        <v>2.0059914225789499</v>
      </c>
      <c r="E107" s="10" t="s">
        <v>43</v>
      </c>
    </row>
    <row r="109" spans="1:5" x14ac:dyDescent="0.2">
      <c r="A109" s="14" t="s">
        <v>820</v>
      </c>
      <c r="D109" s="30" t="s">
        <v>42</v>
      </c>
    </row>
    <row r="111" spans="1:5" x14ac:dyDescent="0.2">
      <c r="A111" s="14" t="s">
        <v>896</v>
      </c>
    </row>
    <row r="112" spans="1:5" x14ac:dyDescent="0.2">
      <c r="A112" s="52"/>
    </row>
    <row r="113" spans="1:1" x14ac:dyDescent="0.2">
      <c r="A113" s="52" t="s">
        <v>792</v>
      </c>
    </row>
    <row r="114" spans="1:1" x14ac:dyDescent="0.2">
      <c r="A114" s="53"/>
    </row>
    <row r="115" spans="1:1" x14ac:dyDescent="0.2">
      <c r="A115" s="54"/>
    </row>
    <row r="116" spans="1:1" x14ac:dyDescent="0.2">
      <c r="A116" s="54"/>
    </row>
    <row r="117" spans="1:1" x14ac:dyDescent="0.2">
      <c r="A117" s="54"/>
    </row>
    <row r="118" spans="1:1" x14ac:dyDescent="0.2">
      <c r="A118" s="54"/>
    </row>
    <row r="119" spans="1:1" x14ac:dyDescent="0.2">
      <c r="A119" s="54"/>
    </row>
    <row r="120" spans="1:1" x14ac:dyDescent="0.2">
      <c r="A120" s="54"/>
    </row>
    <row r="121" spans="1:1" x14ac:dyDescent="0.2">
      <c r="A121" s="54"/>
    </row>
    <row r="122" spans="1:1" x14ac:dyDescent="0.2">
      <c r="A122" s="54"/>
    </row>
    <row r="123" spans="1:1" x14ac:dyDescent="0.2">
      <c r="A123" s="54"/>
    </row>
    <row r="124" spans="1:1" x14ac:dyDescent="0.2">
      <c r="A124" s="54"/>
    </row>
    <row r="125" spans="1:1" x14ac:dyDescent="0.2">
      <c r="A125" s="54"/>
    </row>
    <row r="126" spans="1:1" x14ac:dyDescent="0.2">
      <c r="A126" s="54"/>
    </row>
    <row r="127" spans="1:1" ht="22.5" x14ac:dyDescent="0.2">
      <c r="A127" s="67" t="s">
        <v>1072</v>
      </c>
    </row>
    <row r="128" spans="1:1" x14ac:dyDescent="0.2">
      <c r="A128" s="54"/>
    </row>
    <row r="129" spans="1:1" x14ac:dyDescent="0.2">
      <c r="A129" s="52" t="s">
        <v>793</v>
      </c>
    </row>
    <row r="130" spans="1:1" x14ac:dyDescent="0.2">
      <c r="A130" s="54"/>
    </row>
    <row r="131" spans="1:1" x14ac:dyDescent="0.2">
      <c r="A131" s="54"/>
    </row>
    <row r="132" spans="1:1" x14ac:dyDescent="0.2">
      <c r="A132" s="54"/>
    </row>
    <row r="133" spans="1:1" x14ac:dyDescent="0.2">
      <c r="A133" s="54"/>
    </row>
    <row r="134" spans="1:1" x14ac:dyDescent="0.2">
      <c r="A134" s="54"/>
    </row>
    <row r="135" spans="1:1" x14ac:dyDescent="0.2">
      <c r="A135" s="54"/>
    </row>
    <row r="136" spans="1:1" x14ac:dyDescent="0.2">
      <c r="A136" s="54"/>
    </row>
    <row r="137" spans="1:1" x14ac:dyDescent="0.2">
      <c r="A137" s="54"/>
    </row>
    <row r="138" spans="1:1" x14ac:dyDescent="0.2">
      <c r="A138" s="54"/>
    </row>
    <row r="139" spans="1:1" x14ac:dyDescent="0.2">
      <c r="A139" s="54"/>
    </row>
    <row r="140" spans="1:1" x14ac:dyDescent="0.2">
      <c r="A140" s="54"/>
    </row>
    <row r="141" spans="1:1" x14ac:dyDescent="0.2">
      <c r="A141" s="54"/>
    </row>
  </sheetData>
  <mergeCells count="4">
    <mergeCell ref="A1:G1"/>
    <mergeCell ref="A101:B101"/>
    <mergeCell ref="A102:B102"/>
    <mergeCell ref="A103:B103"/>
  </mergeCells>
  <conditionalFormatting sqref="F2:F3 F5:F110">
    <cfRule type="cellIs" dxfId="68" priority="3" stopIfTrue="1" operator="between">
      <formula>0.009</formula>
      <formula>-0.009</formula>
    </cfRule>
  </conditionalFormatting>
  <conditionalFormatting sqref="F111 F144:F243">
    <cfRule type="cellIs" dxfId="67" priority="2" stopIfTrue="1" operator="between">
      <formula>0.009</formula>
      <formula>-0.009</formula>
    </cfRule>
  </conditionalFormatting>
  <conditionalFormatting sqref="F112:F143">
    <cfRule type="cellIs" dxfId="66" priority="1" stopIfTrue="1" operator="between">
      <formula>0.009</formula>
      <formula>-0.009</formula>
    </cfRule>
  </conditionalFormatting>
  <hyperlinks>
    <hyperlink ref="A112"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48"/>
  <sheetViews>
    <sheetView workbookViewId="0">
      <selection sqref="A1:G1"/>
    </sheetView>
  </sheetViews>
  <sheetFormatPr defaultColWidth="9.140625" defaultRowHeight="11.25" x14ac:dyDescent="0.2"/>
  <cols>
    <col min="1" max="1" width="38.7109375" style="7" bestFit="1" customWidth="1"/>
    <col min="2" max="2" width="51" style="7" bestFit="1" customWidth="1"/>
    <col min="3" max="3" width="35.42578125" style="7" bestFit="1" customWidth="1"/>
    <col min="4" max="4" width="15.28515625" style="7" bestFit="1" customWidth="1"/>
    <col min="5" max="5" width="23.140625" style="10" customWidth="1"/>
    <col min="6" max="6" width="13.5703125" style="11" bestFit="1" customWidth="1"/>
    <col min="7" max="7" width="14.28515625" style="10" customWidth="1"/>
    <col min="8" max="16384" width="9.140625" style="7"/>
  </cols>
  <sheetData>
    <row r="1" spans="1:7" s="1" customFormat="1" ht="15" x14ac:dyDescent="0.2">
      <c r="A1" s="85" t="s">
        <v>1073</v>
      </c>
      <c r="B1" s="86"/>
      <c r="C1" s="86"/>
      <c r="D1" s="86"/>
      <c r="E1" s="86"/>
      <c r="F1" s="86"/>
      <c r="G1" s="86"/>
    </row>
    <row r="2" spans="1:7" s="1" customFormat="1" ht="12" x14ac:dyDescent="0.2">
      <c r="A2" s="33" t="s">
        <v>1074</v>
      </c>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5" t="s">
        <v>6</v>
      </c>
      <c r="F4" s="12" t="s">
        <v>3</v>
      </c>
      <c r="G4" s="12" t="s">
        <v>5</v>
      </c>
    </row>
    <row r="5" spans="1:7" x14ac:dyDescent="0.2">
      <c r="A5" s="16" t="s">
        <v>83</v>
      </c>
      <c r="B5" s="17"/>
      <c r="C5" s="17"/>
      <c r="D5" s="17"/>
      <c r="E5" s="18"/>
      <c r="F5" s="19"/>
      <c r="G5" s="18"/>
    </row>
    <row r="6" spans="1:7" x14ac:dyDescent="0.2">
      <c r="A6" s="20" t="s">
        <v>26</v>
      </c>
      <c r="B6" s="21"/>
      <c r="C6" s="21"/>
      <c r="D6" s="21"/>
      <c r="E6" s="22"/>
      <c r="F6" s="23"/>
      <c r="G6" s="22"/>
    </row>
    <row r="7" spans="1:7" x14ac:dyDescent="0.2">
      <c r="A7" s="21" t="s">
        <v>85</v>
      </c>
      <c r="B7" s="21" t="s">
        <v>84</v>
      </c>
      <c r="C7" s="21" t="s">
        <v>86</v>
      </c>
      <c r="D7" s="24">
        <v>34600</v>
      </c>
      <c r="E7" s="22">
        <v>553.46159999999998</v>
      </c>
      <c r="F7" s="23">
        <v>2.2446766677451402</v>
      </c>
      <c r="G7" s="22"/>
    </row>
    <row r="8" spans="1:7" x14ac:dyDescent="0.2">
      <c r="A8" s="21" t="s">
        <v>88</v>
      </c>
      <c r="B8" s="21" t="s">
        <v>87</v>
      </c>
      <c r="C8" s="21" t="s">
        <v>86</v>
      </c>
      <c r="D8" s="24">
        <v>51600</v>
      </c>
      <c r="E8" s="22">
        <v>441.1026</v>
      </c>
      <c r="F8" s="23">
        <v>1.7889817727222901</v>
      </c>
      <c r="G8" s="22"/>
    </row>
    <row r="9" spans="1:7" x14ac:dyDescent="0.2">
      <c r="A9" s="21" t="s">
        <v>90</v>
      </c>
      <c r="B9" s="21" t="s">
        <v>89</v>
      </c>
      <c r="C9" s="21" t="s">
        <v>91</v>
      </c>
      <c r="D9" s="24">
        <v>27400</v>
      </c>
      <c r="E9" s="22">
        <v>407.58870000000002</v>
      </c>
      <c r="F9" s="23">
        <v>1.6530592997356499</v>
      </c>
      <c r="G9" s="22"/>
    </row>
    <row r="10" spans="1:7" x14ac:dyDescent="0.2">
      <c r="A10" s="21" t="s">
        <v>93</v>
      </c>
      <c r="B10" s="21" t="s">
        <v>92</v>
      </c>
      <c r="C10" s="21" t="s">
        <v>94</v>
      </c>
      <c r="D10" s="24">
        <v>15500</v>
      </c>
      <c r="E10" s="22">
        <v>326.91825</v>
      </c>
      <c r="F10" s="23">
        <v>1.3258837976023501</v>
      </c>
      <c r="G10" s="22"/>
    </row>
    <row r="11" spans="1:7" x14ac:dyDescent="0.2">
      <c r="A11" s="21" t="s">
        <v>96</v>
      </c>
      <c r="B11" s="21" t="s">
        <v>95</v>
      </c>
      <c r="C11" s="21" t="s">
        <v>86</v>
      </c>
      <c r="D11" s="24">
        <v>31700</v>
      </c>
      <c r="E11" s="22">
        <v>267.5797</v>
      </c>
      <c r="F11" s="23">
        <v>1.0852241769839901</v>
      </c>
      <c r="G11" s="22"/>
    </row>
    <row r="12" spans="1:7" x14ac:dyDescent="0.2">
      <c r="A12" s="21" t="s">
        <v>101</v>
      </c>
      <c r="B12" s="21" t="s">
        <v>100</v>
      </c>
      <c r="C12" s="21" t="s">
        <v>102</v>
      </c>
      <c r="D12" s="24">
        <v>8600</v>
      </c>
      <c r="E12" s="22">
        <v>199.73929999999999</v>
      </c>
      <c r="F12" s="23">
        <v>0.81008356558385797</v>
      </c>
      <c r="G12" s="22"/>
    </row>
    <row r="13" spans="1:7" x14ac:dyDescent="0.2">
      <c r="A13" s="21" t="s">
        <v>98</v>
      </c>
      <c r="B13" s="21" t="s">
        <v>97</v>
      </c>
      <c r="C13" s="21" t="s">
        <v>99</v>
      </c>
      <c r="D13" s="24">
        <v>26200</v>
      </c>
      <c r="E13" s="22">
        <v>194.46950000000001</v>
      </c>
      <c r="F13" s="23">
        <v>0.78871081433303303</v>
      </c>
      <c r="G13" s="22"/>
    </row>
    <row r="14" spans="1:7" x14ac:dyDescent="0.2">
      <c r="A14" s="21" t="s">
        <v>106</v>
      </c>
      <c r="B14" s="21" t="s">
        <v>105</v>
      </c>
      <c r="C14" s="21" t="s">
        <v>86</v>
      </c>
      <c r="D14" s="24">
        <v>34900</v>
      </c>
      <c r="E14" s="22">
        <v>182.4572</v>
      </c>
      <c r="F14" s="23">
        <v>0.73999247590457695</v>
      </c>
      <c r="G14" s="22"/>
    </row>
    <row r="15" spans="1:7" x14ac:dyDescent="0.2">
      <c r="A15" s="21" t="s">
        <v>104</v>
      </c>
      <c r="B15" s="21" t="s">
        <v>103</v>
      </c>
      <c r="C15" s="21" t="s">
        <v>91</v>
      </c>
      <c r="D15" s="24">
        <v>16700</v>
      </c>
      <c r="E15" s="22">
        <v>179.95920000000001</v>
      </c>
      <c r="F15" s="23">
        <v>0.72986132621681699</v>
      </c>
      <c r="G15" s="22"/>
    </row>
    <row r="16" spans="1:7" x14ac:dyDescent="0.2">
      <c r="A16" s="21" t="s">
        <v>108</v>
      </c>
      <c r="B16" s="21" t="s">
        <v>107</v>
      </c>
      <c r="C16" s="21" t="s">
        <v>109</v>
      </c>
      <c r="D16" s="24">
        <v>18000</v>
      </c>
      <c r="E16" s="22">
        <v>172.18799999999999</v>
      </c>
      <c r="F16" s="23">
        <v>0.69834363588313997</v>
      </c>
      <c r="G16" s="22"/>
    </row>
    <row r="17" spans="1:7" x14ac:dyDescent="0.2">
      <c r="A17" s="21" t="s">
        <v>111</v>
      </c>
      <c r="B17" s="21" t="s">
        <v>110</v>
      </c>
      <c r="C17" s="21" t="s">
        <v>112</v>
      </c>
      <c r="D17" s="24">
        <v>92700</v>
      </c>
      <c r="E17" s="22">
        <v>158.05350000000001</v>
      </c>
      <c r="F17" s="23">
        <v>0.64101828149496998</v>
      </c>
      <c r="G17" s="22"/>
    </row>
    <row r="18" spans="1:7" x14ac:dyDescent="0.2">
      <c r="A18" s="21" t="s">
        <v>117</v>
      </c>
      <c r="B18" s="21" t="s">
        <v>116</v>
      </c>
      <c r="C18" s="21" t="s">
        <v>118</v>
      </c>
      <c r="D18" s="24">
        <v>2000</v>
      </c>
      <c r="E18" s="22">
        <v>145.226</v>
      </c>
      <c r="F18" s="23">
        <v>0.58899373280812195</v>
      </c>
      <c r="G18" s="22"/>
    </row>
    <row r="19" spans="1:7" x14ac:dyDescent="0.2">
      <c r="A19" s="21" t="s">
        <v>114</v>
      </c>
      <c r="B19" s="21" t="s">
        <v>113</v>
      </c>
      <c r="C19" s="21" t="s">
        <v>115</v>
      </c>
      <c r="D19" s="24">
        <v>27100</v>
      </c>
      <c r="E19" s="22">
        <v>144.33459999999999</v>
      </c>
      <c r="F19" s="23">
        <v>0.58537847787150499</v>
      </c>
      <c r="G19" s="22"/>
    </row>
    <row r="20" spans="1:7" x14ac:dyDescent="0.2">
      <c r="A20" s="21" t="s">
        <v>120</v>
      </c>
      <c r="B20" s="21" t="s">
        <v>119</v>
      </c>
      <c r="C20" s="21" t="s">
        <v>121</v>
      </c>
      <c r="D20" s="24">
        <v>11100</v>
      </c>
      <c r="E20" s="22">
        <v>137.5179</v>
      </c>
      <c r="F20" s="23">
        <v>0.55773195742452497</v>
      </c>
      <c r="G20" s="22"/>
    </row>
    <row r="21" spans="1:7" x14ac:dyDescent="0.2">
      <c r="A21" s="21" t="s">
        <v>123</v>
      </c>
      <c r="B21" s="21" t="s">
        <v>122</v>
      </c>
      <c r="C21" s="21" t="s">
        <v>124</v>
      </c>
      <c r="D21" s="24">
        <v>129042</v>
      </c>
      <c r="E21" s="22">
        <v>132.461613</v>
      </c>
      <c r="F21" s="23">
        <v>0.537225151795511</v>
      </c>
      <c r="G21" s="22"/>
    </row>
    <row r="22" spans="1:7" x14ac:dyDescent="0.2">
      <c r="A22" s="21" t="s">
        <v>126</v>
      </c>
      <c r="B22" s="21" t="s">
        <v>125</v>
      </c>
      <c r="C22" s="21" t="s">
        <v>127</v>
      </c>
      <c r="D22" s="24">
        <v>38700</v>
      </c>
      <c r="E22" s="22">
        <v>121.96305</v>
      </c>
      <c r="F22" s="23">
        <v>0.494646083236911</v>
      </c>
      <c r="G22" s="22"/>
    </row>
    <row r="23" spans="1:7" x14ac:dyDescent="0.2">
      <c r="A23" s="21" t="s">
        <v>145</v>
      </c>
      <c r="B23" s="21" t="s">
        <v>144</v>
      </c>
      <c r="C23" s="21" t="s">
        <v>130</v>
      </c>
      <c r="D23" s="24">
        <v>1400</v>
      </c>
      <c r="E23" s="22">
        <v>120.7409</v>
      </c>
      <c r="F23" s="23">
        <v>0.48968940405720901</v>
      </c>
      <c r="G23" s="22"/>
    </row>
    <row r="24" spans="1:7" x14ac:dyDescent="0.2">
      <c r="A24" s="21" t="s">
        <v>132</v>
      </c>
      <c r="B24" s="21" t="s">
        <v>131</v>
      </c>
      <c r="C24" s="21" t="s">
        <v>86</v>
      </c>
      <c r="D24" s="24">
        <v>11000</v>
      </c>
      <c r="E24" s="22">
        <v>118.547</v>
      </c>
      <c r="F24" s="23">
        <v>0.48079159408924299</v>
      </c>
      <c r="G24" s="22"/>
    </row>
    <row r="25" spans="1:7" x14ac:dyDescent="0.2">
      <c r="A25" s="21" t="s">
        <v>134</v>
      </c>
      <c r="B25" s="21" t="s">
        <v>133</v>
      </c>
      <c r="C25" s="21" t="s">
        <v>135</v>
      </c>
      <c r="D25" s="24">
        <v>15800</v>
      </c>
      <c r="E25" s="22">
        <v>117.01479999999999</v>
      </c>
      <c r="F25" s="23">
        <v>0.47457744374833599</v>
      </c>
      <c r="G25" s="22"/>
    </row>
    <row r="26" spans="1:7" x14ac:dyDescent="0.2">
      <c r="A26" s="21" t="s">
        <v>137</v>
      </c>
      <c r="B26" s="21" t="s">
        <v>136</v>
      </c>
      <c r="C26" s="21" t="s">
        <v>102</v>
      </c>
      <c r="D26" s="24">
        <v>52800</v>
      </c>
      <c r="E26" s="22">
        <v>113.652</v>
      </c>
      <c r="F26" s="23">
        <v>0.46093892086202698</v>
      </c>
      <c r="G26" s="22"/>
    </row>
    <row r="27" spans="1:7" x14ac:dyDescent="0.2">
      <c r="A27" s="21" t="s">
        <v>142</v>
      </c>
      <c r="B27" s="21" t="s">
        <v>141</v>
      </c>
      <c r="C27" s="21" t="s">
        <v>143</v>
      </c>
      <c r="D27" s="24">
        <v>33900</v>
      </c>
      <c r="E27" s="22">
        <v>103.00515</v>
      </c>
      <c r="F27" s="23">
        <v>0.41775844405933199</v>
      </c>
      <c r="G27" s="22"/>
    </row>
    <row r="28" spans="1:7" x14ac:dyDescent="0.2">
      <c r="A28" s="21" t="s">
        <v>139</v>
      </c>
      <c r="B28" s="21" t="s">
        <v>138</v>
      </c>
      <c r="C28" s="21" t="s">
        <v>140</v>
      </c>
      <c r="D28" s="24">
        <v>13200</v>
      </c>
      <c r="E28" s="22">
        <v>99.059399999999997</v>
      </c>
      <c r="F28" s="23">
        <v>0.40175564827050902</v>
      </c>
      <c r="G28" s="22"/>
    </row>
    <row r="29" spans="1:7" x14ac:dyDescent="0.2">
      <c r="A29" s="21" t="s">
        <v>158</v>
      </c>
      <c r="B29" s="21" t="s">
        <v>157</v>
      </c>
      <c r="C29" s="21" t="s">
        <v>159</v>
      </c>
      <c r="D29" s="24">
        <v>4500</v>
      </c>
      <c r="E29" s="22">
        <v>93.390749999999997</v>
      </c>
      <c r="F29" s="23">
        <v>0.37876527930432702</v>
      </c>
      <c r="G29" s="22"/>
    </row>
    <row r="30" spans="1:7" x14ac:dyDescent="0.2">
      <c r="A30" s="21" t="s">
        <v>129</v>
      </c>
      <c r="B30" s="21" t="s">
        <v>128</v>
      </c>
      <c r="C30" s="21" t="s">
        <v>130</v>
      </c>
      <c r="D30" s="24">
        <v>20800</v>
      </c>
      <c r="E30" s="22">
        <v>87.505600000000001</v>
      </c>
      <c r="F30" s="23">
        <v>0.35489685032717599</v>
      </c>
      <c r="G30" s="22"/>
    </row>
    <row r="31" spans="1:7" x14ac:dyDescent="0.2">
      <c r="A31" s="21" t="s">
        <v>147</v>
      </c>
      <c r="B31" s="21" t="s">
        <v>146</v>
      </c>
      <c r="C31" s="21" t="s">
        <v>148</v>
      </c>
      <c r="D31" s="24">
        <v>9000</v>
      </c>
      <c r="E31" s="22">
        <v>84.986999999999995</v>
      </c>
      <c r="F31" s="23">
        <v>0.34468215312797901</v>
      </c>
      <c r="G31" s="22"/>
    </row>
    <row r="32" spans="1:7" x14ac:dyDescent="0.2">
      <c r="A32" s="21" t="s">
        <v>153</v>
      </c>
      <c r="B32" s="21" t="s">
        <v>152</v>
      </c>
      <c r="C32" s="21" t="s">
        <v>154</v>
      </c>
      <c r="D32" s="24">
        <v>35400</v>
      </c>
      <c r="E32" s="22">
        <v>81.313800000000001</v>
      </c>
      <c r="F32" s="23">
        <v>0.32978473958391102</v>
      </c>
      <c r="G32" s="22"/>
    </row>
    <row r="33" spans="1:7" x14ac:dyDescent="0.2">
      <c r="A33" s="21" t="s">
        <v>150</v>
      </c>
      <c r="B33" s="21" t="s">
        <v>149</v>
      </c>
      <c r="C33" s="21" t="s">
        <v>151</v>
      </c>
      <c r="D33" s="24">
        <v>19400</v>
      </c>
      <c r="E33" s="22">
        <v>79.326599999999999</v>
      </c>
      <c r="F33" s="23">
        <v>0.32172524372341599</v>
      </c>
      <c r="G33" s="22"/>
    </row>
    <row r="34" spans="1:7" x14ac:dyDescent="0.2">
      <c r="A34" s="21" t="s">
        <v>156</v>
      </c>
      <c r="B34" s="21" t="s">
        <v>155</v>
      </c>
      <c r="C34" s="21" t="s">
        <v>118</v>
      </c>
      <c r="D34" s="24">
        <v>21500</v>
      </c>
      <c r="E34" s="22">
        <v>75.260750000000002</v>
      </c>
      <c r="F34" s="23">
        <v>0.30523535783151001</v>
      </c>
      <c r="G34" s="22"/>
    </row>
    <row r="35" spans="1:7" x14ac:dyDescent="0.2">
      <c r="A35" s="21" t="s">
        <v>161</v>
      </c>
      <c r="B35" s="21" t="s">
        <v>160</v>
      </c>
      <c r="C35" s="21" t="s">
        <v>154</v>
      </c>
      <c r="D35" s="24">
        <v>140600</v>
      </c>
      <c r="E35" s="22">
        <v>75.221000000000004</v>
      </c>
      <c r="F35" s="23">
        <v>0.30507414358007401</v>
      </c>
      <c r="G35" s="22"/>
    </row>
    <row r="36" spans="1:7" x14ac:dyDescent="0.2">
      <c r="A36" s="21" t="s">
        <v>163</v>
      </c>
      <c r="B36" s="21" t="s">
        <v>162</v>
      </c>
      <c r="C36" s="21" t="s">
        <v>164</v>
      </c>
      <c r="D36" s="24">
        <v>39772</v>
      </c>
      <c r="E36" s="22">
        <v>69.740201999999996</v>
      </c>
      <c r="F36" s="23">
        <v>0.28284564680410201</v>
      </c>
      <c r="G36" s="22"/>
    </row>
    <row r="37" spans="1:7" x14ac:dyDescent="0.2">
      <c r="A37" s="21" t="s">
        <v>166</v>
      </c>
      <c r="B37" s="21" t="s">
        <v>165</v>
      </c>
      <c r="C37" s="21" t="s">
        <v>121</v>
      </c>
      <c r="D37" s="24">
        <v>15500</v>
      </c>
      <c r="E37" s="22">
        <v>68.33175</v>
      </c>
      <c r="F37" s="23">
        <v>0.277133381776069</v>
      </c>
      <c r="G37" s="22"/>
    </row>
    <row r="38" spans="1:7" x14ac:dyDescent="0.2">
      <c r="A38" s="21" t="s">
        <v>168</v>
      </c>
      <c r="B38" s="21" t="s">
        <v>167</v>
      </c>
      <c r="C38" s="21" t="s">
        <v>91</v>
      </c>
      <c r="D38" s="24">
        <v>6000</v>
      </c>
      <c r="E38" s="22">
        <v>66.015000000000001</v>
      </c>
      <c r="F38" s="23">
        <v>0.26773732851781501</v>
      </c>
      <c r="G38" s="22"/>
    </row>
    <row r="39" spans="1:7" x14ac:dyDescent="0.2">
      <c r="A39" s="21" t="s">
        <v>173</v>
      </c>
      <c r="B39" s="21" t="s">
        <v>172</v>
      </c>
      <c r="C39" s="21" t="s">
        <v>143</v>
      </c>
      <c r="D39" s="24">
        <v>16000</v>
      </c>
      <c r="E39" s="22">
        <v>64.432000000000002</v>
      </c>
      <c r="F39" s="23">
        <v>0.261317148391424</v>
      </c>
      <c r="G39" s="22"/>
    </row>
    <row r="40" spans="1:7" x14ac:dyDescent="0.2">
      <c r="A40" s="21" t="s">
        <v>175</v>
      </c>
      <c r="B40" s="21" t="s">
        <v>174</v>
      </c>
      <c r="C40" s="21" t="s">
        <v>176</v>
      </c>
      <c r="D40" s="24">
        <v>33200</v>
      </c>
      <c r="E40" s="22">
        <v>63.162999999999997</v>
      </c>
      <c r="F40" s="23">
        <v>0.25617045945877098</v>
      </c>
      <c r="G40" s="22"/>
    </row>
    <row r="41" spans="1:7" x14ac:dyDescent="0.2">
      <c r="A41" s="21" t="s">
        <v>170</v>
      </c>
      <c r="B41" s="21" t="s">
        <v>169</v>
      </c>
      <c r="C41" s="21" t="s">
        <v>171</v>
      </c>
      <c r="D41" s="24">
        <v>2500</v>
      </c>
      <c r="E41" s="22">
        <v>62.814999999999998</v>
      </c>
      <c r="F41" s="23">
        <v>0.25475907431411898</v>
      </c>
      <c r="G41" s="22"/>
    </row>
    <row r="42" spans="1:7" x14ac:dyDescent="0.2">
      <c r="A42" s="21" t="s">
        <v>183</v>
      </c>
      <c r="B42" s="21" t="s">
        <v>182</v>
      </c>
      <c r="C42" s="21" t="s">
        <v>184</v>
      </c>
      <c r="D42" s="24">
        <v>11100</v>
      </c>
      <c r="E42" s="22">
        <v>61.96575</v>
      </c>
      <c r="F42" s="23">
        <v>0.25131476731959101</v>
      </c>
      <c r="G42" s="22"/>
    </row>
    <row r="43" spans="1:7" x14ac:dyDescent="0.2">
      <c r="A43" s="21" t="s">
        <v>180</v>
      </c>
      <c r="B43" s="21" t="s">
        <v>179</v>
      </c>
      <c r="C43" s="21" t="s">
        <v>181</v>
      </c>
      <c r="D43" s="24">
        <v>4500</v>
      </c>
      <c r="E43" s="22">
        <v>59.001750000000001</v>
      </c>
      <c r="F43" s="23">
        <v>0.23929365936341701</v>
      </c>
      <c r="G43" s="22"/>
    </row>
    <row r="44" spans="1:7" x14ac:dyDescent="0.2">
      <c r="A44" s="21" t="s">
        <v>178</v>
      </c>
      <c r="B44" s="21" t="s">
        <v>177</v>
      </c>
      <c r="C44" s="21" t="s">
        <v>143</v>
      </c>
      <c r="D44" s="24">
        <v>6600</v>
      </c>
      <c r="E44" s="22">
        <v>58.872</v>
      </c>
      <c r="F44" s="23">
        <v>0.238767431712502</v>
      </c>
      <c r="G44" s="22"/>
    </row>
    <row r="45" spans="1:7" x14ac:dyDescent="0.2">
      <c r="A45" s="21" t="s">
        <v>188</v>
      </c>
      <c r="B45" s="21" t="s">
        <v>187</v>
      </c>
      <c r="C45" s="21" t="s">
        <v>109</v>
      </c>
      <c r="D45" s="24">
        <v>6200</v>
      </c>
      <c r="E45" s="22">
        <v>56.196800000000003</v>
      </c>
      <c r="F45" s="23">
        <v>0.22791761119821199</v>
      </c>
      <c r="G45" s="22"/>
    </row>
    <row r="46" spans="1:7" x14ac:dyDescent="0.2">
      <c r="A46" s="21" t="s">
        <v>186</v>
      </c>
      <c r="B46" s="21" t="s">
        <v>185</v>
      </c>
      <c r="C46" s="21" t="s">
        <v>109</v>
      </c>
      <c r="D46" s="24">
        <v>1300</v>
      </c>
      <c r="E46" s="22">
        <v>56.1158</v>
      </c>
      <c r="F46" s="23">
        <v>0.227589099138681</v>
      </c>
      <c r="G46" s="22"/>
    </row>
    <row r="47" spans="1:7" x14ac:dyDescent="0.2">
      <c r="A47" s="21" t="s">
        <v>190</v>
      </c>
      <c r="B47" s="21" t="s">
        <v>189</v>
      </c>
      <c r="C47" s="21" t="s">
        <v>191</v>
      </c>
      <c r="D47" s="24">
        <v>3900</v>
      </c>
      <c r="E47" s="22">
        <v>54.70335</v>
      </c>
      <c r="F47" s="23">
        <v>0.22186061940430199</v>
      </c>
      <c r="G47" s="22"/>
    </row>
    <row r="48" spans="1:7" x14ac:dyDescent="0.2">
      <c r="A48" s="21" t="s">
        <v>193</v>
      </c>
      <c r="B48" s="21" t="s">
        <v>192</v>
      </c>
      <c r="C48" s="21" t="s">
        <v>121</v>
      </c>
      <c r="D48" s="24">
        <v>8100</v>
      </c>
      <c r="E48" s="22">
        <v>52.544699999999999</v>
      </c>
      <c r="F48" s="23">
        <v>0.21310577301779901</v>
      </c>
      <c r="G48" s="22"/>
    </row>
    <row r="49" spans="1:9" x14ac:dyDescent="0.2">
      <c r="A49" s="21" t="s">
        <v>195</v>
      </c>
      <c r="B49" s="21" t="s">
        <v>194</v>
      </c>
      <c r="C49" s="21" t="s">
        <v>118</v>
      </c>
      <c r="D49" s="24">
        <v>2500</v>
      </c>
      <c r="E49" s="22">
        <v>43.292499999999997</v>
      </c>
      <c r="F49" s="23">
        <v>0.175581584410475</v>
      </c>
      <c r="G49" s="22"/>
    </row>
    <row r="50" spans="1:9" x14ac:dyDescent="0.2">
      <c r="A50" s="21" t="s">
        <v>199</v>
      </c>
      <c r="B50" s="21" t="s">
        <v>198</v>
      </c>
      <c r="C50" s="21" t="s">
        <v>200</v>
      </c>
      <c r="D50" s="24">
        <v>9100</v>
      </c>
      <c r="E50" s="22">
        <v>31.4496</v>
      </c>
      <c r="F50" s="23">
        <v>0.12755028231392701</v>
      </c>
      <c r="G50" s="22"/>
    </row>
    <row r="51" spans="1:9" x14ac:dyDescent="0.2">
      <c r="A51" s="21" t="s">
        <v>197</v>
      </c>
      <c r="B51" s="21" t="s">
        <v>196</v>
      </c>
      <c r="C51" s="21" t="s">
        <v>135</v>
      </c>
      <c r="D51" s="24">
        <v>2100</v>
      </c>
      <c r="E51" s="22">
        <v>30.384899999999998</v>
      </c>
      <c r="F51" s="23">
        <v>0.123232173798091</v>
      </c>
      <c r="G51" s="22"/>
    </row>
    <row r="52" spans="1:9" x14ac:dyDescent="0.2">
      <c r="A52" s="21" t="s">
        <v>202</v>
      </c>
      <c r="B52" s="21" t="s">
        <v>201</v>
      </c>
      <c r="C52" s="21" t="s">
        <v>109</v>
      </c>
      <c r="D52" s="24">
        <v>1900</v>
      </c>
      <c r="E52" s="22">
        <v>27.73715</v>
      </c>
      <c r="F52" s="23">
        <v>0.112493682370642</v>
      </c>
      <c r="G52" s="22"/>
    </row>
    <row r="53" spans="1:9" x14ac:dyDescent="0.2">
      <c r="A53" s="21" t="s">
        <v>204</v>
      </c>
      <c r="B53" s="21" t="s">
        <v>203</v>
      </c>
      <c r="C53" s="21" t="s">
        <v>148</v>
      </c>
      <c r="D53" s="24">
        <v>2500</v>
      </c>
      <c r="E53" s="22">
        <v>25.603750000000002</v>
      </c>
      <c r="F53" s="23">
        <v>0.103841242521215</v>
      </c>
      <c r="G53" s="22"/>
    </row>
    <row r="54" spans="1:9" x14ac:dyDescent="0.2">
      <c r="A54" s="20" t="s">
        <v>27</v>
      </c>
      <c r="B54" s="20"/>
      <c r="C54" s="20"/>
      <c r="D54" s="20"/>
      <c r="E54" s="25">
        <f>SUM(E7:E53)</f>
        <v>5966.4104649999999</v>
      </c>
      <c r="F54" s="26">
        <f>SUM(F7:F53)</f>
        <v>24.197997405738594</v>
      </c>
      <c r="G54" s="25"/>
      <c r="H54" s="14"/>
      <c r="I54" s="14"/>
    </row>
    <row r="55" spans="1:9" x14ac:dyDescent="0.2">
      <c r="A55" s="21"/>
      <c r="B55" s="21"/>
      <c r="C55" s="21"/>
      <c r="D55" s="21"/>
      <c r="E55" s="22"/>
      <c r="F55" s="23"/>
      <c r="G55" s="22"/>
    </row>
    <row r="56" spans="1:9" x14ac:dyDescent="0.2">
      <c r="A56" s="20" t="s">
        <v>25</v>
      </c>
      <c r="B56" s="21"/>
      <c r="C56" s="21"/>
      <c r="D56" s="21"/>
      <c r="E56" s="22"/>
      <c r="F56" s="23"/>
      <c r="G56" s="22"/>
    </row>
    <row r="57" spans="1:9" x14ac:dyDescent="0.2">
      <c r="A57" s="20" t="s">
        <v>26</v>
      </c>
      <c r="B57" s="21"/>
      <c r="C57" s="21"/>
      <c r="D57" s="21"/>
      <c r="E57" s="22"/>
      <c r="F57" s="23"/>
      <c r="G57" s="22"/>
    </row>
    <row r="58" spans="1:9" x14ac:dyDescent="0.2">
      <c r="A58" s="21" t="s">
        <v>206</v>
      </c>
      <c r="B58" s="21" t="s">
        <v>205</v>
      </c>
      <c r="C58" s="21" t="s">
        <v>76</v>
      </c>
      <c r="D58" s="24">
        <v>100</v>
      </c>
      <c r="E58" s="22">
        <v>1056.7765753000001</v>
      </c>
      <c r="F58" s="23">
        <v>4.2859734471109201</v>
      </c>
      <c r="G58" s="22">
        <v>7.7096999999999998</v>
      </c>
    </row>
    <row r="59" spans="1:9" x14ac:dyDescent="0.2">
      <c r="A59" s="21" t="s">
        <v>1075</v>
      </c>
      <c r="B59" s="21" t="s">
        <v>1076</v>
      </c>
      <c r="C59" s="21" t="s">
        <v>1077</v>
      </c>
      <c r="D59" s="24">
        <v>100</v>
      </c>
      <c r="E59" s="22">
        <v>1024.7476164</v>
      </c>
      <c r="F59" s="23">
        <v>4.1560734563346902</v>
      </c>
      <c r="G59" s="22">
        <v>8.5950000000000006</v>
      </c>
    </row>
    <row r="60" spans="1:9" x14ac:dyDescent="0.2">
      <c r="A60" s="21" t="s">
        <v>1078</v>
      </c>
      <c r="B60" s="21" t="s">
        <v>1079</v>
      </c>
      <c r="C60" s="21" t="s">
        <v>76</v>
      </c>
      <c r="D60" s="24">
        <v>1000</v>
      </c>
      <c r="E60" s="22">
        <v>1001.129726</v>
      </c>
      <c r="F60" s="23">
        <v>4.0602862734077396</v>
      </c>
      <c r="G60" s="22">
        <v>8.4149999999999991</v>
      </c>
    </row>
    <row r="61" spans="1:9" x14ac:dyDescent="0.2">
      <c r="A61" s="21" t="s">
        <v>1013</v>
      </c>
      <c r="B61" s="21" t="s">
        <v>1014</v>
      </c>
      <c r="C61" s="21" t="s">
        <v>76</v>
      </c>
      <c r="D61" s="24">
        <v>50</v>
      </c>
      <c r="E61" s="22">
        <v>552.31190409999999</v>
      </c>
      <c r="F61" s="23">
        <v>2.24001384098041</v>
      </c>
      <c r="G61" s="22">
        <v>8.01</v>
      </c>
    </row>
    <row r="62" spans="1:9" x14ac:dyDescent="0.2">
      <c r="A62" s="21" t="s">
        <v>1080</v>
      </c>
      <c r="B62" s="21" t="s">
        <v>1081</v>
      </c>
      <c r="C62" s="21" t="s">
        <v>1082</v>
      </c>
      <c r="D62" s="24">
        <v>500</v>
      </c>
      <c r="E62" s="22">
        <v>500.81513009999998</v>
      </c>
      <c r="F62" s="23">
        <v>2.0311581460921899</v>
      </c>
      <c r="G62" s="22">
        <v>8.4993999999999996</v>
      </c>
    </row>
    <row r="63" spans="1:9" x14ac:dyDescent="0.2">
      <c r="A63" s="20" t="s">
        <v>27</v>
      </c>
      <c r="B63" s="20"/>
      <c r="C63" s="20"/>
      <c r="D63" s="20"/>
      <c r="E63" s="25">
        <f>SUM(E57:E62)</f>
        <v>4135.7809519000002</v>
      </c>
      <c r="F63" s="26">
        <f>SUM(F57:F62)</f>
        <v>16.77350516392595</v>
      </c>
      <c r="G63" s="25"/>
      <c r="H63" s="14"/>
      <c r="I63" s="14"/>
    </row>
    <row r="64" spans="1:9" x14ac:dyDescent="0.2">
      <c r="A64" s="21"/>
      <c r="B64" s="21"/>
      <c r="C64" s="21"/>
      <c r="D64" s="21"/>
      <c r="E64" s="22"/>
      <c r="F64" s="23"/>
      <c r="G64" s="22"/>
    </row>
    <row r="65" spans="1:9" x14ac:dyDescent="0.2">
      <c r="A65" s="20" t="s">
        <v>45</v>
      </c>
      <c r="B65" s="21"/>
      <c r="C65" s="21"/>
      <c r="D65" s="21"/>
      <c r="E65" s="22"/>
      <c r="F65" s="23"/>
      <c r="G65" s="22"/>
    </row>
    <row r="66" spans="1:9" x14ac:dyDescent="0.2">
      <c r="A66" s="20" t="s">
        <v>46</v>
      </c>
      <c r="B66" s="21"/>
      <c r="C66" s="21"/>
      <c r="D66" s="21"/>
      <c r="E66" s="22"/>
      <c r="F66" s="23"/>
      <c r="G66" s="22"/>
    </row>
    <row r="67" spans="1:9" x14ac:dyDescent="0.2">
      <c r="A67" s="21" t="s">
        <v>1070</v>
      </c>
      <c r="B67" s="21" t="s">
        <v>1071</v>
      </c>
      <c r="C67" s="21" t="s">
        <v>47</v>
      </c>
      <c r="D67" s="24">
        <v>200</v>
      </c>
      <c r="E67" s="22">
        <v>963.02499999999998</v>
      </c>
      <c r="F67" s="23">
        <v>3.9057447670358099</v>
      </c>
      <c r="G67" s="22">
        <v>7.7</v>
      </c>
    </row>
    <row r="68" spans="1:9" x14ac:dyDescent="0.2">
      <c r="A68" s="20" t="s">
        <v>27</v>
      </c>
      <c r="B68" s="20"/>
      <c r="C68" s="20"/>
      <c r="D68" s="20"/>
      <c r="E68" s="25">
        <f>SUM(E66:E67)</f>
        <v>963.02499999999998</v>
      </c>
      <c r="F68" s="26">
        <f>SUM(F66:F67)</f>
        <v>3.9057447670358099</v>
      </c>
      <c r="G68" s="25"/>
      <c r="H68" s="14"/>
      <c r="I68" s="14"/>
    </row>
    <row r="69" spans="1:9" x14ac:dyDescent="0.2">
      <c r="A69" s="21"/>
      <c r="B69" s="21"/>
      <c r="C69" s="21"/>
      <c r="D69" s="21"/>
      <c r="E69" s="22"/>
      <c r="F69" s="23"/>
      <c r="G69" s="22"/>
    </row>
    <row r="70" spans="1:9" x14ac:dyDescent="0.2">
      <c r="A70" s="20" t="s">
        <v>55</v>
      </c>
      <c r="B70" s="21"/>
      <c r="C70" s="21"/>
      <c r="D70" s="21"/>
      <c r="E70" s="22"/>
      <c r="F70" s="23"/>
      <c r="G70" s="22"/>
    </row>
    <row r="71" spans="1:9" x14ac:dyDescent="0.2">
      <c r="A71" s="21" t="s">
        <v>216</v>
      </c>
      <c r="B71" s="21" t="s">
        <v>215</v>
      </c>
      <c r="C71" s="21" t="s">
        <v>52</v>
      </c>
      <c r="D71" s="24">
        <v>300</v>
      </c>
      <c r="E71" s="22">
        <v>1489.797</v>
      </c>
      <c r="F71" s="23">
        <v>6.0421763055950199</v>
      </c>
      <c r="G71" s="22">
        <v>7.5749000000000004</v>
      </c>
    </row>
    <row r="72" spans="1:9" x14ac:dyDescent="0.2">
      <c r="A72" s="21" t="s">
        <v>57</v>
      </c>
      <c r="B72" s="21" t="s">
        <v>56</v>
      </c>
      <c r="C72" s="21" t="s">
        <v>47</v>
      </c>
      <c r="D72" s="24">
        <v>200</v>
      </c>
      <c r="E72" s="22">
        <v>954.904</v>
      </c>
      <c r="F72" s="23">
        <v>3.8728083912894902</v>
      </c>
      <c r="G72" s="22">
        <v>9.0249000000000006</v>
      </c>
    </row>
    <row r="73" spans="1:9" x14ac:dyDescent="0.2">
      <c r="A73" s="20" t="s">
        <v>27</v>
      </c>
      <c r="B73" s="20"/>
      <c r="C73" s="20"/>
      <c r="D73" s="20"/>
      <c r="E73" s="25">
        <f>SUM(E70:E72)</f>
        <v>2444.701</v>
      </c>
      <c r="F73" s="26">
        <f>SUM(F70:F72)</f>
        <v>9.9149846968845097</v>
      </c>
      <c r="G73" s="25"/>
      <c r="H73" s="14"/>
      <c r="I73" s="14"/>
    </row>
    <row r="74" spans="1:9" x14ac:dyDescent="0.2">
      <c r="A74" s="21"/>
      <c r="B74" s="21"/>
      <c r="C74" s="21"/>
      <c r="D74" s="21"/>
      <c r="E74" s="22"/>
      <c r="F74" s="23"/>
      <c r="G74" s="22"/>
    </row>
    <row r="75" spans="1:9" x14ac:dyDescent="0.2">
      <c r="A75" s="20" t="s">
        <v>62</v>
      </c>
      <c r="B75" s="21"/>
      <c r="C75" s="21"/>
      <c r="D75" s="21"/>
      <c r="E75" s="22"/>
      <c r="F75" s="23"/>
      <c r="G75" s="22"/>
    </row>
    <row r="76" spans="1:9" x14ac:dyDescent="0.2">
      <c r="A76" s="21" t="s">
        <v>210</v>
      </c>
      <c r="B76" s="21" t="s">
        <v>209</v>
      </c>
      <c r="C76" s="21" t="s">
        <v>65</v>
      </c>
      <c r="D76" s="24">
        <v>3500000</v>
      </c>
      <c r="E76" s="22">
        <v>3370.5777778000001</v>
      </c>
      <c r="F76" s="23">
        <v>13.670067254255599</v>
      </c>
      <c r="G76" s="22">
        <v>7.4894461296125003</v>
      </c>
    </row>
    <row r="77" spans="1:9" x14ac:dyDescent="0.2">
      <c r="A77" s="21" t="s">
        <v>64</v>
      </c>
      <c r="B77" s="21" t="s">
        <v>63</v>
      </c>
      <c r="C77" s="21" t="s">
        <v>65</v>
      </c>
      <c r="D77" s="24">
        <v>3000000</v>
      </c>
      <c r="E77" s="22">
        <v>2890.2063333000001</v>
      </c>
      <c r="F77" s="23">
        <v>11.721822654593799</v>
      </c>
      <c r="G77" s="22">
        <v>7.5505018312000098</v>
      </c>
    </row>
    <row r="78" spans="1:9" x14ac:dyDescent="0.2">
      <c r="A78" s="21" t="s">
        <v>67</v>
      </c>
      <c r="B78" s="21" t="s">
        <v>66</v>
      </c>
      <c r="C78" s="21" t="s">
        <v>65</v>
      </c>
      <c r="D78" s="24">
        <v>900000</v>
      </c>
      <c r="E78" s="22">
        <v>876.39665000000002</v>
      </c>
      <c r="F78" s="23">
        <v>3.5544057834274398</v>
      </c>
      <c r="G78" s="22">
        <v>7.5175102065125001</v>
      </c>
    </row>
    <row r="79" spans="1:9" x14ac:dyDescent="0.2">
      <c r="A79" s="21" t="s">
        <v>212</v>
      </c>
      <c r="B79" s="21" t="s">
        <v>211</v>
      </c>
      <c r="C79" s="21" t="s">
        <v>65</v>
      </c>
      <c r="D79" s="24">
        <v>800000</v>
      </c>
      <c r="E79" s="22">
        <v>801.54880000000003</v>
      </c>
      <c r="F79" s="23">
        <v>3.2508450259586499</v>
      </c>
      <c r="G79" s="22">
        <v>7.4789513970124899</v>
      </c>
    </row>
    <row r="80" spans="1:9" x14ac:dyDescent="0.2">
      <c r="A80" s="21" t="s">
        <v>69</v>
      </c>
      <c r="B80" s="21" t="s">
        <v>68</v>
      </c>
      <c r="C80" s="21" t="s">
        <v>65</v>
      </c>
      <c r="D80" s="24">
        <v>600000</v>
      </c>
      <c r="E80" s="22">
        <v>580.33199999999999</v>
      </c>
      <c r="F80" s="23">
        <v>2.35365506829358</v>
      </c>
      <c r="G80" s="22">
        <v>7.4610208160500102</v>
      </c>
    </row>
    <row r="81" spans="1:9" x14ac:dyDescent="0.2">
      <c r="A81" s="21" t="s">
        <v>214</v>
      </c>
      <c r="B81" s="21" t="s">
        <v>213</v>
      </c>
      <c r="C81" s="21" t="s">
        <v>65</v>
      </c>
      <c r="D81" s="24">
        <v>200000</v>
      </c>
      <c r="E81" s="22">
        <v>201.48699999999999</v>
      </c>
      <c r="F81" s="23">
        <v>0.81717172023129503</v>
      </c>
      <c r="G81" s="22">
        <v>7.3576989750124904</v>
      </c>
    </row>
    <row r="82" spans="1:9" x14ac:dyDescent="0.2">
      <c r="A82" s="20" t="s">
        <v>27</v>
      </c>
      <c r="B82" s="20"/>
      <c r="C82" s="20"/>
      <c r="D82" s="20"/>
      <c r="E82" s="25">
        <f>SUM(E76:E81)</f>
        <v>8720.5485610999986</v>
      </c>
      <c r="F82" s="26">
        <f>SUM(F76:F81)</f>
        <v>35.367967506760358</v>
      </c>
      <c r="G82" s="25"/>
      <c r="H82" s="14"/>
      <c r="I82" s="14"/>
    </row>
    <row r="83" spans="1:9" x14ac:dyDescent="0.2">
      <c r="A83" s="21"/>
      <c r="B83" s="21"/>
      <c r="C83" s="21"/>
      <c r="D83" s="21"/>
      <c r="E83" s="22"/>
      <c r="F83" s="23"/>
      <c r="G83" s="22"/>
    </row>
    <row r="84" spans="1:9" x14ac:dyDescent="0.2">
      <c r="A84" s="20" t="s">
        <v>30</v>
      </c>
      <c r="B84" s="20"/>
      <c r="C84" s="20"/>
      <c r="D84" s="20"/>
      <c r="E84" s="25">
        <f>E54+E63+E68+E73+E82</f>
        <v>22230.465978</v>
      </c>
      <c r="F84" s="26">
        <f>F54+F63+F68+F73+F82</f>
        <v>90.160199540345218</v>
      </c>
      <c r="G84" s="25"/>
      <c r="H84" s="14"/>
      <c r="I84" s="14"/>
    </row>
    <row r="85" spans="1:9" x14ac:dyDescent="0.2">
      <c r="A85" s="20"/>
      <c r="B85" s="20"/>
      <c r="C85" s="20"/>
      <c r="D85" s="20"/>
      <c r="E85" s="25"/>
      <c r="F85" s="26"/>
      <c r="G85" s="25"/>
      <c r="H85" s="14"/>
      <c r="I85" s="14"/>
    </row>
    <row r="86" spans="1:9" x14ac:dyDescent="0.2">
      <c r="A86" s="20" t="s">
        <v>32</v>
      </c>
      <c r="B86" s="20"/>
      <c r="C86" s="20"/>
      <c r="D86" s="20"/>
      <c r="E86" s="25">
        <f>E88-(E54+E63+E68+E73+E82)</f>
        <v>2426.1631014999984</v>
      </c>
      <c r="F86" s="26">
        <f>F88-(F54+F63+F68+F73+F82)</f>
        <v>9.8398004596547821</v>
      </c>
      <c r="G86" s="25"/>
      <c r="H86" s="14"/>
      <c r="I86" s="14"/>
    </row>
    <row r="87" spans="1:9" x14ac:dyDescent="0.2">
      <c r="A87" s="20"/>
      <c r="B87" s="20"/>
      <c r="C87" s="20"/>
      <c r="D87" s="20"/>
      <c r="E87" s="25"/>
      <c r="F87" s="26"/>
      <c r="G87" s="25"/>
      <c r="H87" s="14"/>
      <c r="I87" s="14"/>
    </row>
    <row r="88" spans="1:9" x14ac:dyDescent="0.2">
      <c r="A88" s="27" t="s">
        <v>31</v>
      </c>
      <c r="B88" s="27"/>
      <c r="C88" s="27"/>
      <c r="D88" s="27"/>
      <c r="E88" s="28">
        <v>24656.629079499999</v>
      </c>
      <c r="F88" s="29">
        <v>100</v>
      </c>
      <c r="G88" s="28"/>
      <c r="H88" s="14"/>
      <c r="I88" s="14"/>
    </row>
    <row r="90" spans="1:9" x14ac:dyDescent="0.2">
      <c r="A90" s="14" t="s">
        <v>58</v>
      </c>
    </row>
    <row r="91" spans="1:9" x14ac:dyDescent="0.2">
      <c r="A91" s="14" t="s">
        <v>34</v>
      </c>
    </row>
    <row r="93" spans="1:9" x14ac:dyDescent="0.2">
      <c r="A93" s="14" t="s">
        <v>35</v>
      </c>
    </row>
    <row r="94" spans="1:9" x14ac:dyDescent="0.2">
      <c r="A94" s="14" t="s">
        <v>36</v>
      </c>
    </row>
    <row r="95" spans="1:9" x14ac:dyDescent="0.2">
      <c r="A95" s="14" t="s">
        <v>37</v>
      </c>
      <c r="B95" s="14"/>
      <c r="C95" s="30" t="s">
        <v>39</v>
      </c>
      <c r="D95" s="14" t="s">
        <v>38</v>
      </c>
    </row>
    <row r="96" spans="1:9" x14ac:dyDescent="0.2">
      <c r="A96" s="7" t="s">
        <v>72</v>
      </c>
      <c r="C96" s="31">
        <v>69.337000000000003</v>
      </c>
      <c r="D96" s="31">
        <v>70.146900000000002</v>
      </c>
    </row>
    <row r="97" spans="1:5" x14ac:dyDescent="0.2">
      <c r="A97" s="7" t="s">
        <v>77</v>
      </c>
      <c r="C97" s="31">
        <v>12.7356</v>
      </c>
      <c r="D97" s="31">
        <v>12.3743</v>
      </c>
    </row>
    <row r="98" spans="1:5" x14ac:dyDescent="0.2">
      <c r="A98" s="7" t="s">
        <v>78</v>
      </c>
      <c r="C98" s="31">
        <v>12.1168</v>
      </c>
      <c r="D98" s="31">
        <v>11.734299999999999</v>
      </c>
    </row>
    <row r="99" spans="1:5" x14ac:dyDescent="0.2">
      <c r="A99" s="7" t="s">
        <v>73</v>
      </c>
      <c r="C99" s="31">
        <v>74.597399999999993</v>
      </c>
      <c r="D99" s="31">
        <v>75.778999999999996</v>
      </c>
    </row>
    <row r="100" spans="1:5" x14ac:dyDescent="0.2">
      <c r="A100" s="7" t="s">
        <v>79</v>
      </c>
      <c r="C100" s="31">
        <v>14.098599999999999</v>
      </c>
      <c r="D100" s="31">
        <v>13.8089</v>
      </c>
    </row>
    <row r="101" spans="1:5" x14ac:dyDescent="0.2">
      <c r="A101" s="7" t="s">
        <v>80</v>
      </c>
      <c r="C101" s="31">
        <v>13.432700000000001</v>
      </c>
      <c r="D101" s="31">
        <v>13.1189</v>
      </c>
    </row>
    <row r="103" spans="1:5" x14ac:dyDescent="0.2">
      <c r="A103" s="14" t="s">
        <v>41</v>
      </c>
    </row>
    <row r="104" spans="1:5" x14ac:dyDescent="0.2">
      <c r="A104" s="87" t="s">
        <v>59</v>
      </c>
      <c r="B104" s="88"/>
      <c r="C104" s="34" t="s">
        <v>60</v>
      </c>
    </row>
    <row r="105" spans="1:5" x14ac:dyDescent="0.2">
      <c r="A105" s="83" t="s">
        <v>77</v>
      </c>
      <c r="B105" s="84"/>
      <c r="C105" s="35">
        <v>0.51</v>
      </c>
    </row>
    <row r="106" spans="1:5" x14ac:dyDescent="0.2">
      <c r="A106" s="83" t="s">
        <v>78</v>
      </c>
      <c r="B106" s="84"/>
      <c r="C106" s="35">
        <v>0.52</v>
      </c>
    </row>
    <row r="107" spans="1:5" x14ac:dyDescent="0.2">
      <c r="A107" s="83" t="s">
        <v>79</v>
      </c>
      <c r="B107" s="84"/>
      <c r="C107" s="35">
        <v>0.51</v>
      </c>
    </row>
    <row r="108" spans="1:5" x14ac:dyDescent="0.2">
      <c r="A108" s="83" t="s">
        <v>80</v>
      </c>
      <c r="B108" s="84"/>
      <c r="C108" s="35">
        <v>0.52</v>
      </c>
    </row>
    <row r="109" spans="1:5" x14ac:dyDescent="0.2">
      <c r="A109" s="7" t="s">
        <v>61</v>
      </c>
    </row>
    <row r="110" spans="1:5" x14ac:dyDescent="0.2">
      <c r="A110" s="7" t="s">
        <v>40</v>
      </c>
    </row>
    <row r="112" spans="1:5" x14ac:dyDescent="0.2">
      <c r="A112" s="14" t="s">
        <v>895</v>
      </c>
      <c r="D112" s="32">
        <v>1.8126927439101601</v>
      </c>
      <c r="E112" s="10" t="s">
        <v>43</v>
      </c>
    </row>
    <row r="114" spans="1:7" x14ac:dyDescent="0.2">
      <c r="A114" s="14" t="s">
        <v>820</v>
      </c>
      <c r="D114" s="30" t="s">
        <v>42</v>
      </c>
    </row>
    <row r="116" spans="1:7" ht="24" customHeight="1" x14ac:dyDescent="0.25">
      <c r="A116" s="92" t="s">
        <v>1083</v>
      </c>
      <c r="B116" s="93"/>
      <c r="C116" s="93"/>
      <c r="D116" s="93"/>
      <c r="E116" s="93"/>
      <c r="F116" s="93"/>
      <c r="G116" s="93"/>
    </row>
    <row r="118" spans="1:7" x14ac:dyDescent="0.2">
      <c r="A118" s="14" t="s">
        <v>1023</v>
      </c>
    </row>
    <row r="119" spans="1:7" x14ac:dyDescent="0.2">
      <c r="A119" s="52"/>
    </row>
    <row r="120" spans="1:7" x14ac:dyDescent="0.2">
      <c r="A120" s="52" t="s">
        <v>792</v>
      </c>
    </row>
    <row r="121" spans="1:7" x14ac:dyDescent="0.2">
      <c r="A121" s="53"/>
    </row>
    <row r="122" spans="1:7" x14ac:dyDescent="0.2">
      <c r="A122" s="54"/>
    </row>
    <row r="123" spans="1:7" x14ac:dyDescent="0.2">
      <c r="A123" s="54"/>
    </row>
    <row r="124" spans="1:7" x14ac:dyDescent="0.2">
      <c r="A124" s="54"/>
    </row>
    <row r="125" spans="1:7" x14ac:dyDescent="0.2">
      <c r="A125" s="54"/>
    </row>
    <row r="126" spans="1:7" x14ac:dyDescent="0.2">
      <c r="A126" s="54"/>
    </row>
    <row r="127" spans="1:7" x14ac:dyDescent="0.2">
      <c r="A127" s="54"/>
    </row>
    <row r="128" spans="1:7" x14ac:dyDescent="0.2">
      <c r="A128" s="54"/>
    </row>
    <row r="129" spans="1:1" x14ac:dyDescent="0.2">
      <c r="A129" s="54"/>
    </row>
    <row r="130" spans="1:1" x14ac:dyDescent="0.2">
      <c r="A130" s="54"/>
    </row>
    <row r="131" spans="1:1" x14ac:dyDescent="0.2">
      <c r="A131" s="54"/>
    </row>
    <row r="132" spans="1:1" x14ac:dyDescent="0.2">
      <c r="A132" s="54"/>
    </row>
    <row r="133" spans="1:1" x14ac:dyDescent="0.2">
      <c r="A133" s="52" t="s">
        <v>1084</v>
      </c>
    </row>
    <row r="134" spans="1:1" x14ac:dyDescent="0.2">
      <c r="A134" s="54"/>
    </row>
    <row r="135" spans="1:1" x14ac:dyDescent="0.2">
      <c r="A135" s="52" t="s">
        <v>793</v>
      </c>
    </row>
    <row r="136" spans="1:1" x14ac:dyDescent="0.2">
      <c r="A136" s="54"/>
    </row>
    <row r="137" spans="1:1" x14ac:dyDescent="0.2">
      <c r="A137" s="54"/>
    </row>
    <row r="138" spans="1:1" x14ac:dyDescent="0.2">
      <c r="A138" s="54"/>
    </row>
    <row r="139" spans="1:1" x14ac:dyDescent="0.2">
      <c r="A139" s="54"/>
    </row>
    <row r="140" spans="1:1" x14ac:dyDescent="0.2">
      <c r="A140" s="54"/>
    </row>
    <row r="141" spans="1:1" x14ac:dyDescent="0.2">
      <c r="A141" s="54"/>
    </row>
    <row r="142" spans="1:1" x14ac:dyDescent="0.2">
      <c r="A142" s="54"/>
    </row>
    <row r="143" spans="1:1" x14ac:dyDescent="0.2">
      <c r="A143" s="54"/>
    </row>
    <row r="144" spans="1:1" x14ac:dyDescent="0.2">
      <c r="A144" s="54"/>
    </row>
    <row r="145" spans="1:1" x14ac:dyDescent="0.2">
      <c r="A145" s="54"/>
    </row>
    <row r="146" spans="1:1" x14ac:dyDescent="0.2">
      <c r="A146" s="54"/>
    </row>
    <row r="147" spans="1:1" x14ac:dyDescent="0.2">
      <c r="A147" s="54"/>
    </row>
    <row r="148" spans="1:1" x14ac:dyDescent="0.2">
      <c r="A148" s="54"/>
    </row>
  </sheetData>
  <mergeCells count="7">
    <mergeCell ref="A116:G116"/>
    <mergeCell ref="A1:G1"/>
    <mergeCell ref="A104:B104"/>
    <mergeCell ref="A105:B105"/>
    <mergeCell ref="A106:B106"/>
    <mergeCell ref="A107:B107"/>
    <mergeCell ref="A108:B108"/>
  </mergeCells>
  <conditionalFormatting sqref="F2:F3 F5:F115 F117">
    <cfRule type="cellIs" dxfId="65" priority="3" stopIfTrue="1" operator="between">
      <formula>0.009</formula>
      <formula>-0.009</formula>
    </cfRule>
  </conditionalFormatting>
  <conditionalFormatting sqref="F118 F150:F250">
    <cfRule type="cellIs" dxfId="64" priority="2" stopIfTrue="1" operator="between">
      <formula>0.009</formula>
      <formula>-0.009</formula>
    </cfRule>
  </conditionalFormatting>
  <conditionalFormatting sqref="F119:F149">
    <cfRule type="cellIs" dxfId="63" priority="1" stopIfTrue="1" operator="between">
      <formula>0.009</formula>
      <formula>-0.009</formula>
    </cfRule>
  </conditionalFormatting>
  <hyperlinks>
    <hyperlink ref="A119"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FILF</vt:lpstr>
      <vt:lpstr>FIONF</vt:lpstr>
      <vt:lpstr>FISF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FF</vt:lpstr>
      <vt:lpstr>FIDA</vt:lpstr>
      <vt:lpstr>FILDF</vt:lpstr>
      <vt:lpstr>FISTIP</vt:lpstr>
      <vt:lpstr>FIUBF</vt:lpstr>
      <vt:lpstr>FIIOF</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ISIN as on 28 February 2023</dc:title>
  <dc:creator/>
  <cp:keywords>Monthly ISIN, Monthly SEBI Portfolio, ISIN Report, SEBI Portfolio, ISIN Level Portfolio, Monthly portfolio, Debt portfolio, Equity portfolio, Fixed income portfolio, ISIN portfolio, portfolio disclosure</cp:keywords>
  <dc:description>PUBLIC</dc:description>
  <cp:lastModifiedBy/>
  <dcterms:created xsi:type="dcterms:W3CDTF">2006-09-16T00:00:00Z</dcterms:created>
  <dcterms:modified xsi:type="dcterms:W3CDTF">2023-03-08T11:34:40Z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2023-03-06T18:34:18Z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d41a13e2-e62d-43da-acae-21dba8f18540</vt:lpwstr>
  </property>
  <property fmtid="{D5CDD505-2E9C-101B-9397-08002B2CF9AE}" pid="10" name="MSIP_Label_3486a02c-2dfb-4efe-823f-aa2d1f0e6ab7_ContentBits">
    <vt:lpwstr>2</vt:lpwstr>
  </property>
  <property fmtid="{D5CDD505-2E9C-101B-9397-08002B2CF9AE}" pid="11" name="Classification">
    <vt:lpwstr>PUBLIC</vt:lpwstr>
  </property>
</Properties>
</file>